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never" codeName="ThisWorkbook"/>
  <bookViews>
    <workbookView xWindow="-105" yWindow="-105" windowWidth="19425" windowHeight="10305" activeTab="3"/>
  </bookViews>
  <sheets>
    <sheet name="基本資訊表" sheetId="1" r:id="rId1"/>
    <sheet name="督導行程表" sheetId="3" r:id="rId2"/>
    <sheet name="委員出席費請領單" sheetId="4" r:id="rId3"/>
    <sheet name="簽到簿" sheetId="5" r:id="rId4"/>
    <sheet name="督導意見表(河海組及生態委員用)" sheetId="6" r:id="rId5"/>
    <sheet name="督導人員記錄表" sheetId="7" r:id="rId6"/>
    <sheet name="走督行程表" sheetId="8" state="hidden" r:id="rId7"/>
    <sheet name="專督行程表" sheetId="9" state="hidden" r:id="rId8"/>
    <sheet name="督導紀錄" sheetId="10" state="hidden" r:id="rId9"/>
    <sheet name="下拉式選單資訊" sheetId="11" state="hidden" r:id="rId10"/>
    <sheet name="工程督導紀錄編碼" sheetId="12" state="hidden" r:id="rId11"/>
    <sheet name="扣點表110.02版" sheetId="13" state="hidden" r:id="rId12"/>
    <sheet name="工作表2" sheetId="14" state="hidden" r:id="rId13"/>
    <sheet name="標案管理資料" sheetId="15" state="hidden" r:id="rId14"/>
  </sheets>
  <definedNames>
    <definedName name="_xlnm.Print_Area" localSheetId="6">走督行程表!$A$1:L24</definedName>
    <definedName name="_xlnm.Print_Area" localSheetId="2">委員出席費請領單!$A$1:J14</definedName>
    <definedName name="_xlnm.Print_Area" localSheetId="7">專督行程表!$A$1:L24</definedName>
    <definedName name="_xlnm.Print_Area" localSheetId="5">督導人員記錄表!$A$1:K122</definedName>
    <definedName name="_xlnm.Print_Area" localSheetId="1">督導行程表!$A$1:$L$24</definedName>
    <definedName name="_xlnm.Print_Area" localSheetId="4">'督導意見表(河海組及生態委員用)'!$A$1:E33</definedName>
    <definedName name="_xlnm.Print_Titles" localSheetId="8">督導紀錄!$1:11</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8" i="3" l="1"/>
  <c r="F16" i="3"/>
  <c r="F15" i="3"/>
  <c r="C14" i="4" l="1"/>
  <c r="F23" i="13" l="1"/>
  <c r="F22" i="13"/>
  <c r="F21" i="13"/>
  <c r="F20" i="13"/>
  <c r="F19" i="13"/>
  <c r="F18" i="13"/>
  <c r="F17" i="13"/>
  <c r="F16" i="13"/>
  <c r="F15" i="13"/>
  <c r="F14" i="13"/>
  <c r="F13" i="13"/>
  <c r="F12" i="13"/>
  <c r="F11" i="13"/>
  <c r="F10" i="13"/>
  <c r="F9" i="13"/>
  <c r="F8" i="13"/>
  <c r="F7" i="13"/>
  <c r="F6" i="13"/>
  <c r="F5" i="13"/>
  <c r="F4" i="13"/>
  <c r="F3" i="13"/>
  <c r="F2" i="13"/>
  <c r="E40" i="11"/>
  <c r="E39" i="11"/>
  <c r="E38" i="11"/>
  <c r="E37" i="11"/>
  <c r="E36" i="11"/>
  <c r="E35" i="11"/>
  <c r="E34" i="11"/>
  <c r="E33" i="11"/>
  <c r="E32" i="11"/>
  <c r="E31" i="11"/>
  <c r="H22" i="11"/>
  <c r="F21" i="11"/>
  <c r="K20" i="11"/>
  <c r="J20" i="11"/>
  <c r="I20" i="11"/>
  <c r="H20" i="11"/>
  <c r="G20" i="11"/>
  <c r="F20" i="11"/>
  <c r="F22" i="11" s="1"/>
  <c r="F23" i="11" s="1"/>
  <c r="H19" i="11"/>
  <c r="G19" i="11"/>
  <c r="F19" i="11"/>
  <c r="F18" i="11"/>
  <c r="I11" i="10"/>
  <c r="G9" i="10"/>
  <c r="A21" i="9"/>
  <c r="A20" i="9"/>
  <c r="A19" i="9"/>
  <c r="A18" i="9"/>
  <c r="A17" i="9"/>
  <c r="A15" i="9"/>
  <c r="A13" i="9"/>
  <c r="A6" i="9"/>
  <c r="D6" i="9" s="1"/>
  <c r="A7" i="9" s="1"/>
  <c r="D7" i="9" s="1"/>
  <c r="A8" i="9" s="1"/>
  <c r="D8" i="9" s="1"/>
  <c r="A9" i="9" s="1"/>
  <c r="D9" i="9" s="1"/>
  <c r="A10" i="9" s="1"/>
  <c r="D10" i="9" s="1"/>
  <c r="A11" i="9" s="1"/>
  <c r="A21" i="8"/>
  <c r="A20" i="8"/>
  <c r="A19" i="8"/>
  <c r="A18" i="8"/>
  <c r="A17" i="8"/>
  <c r="A15" i="8"/>
  <c r="A13" i="8"/>
  <c r="A6" i="8"/>
  <c r="D6" i="8" s="1"/>
  <c r="A7" i="8" s="1"/>
  <c r="D7" i="8" s="1"/>
  <c r="A8" i="8" s="1"/>
  <c r="D8" i="8" s="1"/>
  <c r="A9" i="8" s="1"/>
  <c r="D9" i="8" s="1"/>
  <c r="A10" i="8" s="1"/>
  <c r="D10" i="8" s="1"/>
  <c r="A11" i="8" s="1"/>
  <c r="C5" i="6"/>
  <c r="E4" i="6"/>
  <c r="C4" i="6"/>
  <c r="A22" i="3"/>
  <c r="A21" i="3"/>
  <c r="A20" i="3"/>
  <c r="A19" i="3"/>
  <c r="A17" i="3"/>
  <c r="A15" i="3"/>
  <c r="A13" i="3"/>
  <c r="A6" i="3"/>
  <c r="D6" i="3" s="1"/>
  <c r="A7" i="3" s="1"/>
  <c r="D7" i="3" s="1"/>
  <c r="A8" i="3" s="1"/>
  <c r="D8" i="3" s="1"/>
  <c r="A9" i="3" s="1"/>
  <c r="D9" i="3" s="1"/>
  <c r="A10" i="3" s="1"/>
  <c r="D10" i="3" s="1"/>
  <c r="A11" i="3" s="1"/>
  <c r="I23" i="11" l="1"/>
  <c r="J23" i="11"/>
  <c r="H23" i="11"/>
  <c r="K23" i="11"/>
  <c r="G23" i="11"/>
  <c r="F27" i="11"/>
  <c r="F24" i="11"/>
  <c r="F25" i="11" l="1"/>
  <c r="F26" i="11" s="1"/>
</calcChain>
</file>

<file path=xl/sharedStrings.xml><?xml version="1.0" encoding="utf-8"?>
<sst xmlns="http://schemas.openxmlformats.org/spreadsheetml/2006/main" count="12253" uniqueCount="6243">
  <si>
    <t>經濟部水利署工程督導行前製表資訊</t>
  </si>
  <si>
    <t>督導方式</t>
  </si>
  <si>
    <t>工程施工督導</t>
  </si>
  <si>
    <t>督導期別</t>
  </si>
  <si>
    <t>111年04月</t>
  </si>
  <si>
    <t>1、目前版本為Beta4.3版，請確認所用版本。
2、「經濟部水利署工程督導作業要點」業於109.11.30修正更新；另110年6月25日本署已函頒修正「表B2督導人員紀錄表」
3、自110.2.23起本署督導外聘委員也需評分，並採合議制(110.8.31改)，故外聘委員應填寫督導紀錄表並打分數，惟紀錄原則不列外聘委員名稱；另針對施工品質扣點如是委外監造者，扣點會議時應問一下委員監造單位有無須負連帶責任，一併予以扣點。
4、自110.10督導起，生態委員及河海組同仁不打分數，而改提供督導意見表。
5、組長指示：嗣署辦工程督導請比照查核行程時間，最好到當天下午2點半或3點結束為原則，以避免讓外聘委員認為只是走馬看花的行程。
6、110.9.1署長指示「請落實土方作業之抽驗(以達100%為目標；工地環境及整理為水利工程外界觀感不佳之主因，加強督察宣導」。
7、行政院公共工程委員會修正「工程施工查核小組查核品質缺失扣點紀錄表」並自110年7月2日生效，請注意扣點紀錄表之版次(110.06版)。</t>
  </si>
  <si>
    <t>督導工程名稱</t>
  </si>
  <si>
    <t>羅東溪淋漓坑堤防整建工程(宜蘭縣冬山鄉)</t>
  </si>
  <si>
    <t>督導日期</t>
  </si>
  <si>
    <r>
      <rPr>
        <sz val="12"/>
        <color indexed="10"/>
        <rFont val="Times New Roman"/>
        <family val="1"/>
        <charset val="134"/>
      </rPr>
      <t>*</t>
    </r>
    <r>
      <rPr>
        <sz val="12"/>
        <color indexed="10"/>
        <rFont val="標楷體"/>
        <family val="4"/>
        <charset val="136"/>
      </rPr>
      <t>輸入格式請務必以西元為之，如</t>
    </r>
    <r>
      <rPr>
        <sz val="12"/>
        <color indexed="10"/>
        <rFont val="Times New Roman"/>
        <family val="1"/>
        <charset val="134"/>
      </rPr>
      <t>2021/5/4</t>
    </r>
  </si>
  <si>
    <t>計畫別</t>
  </si>
  <si>
    <t>中央管流域整體改善與調適計畫(110~115年)</t>
  </si>
  <si>
    <t>執行機關</t>
  </si>
  <si>
    <t>第一河川局</t>
  </si>
  <si>
    <t>督導地點</t>
  </si>
  <si>
    <t>宜蘭縣冬山鄉</t>
  </si>
  <si>
    <t>標案編號</t>
  </si>
  <si>
    <t>110-B-004-02-006-024</t>
  </si>
  <si>
    <t>督導委員</t>
  </si>
  <si>
    <t>領隊</t>
  </si>
  <si>
    <t>鄒漢貴</t>
  </si>
  <si>
    <t>外聘</t>
  </si>
  <si>
    <t>黃福來</t>
  </si>
  <si>
    <t>劉駿明</t>
  </si>
  <si>
    <t>內聘</t>
  </si>
  <si>
    <t>王柏程</t>
  </si>
  <si>
    <t>陳加榮</t>
  </si>
  <si>
    <t>幹事</t>
  </si>
  <si>
    <t>行程安排</t>
  </si>
  <si>
    <t>行程資訊</t>
  </si>
  <si>
    <t>簡報地點</t>
  </si>
  <si>
    <t>第一河川局三樓會議室</t>
  </si>
  <si>
    <t>簡報地址</t>
  </si>
  <si>
    <t>260宜蘭縣宜蘭市民權新路6號</t>
  </si>
  <si>
    <t>搭車資訊-署內派車</t>
  </si>
  <si>
    <t>派車</t>
  </si>
  <si>
    <t>搭車資訊-建議高鐵車次</t>
  </si>
  <si>
    <t>署承辦人(姓名及電話)</t>
  </si>
  <si>
    <t>陳加榮 04-22501295</t>
  </si>
  <si>
    <t>署承辦人(手機)</t>
  </si>
  <si>
    <t>0982-570872</t>
  </si>
  <si>
    <t>河川局聯絡人(姓名及電話)</t>
  </si>
  <si>
    <t>簡博軒 03-9333230 轉 141</t>
  </si>
  <si>
    <t>河川局聯絡人(手機)</t>
  </si>
  <si>
    <t>0928-608536</t>
  </si>
  <si>
    <t>地方政府聯絡人(姓名及電話)</t>
  </si>
  <si>
    <t>地方政府聯絡人(手機)</t>
  </si>
  <si>
    <t>工區至簡報地點車程(分鐘)</t>
  </si>
  <si>
    <t>督導開始時間</t>
  </si>
  <si>
    <t>督導順序</t>
  </si>
  <si>
    <t>姓名</t>
  </si>
  <si>
    <t>優點</t>
  </si>
  <si>
    <t>主辦機關</t>
  </si>
  <si>
    <t>監造單位</t>
  </si>
  <si>
    <t>承攬廠商</t>
  </si>
  <si>
    <t>施工品質</t>
  </si>
  <si>
    <t>其他建議</t>
  </si>
  <si>
    <t>扣點數</t>
  </si>
  <si>
    <t>經濟部水利署111年04月份工程督導行程表</t>
  </si>
  <si>
    <t>工程名稱：</t>
  </si>
  <si>
    <t>中央管流域整體改善與調適計畫(110~115年)-羅東溪淋漓坑堤防整建工程(宜蘭縣冬山鄉)</t>
  </si>
  <si>
    <t>執行機關：</t>
  </si>
  <si>
    <t>督導日期：</t>
  </si>
  <si>
    <t>111年4月21日</t>
  </si>
  <si>
    <r>
      <rPr>
        <sz val="16"/>
        <rFont val="標楷體"/>
        <family val="4"/>
        <charset val="136"/>
      </rPr>
      <t>時</t>
    </r>
    <r>
      <rPr>
        <sz val="16"/>
        <rFont val="Times New Roman"/>
        <family val="1"/>
        <charset val="134"/>
      </rPr>
      <t xml:space="preserve">  </t>
    </r>
    <r>
      <rPr>
        <sz val="16"/>
        <rFont val="標楷體"/>
        <family val="4"/>
        <charset val="136"/>
      </rPr>
      <t>間</t>
    </r>
  </si>
  <si>
    <t>分配時間</t>
  </si>
  <si>
    <t>摘要</t>
  </si>
  <si>
    <t>~</t>
  </si>
  <si>
    <t>領隊及單位主管致詞(5分鐘)
主辦單位簡報(10分鐘)
監造單位簡報(10分鐘)
施工單位簡報(15分鐘)
簡報答詢(10分鐘)</t>
  </si>
  <si>
    <t>現勘(含來回車程約60分鐘)</t>
  </si>
  <si>
    <t>中午用餐</t>
  </si>
  <si>
    <t>文件審閱</t>
  </si>
  <si>
    <t>綜合檢討及扣點會議</t>
  </si>
  <si>
    <t>-</t>
  </si>
  <si>
    <t>會議結束</t>
  </si>
  <si>
    <t>備註：</t>
  </si>
  <si>
    <t>督 導 人 員：</t>
  </si>
  <si>
    <t>鄒領隊漢貴、黃委員福來、劉委員駿明、王委員柏程、陳委員加榮(兼幹事)</t>
  </si>
  <si>
    <t>簡報地點(綜合檢討)：</t>
  </si>
  <si>
    <t>搭 車 資 訊：</t>
  </si>
  <si>
    <t>請受督導單位協助籌備交通、工地安全帽及中午誤餐餐盒事宜。</t>
  </si>
  <si>
    <t>請領隊及內聘委員著橘色背心。</t>
  </si>
  <si>
    <t>請執行單位於現勘時，辦理工程基本資料及現況簡報，並上開行(議)程屆時由領隊依實調整。</t>
  </si>
  <si>
    <t>聯絡人(電話)：</t>
  </si>
  <si>
    <t>◎水利署：陳加榮 04-22501295(0982-570872)</t>
  </si>
  <si>
    <t>◎河川局：簡博軒 03-9333230轉141(0928-608536)</t>
  </si>
  <si>
    <t>經濟部水利署工程督導小組外聘委員出席費請領清冊</t>
  </si>
  <si>
    <t>編號</t>
  </si>
  <si>
    <t>出席費
（元）</t>
  </si>
  <si>
    <t>差旅費用</t>
  </si>
  <si>
    <t>合計
（元）</t>
  </si>
  <si>
    <t>簽名欄</t>
  </si>
  <si>
    <t>戶  籍  地  址</t>
  </si>
  <si>
    <t>備註</t>
  </si>
  <si>
    <t>住宿費
（元）</t>
  </si>
  <si>
    <t>膳雜費
（元）</t>
  </si>
  <si>
    <t>交通費
（元）</t>
  </si>
  <si>
    <t>身 分 證 號 碼</t>
  </si>
  <si>
    <t>匯  款  帳  號</t>
  </si>
  <si>
    <t>聯絡：(1)220新北市板橋區大仁街55之1號
(2)基隆市信義區東光里9鄰崇法街135巷3弄12號2樓
戶籍：220新北市板橋區大仁街55之1號</t>
  </si>
  <si>
    <t>土地銀行基隆分行
002-005-321-851</t>
  </si>
  <si>
    <t>小計</t>
  </si>
  <si>
    <t>經濟部水利署111年04月份工程督導會議簽到簿</t>
  </si>
  <si>
    <t>工程名稱</t>
  </si>
  <si>
    <t>日期</t>
  </si>
  <si>
    <t>2022年4月21日</t>
  </si>
  <si>
    <t>地點</t>
  </si>
  <si>
    <t>主
辦
單
位</t>
  </si>
  <si>
    <t>職
稱</t>
  </si>
  <si>
    <t>姓
名</t>
  </si>
  <si>
    <t>監
造
單
位</t>
  </si>
  <si>
    <t>廠
商</t>
  </si>
  <si>
    <t>專任工程
人員</t>
  </si>
  <si>
    <t>工地負責人</t>
  </si>
  <si>
    <t>品管人員</t>
  </si>
  <si>
    <t>職業安全衛生人員</t>
  </si>
  <si>
    <t>表B2-1</t>
  </si>
  <si>
    <t>經濟部水利署</t>
  </si>
  <si>
    <t>■工程施工督導□走動式督導□專案督導 意見表</t>
  </si>
  <si>
    <t>受督導單位</t>
  </si>
  <si>
    <t>限期改善
完成日期</t>
  </si>
  <si>
    <r>
      <rPr>
        <sz val="12"/>
        <rFont val="標楷體"/>
        <family val="4"/>
        <charset val="136"/>
      </rPr>
      <t xml:space="preserve">  </t>
    </r>
    <r>
      <rPr>
        <sz val="12"/>
        <rFont val="Times New Roman"/>
        <family val="1"/>
        <charset val="134"/>
      </rPr>
      <t xml:space="preserve"> </t>
    </r>
    <r>
      <rPr>
        <sz val="12"/>
        <rFont val="標楷體"/>
        <family val="4"/>
        <charset val="136"/>
      </rPr>
      <t>年</t>
    </r>
    <r>
      <rPr>
        <sz val="12"/>
        <rFont val="Times New Roman"/>
        <family val="1"/>
        <charset val="134"/>
      </rPr>
      <t xml:space="preserve">       </t>
    </r>
    <r>
      <rPr>
        <sz val="12"/>
        <rFont val="標楷體"/>
        <family val="4"/>
        <charset val="136"/>
      </rPr>
      <t>月</t>
    </r>
    <r>
      <rPr>
        <sz val="12"/>
        <rFont val="Times New Roman"/>
        <family val="1"/>
        <charset val="134"/>
      </rPr>
      <t xml:space="preserve">       </t>
    </r>
    <r>
      <rPr>
        <sz val="12"/>
        <rFont val="標楷體"/>
        <family val="4"/>
        <charset val="136"/>
      </rPr>
      <t>日</t>
    </r>
  </si>
  <si>
    <t>督導人員</t>
  </si>
  <si>
    <t>督
導
意
見</t>
  </si>
  <si>
    <t>建
議
事
項</t>
  </si>
  <si>
    <r>
      <rPr>
        <sz val="14"/>
        <rFont val="標楷體"/>
        <family val="4"/>
        <charset val="136"/>
      </rPr>
      <t>表</t>
    </r>
    <r>
      <rPr>
        <sz val="14"/>
        <rFont val="Times New Roman"/>
        <family val="1"/>
        <charset val="134"/>
      </rPr>
      <t>B2</t>
    </r>
  </si>
  <si>
    <t>督導人員紀錄表</t>
  </si>
  <si>
    <t>列管計畫名稱</t>
  </si>
  <si>
    <t>標案名稱</t>
  </si>
  <si>
    <r>
      <rPr>
        <sz val="12"/>
        <rFont val="標楷體"/>
        <family val="4"/>
        <charset val="136"/>
      </rPr>
      <t>註：1.各項優、缺點請加以具體說明。
    2.</t>
    </r>
    <r>
      <rPr>
        <u/>
        <sz val="12"/>
        <rFont val="標楷體"/>
        <family val="4"/>
        <charset val="136"/>
      </rPr>
      <t xml:space="preserve">有關缺點部分，請參考「工程施工查核小組品質缺失扣點紀錄表」，將缺點代號
</t>
    </r>
    <r>
      <rPr>
        <sz val="12"/>
        <rFont val="標楷體"/>
        <family val="4"/>
        <charset val="136"/>
      </rPr>
      <t xml:space="preserve">      </t>
    </r>
    <r>
      <rPr>
        <u/>
        <sz val="12"/>
        <rFont val="標楷體"/>
        <family val="4"/>
        <charset val="136"/>
      </rPr>
      <t>及缺失情節代號(輕微[L],中等[M],嚴重[S])標明於最後。</t>
    </r>
    <r>
      <rPr>
        <sz val="12"/>
        <rFont val="標楷體"/>
        <family val="4"/>
        <charset val="136"/>
      </rPr>
      <t xml:space="preserve">
</t>
    </r>
  </si>
  <si>
    <r>
      <rPr>
        <b/>
        <sz val="16"/>
        <rFont val="標楷體"/>
        <family val="4"/>
        <charset val="136"/>
      </rPr>
      <t>一、品質管理制度</t>
    </r>
    <r>
      <rPr>
        <b/>
        <sz val="16"/>
        <rFont val="Times New Roman"/>
        <family val="1"/>
        <charset val="134"/>
      </rPr>
      <t>Q(20</t>
    </r>
    <r>
      <rPr>
        <b/>
        <sz val="16"/>
        <rFont val="標楷體"/>
        <family val="4"/>
        <charset val="136"/>
      </rPr>
      <t>分</t>
    </r>
    <r>
      <rPr>
        <b/>
        <sz val="16"/>
        <rFont val="Times New Roman"/>
        <family val="1"/>
        <charset val="134"/>
      </rPr>
      <t>)</t>
    </r>
    <r>
      <rPr>
        <b/>
        <sz val="16"/>
        <rFont val="標楷體"/>
        <family val="4"/>
        <charset val="136"/>
      </rPr>
      <t>：</t>
    </r>
  </si>
  <si>
    <r>
      <rPr>
        <b/>
        <sz val="16"/>
        <rFont val="標楷體"/>
        <family val="4"/>
        <charset val="136"/>
      </rPr>
      <t>Ａ、主辦機關、專案管理廠商、監造單位</t>
    </r>
    <r>
      <rPr>
        <b/>
        <sz val="16"/>
        <rFont val="Times New Roman"/>
        <family val="1"/>
        <charset val="134"/>
      </rPr>
      <t>(10</t>
    </r>
    <r>
      <rPr>
        <b/>
        <sz val="16"/>
        <rFont val="標楷體"/>
        <family val="4"/>
        <charset val="136"/>
      </rPr>
      <t>分</t>
    </r>
    <r>
      <rPr>
        <b/>
        <sz val="16"/>
        <rFont val="Times New Roman"/>
        <family val="1"/>
        <charset val="134"/>
      </rPr>
      <t>)</t>
    </r>
    <r>
      <rPr>
        <b/>
        <sz val="16"/>
        <rFont val="標楷體"/>
        <family val="4"/>
        <charset val="136"/>
      </rPr>
      <t>：</t>
    </r>
  </si>
  <si>
    <r>
      <rPr>
        <sz val="14"/>
        <rFont val="標楷體"/>
        <family val="4"/>
        <charset val="136"/>
      </rPr>
      <t>一、工程主辦機關、專案管理廠商</t>
    </r>
    <r>
      <rPr>
        <sz val="14"/>
        <rFont val="Times New Roman"/>
        <family val="1"/>
        <charset val="134"/>
      </rPr>
      <t>(5</t>
    </r>
    <r>
      <rPr>
        <sz val="14"/>
        <rFont val="標楷體"/>
        <family val="4"/>
        <charset val="136"/>
      </rPr>
      <t>分</t>
    </r>
    <r>
      <rPr>
        <sz val="14"/>
        <rFont val="Times New Roman"/>
        <family val="1"/>
        <charset val="134"/>
      </rPr>
      <t>)</t>
    </r>
    <r>
      <rPr>
        <sz val="14"/>
        <rFont val="標楷體"/>
        <family val="4"/>
        <charset val="136"/>
      </rPr>
      <t>：</t>
    </r>
  </si>
  <si>
    <t>（請督導品質督導機制、監造計畫之審查紀錄、施工進度管理措施及障礙之處理、生態檢核等事項）</t>
  </si>
  <si>
    <t>優點：</t>
  </si>
  <si>
    <t>缺點：</t>
  </si>
  <si>
    <r>
      <rPr>
        <sz val="14"/>
        <rFont val="標楷體"/>
        <family val="4"/>
        <charset val="136"/>
      </rPr>
      <t>二、監造單位</t>
    </r>
    <r>
      <rPr>
        <sz val="14"/>
        <rFont val="Times New Roman"/>
        <family val="1"/>
        <charset val="134"/>
      </rPr>
      <t>(5</t>
    </r>
    <r>
      <rPr>
        <sz val="14"/>
        <rFont val="標楷體"/>
        <family val="4"/>
        <charset val="136"/>
      </rPr>
      <t>分</t>
    </r>
    <r>
      <rPr>
        <sz val="14"/>
        <rFont val="Times New Roman"/>
        <family val="1"/>
        <charset val="134"/>
      </rPr>
      <t>)</t>
    </r>
    <r>
      <rPr>
        <sz val="14"/>
        <rFont val="標楷體"/>
        <family val="4"/>
        <charset val="136"/>
      </rPr>
      <t>：</t>
    </r>
  </si>
  <si>
    <t>（請督導監造組織、施工計畫及品質計畫之審查作業程序、材料設備抽驗及施工查核之程序及標準、品質稽核、文件紀錄管理系統等監造計畫內容及執行情形；缺失改善追蹤等之執行情形；生態檢核執行情形；監造單位之建築師、技師及監造人員等執行品管職務之缺失情形）</t>
  </si>
  <si>
    <r>
      <rPr>
        <b/>
        <sz val="16"/>
        <rFont val="標楷體"/>
        <family val="4"/>
        <charset val="136"/>
      </rPr>
      <t>Ｂ、承攬廠商</t>
    </r>
    <r>
      <rPr>
        <b/>
        <sz val="16"/>
        <rFont val="Times New Roman"/>
        <family val="1"/>
        <charset val="134"/>
      </rPr>
      <t>(10</t>
    </r>
    <r>
      <rPr>
        <b/>
        <sz val="16"/>
        <rFont val="標楷體"/>
        <family val="4"/>
        <charset val="136"/>
      </rPr>
      <t>分</t>
    </r>
    <r>
      <rPr>
        <b/>
        <sz val="16"/>
        <rFont val="Times New Roman"/>
        <family val="1"/>
        <charset val="134"/>
      </rPr>
      <t>)</t>
    </r>
    <r>
      <rPr>
        <b/>
        <sz val="16"/>
        <rFont val="標楷體"/>
        <family val="4"/>
        <charset val="136"/>
      </rPr>
      <t>：</t>
    </r>
  </si>
  <si>
    <t>（請督導品管組織、施工要領、品質管理標準、材料及施工檢驗程序、自主檢查表、不合格品之管制、矯正與預防措施、內部品質稽核、文件紀錄管理系統等品質計畫內容及執行情形；承攬廠商之專任工程人員、工地主任或工地負責人、品管人員及職安人員等執行品管職務之缺失情形）</t>
  </si>
  <si>
    <r>
      <rPr>
        <b/>
        <sz val="16"/>
        <rFont val="標楷體"/>
        <family val="4"/>
        <charset val="136"/>
      </rPr>
      <t>二、施工品質</t>
    </r>
    <r>
      <rPr>
        <b/>
        <sz val="16"/>
        <rFont val="Times New Roman"/>
        <family val="1"/>
        <charset val="134"/>
      </rPr>
      <t>W(60</t>
    </r>
    <r>
      <rPr>
        <b/>
        <sz val="16"/>
        <rFont val="標楷體"/>
        <family val="4"/>
        <charset val="136"/>
      </rPr>
      <t>分</t>
    </r>
    <r>
      <rPr>
        <b/>
        <sz val="16"/>
        <rFont val="Times New Roman"/>
        <family val="1"/>
        <charset val="134"/>
      </rPr>
      <t>)</t>
    </r>
    <r>
      <rPr>
        <b/>
        <sz val="16"/>
        <rFont val="標楷體"/>
        <family val="4"/>
        <charset val="136"/>
      </rPr>
      <t>：</t>
    </r>
  </si>
  <si>
    <r>
      <rPr>
        <b/>
        <sz val="13.5"/>
        <rFont val="Times New Roman"/>
        <family val="1"/>
        <charset val="134"/>
      </rPr>
      <t>(</t>
    </r>
    <r>
      <rPr>
        <b/>
        <sz val="13.5"/>
        <rFont val="標楷體"/>
        <family val="4"/>
        <charset val="136"/>
      </rPr>
      <t>一</t>
    </r>
    <r>
      <rPr>
        <b/>
        <sz val="13.5"/>
        <rFont val="Times New Roman"/>
        <family val="1"/>
        <charset val="134"/>
      </rPr>
      <t>)</t>
    </r>
    <r>
      <rPr>
        <b/>
        <u/>
        <sz val="13.5"/>
        <rFont val="標楷體"/>
        <family val="4"/>
        <charset val="136"/>
      </rPr>
      <t>混凝土、鋼筋(構)、模板、土方、結構體、裝修、雜項等</t>
    </r>
    <r>
      <rPr>
        <b/>
        <u/>
        <sz val="13.5"/>
        <rFont val="Times New Roman"/>
        <family val="1"/>
        <charset val="134"/>
      </rPr>
      <t>(40</t>
    </r>
    <r>
      <rPr>
        <b/>
        <u/>
        <sz val="13.5"/>
        <rFont val="標楷體"/>
        <family val="4"/>
        <charset val="136"/>
      </rPr>
      <t>分</t>
    </r>
    <r>
      <rPr>
        <b/>
        <u/>
        <sz val="13.5"/>
        <rFont val="Times New Roman"/>
        <family val="1"/>
        <charset val="134"/>
      </rPr>
      <t>)</t>
    </r>
    <r>
      <rPr>
        <b/>
        <sz val="13.5"/>
        <rFont val="Times New Roman"/>
        <family val="1"/>
        <charset val="134"/>
      </rPr>
      <t>:</t>
    </r>
  </si>
  <si>
    <r>
      <rPr>
        <b/>
        <sz val="13.5"/>
        <rFont val="Times New Roman"/>
        <family val="1"/>
        <charset val="134"/>
      </rPr>
      <t>(</t>
    </r>
    <r>
      <rPr>
        <b/>
        <sz val="13.5"/>
        <rFont val="標楷體"/>
        <family val="4"/>
        <charset val="136"/>
      </rPr>
      <t>二</t>
    </r>
    <r>
      <rPr>
        <b/>
        <sz val="13.5"/>
        <rFont val="Times New Roman"/>
        <family val="1"/>
        <charset val="134"/>
      </rPr>
      <t>)</t>
    </r>
    <r>
      <rPr>
        <b/>
        <u/>
        <sz val="13.5"/>
        <rFont val="標楷體"/>
        <family val="4"/>
        <charset val="136"/>
      </rPr>
      <t>材料設備檢驗與管制</t>
    </r>
    <r>
      <rPr>
        <b/>
        <u/>
        <sz val="13.5"/>
        <rFont val="Times New Roman"/>
        <family val="1"/>
        <charset val="134"/>
      </rPr>
      <t>(10</t>
    </r>
    <r>
      <rPr>
        <b/>
        <u/>
        <sz val="13.5"/>
        <rFont val="標楷體"/>
        <family val="4"/>
        <charset val="136"/>
      </rPr>
      <t>分</t>
    </r>
    <r>
      <rPr>
        <b/>
        <u/>
        <sz val="13.5"/>
        <rFont val="Times New Roman"/>
        <family val="1"/>
        <charset val="134"/>
      </rPr>
      <t>)</t>
    </r>
    <r>
      <rPr>
        <b/>
        <sz val="13.5"/>
        <rFont val="標楷體"/>
        <family val="4"/>
        <charset val="136"/>
      </rPr>
      <t>：</t>
    </r>
  </si>
  <si>
    <r>
      <rPr>
        <b/>
        <sz val="13.5"/>
        <rFont val="Times New Roman"/>
        <family val="1"/>
        <charset val="134"/>
      </rPr>
      <t>(</t>
    </r>
    <r>
      <rPr>
        <b/>
        <sz val="13.5"/>
        <rFont val="標楷體"/>
        <family val="4"/>
        <charset val="136"/>
      </rPr>
      <t>三</t>
    </r>
    <r>
      <rPr>
        <b/>
        <sz val="13.5"/>
        <rFont val="Times New Roman"/>
        <family val="1"/>
        <charset val="134"/>
      </rPr>
      <t>)</t>
    </r>
    <r>
      <rPr>
        <b/>
        <u/>
        <sz val="13.5"/>
        <rFont val="標楷體"/>
        <family val="4"/>
        <charset val="136"/>
      </rPr>
      <t>施工安全衛生</t>
    </r>
    <r>
      <rPr>
        <b/>
        <u/>
        <sz val="13.5"/>
        <rFont val="Times New Roman"/>
        <family val="1"/>
        <charset val="134"/>
      </rPr>
      <t>(10</t>
    </r>
    <r>
      <rPr>
        <b/>
        <u/>
        <sz val="13.5"/>
        <rFont val="標楷體"/>
        <family val="4"/>
        <charset val="136"/>
      </rPr>
      <t>分</t>
    </r>
    <r>
      <rPr>
        <b/>
        <u/>
        <sz val="13.5"/>
        <rFont val="Times New Roman"/>
        <family val="1"/>
        <charset val="134"/>
      </rPr>
      <t>)</t>
    </r>
    <r>
      <rPr>
        <b/>
        <sz val="13.5"/>
        <rFont val="標楷體"/>
        <family val="4"/>
        <charset val="136"/>
      </rPr>
      <t>：</t>
    </r>
  </si>
  <si>
    <t>（請督導職業安全衛生管理之執行情形、工地安全衛生檢查及確認機制、常見職災類型加強防護措施及管理作為及生態檢核機制與執行情形等相關事宜。請將〔工區防護特別檢查項目〕，例如：工區內外安全防護措施、工區內外交通指引措施、工區防災應變通報機制、重大施工機具安全防護與管制、工區內有異物入侵等納為重點檢查項目。）</t>
  </si>
  <si>
    <r>
      <rPr>
        <b/>
        <sz val="16"/>
        <rFont val="標楷體"/>
        <family val="4"/>
        <charset val="136"/>
      </rPr>
      <t>三、施工進度</t>
    </r>
    <r>
      <rPr>
        <b/>
        <sz val="16"/>
        <rFont val="Times New Roman"/>
        <family val="1"/>
        <charset val="134"/>
      </rPr>
      <t>P(20</t>
    </r>
    <r>
      <rPr>
        <b/>
        <sz val="16"/>
        <rFont val="標楷體"/>
        <family val="4"/>
        <charset val="136"/>
      </rPr>
      <t>分</t>
    </r>
    <r>
      <rPr>
        <b/>
        <sz val="16"/>
        <rFont val="Times New Roman"/>
        <family val="1"/>
        <charset val="134"/>
      </rPr>
      <t>)</t>
    </r>
    <r>
      <rPr>
        <b/>
        <sz val="16"/>
        <rFont val="標楷體"/>
        <family val="4"/>
        <charset val="136"/>
      </rPr>
      <t>：</t>
    </r>
  </si>
  <si>
    <t>預定進度：</t>
  </si>
  <si>
    <t>；實際進度：</t>
  </si>
  <si>
    <t>；異常說明：</t>
  </si>
  <si>
    <t>◎評分原則：</t>
  </si>
  <si>
    <r>
      <rPr>
        <sz val="10"/>
        <rFont val="Times New Roman"/>
        <family val="1"/>
        <charset val="134"/>
      </rPr>
      <t>(</t>
    </r>
    <r>
      <rPr>
        <sz val="10"/>
        <rFont val="標楷體"/>
        <family val="4"/>
        <charset val="136"/>
      </rPr>
      <t>一</t>
    </r>
    <r>
      <rPr>
        <sz val="10"/>
        <rFont val="Times New Roman"/>
        <family val="1"/>
        <charset val="134"/>
      </rPr>
      <t>)</t>
    </r>
    <r>
      <rPr>
        <sz val="10"/>
        <rFont val="標楷體"/>
        <family val="4"/>
        <charset val="136"/>
      </rPr>
      <t>施工預定進度應以依據契約規定報經核定之最新預定進度為基準，並確認實際進度後，進行評分。</t>
    </r>
  </si>
  <si>
    <r>
      <rPr>
        <sz val="10"/>
        <rFont val="Times New Roman"/>
        <family val="1"/>
        <charset val="134"/>
      </rPr>
      <t>(</t>
    </r>
    <r>
      <rPr>
        <sz val="10"/>
        <rFont val="標楷體"/>
        <family val="4"/>
        <charset val="136"/>
      </rPr>
      <t>二</t>
    </r>
    <r>
      <rPr>
        <sz val="10"/>
        <rFont val="Times New Roman"/>
        <family val="1"/>
        <charset val="134"/>
      </rPr>
      <t>)</t>
    </r>
    <r>
      <rPr>
        <sz val="10"/>
        <rFont val="標楷體"/>
        <family val="4"/>
        <charset val="136"/>
      </rPr>
      <t>基本分：</t>
    </r>
    <r>
      <rPr>
        <sz val="10"/>
        <rFont val="Times New Roman"/>
        <family val="1"/>
        <charset val="134"/>
      </rPr>
      <t>17</t>
    </r>
    <r>
      <rPr>
        <sz val="10"/>
        <rFont val="標楷體"/>
        <family val="4"/>
        <charset val="136"/>
      </rPr>
      <t>分。</t>
    </r>
  </si>
  <si>
    <r>
      <rPr>
        <sz val="10"/>
        <rFont val="Times New Roman"/>
        <family val="1"/>
        <charset val="134"/>
      </rPr>
      <t>(</t>
    </r>
    <r>
      <rPr>
        <sz val="10"/>
        <rFont val="標楷體"/>
        <family val="4"/>
        <charset val="136"/>
      </rPr>
      <t>三</t>
    </r>
    <r>
      <rPr>
        <sz val="10"/>
        <rFont val="Times New Roman"/>
        <family val="1"/>
        <charset val="134"/>
      </rPr>
      <t>)</t>
    </r>
    <r>
      <rPr>
        <sz val="10"/>
        <rFont val="標楷體"/>
        <family val="4"/>
        <charset val="136"/>
      </rPr>
      <t>未訂定進度計算基準：扣</t>
    </r>
    <r>
      <rPr>
        <sz val="10"/>
        <rFont val="Times New Roman"/>
        <family val="1"/>
        <charset val="134"/>
      </rPr>
      <t>1</t>
    </r>
    <r>
      <rPr>
        <sz val="10"/>
        <rFont val="標楷體"/>
        <family val="4"/>
        <charset val="136"/>
      </rPr>
      <t>至</t>
    </r>
    <r>
      <rPr>
        <sz val="10"/>
        <rFont val="Times New Roman"/>
        <family val="1"/>
        <charset val="134"/>
      </rPr>
      <t>2</t>
    </r>
    <r>
      <rPr>
        <sz val="10"/>
        <rFont val="標楷體"/>
        <family val="4"/>
        <charset val="136"/>
      </rPr>
      <t>分。</t>
    </r>
  </si>
  <si>
    <r>
      <rPr>
        <sz val="10"/>
        <rFont val="Times New Roman"/>
        <family val="1"/>
        <charset val="134"/>
      </rPr>
      <t>(</t>
    </r>
    <r>
      <rPr>
        <sz val="10"/>
        <rFont val="標楷體"/>
        <family val="4"/>
        <charset val="136"/>
      </rPr>
      <t>四</t>
    </r>
    <r>
      <rPr>
        <sz val="10"/>
        <rFont val="Times New Roman"/>
        <family val="1"/>
        <charset val="134"/>
      </rPr>
      <t>)</t>
    </r>
    <r>
      <rPr>
        <sz val="10"/>
        <rFont val="標楷體"/>
        <family val="4"/>
        <charset val="136"/>
      </rPr>
      <t>進度超前：超前</t>
    </r>
    <r>
      <rPr>
        <sz val="10"/>
        <rFont val="Times New Roman"/>
        <family val="1"/>
        <charset val="134"/>
      </rPr>
      <t>1</t>
    </r>
    <r>
      <rPr>
        <sz val="10"/>
        <rFont val="標楷體"/>
        <family val="4"/>
        <charset val="136"/>
      </rPr>
      <t>％以上依具體措施及貢獻度，加</t>
    </r>
    <r>
      <rPr>
        <sz val="10"/>
        <rFont val="Times New Roman"/>
        <family val="1"/>
        <charset val="134"/>
      </rPr>
      <t>1</t>
    </r>
    <r>
      <rPr>
        <sz val="10"/>
        <rFont val="標楷體"/>
        <family val="4"/>
        <charset val="136"/>
      </rPr>
      <t>至</t>
    </r>
    <r>
      <rPr>
        <sz val="10"/>
        <rFont val="Times New Roman"/>
        <family val="1"/>
        <charset val="134"/>
      </rPr>
      <t>3</t>
    </r>
    <r>
      <rPr>
        <sz val="10"/>
        <rFont val="標楷體"/>
        <family val="4"/>
        <charset val="136"/>
      </rPr>
      <t>分。</t>
    </r>
  </si>
  <si>
    <r>
      <rPr>
        <sz val="10"/>
        <rFont val="Times New Roman"/>
        <family val="1"/>
        <charset val="134"/>
      </rPr>
      <t>(</t>
    </r>
    <r>
      <rPr>
        <sz val="10"/>
        <rFont val="標楷體"/>
        <family val="4"/>
        <charset val="136"/>
      </rPr>
      <t>五</t>
    </r>
    <r>
      <rPr>
        <sz val="10"/>
        <rFont val="Times New Roman"/>
        <family val="1"/>
        <charset val="134"/>
      </rPr>
      <t>)</t>
    </r>
    <r>
      <rPr>
        <sz val="10"/>
        <rFont val="標楷體"/>
        <family val="4"/>
        <charset val="136"/>
      </rPr>
      <t>進度落後：</t>
    </r>
  </si>
  <si>
    <r>
      <rPr>
        <sz val="10"/>
        <rFont val="Times New Roman"/>
        <family val="1"/>
        <charset val="134"/>
      </rPr>
      <t>1.</t>
    </r>
    <r>
      <rPr>
        <sz val="10"/>
        <rFont val="標楷體"/>
        <family val="4"/>
        <charset val="136"/>
      </rPr>
      <t>非可歸責甲方或乙方者：落後</t>
    </r>
    <r>
      <rPr>
        <sz val="10"/>
        <rFont val="Times New Roman"/>
        <family val="1"/>
        <charset val="134"/>
      </rPr>
      <t>1</t>
    </r>
    <r>
      <rPr>
        <sz val="10"/>
        <rFont val="標楷體"/>
        <family val="4"/>
        <charset val="136"/>
      </rPr>
      <t>％以上且主辦機關及承攬廠商未積極處理，依情節扣</t>
    </r>
    <r>
      <rPr>
        <sz val="10"/>
        <rFont val="Times New Roman"/>
        <family val="1"/>
        <charset val="134"/>
      </rPr>
      <t>1</t>
    </r>
    <r>
      <rPr>
        <sz val="10"/>
        <rFont val="標楷體"/>
        <family val="4"/>
        <charset val="136"/>
      </rPr>
      <t>至</t>
    </r>
    <r>
      <rPr>
        <sz val="10"/>
        <rFont val="Times New Roman"/>
        <family val="1"/>
        <charset val="134"/>
      </rPr>
      <t>3</t>
    </r>
    <r>
      <rPr>
        <sz val="10"/>
        <rFont val="標楷體"/>
        <family val="4"/>
        <charset val="136"/>
      </rPr>
      <t>分。</t>
    </r>
  </si>
  <si>
    <r>
      <rPr>
        <sz val="10"/>
        <rFont val="Times New Roman"/>
        <family val="1"/>
        <charset val="134"/>
      </rPr>
      <t>2.</t>
    </r>
    <r>
      <rPr>
        <sz val="10"/>
        <rFont val="標楷體"/>
        <family val="4"/>
        <charset val="136"/>
      </rPr>
      <t>可歸責甲方或乙方者：落後</t>
    </r>
    <r>
      <rPr>
        <sz val="10"/>
        <rFont val="Times New Roman"/>
        <family val="1"/>
        <charset val="134"/>
      </rPr>
      <t>1</t>
    </r>
    <r>
      <rPr>
        <sz val="10"/>
        <rFont val="標楷體"/>
        <family val="4"/>
        <charset val="136"/>
      </rPr>
      <t>％至</t>
    </r>
    <r>
      <rPr>
        <sz val="10"/>
        <rFont val="Times New Roman"/>
        <family val="1"/>
        <charset val="134"/>
      </rPr>
      <t>10</t>
    </r>
    <r>
      <rPr>
        <sz val="10"/>
        <rFont val="標楷體"/>
        <family val="4"/>
        <charset val="136"/>
      </rPr>
      <t>％，扣</t>
    </r>
    <r>
      <rPr>
        <sz val="10"/>
        <rFont val="Times New Roman"/>
        <family val="1"/>
        <charset val="134"/>
      </rPr>
      <t>1</t>
    </r>
    <r>
      <rPr>
        <sz val="10"/>
        <rFont val="標楷體"/>
        <family val="4"/>
        <charset val="136"/>
      </rPr>
      <t>至</t>
    </r>
    <r>
      <rPr>
        <sz val="10"/>
        <rFont val="Times New Roman"/>
        <family val="1"/>
        <charset val="134"/>
      </rPr>
      <t>3</t>
    </r>
    <r>
      <rPr>
        <sz val="10"/>
        <rFont val="標楷體"/>
        <family val="4"/>
        <charset val="136"/>
      </rPr>
      <t>分；落後</t>
    </r>
    <r>
      <rPr>
        <sz val="10"/>
        <rFont val="Times New Roman"/>
        <family val="1"/>
        <charset val="134"/>
      </rPr>
      <t>10</t>
    </r>
    <r>
      <rPr>
        <sz val="10"/>
        <rFont val="標楷體"/>
        <family val="4"/>
        <charset val="136"/>
      </rPr>
      <t>％以上，至少扣</t>
    </r>
    <r>
      <rPr>
        <sz val="10"/>
        <rFont val="Times New Roman"/>
        <family val="1"/>
        <charset val="134"/>
      </rPr>
      <t>3</t>
    </r>
    <r>
      <rPr>
        <sz val="10"/>
        <rFont val="標楷體"/>
        <family val="4"/>
        <charset val="136"/>
      </rPr>
      <t>分。</t>
    </r>
  </si>
  <si>
    <r>
      <rPr>
        <sz val="10"/>
        <rFont val="Times New Roman"/>
        <family val="1"/>
        <charset val="134"/>
      </rPr>
      <t>3.</t>
    </r>
    <r>
      <rPr>
        <sz val="10"/>
        <rFont val="標楷體"/>
        <family val="4"/>
        <charset val="136"/>
      </rPr>
      <t>採取有效因應對策並發揮具體成效，加</t>
    </r>
    <r>
      <rPr>
        <sz val="10"/>
        <rFont val="Times New Roman"/>
        <family val="1"/>
        <charset val="134"/>
      </rPr>
      <t>1</t>
    </r>
    <r>
      <rPr>
        <sz val="10"/>
        <rFont val="標楷體"/>
        <family val="4"/>
        <charset val="136"/>
      </rPr>
      <t>至</t>
    </r>
    <r>
      <rPr>
        <sz val="10"/>
        <rFont val="Times New Roman"/>
        <family val="1"/>
        <charset val="134"/>
      </rPr>
      <t>2</t>
    </r>
    <r>
      <rPr>
        <sz val="10"/>
        <rFont val="標楷體"/>
        <family val="4"/>
        <charset val="136"/>
      </rPr>
      <t>分。</t>
    </r>
  </si>
  <si>
    <r>
      <rPr>
        <b/>
        <sz val="16"/>
        <rFont val="標楷體"/>
        <family val="4"/>
        <charset val="136"/>
      </rPr>
      <t>四、評分</t>
    </r>
    <r>
      <rPr>
        <b/>
        <sz val="16"/>
        <rFont val="Times New Roman"/>
        <family val="1"/>
        <charset val="134"/>
      </rPr>
      <t>(Q + W + P)</t>
    </r>
    <r>
      <rPr>
        <sz val="14"/>
        <rFont val="Times New Roman"/>
        <family val="1"/>
        <charset val="134"/>
      </rPr>
      <t>(</t>
    </r>
    <r>
      <rPr>
        <sz val="14"/>
        <rFont val="標楷體"/>
        <family val="4"/>
        <charset val="136"/>
      </rPr>
      <t>整數計算</t>
    </r>
    <r>
      <rPr>
        <sz val="14"/>
        <rFont val="Times New Roman"/>
        <family val="1"/>
        <charset val="134"/>
      </rPr>
      <t>)</t>
    </r>
  </si>
  <si>
    <r>
      <rPr>
        <sz val="14"/>
        <rFont val="Times New Roman"/>
        <family val="1"/>
        <charset val="134"/>
      </rPr>
      <t>1.</t>
    </r>
    <r>
      <rPr>
        <sz val="14"/>
        <rFont val="標楷體"/>
        <family val="4"/>
        <charset val="136"/>
      </rPr>
      <t>品管制度</t>
    </r>
    <r>
      <rPr>
        <sz val="14"/>
        <rFont val="Times New Roman"/>
        <family val="1"/>
        <charset val="134"/>
      </rPr>
      <t>(Q ,</t>
    </r>
    <r>
      <rPr>
        <sz val="14"/>
        <rFont val="標楷體"/>
        <family val="4"/>
        <charset val="136"/>
      </rPr>
      <t>佔</t>
    </r>
    <r>
      <rPr>
        <sz val="14"/>
        <rFont val="Times New Roman"/>
        <family val="1"/>
        <charset val="134"/>
      </rPr>
      <t>20</t>
    </r>
    <r>
      <rPr>
        <sz val="14"/>
        <rFont val="標楷體"/>
        <family val="4"/>
        <charset val="136"/>
      </rPr>
      <t>分</t>
    </r>
    <r>
      <rPr>
        <sz val="14"/>
        <rFont val="Times New Roman"/>
        <family val="1"/>
        <charset val="134"/>
      </rPr>
      <t>)</t>
    </r>
    <r>
      <rPr>
        <sz val="14"/>
        <rFont val="標楷體"/>
        <family val="4"/>
        <charset val="136"/>
      </rPr>
      <t>：</t>
    </r>
  </si>
  <si>
    <r>
      <rPr>
        <b/>
        <sz val="16"/>
        <rFont val="標楷體"/>
        <family val="4"/>
        <charset val="136"/>
      </rPr>
      <t>總計</t>
    </r>
    <r>
      <rPr>
        <b/>
        <sz val="16"/>
        <rFont val="Times New Roman"/>
        <family val="1"/>
        <charset val="134"/>
      </rPr>
      <t>(T)</t>
    </r>
    <r>
      <rPr>
        <b/>
        <sz val="16"/>
        <rFont val="標楷體"/>
        <family val="4"/>
        <charset val="136"/>
      </rPr>
      <t>：</t>
    </r>
  </si>
  <si>
    <t>分</t>
  </si>
  <si>
    <r>
      <rPr>
        <sz val="14"/>
        <rFont val="Times New Roman"/>
        <family val="1"/>
        <charset val="134"/>
      </rPr>
      <t>2.</t>
    </r>
    <r>
      <rPr>
        <sz val="14"/>
        <rFont val="標楷體"/>
        <family val="4"/>
        <charset val="136"/>
      </rPr>
      <t>施工品質</t>
    </r>
    <r>
      <rPr>
        <sz val="14"/>
        <rFont val="Times New Roman"/>
        <family val="1"/>
        <charset val="134"/>
      </rPr>
      <t>(W,</t>
    </r>
    <r>
      <rPr>
        <sz val="14"/>
        <rFont val="標楷體"/>
        <family val="4"/>
        <charset val="136"/>
      </rPr>
      <t>佔</t>
    </r>
    <r>
      <rPr>
        <sz val="14"/>
        <rFont val="Times New Roman"/>
        <family val="1"/>
        <charset val="134"/>
      </rPr>
      <t>60</t>
    </r>
    <r>
      <rPr>
        <sz val="14"/>
        <rFont val="標楷體"/>
        <family val="4"/>
        <charset val="136"/>
      </rPr>
      <t>分</t>
    </r>
    <r>
      <rPr>
        <sz val="14"/>
        <rFont val="Times New Roman"/>
        <family val="1"/>
        <charset val="134"/>
      </rPr>
      <t>)</t>
    </r>
    <r>
      <rPr>
        <sz val="14"/>
        <rFont val="標楷體"/>
        <family val="4"/>
        <charset val="136"/>
      </rPr>
      <t>：</t>
    </r>
  </si>
  <si>
    <r>
      <rPr>
        <sz val="14"/>
        <rFont val="Times New Roman"/>
        <family val="1"/>
        <charset val="134"/>
      </rPr>
      <t>3.</t>
    </r>
    <r>
      <rPr>
        <sz val="14"/>
        <rFont val="標楷體"/>
        <family val="4"/>
        <charset val="136"/>
      </rPr>
      <t>施工進度</t>
    </r>
    <r>
      <rPr>
        <sz val="14"/>
        <rFont val="Times New Roman"/>
        <family val="1"/>
        <charset val="134"/>
      </rPr>
      <t>(P,</t>
    </r>
    <r>
      <rPr>
        <sz val="14"/>
        <rFont val="標楷體"/>
        <family val="4"/>
        <charset val="136"/>
      </rPr>
      <t>佔</t>
    </r>
    <r>
      <rPr>
        <sz val="14"/>
        <rFont val="Times New Roman"/>
        <family val="1"/>
        <charset val="134"/>
      </rPr>
      <t>20</t>
    </r>
    <r>
      <rPr>
        <sz val="14"/>
        <rFont val="標楷體"/>
        <family val="4"/>
        <charset val="136"/>
      </rPr>
      <t>分</t>
    </r>
    <r>
      <rPr>
        <sz val="14"/>
        <rFont val="Times New Roman"/>
        <family val="1"/>
        <charset val="134"/>
      </rPr>
      <t>)</t>
    </r>
    <r>
      <rPr>
        <sz val="14"/>
        <rFont val="標楷體"/>
        <family val="4"/>
        <charset val="136"/>
      </rPr>
      <t>：</t>
    </r>
  </si>
  <si>
    <r>
      <rPr>
        <b/>
        <sz val="16"/>
        <rFont val="標楷體"/>
        <family val="4"/>
        <charset val="136"/>
      </rPr>
      <t>等</t>
    </r>
    <r>
      <rPr>
        <b/>
        <sz val="16"/>
        <rFont val="Times New Roman"/>
        <family val="1"/>
        <charset val="134"/>
      </rPr>
      <t xml:space="preserve">     </t>
    </r>
    <r>
      <rPr>
        <b/>
        <sz val="16"/>
        <rFont val="標楷體"/>
        <family val="4"/>
        <charset val="136"/>
      </rPr>
      <t>級：</t>
    </r>
  </si>
  <si>
    <t>等</t>
  </si>
  <si>
    <r>
      <rPr>
        <sz val="14"/>
        <rFont val="Times New Roman"/>
        <family val="1"/>
        <charset val="134"/>
      </rPr>
      <t>(</t>
    </r>
    <r>
      <rPr>
        <sz val="14"/>
        <rFont val="標楷體"/>
        <family val="4"/>
        <charset val="136"/>
      </rPr>
      <t>註</t>
    </r>
    <r>
      <rPr>
        <sz val="14"/>
        <rFont val="Times New Roman"/>
        <family val="1"/>
        <charset val="134"/>
      </rPr>
      <t>:</t>
    </r>
    <r>
      <rPr>
        <sz val="14"/>
        <rFont val="標楷體"/>
        <family val="4"/>
        <charset val="136"/>
      </rPr>
      <t>優等</t>
    </r>
    <r>
      <rPr>
        <sz val="14"/>
        <rFont val="Times New Roman"/>
        <family val="1"/>
        <charset val="134"/>
      </rPr>
      <t>:T</t>
    </r>
    <r>
      <rPr>
        <sz val="14"/>
        <rFont val="標楷體"/>
        <family val="4"/>
        <charset val="136"/>
      </rPr>
      <t>≧</t>
    </r>
    <r>
      <rPr>
        <sz val="14"/>
        <rFont val="Times New Roman"/>
        <family val="1"/>
        <charset val="134"/>
      </rPr>
      <t>90</t>
    </r>
    <r>
      <rPr>
        <sz val="14"/>
        <rFont val="標楷體"/>
        <family val="4"/>
        <charset val="136"/>
      </rPr>
      <t>分；甲等</t>
    </r>
    <r>
      <rPr>
        <sz val="14"/>
        <rFont val="Times New Roman"/>
        <family val="1"/>
        <charset val="134"/>
      </rPr>
      <t>:90</t>
    </r>
    <r>
      <rPr>
        <sz val="14"/>
        <rFont val="標楷體"/>
        <family val="4"/>
        <charset val="136"/>
      </rPr>
      <t>分</t>
    </r>
    <r>
      <rPr>
        <sz val="14"/>
        <rFont val="Times New Roman"/>
        <family val="1"/>
        <charset val="134"/>
      </rPr>
      <t>&gt;T</t>
    </r>
    <r>
      <rPr>
        <sz val="14"/>
        <rFont val="標楷體"/>
        <family val="4"/>
        <charset val="136"/>
      </rPr>
      <t>≧</t>
    </r>
    <r>
      <rPr>
        <sz val="14"/>
        <rFont val="Times New Roman"/>
        <family val="1"/>
        <charset val="134"/>
      </rPr>
      <t>80</t>
    </r>
    <r>
      <rPr>
        <sz val="14"/>
        <rFont val="標楷體"/>
        <family val="4"/>
        <charset val="136"/>
      </rPr>
      <t>分；乙等</t>
    </r>
    <r>
      <rPr>
        <sz val="14"/>
        <rFont val="Times New Roman"/>
        <family val="1"/>
        <charset val="134"/>
      </rPr>
      <t>:80</t>
    </r>
    <r>
      <rPr>
        <sz val="14"/>
        <rFont val="標楷體"/>
        <family val="4"/>
        <charset val="136"/>
      </rPr>
      <t>分</t>
    </r>
    <r>
      <rPr>
        <sz val="14"/>
        <rFont val="Times New Roman"/>
        <family val="1"/>
        <charset val="134"/>
      </rPr>
      <t>&gt;T</t>
    </r>
    <r>
      <rPr>
        <sz val="14"/>
        <rFont val="標楷體"/>
        <family val="4"/>
        <charset val="136"/>
      </rPr>
      <t>≧</t>
    </r>
    <r>
      <rPr>
        <sz val="14"/>
        <rFont val="Times New Roman"/>
        <family val="1"/>
        <charset val="134"/>
      </rPr>
      <t>70</t>
    </r>
    <r>
      <rPr>
        <sz val="14"/>
        <rFont val="標楷體"/>
        <family val="4"/>
        <charset val="136"/>
      </rPr>
      <t>分；丙等</t>
    </r>
    <r>
      <rPr>
        <sz val="14"/>
        <rFont val="Times New Roman"/>
        <family val="1"/>
        <charset val="134"/>
      </rPr>
      <t>:70</t>
    </r>
    <r>
      <rPr>
        <sz val="14"/>
        <rFont val="標楷體"/>
        <family val="4"/>
        <charset val="136"/>
      </rPr>
      <t>分</t>
    </r>
    <r>
      <rPr>
        <sz val="14"/>
        <rFont val="Times New Roman"/>
        <family val="1"/>
        <charset val="134"/>
      </rPr>
      <t>&gt;T)</t>
    </r>
  </si>
  <si>
    <t>五、規劃設計問題及建議</t>
  </si>
  <si>
    <r>
      <rPr>
        <sz val="12"/>
        <rFont val="Times New Roman"/>
        <family val="1"/>
        <charset val="134"/>
      </rPr>
      <t xml:space="preserve"> </t>
    </r>
    <r>
      <rPr>
        <u/>
        <sz val="12"/>
        <rFont val="Times New Roman"/>
        <family val="1"/>
        <charset val="134"/>
      </rPr>
      <t>(</t>
    </r>
    <r>
      <rPr>
        <u/>
        <sz val="12"/>
        <rFont val="標楷體"/>
        <family val="4"/>
        <charset val="136"/>
      </rPr>
      <t>如督導發現有安全性、施工性及維護性疑義等情形，應加以記錄。</t>
    </r>
    <r>
      <rPr>
        <u/>
        <sz val="12"/>
        <rFont val="Times New Roman"/>
        <family val="1"/>
        <charset val="134"/>
      </rPr>
      <t>)</t>
    </r>
  </si>
  <si>
    <t>六、其他建議</t>
  </si>
  <si>
    <t>1.</t>
  </si>
  <si>
    <t>含工程規劃設計、生態環保、圖說規範、變更設計等情形。</t>
  </si>
  <si>
    <t>2.</t>
  </si>
  <si>
    <t>含監造單位之建築師、技師，承攬廠商之專任工程人員、工地主任等執行相關法令及契約規定等事項。</t>
  </si>
  <si>
    <t>3.</t>
  </si>
  <si>
    <t>其他相關建議。</t>
  </si>
  <si>
    <t>督導人員簽名：</t>
  </si>
  <si>
    <t>填表說明：</t>
  </si>
  <si>
    <r>
      <rPr>
        <sz val="14"/>
        <rFont val="Times New Roman"/>
        <family val="1"/>
        <charset val="134"/>
      </rPr>
      <t>1</t>
    </r>
    <r>
      <rPr>
        <sz val="14"/>
        <rFont val="新細明體"/>
        <family val="1"/>
        <charset val="136"/>
      </rPr>
      <t>、</t>
    </r>
  </si>
  <si>
    <r>
      <rPr>
        <sz val="14"/>
        <rFont val="標楷體"/>
        <family val="4"/>
        <charset val="136"/>
      </rPr>
      <t>本表各項優、缺點請具體說明。有關缺點部分，請參考「工程施工查核小組查核品質缺失扣點紀錄表」，將缺點代號及缺失情節代號（輕微</t>
    </r>
    <r>
      <rPr>
        <sz val="14"/>
        <rFont val="Times New Roman"/>
        <family val="1"/>
        <charset val="134"/>
      </rPr>
      <t>[L]</t>
    </r>
    <r>
      <rPr>
        <sz val="14"/>
        <rFont val="標楷體"/>
        <family val="4"/>
        <charset val="136"/>
      </rPr>
      <t>，中等</t>
    </r>
    <r>
      <rPr>
        <sz val="14"/>
        <rFont val="Times New Roman"/>
        <family val="1"/>
        <charset val="134"/>
      </rPr>
      <t>[M]</t>
    </r>
    <r>
      <rPr>
        <sz val="14"/>
        <rFont val="標楷體"/>
        <family val="4"/>
        <charset val="136"/>
      </rPr>
      <t>，嚴重</t>
    </r>
    <r>
      <rPr>
        <sz val="14"/>
        <rFont val="Times New Roman"/>
        <family val="1"/>
        <charset val="134"/>
      </rPr>
      <t>[S]</t>
    </r>
    <r>
      <rPr>
        <sz val="14"/>
        <rFont val="標楷體"/>
        <family val="4"/>
        <charset val="136"/>
      </rPr>
      <t>）標明於最後。如有缺失情節嚴重者，務必請洽工程督導小組工作人員拍照或影印文件存證。</t>
    </r>
  </si>
  <si>
    <r>
      <rPr>
        <sz val="14"/>
        <rFont val="Times New Roman"/>
        <family val="1"/>
        <charset val="134"/>
      </rPr>
      <t>2</t>
    </r>
    <r>
      <rPr>
        <sz val="14"/>
        <rFont val="新細明體"/>
        <family val="1"/>
        <charset val="136"/>
      </rPr>
      <t>、</t>
    </r>
  </si>
  <si>
    <t>依據「工程施工查核小組作業辦法」第8條規定之丙等情況為：</t>
  </si>
  <si>
    <r>
      <rPr>
        <sz val="14"/>
        <rFont val="Times New Roman"/>
        <family val="1"/>
        <charset val="134"/>
      </rPr>
      <t>(</t>
    </r>
    <r>
      <rPr>
        <sz val="14"/>
        <rFont val="標楷體"/>
        <family val="4"/>
        <charset val="136"/>
      </rPr>
      <t>一</t>
    </r>
    <r>
      <rPr>
        <sz val="14"/>
        <rFont val="Times New Roman"/>
        <family val="1"/>
        <charset val="134"/>
      </rPr>
      <t>)</t>
    </r>
    <r>
      <rPr>
        <sz val="14"/>
        <rFont val="標楷體"/>
        <family val="4"/>
        <charset val="136"/>
      </rPr>
      <t>混凝土結構物鑽心試體試驗結果不合格；</t>
    </r>
  </si>
  <si>
    <r>
      <rPr>
        <sz val="14"/>
        <rFont val="Times New Roman"/>
        <family val="1"/>
        <charset val="134"/>
      </rPr>
      <t>(</t>
    </r>
    <r>
      <rPr>
        <sz val="14"/>
        <rFont val="標楷體"/>
        <family val="4"/>
        <charset val="136"/>
      </rPr>
      <t>二</t>
    </r>
    <r>
      <rPr>
        <sz val="14"/>
        <rFont val="Times New Roman"/>
        <family val="1"/>
        <charset val="134"/>
      </rPr>
      <t>)</t>
    </r>
    <r>
      <rPr>
        <sz val="14"/>
        <rFont val="標楷體"/>
        <family val="4"/>
        <charset val="136"/>
      </rPr>
      <t>路面工程瀝青混凝土鑽心試體試驗結果不合格；</t>
    </r>
  </si>
  <si>
    <r>
      <rPr>
        <sz val="14"/>
        <rFont val="Times New Roman"/>
        <family val="1"/>
        <charset val="134"/>
      </rPr>
      <t>(</t>
    </r>
    <r>
      <rPr>
        <sz val="14"/>
        <rFont val="標楷體"/>
        <family val="4"/>
        <charset val="136"/>
      </rPr>
      <t>三</t>
    </r>
    <r>
      <rPr>
        <sz val="14"/>
        <rFont val="Times New Roman"/>
        <family val="1"/>
        <charset val="134"/>
      </rPr>
      <t>)</t>
    </r>
    <r>
      <rPr>
        <sz val="14"/>
        <rFont val="標楷體"/>
        <family val="4"/>
        <charset val="136"/>
      </rPr>
      <t>路基工程壓實度試驗結果不合格；</t>
    </r>
  </si>
  <si>
    <r>
      <rPr>
        <sz val="14"/>
        <rFont val="Times New Roman"/>
        <family val="1"/>
        <charset val="134"/>
      </rPr>
      <t>(</t>
    </r>
    <r>
      <rPr>
        <sz val="14"/>
        <rFont val="標楷體"/>
        <family val="4"/>
        <charset val="136"/>
      </rPr>
      <t>四</t>
    </r>
    <r>
      <rPr>
        <sz val="14"/>
        <rFont val="Times New Roman"/>
        <family val="1"/>
        <charset val="134"/>
      </rPr>
      <t>)</t>
    </r>
    <r>
      <rPr>
        <sz val="14"/>
        <rFont val="標楷體"/>
        <family val="4"/>
        <charset val="136"/>
      </rPr>
      <t>主要結構與設計不符情節重大者；</t>
    </r>
  </si>
  <si>
    <r>
      <rPr>
        <sz val="14"/>
        <rFont val="Times New Roman"/>
        <family val="1"/>
        <charset val="134"/>
      </rPr>
      <t>(</t>
    </r>
    <r>
      <rPr>
        <sz val="14"/>
        <rFont val="標楷體"/>
        <family val="4"/>
        <charset val="136"/>
      </rPr>
      <t>五</t>
    </r>
    <r>
      <rPr>
        <sz val="14"/>
        <rFont val="Times New Roman"/>
        <family val="1"/>
        <charset val="134"/>
      </rPr>
      <t>)</t>
    </r>
    <r>
      <rPr>
        <sz val="14"/>
        <rFont val="標楷體"/>
        <family val="4"/>
        <charset val="136"/>
      </rPr>
      <t>主要材料設備與設計不符情節重大者；</t>
    </r>
  </si>
  <si>
    <r>
      <rPr>
        <sz val="14"/>
        <rFont val="Times New Roman"/>
        <family val="1"/>
        <charset val="134"/>
      </rPr>
      <t>(</t>
    </r>
    <r>
      <rPr>
        <sz val="14"/>
        <rFont val="標楷體"/>
        <family val="4"/>
        <charset val="136"/>
      </rPr>
      <t>六</t>
    </r>
    <r>
      <rPr>
        <sz val="14"/>
        <rFont val="Times New Roman"/>
        <family val="1"/>
        <charset val="134"/>
      </rPr>
      <t>)</t>
    </r>
    <r>
      <rPr>
        <sz val="14"/>
        <rFont val="標楷體"/>
        <family val="4"/>
        <charset val="136"/>
      </rPr>
      <t>其他缺失情節重大影響安全者。</t>
    </r>
  </si>
  <si>
    <r>
      <rPr>
        <sz val="14"/>
        <rFont val="Times New Roman"/>
        <family val="1"/>
        <charset val="134"/>
      </rPr>
      <t>3</t>
    </r>
    <r>
      <rPr>
        <sz val="14"/>
        <rFont val="細明體"/>
        <family val="3"/>
        <charset val="136"/>
      </rPr>
      <t>、</t>
    </r>
  </si>
  <si>
    <t xml:space="preserve">如督導有發現規劃設計有安全性、施工性及維護性疑義等情形如下，應記錄於「規劃設計問題及建議」欄位，俾工程督導小組彙整提醒主辦機關，適時釐清或檢討改善：
(一)安全性：未依政府採購法第70條之1，依工程規模及特性，分析潛在施工危險，編製安全衛生圖說及規範，並量化編列安全衛生費用，規範引用不當、參數引用不妥適、應變措施規範不足、未考量地盤狀況、工法選用不當、規劃設計成果造成施工動線不良、臨時支撐型式及數量不適當、安全監測項目及頻率不足、設計成果危及維護人員工作環境等。
(二)施工性：施工性不佳、設計界面整合不良、變更設計次數或金額不合理、進度的配置不合理等。
(三)維護性：材料耐久性引用規範不當、維修材料取得不易、維護技術困難等。
</t>
  </si>
  <si>
    <r>
      <rPr>
        <sz val="14"/>
        <rFont val="Times New Roman"/>
        <family val="1"/>
        <charset val="134"/>
      </rPr>
      <t>4</t>
    </r>
    <r>
      <rPr>
        <sz val="14"/>
        <rFont val="細明體"/>
        <family val="3"/>
        <charset val="136"/>
      </rPr>
      <t>、</t>
    </r>
  </si>
  <si>
    <t>工程督導時，若有規劃設計以外之其他尚待釐清或專業人員須移送相關主管機關處置之處，或對受督導工程之建議，請先紀錄於「其他建議」欄位，俾進一步檢討處理。</t>
  </si>
  <si>
    <r>
      <rPr>
        <sz val="14"/>
        <rFont val="Times New Roman"/>
        <family val="1"/>
        <charset val="134"/>
      </rPr>
      <t>5</t>
    </r>
    <r>
      <rPr>
        <sz val="14"/>
        <rFont val="細明體"/>
        <family val="3"/>
        <charset val="136"/>
      </rPr>
      <t>、</t>
    </r>
  </si>
  <si>
    <t>督導小組召開督導檢討會議後清場，再行召開督導品質缺失扣點會議。相關缺失請於督導時告知主辦機關等出席人員，俾轉相關人員改善。</t>
  </si>
  <si>
    <t>經濟部水利署110年05月份工程督導行程表</t>
  </si>
  <si>
    <t>(前瞻)縣市管河川及區域排水整體改善計畫-新街溪福德橋至福洲橋（斷面78.1-86.1）排水改善應急工程</t>
  </si>
  <si>
    <t>桃園市政府</t>
  </si>
  <si>
    <t>110年5月24日</t>
  </si>
  <si>
    <t>現勘(含前往簡報地點車程約10分鐘)</t>
  </si>
  <si>
    <t>領隊及單位主管致詞(5分鐘)
主辦單位簡報(5分鐘)
監造單位簡報(10分鐘)
施工單位簡報(10分鐘)
簡報答詢(10分鐘)</t>
  </si>
  <si>
    <t>張領隊朝恭、黃委員英、古委員禮淳、王委員柏程、胡委員盟宗、請委員第二河川局、河委員川海岸組派員、陳幹事加榮</t>
  </si>
  <si>
    <t>苗栗縣頭份市公所清潔隊2樓會議室</t>
  </si>
  <si>
    <t>(613嘉義縣朴子市四維路一段551號)</t>
  </si>
  <si>
    <t>◎河川局：張耿綸 03-6578866#1163(0988-152511)</t>
  </si>
  <si>
    <r>
      <rPr>
        <sz val="14"/>
        <color indexed="8"/>
        <rFont val="標楷體"/>
        <family val="4"/>
        <charset val="136"/>
      </rPr>
      <t>表</t>
    </r>
    <r>
      <rPr>
        <sz val="14"/>
        <color indexed="8"/>
        <rFont val="Times New Roman"/>
        <family val="1"/>
        <charset val="136"/>
      </rPr>
      <t>B3</t>
    </r>
  </si>
  <si>
    <t>■工程施工督導□走動式督導□專案督導 紀錄</t>
  </si>
  <si>
    <t>紀錄編號：1110321-SD-W10-1100003-110-B-002-01-001-035</t>
  </si>
  <si>
    <t>承辦人員</t>
  </si>
  <si>
    <t>簡博軒</t>
  </si>
  <si>
    <t>111/3/21</t>
  </si>
  <si>
    <t>施工地點</t>
  </si>
  <si>
    <t>經濟部水利署第一河川局</t>
  </si>
  <si>
    <t>監造人員</t>
  </si>
  <si>
    <t>賴冠岑</t>
  </si>
  <si>
    <t>開工日期</t>
  </si>
  <si>
    <t>完工日期</t>
  </si>
  <si>
    <t>鴻義營造有限公司</t>
  </si>
  <si>
    <t>預定進度</t>
  </si>
  <si>
    <t>實際進度</t>
  </si>
  <si>
    <t>差異</t>
  </si>
  <si>
    <t>改善期限</t>
  </si>
  <si>
    <t>111/4/13</t>
  </si>
  <si>
    <t>工程概要</t>
  </si>
  <si>
    <t>混凝土地坪4000 m2 
混凝土塊300個 
防汛道路長約647公尺 
丁壩工3座</t>
  </si>
  <si>
    <t>契約金額
(仟元)</t>
  </si>
  <si>
    <t>蕭委員明芳、林委員哲震、陳委員加榮</t>
  </si>
  <si>
    <t>督導分數</t>
  </si>
  <si>
    <r>
      <rPr>
        <sz val="12"/>
        <rFont val="Times New Roman"/>
        <family val="1"/>
        <charset val="134"/>
      </rPr>
      <t>1</t>
    </r>
    <r>
      <rPr>
        <sz val="12"/>
        <rFont val="新細明體"/>
        <family val="1"/>
        <charset val="136"/>
      </rPr>
      <t>、</t>
    </r>
  </si>
  <si>
    <t>開工時發現農田水利既有水井曁NGO專注問題，主辦機關處理得宜，有助工程順利進行。</t>
  </si>
  <si>
    <r>
      <rPr>
        <sz val="12"/>
        <rFont val="Times New Roman"/>
        <family val="1"/>
        <charset val="134"/>
      </rPr>
      <t>2</t>
    </r>
    <r>
      <rPr>
        <sz val="12"/>
        <rFont val="新細明體"/>
        <family val="1"/>
        <charset val="136"/>
      </rPr>
      <t>、</t>
    </r>
  </si>
  <si>
    <t>起點砌塊石坡面、防洪牆及堤後共構溝結構體整體線形平順、協調。</t>
  </si>
  <si>
    <r>
      <rPr>
        <sz val="12"/>
        <rFont val="Times New Roman"/>
        <family val="1"/>
        <charset val="134"/>
      </rPr>
      <t>3</t>
    </r>
    <r>
      <rPr>
        <sz val="12"/>
        <rFont val="新細明體"/>
        <family val="1"/>
        <charset val="136"/>
      </rPr>
      <t>、</t>
    </r>
  </si>
  <si>
    <t>已建立完整督導機制，至今實施督導(8次)或稽核施工品質，並有追蹤改善紀錄及完整統計提出施工抽表總表。</t>
  </si>
  <si>
    <r>
      <rPr>
        <sz val="12"/>
        <rFont val="Times New Roman"/>
        <family val="1"/>
        <charset val="134"/>
      </rPr>
      <t>4</t>
    </r>
    <r>
      <rPr>
        <sz val="12"/>
        <rFont val="新細明體"/>
        <family val="1"/>
        <charset val="136"/>
      </rPr>
      <t>、</t>
    </r>
  </si>
  <si>
    <t>生態保育措施抽查紀錄表所列自主檢查項目完整，如保留溪床塊石、維持高水作業、以利水質乾淨、分段掘除濱溪帶植被帶、圍籬抬高20cm；另土方回填增加橫向連續，並規劃與實施考慮具整體性。</t>
  </si>
  <si>
    <t>缺點</t>
  </si>
  <si>
    <t>一、品質管理制度：</t>
  </si>
  <si>
    <t>A、主辦機關、監造單位</t>
  </si>
  <si>
    <t>主辦機關：</t>
  </si>
  <si>
    <t>主辦工程司督辦157次，不應納入工程督導計算次數，且督導缺失改善未做統計分析。(4.01.05)</t>
  </si>
  <si>
    <t>監造計畫未落實審查，如監造組織架構及職掌表無現場人員姓名、未配合刪減變更取消175kg/cm2箱型石籠、塊狀護欄、樹穴邊框等項目內容。(4.01.06)</t>
  </si>
  <si>
    <t>生態檢核表單疏失請改善：
(1)環保教育沒有生態保育方面的內容，但監造的查核卻打勾。
(2)公共工程生態檢核自評表誤植，顯示工程範圍為「南勢溪」。
(3)公共工程生態檢核自評表、生態專業人員現場勘查紀錄表無施工階段的查核結果。
(4)生態保育措施抽查紀錄表至二月連續3個月無「設置臨時動物通道」改善回應措施。
(5)查無生態保育措施實施方案，如施工計畫中10-6為生態保育措施依據辦法與注意事項並非實質實施方案。(4.01.99)</t>
  </si>
  <si>
    <t>監造單位：</t>
  </si>
  <si>
    <t>監造計畫內未訂定監造組織構內各人員之職掌。(4.02.01.01)</t>
  </si>
  <si>
    <r>
      <rPr>
        <sz val="12"/>
        <rFont val="Times New Roman"/>
        <family val="1"/>
        <charset val="134"/>
      </rPr>
      <t>5</t>
    </r>
    <r>
      <rPr>
        <sz val="12"/>
        <rFont val="新細明體"/>
        <family val="1"/>
        <charset val="136"/>
      </rPr>
      <t>、</t>
    </r>
  </si>
  <si>
    <t>施工品質檢驗管理標準及管制總表，未符需求，如無140kg/cm2混凝土及植筋項目標準、緣石尺寸(D≧30cm)未符品質計畫標準為高度50cm、寬度20cm等。(4.02.01.05)</t>
  </si>
  <si>
    <r>
      <rPr>
        <sz val="12"/>
        <rFont val="Times New Roman"/>
        <family val="1"/>
        <charset val="134"/>
      </rPr>
      <t>6</t>
    </r>
    <r>
      <rPr>
        <sz val="12"/>
        <rFont val="新細明體"/>
        <family val="1"/>
        <charset val="136"/>
      </rPr>
      <t>、</t>
    </r>
  </si>
  <si>
    <t>材料設備檢試驗管制總表未使用工程會最近版本，未符需求；另監造計畫部分項目未依變更減作刪除完全(施工抽查標準、流程圖、施工抽查表)，請統一檢視。(4.02.01.10)</t>
  </si>
  <si>
    <r>
      <rPr>
        <sz val="12"/>
        <rFont val="Times New Roman"/>
        <family val="1"/>
        <charset val="134"/>
      </rPr>
      <t>7</t>
    </r>
    <r>
      <rPr>
        <sz val="12"/>
        <rFont val="新細明體"/>
        <family val="1"/>
        <charset val="136"/>
      </rPr>
      <t>、</t>
    </r>
  </si>
  <si>
    <t>未落實填具抽查(驗)紀錄表，如施工抽查表範圍、位置應分別記載(砌塊石)；砌塊石，抽查實際填寫值無量化(設置樣板、被填混凝土厚度等)；砌石坡基礎鋼筋施工抽查表之伸縮縫間距未確實記載檢查值僅登錄「約12m」。(4.02.03.04)</t>
  </si>
  <si>
    <r>
      <rPr>
        <sz val="12"/>
        <rFont val="Times New Roman"/>
        <family val="1"/>
        <charset val="134"/>
      </rPr>
      <t>8</t>
    </r>
    <r>
      <rPr>
        <sz val="12"/>
        <rFont val="新細明體"/>
        <family val="1"/>
        <charset val="136"/>
      </rPr>
      <t>、</t>
    </r>
  </si>
  <si>
    <t>截至111年3月18日實際進度54.83％，估驗請款僅30％，未確實督導履約估驗計價。(4.02.03.06)</t>
  </si>
  <si>
    <t>B、承攬廠商：</t>
  </si>
  <si>
    <r>
      <rPr>
        <sz val="12"/>
        <rFont val="Times New Roman"/>
        <family val="1"/>
        <charset val="134"/>
      </rPr>
      <t>9</t>
    </r>
    <r>
      <rPr>
        <sz val="12"/>
        <rFont val="新細明體"/>
        <family val="1"/>
        <charset val="136"/>
      </rPr>
      <t>、</t>
    </r>
  </si>
  <si>
    <t>部分品質管理標準未符需求，如施工檢驗流程圖之多孔隙瀝青混凝土混合料温度誤植為120℃、階梯工之鋼筋保護層5cm與階梯工模板之鋼筋保護層7.5cm不合、洗石子檢查標準(拌合時間&gt;3min)未符合實際。(4.03.02.04)</t>
  </si>
  <si>
    <r>
      <rPr>
        <sz val="12"/>
        <rFont val="Times New Roman"/>
        <family val="1"/>
        <charset val="134"/>
      </rPr>
      <t>10</t>
    </r>
    <r>
      <rPr>
        <sz val="12"/>
        <rFont val="新細明體"/>
        <family val="1"/>
        <charset val="136"/>
      </rPr>
      <t>、</t>
    </r>
  </si>
  <si>
    <t>部分自主檢查表項目未符需求，如仿竹欄杆無使用210kg/cm2預拌混凝土。(4.03.02.12)</t>
  </si>
  <si>
    <r>
      <rPr>
        <sz val="12"/>
        <rFont val="Times New Roman"/>
        <family val="1"/>
        <charset val="134"/>
      </rPr>
      <t>11</t>
    </r>
    <r>
      <rPr>
        <sz val="12"/>
        <rFont val="新細明體"/>
        <family val="1"/>
        <charset val="136"/>
      </rPr>
      <t>、</t>
    </r>
  </si>
  <si>
    <t>品管自主檢查表未確實記載檢查值，如110年9月26日混凝土施工自主檢查每層澆置厚度(30~50CM)之實際檢查值未符規定、檢查範圍及位置未分別記載、檢查時機勾施工中但施工前中後皆填寫、涉施工後總檢查項目未分列執行及紀載等。(4.03.04)</t>
  </si>
  <si>
    <t>二、施工品質：</t>
  </si>
  <si>
    <r>
      <rPr>
        <sz val="12"/>
        <rFont val="Times New Roman"/>
        <family val="1"/>
        <charset val="134"/>
      </rPr>
      <t>12</t>
    </r>
    <r>
      <rPr>
        <sz val="12"/>
        <rFont val="新細明體"/>
        <family val="1"/>
        <charset val="136"/>
      </rPr>
      <t>、</t>
    </r>
  </si>
  <si>
    <t>擋土牆伸縮縫周邊有蜂窩產生，另後坡擋土牆側溝混凝土表面孔洞、氣孔。(5.01.01)</t>
  </si>
  <si>
    <r>
      <rPr>
        <sz val="12"/>
        <rFont val="Times New Roman"/>
        <family val="1"/>
        <charset val="134"/>
      </rPr>
      <t>13</t>
    </r>
    <r>
      <rPr>
        <sz val="12"/>
        <rFont val="新細明體"/>
        <family val="1"/>
        <charset val="136"/>
      </rPr>
      <t>、</t>
    </r>
  </si>
  <si>
    <t>共構側溝現場未見伸縮縫。(5.01.05)</t>
  </si>
  <si>
    <r>
      <rPr>
        <sz val="12"/>
        <rFont val="Times New Roman"/>
        <family val="1"/>
        <charset val="134"/>
      </rPr>
      <t>14</t>
    </r>
    <r>
      <rPr>
        <sz val="12"/>
        <rFont val="新細明體"/>
        <family val="1"/>
        <charset val="136"/>
      </rPr>
      <t>、</t>
    </r>
  </si>
  <si>
    <t>混凝土砌塊石縫隙混凝土量不足產生空洞，請改善。(5.01.99)</t>
  </si>
  <si>
    <r>
      <rPr>
        <sz val="12"/>
        <rFont val="Times New Roman"/>
        <family val="1"/>
        <charset val="134"/>
      </rPr>
      <t>15</t>
    </r>
    <r>
      <rPr>
        <sz val="12"/>
        <rFont val="新細明體"/>
        <family val="1"/>
        <charset val="136"/>
      </rPr>
      <t>、</t>
    </r>
  </si>
  <si>
    <t>堆置現場部分模板未整理。(5.03.02)</t>
  </si>
  <si>
    <r>
      <rPr>
        <sz val="12"/>
        <rFont val="Times New Roman"/>
        <family val="1"/>
        <charset val="134"/>
      </rPr>
      <t>16</t>
    </r>
    <r>
      <rPr>
        <sz val="12"/>
        <rFont val="新細明體"/>
        <family val="1"/>
        <charset val="136"/>
      </rPr>
      <t>、</t>
    </r>
  </si>
  <si>
    <t>土方工作分層夯實未見施工照片，且工地密度次數是否符合請確認。(5.06.01)</t>
  </si>
  <si>
    <r>
      <rPr>
        <sz val="12"/>
        <rFont val="Times New Roman"/>
        <family val="1"/>
        <charset val="134"/>
      </rPr>
      <t>17</t>
    </r>
    <r>
      <rPr>
        <sz val="12"/>
        <rFont val="新細明體"/>
        <family val="1"/>
        <charset val="136"/>
      </rPr>
      <t>、</t>
    </r>
  </si>
  <si>
    <t>堤後水防道路初填料局部有棄磚、鋼筋或樹根等其他雜物(垃圾)。(5.06.05)</t>
  </si>
  <si>
    <r>
      <rPr>
        <sz val="12"/>
        <rFont val="Times New Roman"/>
        <family val="1"/>
        <charset val="134"/>
      </rPr>
      <t>18</t>
    </r>
    <r>
      <rPr>
        <sz val="12"/>
        <rFont val="新細明體"/>
        <family val="1"/>
        <charset val="136"/>
      </rPr>
      <t>、</t>
    </r>
  </si>
  <si>
    <t>砌塊石部分堆砌不合規範。如局部有8圍砌、9圍砌現象。(5.07.02.03)</t>
  </si>
  <si>
    <r>
      <rPr>
        <sz val="12"/>
        <rFont val="Times New Roman"/>
        <family val="1"/>
        <charset val="134"/>
      </rPr>
      <t>19</t>
    </r>
    <r>
      <rPr>
        <sz val="12"/>
        <rFont val="新細明體"/>
        <family val="1"/>
        <charset val="136"/>
      </rPr>
      <t>、</t>
    </r>
  </si>
  <si>
    <t>混凝土完成面多見機械擊損或修補痕跡，請檢討改善。(5.08.08.01)</t>
  </si>
  <si>
    <r>
      <rPr>
        <sz val="12"/>
        <rFont val="Times New Roman"/>
        <family val="1"/>
        <charset val="134"/>
      </rPr>
      <t>20</t>
    </r>
    <r>
      <rPr>
        <sz val="12"/>
        <rFont val="新細明體"/>
        <family val="1"/>
        <charset val="136"/>
      </rPr>
      <t>、</t>
    </r>
  </si>
  <si>
    <t>鋼筋無輻射污染出廠證明未經監造判定且無用於本工程之證明。(5.10.02.02)</t>
  </si>
  <si>
    <r>
      <rPr>
        <sz val="12"/>
        <rFont val="Times New Roman"/>
        <family val="1"/>
        <charset val="134"/>
      </rPr>
      <t>21</t>
    </r>
    <r>
      <rPr>
        <sz val="12"/>
        <rFont val="新細明體"/>
        <family val="1"/>
        <charset val="136"/>
      </rPr>
      <t>、</t>
    </r>
  </si>
  <si>
    <t>依材料設備送審管制總表及檢試驗管制總表、PVC管材料預定送審日期110年10月15日，至今尚未見登錄實際送審日期、資料及審查結果相關紀錄。(5.10.99)</t>
  </si>
  <si>
    <r>
      <rPr>
        <sz val="12"/>
        <rFont val="Times New Roman"/>
        <family val="1"/>
        <charset val="134"/>
      </rPr>
      <t>22</t>
    </r>
    <r>
      <rPr>
        <sz val="12"/>
        <rFont val="新細明體"/>
        <family val="1"/>
        <charset val="136"/>
      </rPr>
      <t>、</t>
    </r>
  </si>
  <si>
    <t>坡面工混凝土砌塊石達500M2，部分圍砌未符規範規定且尚未辦理厚度檢驗。(5.10.99)</t>
  </si>
  <si>
    <r>
      <rPr>
        <sz val="12"/>
        <rFont val="Times New Roman"/>
        <family val="1"/>
        <charset val="134"/>
      </rPr>
      <t>23</t>
    </r>
    <r>
      <rPr>
        <sz val="12"/>
        <rFont val="新細明體"/>
        <family val="1"/>
        <charset val="136"/>
      </rPr>
      <t>、</t>
    </r>
  </si>
  <si>
    <t>坡面工設置砌排石工，惟商購塊石尚無購買證明。(5.10.99)</t>
  </si>
  <si>
    <r>
      <rPr>
        <sz val="12"/>
        <rFont val="Times New Roman"/>
        <family val="1"/>
        <charset val="134"/>
      </rPr>
      <t>24</t>
    </r>
    <r>
      <rPr>
        <sz val="12"/>
        <rFont val="新細明體"/>
        <family val="1"/>
        <charset val="136"/>
      </rPr>
      <t>、</t>
    </r>
  </si>
  <si>
    <t>起點入口端出入工區內外，未落實安全防護管制措施，如有設置拉門卻未使用，未見工地相關警告標誌。(5.14.00.01)</t>
  </si>
  <si>
    <r>
      <rPr>
        <sz val="12"/>
        <rFont val="Times New Roman"/>
        <family val="1"/>
        <charset val="134"/>
      </rPr>
      <t>25</t>
    </r>
    <r>
      <rPr>
        <sz val="12"/>
        <rFont val="新細明體"/>
        <family val="1"/>
        <charset val="136"/>
      </rPr>
      <t>、</t>
    </r>
  </si>
  <si>
    <t>工區緊鄰道路請加強交通指引及洗車設備。(5.14.00.02)</t>
  </si>
  <si>
    <r>
      <rPr>
        <sz val="12"/>
        <rFont val="Times New Roman"/>
        <family val="1"/>
        <charset val="134"/>
      </rPr>
      <t>26</t>
    </r>
    <r>
      <rPr>
        <sz val="12"/>
        <rFont val="新細明體"/>
        <family val="1"/>
        <charset val="136"/>
      </rPr>
      <t>、</t>
    </r>
  </si>
  <si>
    <t>緊急應變小組架構完整，惟無防災應變通報系統機制。(5.14.00.03)</t>
  </si>
  <si>
    <r>
      <rPr>
        <sz val="12"/>
        <rFont val="Times New Roman"/>
        <family val="1"/>
        <charset val="134"/>
      </rPr>
      <t>27</t>
    </r>
    <r>
      <rPr>
        <sz val="12"/>
        <rFont val="新細明體"/>
        <family val="1"/>
        <charset val="136"/>
      </rPr>
      <t>、</t>
    </r>
  </si>
  <si>
    <t>施作坡面工時請加強設置符合規定之上下設備。(5.14.01.04)</t>
  </si>
  <si>
    <r>
      <rPr>
        <sz val="12"/>
        <rFont val="Times New Roman"/>
        <family val="1"/>
        <charset val="134"/>
      </rPr>
      <t>28</t>
    </r>
    <r>
      <rPr>
        <sz val="12"/>
        <rFont val="新細明體"/>
        <family val="1"/>
        <charset val="136"/>
      </rPr>
      <t>、</t>
    </r>
  </si>
  <si>
    <t>防汛自主檢查表未落實檢查，如只有到110年12月之紀錄，且未依工程特性設置水文水位預警機制及防汛器材設備機具之項目數量及試運轉檢查。(5.16.01)</t>
  </si>
  <si>
    <t>三、其他建議：</t>
  </si>
  <si>
    <t>本案據稱辦理變更設計中，建議核定後應依增減項目內容落實圖面及三書進版修正。</t>
  </si>
  <si>
    <t>防洪牆及土堤接合處形成防汛缺口，建請監造及廠商確實做妥防汛整備工作，以利汛期安全。</t>
  </si>
  <si>
    <t>變更設計增加堤前喬木種植部分，建請主辦機關確認符合水利法相關規定。</t>
  </si>
  <si>
    <t>生態專業團隊與監造、施工單位之銜接如何落實？又工程核可到設計施工之間，因沒充分時間討論衝擊較小之工程方案，致相關環節出現較大落差，加上施工現場的管理往往便宜行事，疏於防範，故建議檢討預防避免棲地環境受破壞；另就迴避、縮小等保育策略建請再予考量。</t>
  </si>
  <si>
    <t>本案鄰近清水溼地生態熱區，對於保育強度的認知，建議需要仔細確認，如多方利害關係人對於「濱溪帶」的保全範圍、保全強度之認知不同，須賴生態保育實施監測計畫予以描述，尤其是計畫裡對於保全範圍、空間標示應清楚確實，才能避免後續的落差與衝突，並有效追蹤掌握本案的濱溪帶棲地復育情形。</t>
  </si>
  <si>
    <t>為消化土方將其回填覆蓋堤防，算不算設計變更？依目前自評表內容相關變更未與生態檢核流程扣合。</t>
  </si>
  <si>
    <t>查無「環境生態異常狀況處理」認定及啟動標準，如濱溪帶的開挖過大時「異常狀況」認定及啟動措施，建議主辦單位應謹慎檢討內部「生態異常狀況」標準，而非被動式反應外界評價。</t>
  </si>
  <si>
    <t>檢驗
拆驗</t>
  </si>
  <si>
    <t>本次督導實施0K+100共構溝道路側牆頂面處混凝土鑽心試驗1組；0K+100防汛道路外側1.5公尺處工地密度試驗1點，請送經TAF認證之實驗室進行契約規定之相關試驗，試驗報告及判讀結果請併同缺失改善報告併復。</t>
  </si>
  <si>
    <t>本次督導尚無扣點</t>
  </si>
  <si>
    <t>外聘委員名單</t>
  </si>
  <si>
    <t>被動選擇欄位G1</t>
  </si>
  <si>
    <t>$H$18</t>
  </si>
  <si>
    <t>年份</t>
  </si>
  <si>
    <t>月份</t>
  </si>
  <si>
    <t>執行單位</t>
  </si>
  <si>
    <t>計畫名稱</t>
  </si>
  <si>
    <t>發包工作費(千元)</t>
  </si>
  <si>
    <t>督導委員(外聘)</t>
  </si>
  <si>
    <t>督導委員(內聘)</t>
  </si>
  <si>
    <t>108年11月</t>
  </si>
  <si>
    <t>林明峰</t>
  </si>
  <si>
    <t>108年12月</t>
  </si>
  <si>
    <t>宋伯永</t>
  </si>
  <si>
    <t>新竹市政府</t>
  </si>
  <si>
    <t>(前瞻)全國水環境改善工程</t>
  </si>
  <si>
    <t>新竹市青草湖水岸環境改善</t>
  </si>
  <si>
    <t>110.01.20</t>
  </si>
  <si>
    <t>張朝恭</t>
  </si>
  <si>
    <t>江文助、顏肇翰、葉建儀、陳育成、鄭明遠</t>
  </si>
  <si>
    <t>109年01月</t>
  </si>
  <si>
    <t>李得璋</t>
  </si>
  <si>
    <t xml:space="preserve"> 雲林縣政府</t>
  </si>
  <si>
    <t>(前瞻)縣市管河川及區域排水整體改善計畫</t>
  </si>
  <si>
    <t>延潭大排仁剛橋上游治理工程</t>
  </si>
  <si>
    <t>110.01.26</t>
  </si>
  <si>
    <t>姚嘉耀</t>
  </si>
  <si>
    <t>陳委員毓嶸、王委員顗泰、楊委員信凱、蘇委員大昌、凌委員金宮(兼幹事)</t>
  </si>
  <si>
    <t>109年02月</t>
  </si>
  <si>
    <t>林火木</t>
  </si>
  <si>
    <t>第二河川局</t>
  </si>
  <si>
    <t>荷苞嶼排水系統-下竹圍中排二抽水站治理工程</t>
  </si>
  <si>
    <t>吳明華</t>
  </si>
  <si>
    <t>王委員柏程、陳委員金印、陳委員加榮</t>
  </si>
  <si>
    <t>109年03月</t>
  </si>
  <si>
    <t>林連山</t>
  </si>
  <si>
    <t>第三河川局</t>
  </si>
  <si>
    <t>區域排水整治及環境營造計畫(104~109年)</t>
  </si>
  <si>
    <t>旱溪排水(萬安橋至樹王橋)整治工程</t>
  </si>
  <si>
    <t>110.02.03</t>
  </si>
  <si>
    <t>蕭明芳</t>
  </si>
  <si>
    <t>黃委員玉珍、周委員宛蓉、廖委員士維</t>
  </si>
  <si>
    <t>109年04月</t>
  </si>
  <si>
    <t>徐文翰</t>
  </si>
  <si>
    <t>彰化縣政府</t>
  </si>
  <si>
    <t>花壇排水(第二期)上游改道及橋梁改建工程併辦土石標售</t>
  </si>
  <si>
    <t>110.02.24</t>
  </si>
  <si>
    <t>張良平</t>
  </si>
  <si>
    <t>蔡委員淑芬、王委員漢倫、郭委員泰詮、賴委員可蓁、洪委員郁民、蔡幹事蟬羽</t>
  </si>
  <si>
    <t>109年05月</t>
  </si>
  <si>
    <t>張長海</t>
  </si>
  <si>
    <t>屏東縣政府</t>
  </si>
  <si>
    <t>憲兵溝排水改善工程</t>
  </si>
  <si>
    <t>110.03.12</t>
  </si>
  <si>
    <t>曾國南、杜凱立、蘇漢、王漢倫、蔡宗翰</t>
  </si>
  <si>
    <t>109年06月</t>
  </si>
  <si>
    <t>許平發</t>
  </si>
  <si>
    <t>南區水資源局</t>
  </si>
  <si>
    <t>水資源作業基金</t>
  </si>
  <si>
    <t>牡丹水庫小水力發電新建工程</t>
  </si>
  <si>
    <t>110.03.15-03.16</t>
  </si>
  <si>
    <t>黃委員玉珍、林委員森興、蔡委員淑芬</t>
  </si>
  <si>
    <t>109年07月</t>
  </si>
  <si>
    <t>陳明信</t>
  </si>
  <si>
    <t>牡丹水庫集水區汝仍溪攔木設施工程</t>
  </si>
  <si>
    <t>109年08月</t>
  </si>
  <si>
    <t>彭合營</t>
  </si>
  <si>
    <t>第五河川局</t>
  </si>
  <si>
    <t>流域綜合治理計畫－河川區域排水管理及治理</t>
  </si>
  <si>
    <t>北港滯洪池第一期工程(一工區)併辦土石標售</t>
  </si>
  <si>
    <t>110.03.22</t>
  </si>
  <si>
    <t>謝委員瓊儀、王委員柏程、凌委員兼幹事金宮</t>
  </si>
  <si>
    <t>109年09月</t>
  </si>
  <si>
    <t>湯輝雄</t>
  </si>
  <si>
    <t>北區水資源局</t>
  </si>
  <si>
    <t>(前瞻)石門水庫阿姆坪防淤隧道工程計畫</t>
  </si>
  <si>
    <t>石門水庫防淤隧道工程計畫(第1階段)-阿姆坪防淤隧道工程</t>
  </si>
  <si>
    <t>110.03.25</t>
  </si>
  <si>
    <t>江文助、陳毓嶸、葉建儀</t>
  </si>
  <si>
    <t>109年10月</t>
  </si>
  <si>
    <t>第七河川局</t>
  </si>
  <si>
    <t>中央管流域整體改善與調適計畫（110～115年）</t>
  </si>
  <si>
    <t>東港溪魅力河段環境改善工程</t>
  </si>
  <si>
    <t>110.03.30</t>
  </si>
  <si>
    <t>胡委員盟宗、林委員哲震、郭委員怡君</t>
  </si>
  <si>
    <t>109年11月</t>
  </si>
  <si>
    <t>詹明勇</t>
  </si>
  <si>
    <t>第八河川局</t>
  </si>
  <si>
    <t>紅石溪榮橋護岸及楠溪左、右岸護岸改建工程</t>
  </si>
  <si>
    <t>110.04.06-04.07</t>
  </si>
  <si>
    <t>林玄忠</t>
  </si>
  <si>
    <t>胡委員盟宗、林委員森興、廖委員士維</t>
  </si>
  <si>
    <t>109年12月</t>
  </si>
  <si>
    <t>鄭茂寅</t>
  </si>
  <si>
    <t>中港溪東興堤防環境營造工程(一)</t>
  </si>
  <si>
    <t>110.04.14</t>
  </si>
  <si>
    <t>謝委員瓊儀、王委員漢倫、郭委員怡君</t>
  </si>
  <si>
    <t>110年01月</t>
  </si>
  <si>
    <t>黃英</t>
  </si>
  <si>
    <t>高雄市政府</t>
  </si>
  <si>
    <t>縣市管河川及區域排水整體改善計畫</t>
  </si>
  <si>
    <t>五甲尾滯(蓄)洪池工程</t>
  </si>
  <si>
    <t>110.04.16</t>
  </si>
  <si>
    <t>王柏程、葉建儀、蔡至禹、黃仁宏</t>
  </si>
  <si>
    <t>110年02月</t>
  </si>
  <si>
    <t>趙時樑</t>
  </si>
  <si>
    <t>委員名單字元轉換</t>
  </si>
  <si>
    <t>第四河川局</t>
  </si>
  <si>
    <t>濁水溪湖子內及新虎尾堤段河川環境改善工程</t>
  </si>
  <si>
    <t>110.04.19</t>
  </si>
  <si>
    <t>江委員文助、林委員哲震、顏委員肇翰、蔡幹事蟬羽</t>
  </si>
  <si>
    <t>110年03月</t>
  </si>
  <si>
    <t>林榮紹</t>
  </si>
  <si>
    <t>第九河川局</t>
  </si>
  <si>
    <t>木瓜溪初英一號暨華隆護岸堤段河川環境改善工程</t>
  </si>
  <si>
    <t>110.04.21-04.22</t>
  </si>
  <si>
    <t>黃委員玉珍、蘇委員漢、鄒委員侑達</t>
  </si>
  <si>
    <t>110年04月</t>
  </si>
  <si>
    <t>林世明</t>
  </si>
  <si>
    <t>第十河川局</t>
  </si>
  <si>
    <t>大漢溪左岸堤防基礎加固防災減災工程(第三標)</t>
  </si>
  <si>
    <t>110.04.30</t>
  </si>
  <si>
    <t>林志鴻</t>
  </si>
  <si>
    <t>陳毓嶸、王顗泰、張君宇</t>
  </si>
  <si>
    <t>110年05月</t>
  </si>
  <si>
    <t>鍾朝恭</t>
  </si>
  <si>
    <t>中央管流域整體改善與調適計畫</t>
  </si>
  <si>
    <t>磺溪三和橋上游左岸防災減災工程</t>
  </si>
  <si>
    <t>林志棟、黃志偉</t>
  </si>
  <si>
    <t>林哲震、蔡宗翰、郭泰銓</t>
  </si>
  <si>
    <t>蔡宗翰</t>
  </si>
  <si>
    <t>110年06月</t>
  </si>
  <si>
    <t>施邦築</t>
  </si>
  <si>
    <t>第六河川局</t>
  </si>
  <si>
    <t>曾文溪排水十二佃疏洪箱涵(樁號0K+000~0K+650)新建工程併辦土石標售</t>
  </si>
  <si>
    <t>林連山、楊志彬</t>
  </si>
  <si>
    <t>黃玉珍、廖士維</t>
  </si>
  <si>
    <t>郭泰銓</t>
  </si>
  <si>
    <t>108-B-02061-105-000</t>
  </si>
  <si>
    <t>110年07月</t>
  </si>
  <si>
    <t>蘇丁福</t>
  </si>
  <si>
    <t>幹事重複判斷</t>
  </si>
  <si>
    <t>嘉義縣政府</t>
  </si>
  <si>
    <t>流域綜合治理計畫-河川區域排水管理及治理</t>
  </si>
  <si>
    <t>荷苞嶼排水幹線馬稠後工業區下游治理工程(二工區)</t>
  </si>
  <si>
    <t>趙時樑、石芝菁</t>
  </si>
  <si>
    <t>胡盟宗、陳毓嶸、請第五河川局、河川海岸組派員</t>
  </si>
  <si>
    <t>凌金宮</t>
  </si>
  <si>
    <t>108TF264A4</t>
  </si>
  <si>
    <t>110年08月</t>
  </si>
  <si>
    <t>林志棟</t>
  </si>
  <si>
    <t>幹事重複刪除</t>
  </si>
  <si>
    <t>貴舍排水半月橋至下庄橋治理工程併辦土石標售</t>
  </si>
  <si>
    <t>黃英、古禮淳</t>
  </si>
  <si>
    <t>鄒侑達、顏肇翰、請河川海岸組派員</t>
  </si>
  <si>
    <t>王漢倫</t>
  </si>
  <si>
    <t>108-B-12-25-F-04300</t>
  </si>
  <si>
    <t>110年09月</t>
  </si>
  <si>
    <t>梁賢文</t>
  </si>
  <si>
    <t>幹事重複重寫</t>
  </si>
  <si>
    <t>台南市政府</t>
  </si>
  <si>
    <t>三爺溪排水治理工程-萬代橋至塗庫仔排水護岸整治工程</t>
  </si>
  <si>
    <t>林火木、溫清光</t>
  </si>
  <si>
    <t>王柏程、請第六河川局、河川海岸組派員</t>
  </si>
  <si>
    <t>王顗泰</t>
  </si>
  <si>
    <t>wat108138</t>
  </si>
  <si>
    <t>110年10月</t>
  </si>
  <si>
    <t>曾義誠</t>
  </si>
  <si>
    <t>字串</t>
  </si>
  <si>
    <t>曾文南化聯通管工程計畫</t>
  </si>
  <si>
    <t>曾文南化聯通管統包工程A1標</t>
  </si>
  <si>
    <t>曾義誠、何世勝</t>
  </si>
  <si>
    <t>蔡淑芬、林哲震、請水源經營組派員</t>
  </si>
  <si>
    <t>周宛蓉</t>
  </si>
  <si>
    <t>108-ZWNH-P-A1</t>
  </si>
  <si>
    <t>110年11月</t>
  </si>
  <si>
    <t>邱培勳</t>
  </si>
  <si>
    <t>字串調整</t>
  </si>
  <si>
    <t>南埔埤排水幹支線改善工程(含橋梁改建)併辦土石標售</t>
  </si>
  <si>
    <t>彭合營、林瑞興</t>
  </si>
  <si>
    <t>江文助、林森興、請第七河川局派員</t>
  </si>
  <si>
    <t>蘇漢</t>
  </si>
  <si>
    <t>141-1081021</t>
  </si>
  <si>
    <t>110年12月</t>
  </si>
  <si>
    <t>岳吉剛</t>
  </si>
  <si>
    <t>督導紀錄使用</t>
  </si>
  <si>
    <t>三爺溪中下溪治理工程(後壁厝排水口至文賢排水出口)六工區併辦土石標售</t>
  </si>
  <si>
    <t>許平發、王立人</t>
  </si>
  <si>
    <t>鄒侑達、請河川海岸組派員</t>
  </si>
  <si>
    <t>廖士維</t>
  </si>
  <si>
    <t>s109030</t>
  </si>
  <si>
    <t>111年01月</t>
  </si>
  <si>
    <t>鄭宗淋</t>
  </si>
  <si>
    <t>白水湖第1滯洪池抽水站工程</t>
  </si>
  <si>
    <t>林世明、楊嘉棟</t>
  </si>
  <si>
    <t>王柏程、請第五河川局、河川海岸組派員</t>
  </si>
  <si>
    <t>108TS727A4</t>
  </si>
  <si>
    <t>111年02月</t>
  </si>
  <si>
    <t>林致弘</t>
  </si>
  <si>
    <t>萬興排水瓶頸段及保庄橋應急工程</t>
  </si>
  <si>
    <t>林榮紹、施進村</t>
  </si>
  <si>
    <t>林哲震、請第四河川局、河川海岸組派員</t>
  </si>
  <si>
    <t>110-0022201-069-1-1</t>
  </si>
  <si>
    <t>111年03月</t>
  </si>
  <si>
    <t>陳哲章</t>
  </si>
  <si>
    <t>所有委員清單</t>
  </si>
  <si>
    <t>110年度基隆河龍川護岸邊坡復建工程</t>
  </si>
  <si>
    <t>盧智銘</t>
  </si>
  <si>
    <t>陳明信、劉駿明</t>
  </si>
  <si>
    <t>陳毓嶸</t>
  </si>
  <si>
    <t>110-B-004-03-004-001</t>
  </si>
  <si>
    <t>林瑞德</t>
  </si>
  <si>
    <t>崙子溪將軍舊社堤段防災減災工程併辦土石標售</t>
  </si>
  <si>
    <t>許朝欽</t>
  </si>
  <si>
    <t>曾義誠、翁義聰</t>
  </si>
  <si>
    <t>胡盟宗</t>
  </si>
  <si>
    <t>109-B-01010-001-040</t>
  </si>
  <si>
    <t>111年05月</t>
  </si>
  <si>
    <t>許富善</t>
  </si>
  <si>
    <t>潭子外圍分洪道治理工程併辦土石標售-第一標</t>
  </si>
  <si>
    <t>鍾朝恭、蔡義發</t>
  </si>
  <si>
    <t>蔡淑芬、吳虹邑</t>
  </si>
  <si>
    <t>蔡蟬羽</t>
  </si>
  <si>
    <t>106-B-1103F-002-000</t>
  </si>
  <si>
    <t>111年06月</t>
  </si>
  <si>
    <t>陳蒼賢</t>
  </si>
  <si>
    <t>台東縣政府</t>
  </si>
  <si>
    <t>豐田排水(1K+320~1K+844)應急工程</t>
  </si>
  <si>
    <t>詹明勇、陳郁屏</t>
  </si>
  <si>
    <t>林森興、請第八河川局、河川海岸組派員</t>
  </si>
  <si>
    <t>111年07月</t>
  </si>
  <si>
    <t>吳飛虎</t>
  </si>
  <si>
    <t>卑南溪海端四號堤防河道整理及基礎改善工程</t>
  </si>
  <si>
    <t>黃英、楊國禎</t>
  </si>
  <si>
    <t>林哲震</t>
  </si>
  <si>
    <t>110-B-002-01-001-022</t>
  </si>
  <si>
    <t>111年08月</t>
  </si>
  <si>
    <t>郭晁坤</t>
  </si>
  <si>
    <t>曾文南化聯通管統包工程A3標</t>
  </si>
  <si>
    <t>彭合營、蘇丁福、林煌喬</t>
  </si>
  <si>
    <t>黃玉珍、請水源經營組派員</t>
  </si>
  <si>
    <t>108-ZWNH-P-A3</t>
  </si>
  <si>
    <t>111年09月</t>
  </si>
  <si>
    <t>蘇瑞文</t>
  </si>
  <si>
    <t>內田排水出口滯洪池治理工程等2件</t>
  </si>
  <si>
    <t>陳哲章、粘麗玉</t>
  </si>
  <si>
    <t>江文助、請第五河川局、河川海岸組派員</t>
  </si>
  <si>
    <t>109TF096A4</t>
  </si>
  <si>
    <t>111年10月</t>
  </si>
  <si>
    <t>黃建裕</t>
  </si>
  <si>
    <t>濁水溪濁水低水護岸(斷面87~105)河道整理改善工程</t>
  </si>
  <si>
    <t>梁賢文、楊嘉棟</t>
  </si>
  <si>
    <t>林哲震、請河川海岸組派員</t>
  </si>
  <si>
    <t>s110015</t>
  </si>
  <si>
    <t>111年11月</t>
  </si>
  <si>
    <t>黃啓照</t>
  </si>
  <si>
    <t>110年度宜蘭河壯圍堤防(斷面3-9)整建工程</t>
  </si>
  <si>
    <t>張長海、鍾寶珠</t>
  </si>
  <si>
    <t>110-B-004-02-006-002</t>
  </si>
  <si>
    <t>111年12月</t>
  </si>
  <si>
    <t>江秀丹</t>
  </si>
  <si>
    <t>汶水溪象鼻嘴堤防改善工程</t>
  </si>
  <si>
    <t>施邦築、石芝菁</t>
  </si>
  <si>
    <t>A11010</t>
  </si>
  <si>
    <t>旱溪排水(光明路橋至綠川匯流口)治理工程併辦土石標售</t>
  </si>
  <si>
    <t>湯輝雄、楊國禎</t>
  </si>
  <si>
    <t>鄒侑達</t>
  </si>
  <si>
    <t>109-B-02031-010-000</t>
  </si>
  <si>
    <t>游勝傑</t>
  </si>
  <si>
    <t>三爺溪中下游治理工程(萬代橋至後壁厝排水口)三、四工區併辦土石標售</t>
  </si>
  <si>
    <t>陳明信、林瑞興</t>
  </si>
  <si>
    <t>108-B-1106F-002-020</t>
  </si>
  <si>
    <t>蔡義發</t>
  </si>
  <si>
    <t>雲林縣政府</t>
  </si>
  <si>
    <t>牛挑灣溪良心橋左岸防洪牆治理工程</t>
  </si>
  <si>
    <t>李得璋、施月英</t>
  </si>
  <si>
    <t>黃玉珍、請第五河川局、河川海岸組派員</t>
  </si>
  <si>
    <t>10911-2</t>
  </si>
  <si>
    <t>楊志彬</t>
  </si>
  <si>
    <t>110年度東港溪五魁寮堤防構造物維修改善工程</t>
  </si>
  <si>
    <t>宋伯永、何世勝</t>
  </si>
  <si>
    <t>蔡淑芬</t>
  </si>
  <si>
    <t>林嘉若</t>
  </si>
  <si>
    <t>黃志偉</t>
  </si>
  <si>
    <t>大湖口溪南勢阿丹堤段加高加強工程(一工區)併辦土石標售</t>
  </si>
  <si>
    <t>宋伯永、張坤城</t>
  </si>
  <si>
    <t>葉建儀</t>
  </si>
  <si>
    <t>109-B-01010-001-037</t>
  </si>
  <si>
    <t>李玲玲</t>
  </si>
  <si>
    <t>貓羅溪石川堤防延長段(三)改善工程</t>
  </si>
  <si>
    <t>林火木、翁義聰</t>
  </si>
  <si>
    <t>110-B-002-01-001-005</t>
  </si>
  <si>
    <t>鍾寶珠</t>
  </si>
  <si>
    <t>110年度東港溪竹田、鳳山厝護岸構造物維修改善工程</t>
  </si>
  <si>
    <t>鄭茂寅、劉駿明</t>
  </si>
  <si>
    <t>陳郁屏</t>
  </si>
  <si>
    <t>曾文溪排水十二佃疏洪箱涵(樁號0K+650~1K+300)新建工程併辦土石標售</t>
  </si>
  <si>
    <t>張長海、許平發、楊國禎</t>
  </si>
  <si>
    <t>黃玉珍</t>
  </si>
  <si>
    <t>108-B-02061-106-000</t>
  </si>
  <si>
    <t>林煌喬</t>
  </si>
  <si>
    <t>台中市政府</t>
  </si>
  <si>
    <t>龍井區忠和中排水(龍井海堤旁)護岸應急工程</t>
  </si>
  <si>
    <t>趙時樑、粘麗玉</t>
  </si>
  <si>
    <t>蔡宗翰、請第三河川局、河川海岸組派員</t>
  </si>
  <si>
    <t>古禮淳</t>
  </si>
  <si>
    <t>鴨母寮排水(出口至順安橋渠段)及農路橋改建治理工程</t>
  </si>
  <si>
    <t>林連山、詹明勇、施月英</t>
  </si>
  <si>
    <t>陳毓嶸、河川海岸組派員</t>
  </si>
  <si>
    <t>A109001</t>
  </si>
  <si>
    <t>何世勝</t>
  </si>
  <si>
    <t>白河水庫後續更新改善工程計畫第一階段</t>
  </si>
  <si>
    <t>白河水庫繞庫防淤工程</t>
  </si>
  <si>
    <t>彭合營、蘇丁福、楊嘉棟</t>
  </si>
  <si>
    <t>江文助、請水源經營組派員</t>
  </si>
  <si>
    <t>D52-311-01</t>
  </si>
  <si>
    <t>施進村</t>
  </si>
  <si>
    <t>宜蘭縣政府</t>
  </si>
  <si>
    <t>砂仔港二號抽水站新建工程</t>
  </si>
  <si>
    <t>曾義誠、古禮淳</t>
  </si>
  <si>
    <t>蔡淑芬、請第一河川局、河川海岸組派員</t>
  </si>
  <si>
    <t>WRCO109023</t>
  </si>
  <si>
    <t>張明雄</t>
  </si>
  <si>
    <t>大漢溪砂崙仔壩下游保育治理3期工程</t>
  </si>
  <si>
    <t>林榮紹、楊志彬</t>
  </si>
  <si>
    <t>江文助、陳毓嶸、政風室陳睿均</t>
  </si>
  <si>
    <t>江文助</t>
  </si>
  <si>
    <t>110A01</t>
  </si>
  <si>
    <t>楊嘉棟</t>
  </si>
  <si>
    <t>中區水資源局</t>
  </si>
  <si>
    <t>烏溪鳥嘴潭人工湖工程計畫</t>
  </si>
  <si>
    <t>烏溪鳥嘴潭人工湖工程計畫—管理中心新建工程</t>
  </si>
  <si>
    <t>張長海、黃福來、王立人</t>
  </si>
  <si>
    <t>鄒侑達、林哲震、請水源經營組派員</t>
  </si>
  <si>
    <t>D29-340-01</t>
  </si>
  <si>
    <t>翁義聰</t>
  </si>
  <si>
    <t>石龜溪石龜溪橋仔頭堤段(二期)防災減災工程</t>
  </si>
  <si>
    <t>林連山、楊嘉棟</t>
  </si>
  <si>
    <t>109-B-01010-001-035</t>
  </si>
  <si>
    <t>施月英</t>
  </si>
  <si>
    <t>新北市政府</t>
  </si>
  <si>
    <t>全國水環境改善計畫</t>
  </si>
  <si>
    <t>碧潭堰改善暨周邊環境營造</t>
  </si>
  <si>
    <t>鍾朝恭、徐文翰、李玲玲</t>
  </si>
  <si>
    <t>蔡宗翰、胡盟宗、請第十河川局、河川海岸組派員</t>
  </si>
  <si>
    <t>1090526-1</t>
  </si>
  <si>
    <t>楊國禎</t>
  </si>
  <si>
    <t>曾文南化聯通管統包工程A2標</t>
  </si>
  <si>
    <t>鍾朝恭、陳明信、王立人</t>
  </si>
  <si>
    <t>陳毓嶸、蔡淑芬、水源經營組派員</t>
  </si>
  <si>
    <t>108-ZWNH-P-A2</t>
  </si>
  <si>
    <t>羅尤娟</t>
  </si>
  <si>
    <t>三爺溪中下游治理工程(後壁厝排水口至文賢排水出口)四工區併辦土石標售</t>
  </si>
  <si>
    <t>彭合營、許平發、林煌喬</t>
  </si>
  <si>
    <t>胡盟宗、蔡蟬羽、河川海岸組派員</t>
  </si>
  <si>
    <t>s109028</t>
  </si>
  <si>
    <t>涂明達</t>
  </si>
  <si>
    <t>110年度三疊溪葉子寮護岸構造物維修改善工程</t>
  </si>
  <si>
    <t>詹明勇、施進村</t>
  </si>
  <si>
    <t>江文助、蔡宗翰</t>
  </si>
  <si>
    <t>110-B-004-02-002-035</t>
  </si>
  <si>
    <t>王光宇</t>
  </si>
  <si>
    <t>110年度高屏溪林園堤防(斷面5~8)整建工程</t>
  </si>
  <si>
    <t>宋伯永、紀純真</t>
  </si>
  <si>
    <t>鄒侑達、林嘉若</t>
  </si>
  <si>
    <t>溫清光</t>
  </si>
  <si>
    <t>臺南市政府</t>
  </si>
  <si>
    <t>大內區石子瀨排水抽水設備更新應急工程</t>
  </si>
  <si>
    <t>黃建裕、溫清光</t>
  </si>
  <si>
    <t>林哲震、郭怡君、第六河川局、河川海岸組派員</t>
  </si>
  <si>
    <t>郭怡君</t>
  </si>
  <si>
    <t>wat109138</t>
  </si>
  <si>
    <t>紀純真</t>
  </si>
  <si>
    <t>石門水庫阿姆坪防淤隧道工程計畫</t>
  </si>
  <si>
    <t>黃福來、陳蒼賢、何世勝</t>
  </si>
  <si>
    <t>NB-106B01</t>
  </si>
  <si>
    <t>廖桂賢</t>
  </si>
  <si>
    <t>烏溪鳥嘴潭人工湖工程計畫-引水設施工程</t>
  </si>
  <si>
    <t>張長海、曾義誠、張坤城</t>
  </si>
  <si>
    <t>D29-320-01</t>
  </si>
  <si>
    <t>張坤城</t>
  </si>
  <si>
    <t>公佈欄資訊記在E64欄</t>
  </si>
  <si>
    <t>二仁溪二層行橋下游段環境改善工程(第三期)</t>
  </si>
  <si>
    <t>林連山、郭晁坤、林瑞興</t>
  </si>
  <si>
    <t>林森興</t>
  </si>
  <si>
    <t>110-B-00501-001-003</t>
  </si>
  <si>
    <t>石芝菁</t>
  </si>
  <si>
    <t>濁水溪許厝寮堤段整體環境改善工程(雲林縣麥寮鄉)</t>
  </si>
  <si>
    <t>張長海、施月英</t>
  </si>
  <si>
    <t>s110025</t>
  </si>
  <si>
    <t>林瑞興</t>
  </si>
  <si>
    <t>大湖口溪南勢阿丹堤段改善工程(四期)併辦土石標售(雲林縣斗南鎮)</t>
  </si>
  <si>
    <t>徐文翰、楊嘉棟</t>
  </si>
  <si>
    <t>謝瓊儀</t>
  </si>
  <si>
    <t>110-B-002-01-001-045</t>
  </si>
  <si>
    <t>粘麗玉</t>
  </si>
  <si>
    <t>三爺溪中下游治理工程(後壁厝排水口至文賢排水出口)(一工區)併辦土石標售(台南市仁德區)</t>
  </si>
  <si>
    <t>鄭茂寅、紀純真</t>
  </si>
  <si>
    <t>江文助、請河川海岸組派員</t>
  </si>
  <si>
    <t>王立人</t>
  </si>
  <si>
    <t>走督工程列表E68以下</t>
  </si>
  <si>
    <t>鴨母寮排水(出口至順安橋渠段)及農路橋改建治理工程(嘉義縣朴子市)</t>
  </si>
  <si>
    <t>黃英、劉柏宏</t>
  </si>
  <si>
    <t>顏肇翰、請河川海岸組派員</t>
  </si>
  <si>
    <t>劉柏宏</t>
  </si>
  <si>
    <t>磺溪社寮堤防改善工程(新北市金山區)</t>
  </si>
  <si>
    <t>趙時樑、楊志彬</t>
  </si>
  <si>
    <t>110-B-002-01-001-035</t>
  </si>
  <si>
    <t>汪靜明</t>
  </si>
  <si>
    <t>五甲尾抽水站設施更新改善應急工程(高雄市岡山區)</t>
  </si>
  <si>
    <t>吳飛虎、黃啟照</t>
  </si>
  <si>
    <t>林森興、請第六河川局、河川海岸組派員</t>
  </si>
  <si>
    <t>B1100315</t>
  </si>
  <si>
    <t>王瑞德</t>
  </si>
  <si>
    <t>110年度曾文水庫湖域保護帶治理工程第一期(嘉義縣大埔鄉)</t>
  </si>
  <si>
    <t>陳蒼賢、粘麗玉</t>
  </si>
  <si>
    <t>110-A-05</t>
  </si>
  <si>
    <t>田耀遠</t>
  </si>
  <si>
    <t>黃福來、劉駿明</t>
  </si>
  <si>
    <t>謝世傑</t>
  </si>
  <si>
    <t>潭子外圍分洪道治理工程併辦土石標售-第二標(臺中市潭子區)</t>
  </si>
  <si>
    <t>蔡耀慶</t>
  </si>
  <si>
    <t>林榮紹、蘇丁福、黃志偉</t>
  </si>
  <si>
    <t>106-B-1103F-002-010</t>
  </si>
  <si>
    <t>楊錦榮</t>
  </si>
  <si>
    <t>台北水源特定區管理局</t>
  </si>
  <si>
    <t>前瞻基礎建設計畫-加強水庫集水區保育治理計畫</t>
  </si>
  <si>
    <t>111年度臺北水源特定區2號集水區治理工程(新北市坪林區)</t>
  </si>
  <si>
    <t>許富善、游勝傑</t>
  </si>
  <si>
    <t>030101-172</t>
  </si>
  <si>
    <t>洪慶宜</t>
  </si>
  <si>
    <t>東港第一排水護岸改善工程(不老橋~新溝二號橋)(含橋梁改建)(屏東縣東港鎮)</t>
  </si>
  <si>
    <t>梁賢文、林世明、汪靜明</t>
  </si>
  <si>
    <t>林哲震、請河川海岸組、第七河川局派員</t>
  </si>
  <si>
    <t>141-1091008</t>
  </si>
  <si>
    <t>李宗德</t>
  </si>
  <si>
    <t>陳純森</t>
  </si>
  <si>
    <t>劉豐壽</t>
  </si>
  <si>
    <t>吳國楨</t>
  </si>
  <si>
    <t>編碼範例</t>
  </si>
  <si>
    <t>督導形式</t>
  </si>
  <si>
    <t>機關代碼</t>
  </si>
  <si>
    <t>歸屬計畫</t>
  </si>
  <si>
    <t>1100709-SE-W05-1030877-B-48-05-2-048-00-002</t>
  </si>
  <si>
    <t>SE</t>
  </si>
  <si>
    <t>W05</t>
  </si>
  <si>
    <t>B-48-05-2-048-00-002</t>
  </si>
  <si>
    <t>代碼</t>
  </si>
  <si>
    <t>所屬機關</t>
  </si>
  <si>
    <t>工程會查核</t>
  </si>
  <si>
    <t>SA</t>
  </si>
  <si>
    <t>水利署</t>
  </si>
  <si>
    <t>W00</t>
  </si>
  <si>
    <t>經濟部查核</t>
  </si>
  <si>
    <t>SB</t>
  </si>
  <si>
    <t>W01</t>
  </si>
  <si>
    <t>石門水庫防淤隧道工程計畫(第1階段)</t>
  </si>
  <si>
    <t>代部查核</t>
  </si>
  <si>
    <t>SC</t>
  </si>
  <si>
    <t>W02</t>
  </si>
  <si>
    <t>無自來水地區供水改善計畫第三期</t>
  </si>
  <si>
    <t>SD</t>
  </si>
  <si>
    <t>W03</t>
  </si>
  <si>
    <t>推廣水資源智慧管理系統及節水技術計畫</t>
  </si>
  <si>
    <t>走動式督導</t>
  </si>
  <si>
    <t>W04</t>
  </si>
  <si>
    <t>加強水庫集水區保育治理計畫</t>
  </si>
  <si>
    <t>異常工程督導</t>
  </si>
  <si>
    <t>SF</t>
  </si>
  <si>
    <t>深層海水取水工程計畫</t>
  </si>
  <si>
    <t>本署專案督導</t>
  </si>
  <si>
    <t>SG</t>
  </si>
  <si>
    <t>W06</t>
  </si>
  <si>
    <t>W07</t>
  </si>
  <si>
    <t>W08</t>
  </si>
  <si>
    <t>伏流水開發工程計畫</t>
  </si>
  <si>
    <t>W09</t>
  </si>
  <si>
    <t>湖山水庫第二原水管工程計畫</t>
  </si>
  <si>
    <t>W10</t>
  </si>
  <si>
    <t>臺北水源特定區管理局</t>
  </si>
  <si>
    <t>Wtb</t>
  </si>
  <si>
    <t>桃園-新竹備援管線工程計畫</t>
  </si>
  <si>
    <t>Wnb</t>
  </si>
  <si>
    <t>台南山上淨水場供水系統改善工程計畫</t>
  </si>
  <si>
    <t>WCb</t>
  </si>
  <si>
    <t>Wsb</t>
  </si>
  <si>
    <t>翡翠原水管工程計畫</t>
  </si>
  <si>
    <t>基隆市政府</t>
  </si>
  <si>
    <t>C01</t>
  </si>
  <si>
    <t>離島地區供水改善計畫第二期</t>
  </si>
  <si>
    <t>台北市政府</t>
  </si>
  <si>
    <t>C02</t>
  </si>
  <si>
    <t>備援調度幹管工程計畫</t>
  </si>
  <si>
    <t>C03</t>
  </si>
  <si>
    <t>建置水資源智慧管理及創新節水技術計畫</t>
  </si>
  <si>
    <t>C04</t>
  </si>
  <si>
    <t>加強平地人工湖及伏流水推動計畫（110～114 年）</t>
  </si>
  <si>
    <t>C05</t>
  </si>
  <si>
    <t>新竹縣政府</t>
  </si>
  <si>
    <t>C06</t>
  </si>
  <si>
    <t>重要河川環境營造計畫(104-109年)</t>
  </si>
  <si>
    <t>苗栗縣政府</t>
  </si>
  <si>
    <t>C07</t>
  </si>
  <si>
    <t>海岸環境營造計畫(104~109年)</t>
  </si>
  <si>
    <t>C08</t>
  </si>
  <si>
    <t>C09</t>
  </si>
  <si>
    <t>地下水保育管理暨地層下陷防治第2期計畫(104～109年)</t>
  </si>
  <si>
    <t>南投縣政府</t>
  </si>
  <si>
    <t>C10</t>
  </si>
  <si>
    <t>蓄水建造物更新及改善計畫(第3期)</t>
  </si>
  <si>
    <t>C11</t>
  </si>
  <si>
    <t>湖山水庫-人文生態展示館</t>
  </si>
  <si>
    <t>嘉義市政府</t>
  </si>
  <si>
    <t>C12</t>
  </si>
  <si>
    <t>C13</t>
  </si>
  <si>
    <t>地下水保育管理暨地層下陷防治第3期計畫（110～113年）</t>
  </si>
  <si>
    <t>C14</t>
  </si>
  <si>
    <t>湖山水庫工程計畫</t>
  </si>
  <si>
    <t>C15</t>
  </si>
  <si>
    <t>緊急供水工程暨水庫更新改善</t>
  </si>
  <si>
    <t>C16</t>
  </si>
  <si>
    <t>無自來水地區供水改善計畫(101-105年)</t>
  </si>
  <si>
    <t>C17</t>
  </si>
  <si>
    <t>蓄水建造物更新及改善計畫第2期(101-105年)</t>
  </si>
  <si>
    <t>花蓮縣政府</t>
  </si>
  <si>
    <t>C18</t>
  </si>
  <si>
    <t>離島地區供水改善計畫</t>
  </si>
  <si>
    <t>C19</t>
  </si>
  <si>
    <t>曾文南化烏山頭水庫治理及穩定南部地區供水計畫(經濟部水利署部分)</t>
  </si>
  <si>
    <t>澎湖縣政府</t>
  </si>
  <si>
    <t>C20</t>
  </si>
  <si>
    <t>金門自大陸引水工程計畫</t>
  </si>
  <si>
    <t>金門縣政府</t>
  </si>
  <si>
    <t>C21</t>
  </si>
  <si>
    <t>防災及備援水井建置計畫</t>
  </si>
  <si>
    <t>連江縣政府</t>
  </si>
  <si>
    <t>C22</t>
  </si>
  <si>
    <t>台灣水文觀測長期發展計畫第二期(104年~109年)</t>
  </si>
  <si>
    <t>水資源科技發展計畫</t>
  </si>
  <si>
    <t>水災智慧防災計畫(109-113年)</t>
  </si>
  <si>
    <t>重大水資源規劃作業計畫(109-114年)</t>
  </si>
  <si>
    <t>台灣水文觀測長期發展計畫第三期（110年～113年）</t>
  </si>
  <si>
    <t>老舊高地社區用戶加壓受水設備改善計畫(110-113年)</t>
  </si>
  <si>
    <t>扣點區位</t>
  </si>
  <si>
    <t>扣點對象</t>
  </si>
  <si>
    <t>扣點範圍</t>
  </si>
  <si>
    <t>扣點內容</t>
  </si>
  <si>
    <t>品質管理制度</t>
  </si>
  <si>
    <t>工程主辦機關(專案管理廠商)</t>
  </si>
  <si>
    <t>4.01.01</t>
  </si>
  <si>
    <t>[-1,-2]</t>
  </si>
  <si>
    <t>契約內□未編列品管費用，或□品管人員訂有專職及人數等規定者，未以人月量化編列，或□以百分比法編列之比率不符規定，或□未編列廠商材料設備之檢驗或系統功能運轉測試費用，或□未編列監造單位材料設備之抽驗費用，或□未編列環境保護相關經費，或□未規劃臨時照明及臨時給排水設施，或□未編列安全衛生經費，或□未編列空氣污染防制設施經費</t>
  </si>
  <si>
    <t>強度Ι－混凝土、鋼筋(構)、模板、土方、結構體、裝修…等</t>
  </si>
  <si>
    <t>異常樣態</t>
  </si>
  <si>
    <t>主類別</t>
  </si>
  <si>
    <t>次類別</t>
  </si>
  <si>
    <t>進度落後10%以上</t>
  </si>
  <si>
    <t>請第主辦及監造單位依前述查核點確實辦理，俾利工程執行。</t>
  </si>
  <si>
    <r>
      <rPr>
        <sz val="14"/>
        <color indexed="8"/>
        <rFont val="標楷體"/>
        <family val="4"/>
        <charset val="136"/>
      </rPr>
      <t>本工程建請妥為考量坡面排水及堤頂</t>
    </r>
    <r>
      <rPr>
        <sz val="14"/>
        <color indexed="8"/>
        <rFont val="Times New Roman"/>
        <family val="1"/>
        <charset val="134"/>
      </rPr>
      <t>AC</t>
    </r>
    <r>
      <rPr>
        <sz val="14"/>
        <color indexed="8"/>
        <rFont val="標楷體"/>
        <family val="4"/>
        <charset val="136"/>
      </rPr>
      <t>路面排水相關設施，以避免產生局部滲流破壞或積水現象。</t>
    </r>
  </si>
  <si>
    <t>本工程執行進度落後，請第五河川局及監造單位確依本署訂定之工程施工進度控管注意事項落實辦理，另檢討及管制過程請以書面紀錄，俾利追蹤。</t>
  </si>
  <si>
    <t>展延工期既已核定，請嚴格控管工程施工進度之執行，並於行政院公共工程委員會標案管理系統登錄最新修正進度，及更新工程告示牌之竣工日期。</t>
  </si>
  <si>
    <t>請廠商掌握可施工日全力趕辦並依規定積極辦理請款核銷作業，以如期如質完工。</t>
  </si>
  <si>
    <r>
      <rPr>
        <sz val="7"/>
        <rFont val="Times New Roman"/>
        <family val="1"/>
        <charset val="134"/>
      </rPr>
      <t> </t>
    </r>
    <r>
      <rPr>
        <sz val="14"/>
        <color indexed="8"/>
        <rFont val="標楷體"/>
        <family val="4"/>
        <charset val="136"/>
      </rPr>
      <t>工區內橋台位置請再釐清是否入侵河道，另工程布置</t>
    </r>
    <r>
      <rPr>
        <sz val="14"/>
        <color indexed="8"/>
        <rFont val="Times New Roman"/>
        <family val="1"/>
        <charset val="134"/>
      </rPr>
      <t>(</t>
    </r>
    <r>
      <rPr>
        <sz val="14"/>
        <color indexed="8"/>
        <rFont val="標楷體"/>
        <family val="4"/>
        <charset val="136"/>
      </rPr>
      <t>如混凝土塊堆疊位置</t>
    </r>
    <r>
      <rPr>
        <sz val="14"/>
        <color indexed="8"/>
        <rFont val="Times New Roman"/>
        <family val="1"/>
        <charset val="134"/>
      </rPr>
      <t>)</t>
    </r>
    <r>
      <rPr>
        <sz val="14"/>
        <color indexed="8"/>
        <rFont val="標楷體"/>
        <family val="4"/>
        <charset val="136"/>
      </rPr>
      <t>請一併檢討，避免束縮河道影響通洪。</t>
    </r>
  </si>
  <si>
    <r>
      <rPr>
        <sz val="7"/>
        <rFont val="Times New Roman"/>
        <family val="1"/>
        <charset val="134"/>
      </rPr>
      <t> </t>
    </r>
    <r>
      <rPr>
        <sz val="14"/>
        <color indexed="8"/>
        <rFont val="標楷體"/>
        <family val="4"/>
        <charset val="136"/>
      </rPr>
      <t>本工程執行進度落後，請</t>
    </r>
    <r>
      <rPr>
        <sz val="14"/>
        <rFont val="標楷體"/>
        <family val="4"/>
        <charset val="136"/>
      </rPr>
      <t>第五河川局及</t>
    </r>
    <r>
      <rPr>
        <sz val="14"/>
        <color indexed="8"/>
        <rFont val="標楷體"/>
        <family val="4"/>
        <charset val="136"/>
      </rPr>
      <t>監造單位確依本署訂定之工程施工進度控管注意事項落實辦理，</t>
    </r>
    <r>
      <rPr>
        <sz val="14"/>
        <rFont val="標楷體"/>
        <family val="4"/>
        <charset val="136"/>
      </rPr>
      <t>另檢</t>
    </r>
    <r>
      <rPr>
        <sz val="14"/>
        <color indexed="8"/>
        <rFont val="標楷體"/>
        <family val="4"/>
        <charset val="136"/>
      </rPr>
      <t>討及管制過程請以書面紀錄，俾利追蹤。</t>
    </r>
  </si>
  <si>
    <t>請依上開查核點辦理後續相關程序。</t>
  </si>
  <si>
    <t>請確實督導廠商依趲趕計畫趕工。</t>
  </si>
  <si>
    <t>工程執行延宕主因之一，為主辦及監造單位未積極就所遭遇之困難，依工務行政趕辦克服所致，請第五河川局爾後檢討改善，並加強督導所屬。</t>
  </si>
  <si>
    <t>如已完成變更設計程序，請於標案管理系統填列最新施工進度。</t>
  </si>
  <si>
    <t>有關本案擬依採購法第101條將廠商刊登政府採購公報相關作業程序部分，應先成立採購工作及審查小組認定其涉及事項。</t>
  </si>
  <si>
    <t>請於標案管理系統填列最新進度，並加強說明本案辦理情形。</t>
  </si>
  <si>
    <t>請第五河川局特別注意工務行政程序之完備。</t>
  </si>
  <si>
    <t> 查本案刻正尚無變更設計及工期展延之相關需求及行政作業，爰請廠商持續依趕工計畫積極趕工，俾利如期完工。</t>
  </si>
  <si>
    <t>本工程落後情形倘經承商趕辦，並將進度落後控管於10%以內，請縣府及監造單位本權責依契約相關規定，積極辦理估驗請款等相關作業。</t>
  </si>
  <si>
    <t>3.          所提第四次趕工計畫(縣政府審核中)其中各項工作預期進度與實際未符，請再檢視釐清；另本日現場督導出工情形查未依所提趕工計畫執行，請檢討落實。</t>
  </si>
  <si>
    <t>4.          針對監造單位積極召開趕工會議(迄今計33次)，惟策進成效仍具不彰情形，請主辦機關及監造單位再予釐清進度落後之主因，並積極督促承商確依趕工計畫落實趕辦。</t>
  </si>
  <si>
    <t>5.          所提第四次趕工計畫原預定進度與趕工進度尚有落後情形(如坡面工基礎、下坡面土方築堤、生態島滯洪池工程等)，請積極提升施工量能趕辦。</t>
  </si>
  <si>
    <t>6.          請落實與地方溝通，避免民眾陳情阻礙工進致擴大落後情勢。</t>
  </si>
  <si>
    <t>請嚴格控管工程施工進度，並於行政院公共工程委員會標案管理系統登錄最新修正進度，及更新工程告示牌之竣工日期。</t>
  </si>
  <si>
    <t>1.    本工程將屆預計完工期限，請監造單位督促施工廠商積極趕辦，務必控管依限完工，避免逾期罰款。</t>
  </si>
  <si>
    <t>2.    請嚴格控管工程施工進度，並於行政院公共工程委員會標案管理系統登錄最新修正進度，及更新工程告示牌之竣工日期。</t>
  </si>
  <si>
    <t>3.    針對監造單位檢討策進成效不彰情形，請主辦機關及監造單位再予釐清進度落後之主因，並積極督促承商確依趕工計畫落實趕辦，倘落後情形擴大逾20%以上請依契約規定議處。</t>
  </si>
  <si>
    <t>為因應趕工計畫，針對工區強風影響作業功率，請再研議採取各項必要之安全措施。</t>
  </si>
  <si>
    <t>分包商不願進場施工</t>
  </si>
  <si>
    <t>1.          本案倘依契約規定辦理終止契約，請第五河川局趕辦相關結算及另案重新發包等作業；另終止契約若可歸責廠商之情形，請預為研議契約中廠商停權、履約保證金及相關求償等因應事項。</t>
  </si>
  <si>
    <t>本工程後續相關辦理情形請於標案管理系統詳實填列，俾利列管追蹤。</t>
  </si>
  <si>
    <t>停工中</t>
  </si>
  <si>
    <t>本案 如已完成變更設計程序，請於標案管理系統填列最新施工進度。</t>
  </si>
  <si>
    <t>2. 執行單位未於施工前辦理說明會，致設計方案未能 就所遭遇之困難 預為排除 因應 ，請執行單位 再 檢討 適時召開說明會 ，避免停工。</t>
  </si>
  <si>
    <t>3. 停工原因請主辦單位再釐清契約 依據 ，以完備工務行政程序及適法性。</t>
  </si>
  <si>
    <t>4. 請承商把握目前非降雨期，以年底工進 60% 之目標全力趕工，俾利 明年 汛期前發揮成效。</t>
  </si>
  <si>
    <t>決標金額</t>
  </si>
  <si>
    <t>變更設計後契約金額</t>
  </si>
  <si>
    <t>設計單位</t>
  </si>
  <si>
    <t>得標廠商</t>
  </si>
  <si>
    <t>縣市鄉鎮</t>
  </si>
  <si>
    <t>X座標</t>
  </si>
  <si>
    <t>Y座標</t>
  </si>
  <si>
    <t>詳細地點</t>
  </si>
  <si>
    <t>實際開工日期</t>
  </si>
  <si>
    <t>原合約
預定完工日</t>
  </si>
  <si>
    <t>變更後
預定完工日</t>
  </si>
  <si>
    <t>預定進度%</t>
  </si>
  <si>
    <t>實際進度%</t>
  </si>
  <si>
    <t>狀態</t>
  </si>
  <si>
    <t>已估驗計價金額</t>
  </si>
  <si>
    <t>聯絡人</t>
  </si>
  <si>
    <t>聯絡電話</t>
  </si>
  <si>
    <t>聯絡Email</t>
  </si>
  <si>
    <t>B110008</t>
  </si>
  <si>
    <t>經濟部水利署新店辦公區新建圍牆工程</t>
  </si>
  <si>
    <t>陳世軒建築師事務所</t>
  </si>
  <si>
    <t>旺福營造有限公司</t>
  </si>
  <si>
    <t>新北市新店區</t>
  </si>
  <si>
    <t>新北市新店區安和路三段76號</t>
  </si>
  <si>
    <t>1.放樣及鑑界確認施作位置 
2.2.4M高安全圍籬及防溢座架設 
3.挖掘及棄土運棄 
4.基礎PC層灌置 
5.鋼筋綁紮(含試驗) 
6.模板及支撐安裝及組立 
7.澆置3000PSIRC(含幫浦車及試驗) 
8.熱浸鍍鋅烤漆鍛造格柵安裝 
9.牆面1:3水泥砂漿粉刷 
10.牆面10*20岩面磁磚鋪貼</t>
  </si>
  <si>
    <t>已決標預定1110430開工</t>
  </si>
  <si>
    <t>王旭君</t>
  </si>
  <si>
    <t>04-22501485</t>
  </si>
  <si>
    <t>a150140@wra.gov.tw</t>
  </si>
  <si>
    <t>　</t>
  </si>
  <si>
    <t>經濟部水利署北區水資源局</t>
  </si>
  <si>
    <t>109A16</t>
  </si>
  <si>
    <t>109至110年石門水庫上游段羅浮區域抽砂工程(已解約)</t>
  </si>
  <si>
    <t>華翊工程顧問有限公司</t>
  </si>
  <si>
    <t>佶原營造有限公司</t>
  </si>
  <si>
    <t>桃園市復興區</t>
  </si>
  <si>
    <t>桃園市復興區羅浮橋下游</t>
  </si>
  <si>
    <t>1. 庫區上游段羅浮區域內預計抽淤20萬立方公尺(至暫置區)。 
2. 暫置區加勁擋土牆設置高度約6.5公尺高，總長度約580公尺。</t>
  </si>
  <si>
    <t>解約</t>
  </si>
  <si>
    <t>蕭雅萍</t>
  </si>
  <si>
    <t>03-4712001</t>
  </si>
  <si>
    <t>hsiaoyapiau@wranb.gov.tw</t>
  </si>
  <si>
    <t>109A20</t>
  </si>
  <si>
    <t>石門水庫後池護坡修復暨石門至榮華壩區災害搶修工程</t>
  </si>
  <si>
    <t>盛禹工程顧問有限公司</t>
  </si>
  <si>
    <t>順來營造股份有限公司</t>
  </si>
  <si>
    <t>桃園市</t>
  </si>
  <si>
    <t>桃園市龍潭區、大溪區、復興區</t>
  </si>
  <si>
    <t>1.後池發電尾水渠護坡及後續機關指定護坡修復工作。 
2.壩區災害搶險搶修作業。</t>
  </si>
  <si>
    <t>驗收完成</t>
  </si>
  <si>
    <t>李威工程司</t>
  </si>
  <si>
    <t>weili@wranb.gov.tw</t>
  </si>
  <si>
    <t>109A21</t>
  </si>
  <si>
    <t>110年度石門水庫落石坍方緊急搶修工程(開口合約)</t>
  </si>
  <si>
    <t>冠驊營造有限公司</t>
  </si>
  <si>
    <t>桃園市大溪區龍潭區及復興區</t>
  </si>
  <si>
    <t>石門水庫園區落石及坍方處理</t>
  </si>
  <si>
    <t>廖東昇正工程司</t>
  </si>
  <si>
    <t>03-4712000</t>
  </si>
  <si>
    <t>sheng@wranb.gov.tw</t>
  </si>
  <si>
    <t>109A22</t>
  </si>
  <si>
    <t>110年度石門水庫園區建物及交通設施緊急搶修工程(開口合約)</t>
  </si>
  <si>
    <t>中建土木包工業</t>
  </si>
  <si>
    <t>桃園市大溪區</t>
  </si>
  <si>
    <t>水庫園區建物及交通設施維修</t>
  </si>
  <si>
    <t>完工待驗收</t>
  </si>
  <si>
    <t>兆豐工程技術顧問股份有限公司</t>
  </si>
  <si>
    <t>桃園市復興區砂崙仔壩</t>
  </si>
  <si>
    <t>1. 210kgf/cm2，108 M3 
2. 280kgf/cm2，2,658 M3 
3. 鋼筋，25.77 T 
4. 普通模板，1,923 M2 
5. 造型模板，800 M2 
6. 植筋，667 支</t>
  </si>
  <si>
    <t>施工中</t>
  </si>
  <si>
    <t>蘇宸禾工程司</t>
  </si>
  <si>
    <t>su757979@wranb.gov.tw</t>
  </si>
  <si>
    <t>110A02</t>
  </si>
  <si>
    <t>石門水庫大灣坪抽泥浚渫工程110-1</t>
  </si>
  <si>
    <t>石門水庫及下游河道</t>
  </si>
  <si>
    <t>抽泥浚渫1500小時、12萬立方公尺</t>
  </si>
  <si>
    <t>林煒傑</t>
  </si>
  <si>
    <t>weijei@wranb.gov.tw</t>
  </si>
  <si>
    <t>110A03</t>
  </si>
  <si>
    <t>110至111年度石門水庫沉澱池土方清運工程</t>
  </si>
  <si>
    <t>昱盛營造股份有限公司</t>
  </si>
  <si>
    <t>沉澱池土方清運至: 
1.110年度土方清運90,000噸至(土方交換地點:台北港及其他公共工程). 
2.111年度土方清運486,000噸至(土方交換地點:台北港及其他公共工程). 
3.合法土方收容場所3,600噸. 
4.河道土方暫置18,000噸. 
5.多元淤積土方利用3,600噸. 
共計60.12萬噸</t>
  </si>
  <si>
    <t>蕭雅萍工程司</t>
  </si>
  <si>
    <t>其他(水資源作業基金)</t>
  </si>
  <si>
    <t>110A10</t>
  </si>
  <si>
    <t>110年度中庄調整池周邊路面加封工程</t>
  </si>
  <si>
    <t>尚合鑽營造有限公司</t>
  </si>
  <si>
    <t>新北市鶯歌區</t>
  </si>
  <si>
    <t>1. 土方工作，挖方及填方 各 1,782 M3。 
2. 水泥 3,564 包。 
3. 瀝青混凝土舖面，(第1類型，密級配) 713 M3，瀝青透層及黏層 各 5,939 M2等。</t>
  </si>
  <si>
    <t>陳冠安副工程司</t>
  </si>
  <si>
    <t>kuan@wranb.gov.tw</t>
  </si>
  <si>
    <t>110A11</t>
  </si>
  <si>
    <t>石門水庫下游段抽泥浚渫工程110-1</t>
  </si>
  <si>
    <t>桃園市石門水庫及下游後池、沉澱池</t>
  </si>
  <si>
    <t>水庫抽泥浚渫</t>
  </si>
  <si>
    <t>黃進城</t>
  </si>
  <si>
    <t>d26@wranb.gov.tw</t>
  </si>
  <si>
    <t>110A13</t>
  </si>
  <si>
    <t>110年石門水庫上游段羅浮橋下淤積物挖裝作業及附屬設施工程</t>
  </si>
  <si>
    <t>湧泉營造有限公司</t>
  </si>
  <si>
    <t>1. 土方工作，挖方含裝車及加減料作業100萬公噸 
2. 暫時堆置區-土方工作，挖方含裝車作業-淤積物挖裝運至暫時堆置區15萬公噸</t>
  </si>
  <si>
    <t>110A15</t>
  </si>
  <si>
    <t>石門水庫集水區義興防砂壩淤積清除作業(第十五期)及附屬設施改善工程</t>
  </si>
  <si>
    <t>鴻成工程顧問有限公司</t>
  </si>
  <si>
    <t>致懋營造有限公司</t>
  </si>
  <si>
    <t>挖方70萬噸 
進運填方10萬方</t>
  </si>
  <si>
    <t>曾建文副工程司</t>
  </si>
  <si>
    <t>03-4712001#427</t>
  </si>
  <si>
    <t>cwaoymr@wranb.gov.tw</t>
  </si>
  <si>
    <t>110A16</t>
  </si>
  <si>
    <t>石門水庫防汛園區工程</t>
  </si>
  <si>
    <t>巨廷工程顧問股份有限公司</t>
  </si>
  <si>
    <t>鼎燁營造股份有限公司</t>
  </si>
  <si>
    <t>桃園市(大溪區)</t>
  </si>
  <si>
    <t>1.植栽工程 
2.圍籬工程</t>
  </si>
  <si>
    <t>陳志豪副工程司</t>
  </si>
  <si>
    <t>jack@wranb.gov.tw</t>
  </si>
  <si>
    <t>110A21</t>
  </si>
  <si>
    <t>111年度石門水庫園區建物及交通設施緊急搶修工程(開口合約)</t>
  </si>
  <si>
    <t>桃園市龍潭區、大溪區及復興區</t>
  </si>
  <si>
    <t>1.緊急搶修園區損壞之建物房舍(環翠樓、依山閣、中庄管理樓、各辦公廳舍、票站、警勤室、涼亭、公廁、公園、景觀設施等)。 
2.緊急搶修園區內損毀之交通設施（道路、步道、橋體、碼頭、護欄、標誌、標線、告示牌、危險告示等）。</t>
  </si>
  <si>
    <t>徐�ㄛv</t>
  </si>
  <si>
    <t>chiyanghsu@wranb.gov.tw</t>
  </si>
  <si>
    <t>110A22</t>
  </si>
  <si>
    <t>111年度石門水庫落石坍方緊急搶修工程(開口合約)</t>
  </si>
  <si>
    <t>龍潭區、大溪區及復興區</t>
  </si>
  <si>
    <t>1.緊急清除園區道路、步道、排水溝內，崩落之落石、土石、傾倒之樹木、竹子。 
2.緊急搶修園區道路路面。</t>
  </si>
  <si>
    <t>110A24</t>
  </si>
  <si>
    <t>110年度石門水庫園區邊坡改善工程</t>
  </si>
  <si>
    <t>遠城營造有限公司</t>
  </si>
  <si>
    <t>大溪區及龍潭區</t>
  </si>
  <si>
    <t>工區1: 
1.擋土牆:18.4公尺 
2.防落石柵:18公尺 
3.封牆:1座 
4.掛網噴植:381平方公尺 
5.PC鋪面:38.8平方公尺 
工區2: 
1.擋土牆:21.3公尺 
2.漿砌石護岸高1.65公尺長21.9公尺;高0.7公尺長42.6公尺 
3.封牆1座 
4.掛網噴植611平方公尺 
5.PC鋪面:32平方公尺 
工區3 
1.堡崁磚護岸高3.9~5.6公尺長8.7公尺 
2.PC鋪面27.5平方公尺</t>
  </si>
  <si>
    <t>110A25</t>
  </si>
  <si>
    <t>石門水庫後池增設放淤管工程</t>
  </si>
  <si>
    <t>恩盈企業股份有限公司</t>
  </si>
  <si>
    <t>桃園市大溪區石門水庫溢洪道右側拋石邊坡</t>
  </si>
  <si>
    <t>(1)壓力配管用鍍鋅碳鋼鋼管，300 mmψ，SCH.80:約562M。 
(2)壓力配管用鍍鋅碳鋼鋼管，300 mmψ，SCH.40:約241M。 
(3)電動彈性座封閘閥，300mmψ，20K級，含運費及安裝:6組。 
(4)手動彈性座封閘閥，300mmψ，30K級，含運費及安裝:6組。 
(5)污水用複合式排氣閥組(含複合式排氣閥、緩衝塞閥及手動彈性座封閘閥)，100mmψ，16K級，含運費及安裝:3組。 
(6)陰井:3座。 
(7)排砂鋼管支撐用混凝土墩座(明管段):11座。</t>
  </si>
  <si>
    <t>蔡瑞文工程司</t>
  </si>
  <si>
    <t>reuiwen@wranb.gov.tw</t>
  </si>
  <si>
    <t>110B14</t>
  </si>
  <si>
    <t>110年度湳仔溝溪河道整理及周邊環境營造工程</t>
  </si>
  <si>
    <t>湧成營造工程有限公司</t>
  </si>
  <si>
    <t>河道整理及周邊環境營造 
欄杆1263公尺 
步道1700公尺 
河道整理2120公尺</t>
  </si>
  <si>
    <t>康偉國副工程司</t>
  </si>
  <si>
    <t>weikuo@wranb.gov.tw</t>
  </si>
  <si>
    <t>111A01</t>
  </si>
  <si>
    <t>石門水庫阿姆坪抽泥浚渫工程111-1</t>
  </si>
  <si>
    <t>登泰海事工程有限公司</t>
  </si>
  <si>
    <t>抽泥900小時、6萬方</t>
  </si>
  <si>
    <t>剛決標尚未填報預定開工日</t>
  </si>
  <si>
    <t>楊宗原工程司</t>
  </si>
  <si>
    <t>yuan@wranb.gov.tw</t>
  </si>
  <si>
    <t>111A02</t>
  </si>
  <si>
    <t>111年度寶山第二水庫周邊設施改善工程</t>
  </si>
  <si>
    <t>新竹縣</t>
  </si>
  <si>
    <t>新竹縣竹東鎮、北埔鄉</t>
  </si>
  <si>
    <t>第一工區 
1.裝飾鋼板除鏽上漆，A=47.7m&amp;#178;。 
2.伸縮縫清除雜草補填縫膠，L=120m。 
第二工區 
1.D2000輸水管線除鏽上漆，L=10m。 
2.D900輸水管線除鏽上漆，L=18m。 
3.D800輸水管線除鏽上漆，L=90m。 
第三工區 
1.既有PC路面挖除，新作PC路面(T=0.15m，W=4m)，L=90m。 
第四工區 
1.既有護欄洗孔(D10cm)，共5孔。 
2.基礎掏空修補，L=20M。 
3.鋼筋外露混凝土補強，A=61M&amp;#178;。 
4.既有尾檻敲除，新作尾檻，L=12M。 
5.鋼板補強，A=191M&amp;#178;。 
6.閘門底水封更換，L=24M。 
7.擋水閘版導履改善，1式。 
其他工區 
1.窨井內部管線除鏽上漆，25處。 
2.輸水隧道內部環氧樹脂砂漿補強，A=100M&amp;#178;。</t>
  </si>
  <si>
    <t>林志朋工程司</t>
  </si>
  <si>
    <t>03-5805729</t>
  </si>
  <si>
    <t>lcp@wranb.gov.tw</t>
  </si>
  <si>
    <t>中華工程股份有限公司
　三源興股份有限公司</t>
  </si>
  <si>
    <t>1.防淤隧道長度約3,702公尺、橫坑長度約306公尺。 
2.進水口弧型閘門3道、出水口弧型閘門3道。 
3.沖淤池1座、淤泥貯留設施[包含緩衝槽、淤泥分選設備區(振動篩、洗砂機、泥砂分離機、皮帶輸送機、監控設備及控制室)、淤泥排放設備(緩衝槽及泥水泵浦)]、配合水工機械操作之電氣與移控設備。</t>
  </si>
  <si>
    <t>監造工務所吳建德主任</t>
  </si>
  <si>
    <t>03-4713731#21</t>
  </si>
  <si>
    <t>jdwu@wranb.gov.tw</t>
  </si>
  <si>
    <t>WRANB099B23</t>
  </si>
  <si>
    <t>中庄調整池工程計畫－引水路工程</t>
  </si>
  <si>
    <t>建宇營造股份有限公司</t>
  </si>
  <si>
    <t>桃園縣大溪鎮瑞興里</t>
  </si>
  <si>
    <t>1.引水箱涵施作約1,500公尺 
(1)TYPE A箱涵790m：內寬3.2公尺，內高2.5公尺，底版厚100公分、側牆厚80公分。 
(2)TYPE B箱涵460m：內寬3.2公尺，內高2.5公尺，底版厚80公分、側牆厚70公分。 
(3)TYPE C箱涵250m：內寬3.2公尺，內高2.5公尺，底版厚60公分、側牆厚50公分。 
2.閘門操作井一座，箱涵維修井一座。 
3.中庄堤防復舊及改善約135公尺。 
4.維修道路約1,350公尺、排水邊溝設施及周邊植栽。 
5.預埋電氣管路、電氣人手孔設施及路燈基座。</t>
  </si>
  <si>
    <t>陳鶴修</t>
  </si>
  <si>
    <t>03-4712001*603</t>
  </si>
  <si>
    <t>eshosan@wranb.gov.tw</t>
  </si>
  <si>
    <t>經濟部水利署中區水資源局</t>
  </si>
  <si>
    <t>110-B-002-01-001-006</t>
  </si>
  <si>
    <t>大甲溪石岡壩下游河道穩定及消能改善工程</t>
  </si>
  <si>
    <t>黎明工程顧問股份有限公司</t>
  </si>
  <si>
    <t>&amp;#22531;成營造股份有限公司</t>
  </si>
  <si>
    <t>台中市石岡區</t>
  </si>
  <si>
    <t>臺中市(石岡)</t>
  </si>
  <si>
    <t>大甲溪石岡壩下游河道穩定及消能改善工程,消能工一座，固床工兩座</t>
  </si>
  <si>
    <t>許啟明</t>
  </si>
  <si>
    <t>04-25722830#203</t>
  </si>
  <si>
    <t>a650260@wra.gov.tw</t>
  </si>
  <si>
    <t>CMC-109-020</t>
  </si>
  <si>
    <t>台灣水資源館更新改善工程</t>
  </si>
  <si>
    <t>富築天相建築師事務所</t>
  </si>
  <si>
    <t>群航室內裝修設計工程有限公司
　許育嘉建築師事務所</t>
  </si>
  <si>
    <t>南投縣集集鎮</t>
  </si>
  <si>
    <t>1.主體設施工程 
2.機電工程 
3.軟體開發工程 
4.主題吉祥物製作 
5.教育訓練及縮時攝影作業 
6.統包設計費</t>
  </si>
  <si>
    <t>李懷恩</t>
  </si>
  <si>
    <t>049-2764031轉504</t>
  </si>
  <si>
    <t>whyn@wracb.gov.tw</t>
  </si>
  <si>
    <t>CMC-110-020</t>
  </si>
  <si>
    <t>110年度集集攔河堰設施維護工程</t>
  </si>
  <si>
    <t>承翰營造有限公司</t>
  </si>
  <si>
    <t>南投縣集集鎮竹山鎮</t>
  </si>
  <si>
    <t>設施維護</t>
  </si>
  <si>
    <t>CMC-110-021</t>
  </si>
  <si>
    <t>110年度集集攔河堰設施改善工程</t>
  </si>
  <si>
    <t>正大營造有限公司</t>
  </si>
  <si>
    <t>設施改善</t>
  </si>
  <si>
    <t>CMC-110-027</t>
  </si>
  <si>
    <t>集集攔河堰110及111年度蓄水範圍清淤挖採工程</t>
  </si>
  <si>
    <t>瑞溪營造股份有限公司</t>
  </si>
  <si>
    <t>南投縣鹿谷鄉</t>
  </si>
  <si>
    <t>清淤挖採130萬立方公尺</t>
  </si>
  <si>
    <t>江森情</t>
  </si>
  <si>
    <t>049-2764031轉517</t>
  </si>
  <si>
    <t>senfen@wracb.gov.tw</t>
  </si>
  <si>
    <t>D28-301-01</t>
  </si>
  <si>
    <t>大安大甲溪聯通管工程-大甲溪輸水管第1標統包工程</t>
  </si>
  <si>
    <t>翔益營造有限公司
　大將作工業股份有限公司</t>
  </si>
  <si>
    <t>臺中市石岡區</t>
  </si>
  <si>
    <t>1.取水工及分岐管井共3座。 
2.潛盾管路，管徑3,000mm，長度約1,650m。 
3.明挖管路，管徑3,000mm，長度約200m；管徑2,600mm，長度約145m。 
4.水公機械及監控設備。 
4.雜項工程。</t>
  </si>
  <si>
    <t>設計中</t>
  </si>
  <si>
    <t>王永智</t>
  </si>
  <si>
    <t>04-23320579</t>
  </si>
  <si>
    <t>a650051@wracb.gov.tw</t>
  </si>
  <si>
    <t>D28-303-02</t>
  </si>
  <si>
    <t>大安大甲溪聯通管工程-大甲溪輸水管第3標統包工程</t>
  </si>
  <si>
    <t>國統國際股份有限公司</t>
  </si>
  <si>
    <t>(未填)</t>
  </si>
  <si>
    <t>臺中市(非原住民地區)</t>
  </si>
  <si>
    <t>陳億全</t>
  </si>
  <si>
    <t>D29-310-01</t>
  </si>
  <si>
    <t>烏溪鳥嘴潭人工湖工程計畫-湖區工程</t>
  </si>
  <si>
    <t>中華工程股份有限公司</t>
  </si>
  <si>
    <t>南投縣草屯鎮</t>
  </si>
  <si>
    <t>人工湖6座含： 
1.圍堤工程(挖方12,722,550m3、土石載運12,722,550m3、填方3,803,909m3) 
2.輸水工程(RC箱涵4m*4m長度3,720m) 
3.導水管工程(壓力鋼管8,716m) 
4.排水工程(RC溝渠長度6,514m) 
5.道路工程(AC路面長度18,940m、PC路面長度8,937m)。</t>
  </si>
  <si>
    <t>陳麒升</t>
  </si>
  <si>
    <t>sheng@wracb.gov.tw</t>
  </si>
  <si>
    <t>興安營造股份有限公司
　南寧工程股份有限公司</t>
  </si>
  <si>
    <t>攔河堰1座(堰長430公尺，含排砂道3門、取水口5門及魚道2座)、引水路1.2公里(含沉砂池1座)、引水隧道297公尺、堤防720公尺(含防洪牆250公尺)及護岸1,420公尺、聯絡道路1.37公里、植栽(含喬木780株、灌木2,246株及地被類13,861平方公尺)、水工機械及電氣監控設備。</t>
  </si>
  <si>
    <t>黃耀祖</t>
  </si>
  <si>
    <t>049-2009216#12</t>
  </si>
  <si>
    <t>lmn@wracb.gov.tw</t>
  </si>
  <si>
    <t>劉肇隆建築師事務所</t>
  </si>
  <si>
    <t>東岳營造有限公司</t>
  </si>
  <si>
    <t>地上5層、地下1層，總樓地板面1775.71平方公尺之 (RC造)工程</t>
  </si>
  <si>
    <t>劉冠孝</t>
  </si>
  <si>
    <t>049-2009137</t>
  </si>
  <si>
    <t>s0815@wracb.gov.tw</t>
  </si>
  <si>
    <t>HMC-110-14</t>
  </si>
  <si>
    <t>110年度湖山水庫轄區土木建築設施緊急搶修及搶險工程</t>
  </si>
  <si>
    <t>經濟部水利署中區水資源局湖管中心</t>
  </si>
  <si>
    <t>達輝營造有限公司</t>
  </si>
  <si>
    <t>雲林縣斗六市</t>
  </si>
  <si>
    <t>斗六市</t>
  </si>
  <si>
    <t>1.鼎塊施作 
2.管路維護</t>
  </si>
  <si>
    <t>蔡嘉晉</t>
  </si>
  <si>
    <t>h0361@wracb.gov.tw</t>
  </si>
  <si>
    <t>HMC-110-16</t>
  </si>
  <si>
    <t>110年度湖山水庫周邊設施改善工程</t>
  </si>
  <si>
    <t>安吉工程顧問有限公司</t>
  </si>
  <si>
    <t>雲林縣斗六市、古坑鄉及南投縣竹山鎮</t>
  </si>
  <si>
    <t>1.庫遷道路1K+235下邊坡打設H型鋼樁50支及繫樑50m 
2.溢洪道左側坡面排水設置噴漿溝187m 
3.第二閘閥室上邊坡設置4組測傾管、4組水位井與維護步道74.7m及階梯55m 
4.湖山主、副壩下游培厚區地下集水管180m、排水管20m與工作井1座 
5.三公園區及環教體驗區綠美化廣場及人行步道磚、入口意象1座與陶版故事牆1處 
6.設置安全圍籬496m、圍籬大門4處、電動伸縮大門2組、防盜鋁百葉窗25樘、鋁門隔柵3樘 
7.桶頭吊橋旁設置步道11m及預鑄枕木階梯4.7m 
8.管理中心停車場設置景觀花架16組、透水地坪及既有地磚重鋪396.6m2、既有停車格植草磚重鋪246m2、帶狀花台64.3m及戶外座椅10m</t>
  </si>
  <si>
    <t>江晏佃</t>
  </si>
  <si>
    <t>05-5261977#120</t>
  </si>
  <si>
    <t>yentien@wracb.gov.tw</t>
  </si>
  <si>
    <t>HMC-110-17</t>
  </si>
  <si>
    <t>110年度湖山水庫設施維護工程</t>
  </si>
  <si>
    <t>三聯發工程有限公司</t>
  </si>
  <si>
    <t>雲林縣斗六市、古坑鄉</t>
  </si>
  <si>
    <t>1.北環步道修復40m 
2.監測系統維修便道維護65m 
3.大壩下游及左遷道路坡面侵蝕維護6處、溝背侵蝕維護350m及格梁基材補噴3000m2 
4.第一閘閥室漏水維護止水鋼板4.6m 
5.湖山湖南聯絡道路0K+680下邊坡維護35m 
6.庫遷及左遷道路反光導標維護1705組 
7.中坑溪旁道路護欄維護300m 
8.第一閘閥室維修便道排水維護141m。</t>
  </si>
  <si>
    <t>驗收中</t>
  </si>
  <si>
    <t>HMC-111-14</t>
  </si>
  <si>
    <t>111年度湖山水庫轄區土木建築設施緊急搶修及搶險工程（開口契約）</t>
  </si>
  <si>
    <t>永暘營造有限公司</t>
  </si>
  <si>
    <t>中部地區</t>
  </si>
  <si>
    <t>搶險修工程</t>
  </si>
  <si>
    <t>陳俊德</t>
  </si>
  <si>
    <t>05-5261977</t>
  </si>
  <si>
    <t>LMC-110-15</t>
  </si>
  <si>
    <t>110年度鯉魚潭水庫所轄設施維護及搶險(修)工程(開口契約)</t>
  </si>
  <si>
    <t>寶鋐土木包工業（台中市東勢區）</t>
  </si>
  <si>
    <t>苗栗縣三義鄉</t>
  </si>
  <si>
    <t>苗栗縣三義鄉、卓蘭鎮、大湖鄉</t>
  </si>
  <si>
    <t>清淤工程 
水庫設施維護工程</t>
  </si>
  <si>
    <t>范恩碩</t>
  </si>
  <si>
    <t>037-881130#126</t>
  </si>
  <si>
    <t>esfan@wracb.gov.tw</t>
  </si>
  <si>
    <t>LMC-110-27-2</t>
  </si>
  <si>
    <t>110年度鯉魚潭水庫周邊設施改善及宿舍建物耐震補強工程</t>
  </si>
  <si>
    <t>鑫毅營造有限公司</t>
  </si>
  <si>
    <t>苗栗縣三義鄉鯉魚潭村三櫃106號</t>
  </si>
  <si>
    <t>周邊設施改善 
1.受電站鋼棚2處 
2.防落石柵50公尺 
耐震補強工程 
1.翼牆25公分厚，3樓層，每樓層16道 
2.RC牆4道 
3.宿舍洗衣間修補及處理 
4.各寢室廁所修補及處理</t>
  </si>
  <si>
    <t>LMC-110-29</t>
  </si>
  <si>
    <t>110年度鯉魚潭水庫所轄設施更新改善工程</t>
  </si>
  <si>
    <t>長廷營造有限公司</t>
  </si>
  <si>
    <t>苗栗縣三義鄉、卓蘭鎮及大湖鄉</t>
  </si>
  <si>
    <t>1.後池堰木作地板、欄杆更新2處； 
2.大壩紀念碑附近涼亭屋頂改善2座； 
3.溢洪道緩坡段節塊鋼筋裸露處改善2處； 
4.第二輸水隧道鋼管除鏽油漆307m2； 
5.新開社區附近瀝青混凝土面層刨鋪(厚度5cm)2769m2、路基改善109m2； 
6.歸安橋附近LID現地處理設施1座 
其他附屬設施修繕工程等</t>
  </si>
  <si>
    <t>037881130#126</t>
  </si>
  <si>
    <t>LMC-110-30</t>
  </si>
  <si>
    <t>110年度鯉魚潭水庫投池右岸邊坡改善工程</t>
  </si>
  <si>
    <t>競捷營造股份有限公司</t>
  </si>
  <si>
    <t>苗栗縣大湖鄉</t>
  </si>
  <si>
    <t>地錨1:L=35m@2m，37支、混凝土面版(40*16M)1道 
地錨2:L=50m@2m，43支 
地錨荷重量測系統1組(含荷重計8組)</t>
  </si>
  <si>
    <t>LMC-111-13</t>
  </si>
  <si>
    <t>111年度鯉魚潭水庫所轄設施維護及搶險(修)工程(開口契約)</t>
  </si>
  <si>
    <t>琥盛工程顧問有限公司</t>
  </si>
  <si>
    <t>金豐隆營造工程有限公司</t>
  </si>
  <si>
    <t>設施維護及搶險(修)工程(開口契約)</t>
  </si>
  <si>
    <t>準備開工中</t>
  </si>
  <si>
    <t>SMC-110-22</t>
  </si>
  <si>
    <t>110年度石岡壩設施維護工程</t>
  </si>
  <si>
    <t>東渠營造有限公司</t>
  </si>
  <si>
    <t>a22808069@wracb.gov.tw</t>
  </si>
  <si>
    <t>SMC-110-26</t>
  </si>
  <si>
    <t>110及111年度石岡壩蓄水範圍清淤挖採作業工程</t>
  </si>
  <si>
    <t>弘孟營造有限公司</t>
  </si>
  <si>
    <t>臺中市(石岡區及東勢區)</t>
  </si>
  <si>
    <t>石岡壩蓄水範圍放淤9萬立方公尺，預計清淤22萬立方公尺</t>
  </si>
  <si>
    <t>邱柏瑞</t>
  </si>
  <si>
    <t>04-25722830#205</t>
  </si>
  <si>
    <t>m28237@wracb.gov.tw</t>
  </si>
  <si>
    <t>經濟部水利署南區水資源局</t>
  </si>
  <si>
    <t>101-A-02</t>
  </si>
  <si>
    <t>曾文水庫攔木設施工程(已解約)</t>
  </si>
  <si>
    <t>義興營造有限公司</t>
  </si>
  <si>
    <t>嘉義縣</t>
  </si>
  <si>
    <t>嘉義縣大埔鄉</t>
  </si>
  <si>
    <t>一、攔木網 
二、河道左岸固定台一座 
三、河道右岸固定台一座 
四、河中墩柱兩座</t>
  </si>
  <si>
    <t>鄭仁嶽</t>
  </si>
  <si>
    <t>06-5755876</t>
  </si>
  <si>
    <t>cjyueh@wrasb.gov.tw</t>
  </si>
  <si>
    <t>106-TDOW-E01</t>
  </si>
  <si>
    <t>臺東深層海水試驗管工程</t>
  </si>
  <si>
    <t>亞通利大能源股份有限公司
　亞通能源科技股份有限公司</t>
  </si>
  <si>
    <t>台東縣太麻里鄉</t>
  </si>
  <si>
    <t>太麻里鄉</t>
  </si>
  <si>
    <t>(一)工程設計 
1.現地調查（包含海域及陸域） 
2.工程基本設計 
3.工程細部設計 
4.3D展示模型及動畫製作 
(二)工程施工 
1.深層海水取送水管線（含取水頭）工程施工、機電及監控工程施工與安裝、雜項及假設工程、創研中心既有設施更新及相關之品管、保險、安全衛生及法令規定之必要項目。 
2.操作維護訓練 
3.試運轉性能試驗 
(三)一定期間之維(修)護 
1.管路巡檢 
2.水下調查 
3.緊急維護搶修 
4.水源運輸 
5.完工土木保險</t>
  </si>
  <si>
    <t>詹成富</t>
  </si>
  <si>
    <t>076166137分機1505</t>
  </si>
  <si>
    <t>cfchan@wrasb.gov.tw</t>
  </si>
  <si>
    <t>108-A-02</t>
  </si>
  <si>
    <t>靖宜工程有限公司
　昇盟工程有限公司</t>
  </si>
  <si>
    <t>屏東縣牡丹鄉</t>
  </si>
  <si>
    <t>水輪發電機組1組、發電廠房1座、尾水路1處、壓力鋼管42公尺及電氣等四項主要工項及雜項工程</t>
  </si>
  <si>
    <t>吳偉帆</t>
  </si>
  <si>
    <t>08-8831352</t>
  </si>
  <si>
    <t>wwf0516@wrasb.gov.tw</t>
  </si>
  <si>
    <t>作業基金</t>
  </si>
  <si>
    <t>南部地區</t>
  </si>
  <si>
    <t>台南市楠西區、嘉義縣大埔鄉</t>
  </si>
  <si>
    <t>1.工程概要： 
本標工程自既有二號導水隧道適當地點新建1座取水隧道，以銜接電廠前方壓力鋼管引取原水(工程起點)，其後輸水管路沿二號導水隧道共構，於隧道出口處以推進工法穿越曾文溪河道並銜接木瓜園台地之供水豎井，透過供水豎井輸送至調整池調節水位進行第一階段消能，再經輸送至消能豎井進行第二階段消能後，輸水管路沿曾庫公路採明挖工法、新建水管橋及推進工法埋設，迄174市道交叉口小圓環為工程終點，管路總長約9,688.74公尺。 
2.主要施工項目： 
(1)新建取水隧道長約294.91公尺，開鑿隧道以D=2.2m SP管與曾文電廠壓力鋼管銜接。 
(2)#2導水隧道段及跨河段工程約883.67公尺，於既有導水隧道內埋設D=2.2m SP管，並自 
導水隧道出口以推進工法橫跨曾文溪。 
(3)消能設施段約215.36公尺，主要為木瓜園台地上之供水豎井1座(D=5.5m、H=56.57m)、消 
能豎井1座(D=9.5m、H=61.65m)及調整池1座。 
(4)推管段約2,621.72公尺，開設工作井後採推進工法埋設D=2.6m DIP-U管 
(5)明挖段約5,074.66公尺，採明挖覆蓋工法埋設D=2.6 DIP-K管。 
(6)水管橋598.15公尺，新建溪畔水管橋、曾文三號水管橋及曾文二號水管橋，計3座橋梁。 
(7)PRO操作風速過高改善工程，新建斜坑約219公尺，以改善PRO閘室風速過高問題。 
(8)雙向備援工程，以專管自曾文南化聯通管輸水至消能豎井後，以推進工法通過陡峭坡地 
　 至曾文溪左岸溪畔工作井，再由該工作井放流至新東口堰取水口。 
(9)維護保養與代操作營運3年。</t>
  </si>
  <si>
    <t>曾炫學</t>
  </si>
  <si>
    <t>hhtseng@wrasb.gov.tw</t>
  </si>
  <si>
    <t>台南市</t>
  </si>
  <si>
    <t>台南市楠西區、台南市玉井區</t>
  </si>
  <si>
    <t>管線總長約6,207公尺，其中明挖埋管段約1,157公尺、推管段約4,779公尺、水管橋271公尺</t>
  </si>
  <si>
    <t>黃鈺軒</t>
  </si>
  <si>
    <t>06-5752907#11</t>
  </si>
  <si>
    <t>瑞鋒營造有限公司
　東山林工程有限公司</t>
  </si>
  <si>
    <t>臺南市玉井區、南化區</t>
  </si>
  <si>
    <t>1.2600mm∮推進用鋼管(WSP)及推進施工:約3,109公尺。 
2.2600mm∮鋼管及安裝埋設(含工地銲接):約6,147公尺。 
3.水管橋包含沙田橋、三埔橋、四埔橋等，合計約333公尺。 
4.2600mm∮推進管工作井22座。 
5.制水閥:包括∮2600mm 電動球閥4座、∮2600mm 電動蝶閥1座。 
6.鏡面水庫平壓管路放流工1座。</t>
  </si>
  <si>
    <t>顏鈺靜</t>
  </si>
  <si>
    <t>06-5753251-15</t>
  </si>
  <si>
    <t>yenyj@wrasb.gov.tw</t>
  </si>
  <si>
    <t>109-A-22</t>
  </si>
  <si>
    <t>109年度曾文水庫蓄水範圍護岸第一期上游段工程</t>
  </si>
  <si>
    <t>定誠營造股份有限公司</t>
  </si>
  <si>
    <t>嘉義縣大埔鄉和平村</t>
  </si>
  <si>
    <t>1.新設石籠護坡長600公尺設計高程EL.236m。 
2.越堤上下聯絡鋪面兩處寬10公尺。</t>
  </si>
  <si>
    <t>陳乙震</t>
  </si>
  <si>
    <t>06-5753251</t>
  </si>
  <si>
    <t>chenyz@wrasb.gov.tw</t>
  </si>
  <si>
    <t>110-A-04</t>
  </si>
  <si>
    <t>甲仙攔河堰排砂道下游導流牆修復工程</t>
  </si>
  <si>
    <t>協進營造股份有限公司</t>
  </si>
  <si>
    <t>高雄市甲仙區</t>
  </si>
  <si>
    <t>高雄市甲仙區(非原住民區)</t>
  </si>
  <si>
    <t>1、排砂道下游墩座及導流牆混凝土面加設鋼板約8,612m2。 
2、排砂道尾檻加設橡皮墊及鋼板3,308m2。 
3、排砂道下游護坦修復約1400m2。 
4、什項工程。</t>
  </si>
  <si>
    <t>曾健凱</t>
  </si>
  <si>
    <t>07-6753407</t>
  </si>
  <si>
    <t>ace0921kai@wrasb.gov.tw</t>
  </si>
  <si>
    <t>110年度曾文水庫湖域保護帶治理工程第一期</t>
  </si>
  <si>
    <t>經濟部水利署南區水資源局曾管中心</t>
  </si>
  <si>
    <t>南億營造有限公司</t>
  </si>
  <si>
    <t>1.石籠護岸532M。 
2.噴植木本花卉2600M2。 
3.噴植草71400M2</t>
  </si>
  <si>
    <t>廖元賢</t>
  </si>
  <si>
    <t>econsuoza@gmail.com</t>
  </si>
  <si>
    <t>110-A-07</t>
  </si>
  <si>
    <t>阿公店水庫大壩下公廁及週邊環境改善工程</t>
  </si>
  <si>
    <t>羿能營造工程有限公司</t>
  </si>
  <si>
    <t>高雄市岡山區</t>
  </si>
  <si>
    <t>1.工區(一)廁所整修工程 
2.工區(一)廁所水電工程 
照明設備工程 
3.工區(一)-既有排水溝整修：108m 
排水溝清淤：13m 
4.工區(二)-圍籬：62m</t>
  </si>
  <si>
    <t>陳煌祥</t>
  </si>
  <si>
    <t>07-6165641-3112</t>
  </si>
  <si>
    <t>alex@wrasb.gov.tw</t>
  </si>
  <si>
    <t>110-A-09</t>
  </si>
  <si>
    <t>110年度曾文水庫集水區主流山美段河道疏通工程</t>
  </si>
  <si>
    <t>勝方營造有限公司</t>
  </si>
  <si>
    <t>嘉義縣阿里山鄉</t>
  </si>
  <si>
    <t>嘉義縣阿里山鄉山美村</t>
  </si>
  <si>
    <t>1.乾砌塊石護岸：150公尺。 
2.河道疏通：疏通長度300公尺，疏通淤積土石約80,000立方公尺。 
3.生態廊道：10公尺。</t>
  </si>
  <si>
    <t>周駿宏</t>
  </si>
  <si>
    <t>wat120@wrasb.gov.tw</t>
  </si>
  <si>
    <t>110-A-10</t>
  </si>
  <si>
    <t>110年度曾文水庫蓄水範圍護岸第一期下游段工程</t>
  </si>
  <si>
    <t>大勝營造有限公司</t>
  </si>
  <si>
    <t>1.新設石籠護岸長775公尺設計高程EL.236m 
2.越堤上下聯絡鋪面一處寬20公尺</t>
  </si>
  <si>
    <t>06-5753251#6526</t>
  </si>
  <si>
    <t>110-A-11</t>
  </si>
  <si>
    <t>110年度南水局燕巢辦公區步道改善工程</t>
  </si>
  <si>
    <t>桀揚營有限公司</t>
  </si>
  <si>
    <t>高雄市燕巢區</t>
  </si>
  <si>
    <t>1.假設工程 
2.拆除工程 
3.改善工程</t>
  </si>
  <si>
    <t>保固中</t>
  </si>
  <si>
    <t>07-6165641</t>
  </si>
  <si>
    <t>110-A-12</t>
  </si>
  <si>
    <t>110年度曾文水庫集水區主流福山壩上游右岸護岸工程</t>
  </si>
  <si>
    <t>長基營造有限公司</t>
  </si>
  <si>
    <t>1、複式斷面RC護岸：約180m 
2、基腳保護工：約7座 
3、河道淤積疏通：約13,500m3</t>
  </si>
  <si>
    <t>110-A-13</t>
  </si>
  <si>
    <t>110年度曾文水庫公共設施工程</t>
  </si>
  <si>
    <t>八大家營造有限公司</t>
  </si>
  <si>
    <t>台南市楠西區</t>
  </si>
  <si>
    <t>臺南市楠西區、嘉義縣大埔鄉</t>
  </si>
  <si>
    <t>1. 南水局曾文辦公室正門新設步道約183.5m2及新建平台2座 
2. 曾文水庫永續利用館塑膠地板更新約416.3m2等 
3. 南水局公廁廁所相關衛浴設備更新 
4. 東口遊憩區公廁前道路截水溝水溝蓋更新共26組 
5. 東口遊憩區公廁前地坪新設混凝土地坪及水溝蓋更新共11組 
6. 鋼構橋原有鋼結構表面除鏽及油漆共約3,465 m2及原有木作及欄杆修復 
7. 大壩控制室警勤室新設採光罩2座及新設不鏽鋼欄杆約9.4m 
8. 風吹嶺警勤室廁所相關衛浴設備更新及霧光板及浪型鋼板更新約44.5 m2等 
9. 景觀樓原有鋼結構表面除鏽及油漆約2,200 m2及原有抿石子地坪修復 
10. 電廠派出所相關衛浴設備更新 
11. 曾文污水處理場新設混凝土地坪約8.5m2及新建階梯、無障礙坡道等 
12. 鳥宮新設地坪共約143.8m2及新設鋁合金欄杆約33m 
13. 南參一景觀平台原有花紋鋼板更新約208.6m2及新設輕量化地磚約208.6m2 
14. 南參二景觀平台原有解說牌面板更新約7.2m2 
15. 北參景觀平台新設解說牌，共4座</t>
  </si>
  <si>
    <t>李勝雄</t>
  </si>
  <si>
    <t>steven0207@wrasb.gov.tw</t>
  </si>
  <si>
    <t>110-水南曾-037</t>
  </si>
  <si>
    <t>110-A-14</t>
  </si>
  <si>
    <t>高屏堰110及111年度採售分離週邊計畫(左岸出料)</t>
  </si>
  <si>
    <t>森榮營造有限公司</t>
  </si>
  <si>
    <t>屏東縣九如鄉</t>
  </si>
  <si>
    <t>高雄市大樹區、屏東縣屏東市、九如鄉</t>
  </si>
  <si>
    <t>（1）管制站設備租用及維護。 
（2）地磅主體與監控系統設備租用及維護（3座）。 
（3）運輸便道（橋）施設及維護。 
（4）洗車台洗車設備租用及維護。 
（5）疏濬區挖採作業（94.5萬噸）。</t>
  </si>
  <si>
    <t>楊景涵</t>
  </si>
  <si>
    <t>07-6523245#215</t>
  </si>
  <si>
    <t>mars0919@wrasb.gov.tw</t>
  </si>
  <si>
    <t>110-KPRW-E01</t>
  </si>
  <si>
    <t>110-A-15</t>
  </si>
  <si>
    <t>高屏堰110及111年度採售分離週邊計畫(右岸出料)</t>
  </si>
  <si>
    <t>鴻嘉營造有限公司</t>
  </si>
  <si>
    <t>(一)管制站設備租用及維護 
(二)地磅主體與監控系統設備租用及維護(3座) 
(三)運輸便道施設及維護 
(四)洗車台車輛沖洗設備租用及維護 
(五)疏濬區挖採作業 
(六)雜項工作</t>
  </si>
  <si>
    <t>蘇庭諒</t>
  </si>
  <si>
    <t>07-6523245</t>
  </si>
  <si>
    <t>stl@wrasb.gov.tw</t>
  </si>
  <si>
    <t>110-KPRW-02</t>
  </si>
  <si>
    <t>110-A-16</t>
  </si>
  <si>
    <t>110年度曾文水庫湖域保護帶治理工程第二期</t>
  </si>
  <si>
    <t>臺南市楠西區</t>
  </si>
  <si>
    <t>1.護岸355公尺 
2.格框樑噴木本植生6138平方公尺</t>
  </si>
  <si>
    <t>李吉龍</t>
  </si>
  <si>
    <t>ljl66@wrasb.gov.tw</t>
  </si>
  <si>
    <t>110-A-17</t>
  </si>
  <si>
    <t>甲仙攔河堰引水隧道出口聯絡道路下邊坡改善工程</t>
  </si>
  <si>
    <t>金振興營造有限公司</t>
  </si>
  <si>
    <t>台南市南化區</t>
  </si>
  <si>
    <t>臺南市(南化區)</t>
  </si>
  <si>
    <t>1、施工段1K+000 
(1)210 kgf/cm2噴凝土：約370 m2 
(2)ψ25 mm岩栓(2 m)：約152 m 
(3)坡面洩水管：約38處 
(4)ψ10公分水平排水管(含擋土牆洗孔)：約140 m 
(5)縱洩溝：約120 m 
(6)橫截溝：約80 m 
2、施工段1K+500~650 
(1)加勁擋土牆(5 m)：約22 m 
(2)ψ100公分全套管基樁(30 m)：約16支 
(3)H=4 m石籠擋土牆：約22 m 
(4)H=5 m石籠擋土牆：約18 m 
(5)ψ40公分微型樁：約210 m 
(6)縱洩溝：約95 m 
(7)橫截溝：約50 m 
(8)團粒噴植：約500 m2 
(9)路面截水溝：約8 m</t>
  </si>
  <si>
    <t>洪瑞隆</t>
  </si>
  <si>
    <t>wrasb123@wrasb.gov.tw</t>
  </si>
  <si>
    <t>110-A-20</t>
  </si>
  <si>
    <t>高屏堰上游左岸4及6號丁壩修護及加固工程</t>
  </si>
  <si>
    <t>高雄市大樹區、屏東縣九如鄉</t>
  </si>
  <si>
    <t>( 1 ) 河道整理200,000立方公尺。 
( 2 ) H型鋼樁（250mm x 250mm x 9mm x 14mm,L=13M）83支。 
( 3 ) 修復及加固6號丁壩及4號丁壩之沙腸袋高灘地保護工570公尺，修護6號丁壩保護工20公尺，加固6號丁壩保護工58公尺。 
( 4 ) 新設4號丁壩保護工298公尺及5號丁壩保護工295公尺。 
( 5 ) 雜項工程1式。</t>
  </si>
  <si>
    <t>蕭維德</t>
  </si>
  <si>
    <t>weider41@wrasb.gov.tw</t>
  </si>
  <si>
    <t>111-A-01</t>
  </si>
  <si>
    <t>高屏堰興田伏流水發電機備援電力平台建置工程</t>
  </si>
  <si>
    <t>園甲營造有限公司</t>
  </si>
  <si>
    <t>高雄市大樹區</t>
  </si>
  <si>
    <t>1、混凝土平台2座，長9m、寬5m、高5.5m 
2、預力混凝土基樁12支，D=600mm，L=9m 
3、安全圍籬，長102m、高3m 
4、屋頂鋼構1式</t>
  </si>
  <si>
    <t>flat830119@wrasb.gov.tw</t>
  </si>
  <si>
    <t>111-ZWDE-M-01</t>
  </si>
  <si>
    <t>曾文水庫放水渠道及擴大抽泥工程</t>
  </si>
  <si>
    <t>1.放水渠道工程 
2.特高壓配電工程 
3.壩前碼頭改善工程 
4.擴大抽泥工程 
5.其他配合工程</t>
  </si>
  <si>
    <t>已決標並已於1110404開工</t>
  </si>
  <si>
    <t>利德工程股份有限公司
　松和工業股份有限公司</t>
  </si>
  <si>
    <t>台南市白河區</t>
  </si>
  <si>
    <t>台南市白河區仙草里白河水庫</t>
  </si>
  <si>
    <t>(一)攔砂潛堰一座(含截牆)：L=140m 
(二)進水口：L=45.01m 
(三)排砂渠道：L=1,515.54m 
1、渠道一般段：L=1,127.97m 
2、隧道段：L=172.17m 
3、出水口段：L=215.4m 
(四)導流牆，L=265.48m。 
(五)操作機房一間：15.8m(L)×14.4m(W)×H=3.45m(H) 
(六)弧型閘門一座：5.0m(W)×5.5m(H) 
(七)電氣工程一式 
(八)水土保持工程一式 
(九)雜項工程一式</t>
  </si>
  <si>
    <t>林岳鋒</t>
  </si>
  <si>
    <t>06-6855108</t>
  </si>
  <si>
    <t>lyf@wrasb.gov.tw</t>
  </si>
  <si>
    <t>經濟部水利署水利規劃試驗所</t>
  </si>
  <si>
    <t>110年度地下水觀測站井站體更新改善及增設儀器設備</t>
  </si>
  <si>
    <t>盛邦科技企業有限公司</t>
  </si>
  <si>
    <t>台中市霧峰區</t>
  </si>
  <si>
    <t>臺中市霧峰區中正路1340號</t>
  </si>
  <si>
    <t>無線傳輸設備安裝7站 
一體式水位水溫電導度計50組 
站房改善20處 
軟體修正等事項</t>
  </si>
  <si>
    <t>楊國賢</t>
  </si>
  <si>
    <t>04-23307159</t>
  </si>
  <si>
    <t>ksyangwra@wrap.gov.tw</t>
  </si>
  <si>
    <t>110年度地下水觀測站井汰舊換新及建置工程(雲高地區)</t>
  </si>
  <si>
    <t>聚泰科技工程有限公司</t>
  </si>
  <si>
    <t>鑿井作業3站4孔9口 
站房設置3站4座 
廢井封填6站6口 
現地復原</t>
  </si>
  <si>
    <t>經濟部水利署台北水源特定區管理局</t>
  </si>
  <si>
    <t>030101-171</t>
  </si>
  <si>
    <t>111年度臺北水源特定區1號集水區治理工程</t>
  </si>
  <si>
    <t>山立工程顧問有限公司</t>
  </si>
  <si>
    <t>捷暉營造有限公司</t>
  </si>
  <si>
    <t>新北市新店區及烏來區</t>
  </si>
  <si>
    <t>石籠護岸 108m、護岸 13m、鋼軌樁節制壩 1 座、鋪石保護工 27m2、A 型固床工 1座、基礎補強 59m 、鋪網拍漿溝 29 m、砌石護坡 11m</t>
  </si>
  <si>
    <t>盧政偉</t>
  </si>
  <si>
    <t>02-29173282</t>
  </si>
  <si>
    <t>a620100@wratb.gov.tw</t>
  </si>
  <si>
    <t>111年度臺北水源特定區2號集水區治理工程</t>
  </si>
  <si>
    <t>百匯營造股份有限公司</t>
  </si>
  <si>
    <t>新北市坪林區</t>
  </si>
  <si>
    <t>新北市坪林區大林里</t>
  </si>
  <si>
    <t>1.雨水積磚設施1座 
2.集水井2座 
3.觀測井2座 
4.新設第一生態池，池底EL:249.20m，約40m2 
5.新設第二生態池，池底EL:247.05m，約27m2 
6.檢修通道，A=53m2 
7.道路修復，A=303m2 
8.新設擋土牆，L=42m 
9.既有擋土牆美化，1式，約12.06m2 
10.LID淨化槽，5個</t>
  </si>
  <si>
    <t>已決標並已於1110321開工</t>
  </si>
  <si>
    <t>康朝舜</t>
  </si>
  <si>
    <t>12023@wratb.gov.tw</t>
  </si>
  <si>
    <t>030101-173-1</t>
  </si>
  <si>
    <t>111年度臺北水源特定區轄內緊急搶修工程開口合約</t>
  </si>
  <si>
    <t>新北市</t>
  </si>
  <si>
    <t>新北市新店、石碇、坪林、雙溪、烏來區</t>
  </si>
  <si>
    <t>本工程為緊急搶修工程開口合約，依災害規模辦理轄內設施搶修事宜。</t>
  </si>
  <si>
    <t>030101-173</t>
  </si>
  <si>
    <t>108040402-2</t>
  </si>
  <si>
    <t>臺北水源特定區污水系統淨化槽及周邊附屬設施設置工程(已解約)</t>
  </si>
  <si>
    <t>永聯工程技術顧問有限公司</t>
  </si>
  <si>
    <t>裕昌營造股份有限公司</t>
  </si>
  <si>
    <t>淨化槽81處</t>
  </si>
  <si>
    <t>馬樹俠</t>
  </si>
  <si>
    <t>daniel@wratb.gov.tw</t>
  </si>
  <si>
    <t>110-040401-3</t>
  </si>
  <si>
    <t>110-111年污水系統淨化槽及周邊附屬設施設置工程（南勢溪）</t>
  </si>
  <si>
    <t>品昱營造工程股份有限公司</t>
  </si>
  <si>
    <t>施作淨化槽48組，200mm污水管558公尺</t>
  </si>
  <si>
    <t>魏俊生</t>
  </si>
  <si>
    <t>ab620070cc@ms2.wra.gov.tw</t>
  </si>
  <si>
    <t>110-040401-4</t>
  </si>
  <si>
    <t>新烏系統上龜山橋污水管線附掛暨改善工程</t>
  </si>
  <si>
    <t>勇泉股份有限公司</t>
  </si>
  <si>
    <t>新北市新店區、烏來區</t>
  </si>
  <si>
    <t>一、上龜山橋污水管線附掛暨改善工程 
二、新店區新烏路二段369巷用戶接管工程 
三、烏來區新烏路五段80巷污水管線改管暨環境美化工程 
四、烏來老街後巷管線改善工程</t>
  </si>
  <si>
    <t>黃彥融</t>
  </si>
  <si>
    <t>huang82746@wratb.gov.tw</t>
  </si>
  <si>
    <t>110-040402-3</t>
  </si>
  <si>
    <t>110-111年污水系統淨化槽及周邊附屬設施設置工程（北勢溪）</t>
  </si>
  <si>
    <t>禾銘環境工程顧問有限公司</t>
  </si>
  <si>
    <t>台灣鼎磊企業股份有限公司</t>
  </si>
  <si>
    <t>新北市坪林區及雙溪區</t>
  </si>
  <si>
    <t>施作淨化槽49組，200mm污水管305公尺</t>
  </si>
  <si>
    <t>馮彧</t>
  </si>
  <si>
    <t>vincent0224@ms2.wra.gov.tw</t>
  </si>
  <si>
    <t>108M05</t>
  </si>
  <si>
    <t>108年一河局辦公室建築物耐震補強工程</t>
  </si>
  <si>
    <t>小米建築師事務所</t>
  </si>
  <si>
    <t>慶峰營造有限公司</t>
  </si>
  <si>
    <t>宜蘭縣宜蘭市</t>
  </si>
  <si>
    <t>108年一河局辦公室建築物耐震補強</t>
  </si>
  <si>
    <t>戴振達</t>
  </si>
  <si>
    <t>03-9333230#113</t>
  </si>
  <si>
    <t>i600110@wra01.gov.tw</t>
  </si>
  <si>
    <t>其他-耐震補強</t>
  </si>
  <si>
    <t>109-B-01010-001-024</t>
  </si>
  <si>
    <t>大湖溪(尚德橋至逸仙橋段)防災減災工程(一工區)</t>
  </si>
  <si>
    <t>偉唐營造有限公司</t>
  </si>
  <si>
    <t>宜蘭縣員山鄉</t>
  </si>
  <si>
    <t>尚德橋至員芳橋段堤防護岸改善約1000公尺。 
1.土方工程：約16774 m3 
2.砌排石工，排石，大塊石：約4615 m2 
3.砌排石工，混凝土砌石，黑扁石：700 m 
4.仿木棧道(W=2m)：100 m 
5.人行橋：1座 
6.多孔隙瀝青混凝土鋪面：5775 m2 
7.假儉草舖植：鋪植面積約3097 m2 
8.植栽：種植喬木、灌木 
計畫歸屬都改為[中央管流域整體改善與調適計畫]</t>
  </si>
  <si>
    <t>已結案</t>
  </si>
  <si>
    <t>蘇莎琳</t>
  </si>
  <si>
    <t>03-9333230</t>
  </si>
  <si>
    <t>i610270@wra01.gov.tw</t>
  </si>
  <si>
    <t>調適計畫</t>
  </si>
  <si>
    <t>109-I-01020-051-000</t>
  </si>
  <si>
    <t>和平溪12至19斷面間河段疏濬工程兼供土石採售分離作業</t>
  </si>
  <si>
    <t>旺旺旺營造工程有限公司</t>
  </si>
  <si>
    <t>宜蘭縣南澳鄉</t>
  </si>
  <si>
    <t>疏濬土方量150萬噸、瀝青混凝土500噸</t>
  </si>
  <si>
    <t>林年初</t>
  </si>
  <si>
    <t>i620210@wra01.gov.tw</t>
  </si>
  <si>
    <t>110-B-002-01-001-002</t>
  </si>
  <si>
    <t>大湖溪(尚德橋至逸仙橋段)改善工程(二工區)</t>
  </si>
  <si>
    <t>立璟營造股份有限公司</t>
  </si>
  <si>
    <t>兩岸新建1800公尺</t>
  </si>
  <si>
    <t>i610120@wra01.gov.tw</t>
  </si>
  <si>
    <t>110-B-002-01-001-037</t>
  </si>
  <si>
    <t>宜蘭河壯圍堤防(中央大橋下游段)高灘地保護工程</t>
  </si>
  <si>
    <t>宜蘭縣壯圍鄉</t>
  </si>
  <si>
    <t>1.新設低水護坦工總長約550公尺 
2.植栽綠化約3.5公頃 
3.人行步道約450公尺 
4.地景意象1觸及平台2處</t>
  </si>
  <si>
    <t>張有德</t>
  </si>
  <si>
    <t>03-9333230*124</t>
  </si>
  <si>
    <t>i600030@wra01.gov.tw</t>
  </si>
  <si>
    <t>中央管+調適計畫</t>
  </si>
  <si>
    <t>110-B-004-02-002-069</t>
  </si>
  <si>
    <t>110年度蘭陽溪水系水門維修改善及遠端監控系統建置工程</t>
  </si>
  <si>
    <t>九品股份有限公司</t>
  </si>
  <si>
    <t>宜蘭縣員山鄉、壯圍鄉、五結鄉</t>
  </si>
  <si>
    <t>1.建置蘭陽溪水系10座A級水門遠端操控系統平台 
2.強化即時水情監測資訊</t>
  </si>
  <si>
    <t>徐宏瑋</t>
  </si>
  <si>
    <t>03-9324031#276</t>
  </si>
  <si>
    <t>i600090@gmail.com</t>
  </si>
  <si>
    <t>110-B-004-02-005-601</t>
  </si>
  <si>
    <t>110年度蘭陽溪水系水防道路歲修工程</t>
  </si>
  <si>
    <t>宜大營造有限公司</t>
  </si>
  <si>
    <t>宜蘭縣</t>
  </si>
  <si>
    <t>瀝青鋪設約20076M2，結構用混凝土約15M3，填方約300M3</t>
  </si>
  <si>
    <t>陳乃鈺</t>
  </si>
  <si>
    <t>03-9333230#273</t>
  </si>
  <si>
    <t>i620250@wra01.gov.tw</t>
  </si>
  <si>
    <t>110-B-004-02-006-001</t>
  </si>
  <si>
    <t>110年度宜蘭河公館堤防(斷面5-8)整建工程</t>
  </si>
  <si>
    <t>凱驊營造有限公司</t>
  </si>
  <si>
    <t>1.堤防改善約1500公尺 
2.側溝改建1300公尺 
3.防汛路AC改善約11000 m2 
4.綠化面積約2.1公頃</t>
  </si>
  <si>
    <t>葉珽菘</t>
  </si>
  <si>
    <t>i600070@wra01.gov.tw</t>
  </si>
  <si>
    <t>玉印營造股份有限公司</t>
  </si>
  <si>
    <t>1.工程預計堤防整建1600公尺 
2.綠美化面積約16730m2 
3.側溝改善約1600公尺</t>
  </si>
  <si>
    <t>蘇永昌</t>
  </si>
  <si>
    <t>羅東溪淋漓坑堤防整建工程</t>
  </si>
  <si>
    <t>i610220@wra01.gov.tw</t>
  </si>
  <si>
    <t>中央管與調適計畫</t>
  </si>
  <si>
    <t>111-B-004-02-002-000</t>
  </si>
  <si>
    <t>111年度蘭陽溪暨和平溪水系構造物維修改善工程(開口合約)</t>
  </si>
  <si>
    <t>正宗營造有限公司</t>
  </si>
  <si>
    <t>宜蘭縣轄區</t>
  </si>
  <si>
    <t>轄管蘭陽溪水系暨和平溪水系河川區域各式構造物維修改善機具人力，依實作數量結算。</t>
  </si>
  <si>
    <t>吳忠信</t>
  </si>
  <si>
    <t>wra0103@wra01.gov.tw</t>
  </si>
  <si>
    <t>111-I-01010-001-021</t>
  </si>
  <si>
    <t>111年度蘭陽溪(牛鬥橋以上河段)暨和平溪緊急搶險(修)工程(開口合約)</t>
  </si>
  <si>
    <t>昌豐營造工程有限公司</t>
  </si>
  <si>
    <t>各式搶險搶修機具人力，依實做數量結算。</t>
  </si>
  <si>
    <t>水資源基金</t>
  </si>
  <si>
    <t>111-I-01010-001-022</t>
  </si>
  <si>
    <t>111年度蘭陽溪(牛鬥橋以下河段、宜蘭河及羅東溪)緊急搶險(修)工程(開口合約)</t>
  </si>
  <si>
    <t>展興營造股份有限公司</t>
  </si>
  <si>
    <t>111-I-01010-001-023</t>
  </si>
  <si>
    <t>111年度宜蘭縣海岸緊急搶險(修)工程(開口合約)</t>
  </si>
  <si>
    <t>吉龍土木包工業宜蘭縣</t>
  </si>
  <si>
    <t>111-I-01020-024-000</t>
  </si>
  <si>
    <t>蘭陽溪33至36斷面間河段疏濬工程兼供土石採售分離作業(支出)</t>
  </si>
  <si>
    <t>宜蘭縣三星鄉</t>
  </si>
  <si>
    <t>疏濬土方量102萬噸、瀝青混凝土鋪面380噸</t>
  </si>
  <si>
    <t>已決標並已於1110314開工</t>
  </si>
  <si>
    <t>黃文斌</t>
  </si>
  <si>
    <t>i620110@wra01.gov.tw</t>
  </si>
  <si>
    <t>經濟部水利署第二河川局</t>
  </si>
  <si>
    <t>A108E02-1</t>
  </si>
  <si>
    <t>容泰工程顧問有限公司</t>
  </si>
  <si>
    <t>達宏營造工程有限公司</t>
  </si>
  <si>
    <t>嘉義縣朴子市</t>
  </si>
  <si>
    <t>一、計畫緣由：下竹圍中排二屬荷苞嶼排水系統支流，為朴子市南邊重要排水&amp;#63799;，於1070823 熱帶低氣壓豪雨時淹水嚴重，為有效改善下竹圍中排二排水系統現有水患風險，故於「前瞻基礎建設計畫-縣市管河川及區域排水整體改善計畫防洪綜合治理工程-第4批次」核定辦理本工程，預計可改善下竹圍中排二淹水面積約10 公頃。 
二、主要工程內容及數量：1.抽水站站體1座及附屬工程。2.引水閘門結構及不�袗�閘門2組。3.抽水機組(2.0cms)2部及站用發電機組1部。4.迴轉式撈污機1組及輸送帶1組。5.儲油槽、日用油箱及燃油系統等。 
三、工程效益：減少計畫區域內之淹水面積，保障民眾生命財產安全。</t>
  </si>
  <si>
    <t>張耿綸</t>
  </si>
  <si>
    <t>03-6578866#1163</t>
  </si>
  <si>
    <t>wca02093@wra02.gov.tw</t>
  </si>
  <si>
    <t>A108E04-1</t>
  </si>
  <si>
    <t>中三塊排水系統水門抽水站治理工程</t>
  </si>
  <si>
    <t>嘉義縣東石鄉</t>
  </si>
  <si>
    <t>一、計畫緣由：中三塊排水系統為東石鄉排水系統之一，於1070823 熱帶低氣壓豪雨時淹水嚴重，為有效改善中三塊排水系統現有水患風險及淤積，故於「前瞻基礎建設計畫-縣市管河川及區域排水整體改善計畫防洪綜合治理工程-第4批次」核定辦理本工程，預計可改善中三塊排水系統淹水面積約220 公頃。 
二、主要工程內容及數量：(1)新建2部2cms抽水機組(含預備孔位1孔)之抽水站主體結構工程，安裝1部2cms抽水機組及相關附屬設施。(2)新建下水道箱涵長約26公尺，及堤外引道41公尺。 
三、工程效益：減少計畫區域內之淹水面積，保障民眾生命財產安全。</t>
  </si>
  <si>
    <t>顏肇昶</t>
  </si>
  <si>
    <t>03-6578866#1151</t>
  </si>
  <si>
    <t>A10915</t>
  </si>
  <si>
    <t>沙河溪沙河橋下游左岸護岸工程</t>
  </si>
  <si>
    <t>維順營造有限公司</t>
  </si>
  <si>
    <t>苗栗縣頭屋鄉</t>
  </si>
  <si>
    <t>一、計畫緣由：本工程主要位於苗栗縣頭屋鄉苗25道路旁，交，由於本段位屬凹岸，因河道通洪斷面不足，致使河岸長期有沖刷情形，且曾有淹水情事，為確保臨河岸居民之生命財產安全，故依94年「後龍溪水系沙河溪(含支流飛鳳溪)基本計畫」辦理護岸工程。 
二、工程內容及數量：(一) 沙河溪二岡坪護岸:本工程護岸長約300公尺，護岸形式採鋪排塊石背填混凝土方式辦理，並於基礎前方置放5噸混凝土型塊2排，用以保護堤岸防止河岸沖刷。(二) 老田寮溪東興庄護岸: 環境營造1處。 
三、工程效益：改善週遭水環境並保障民眾生命財產安全。</t>
  </si>
  <si>
    <t>羅健榕、李彥德</t>
  </si>
  <si>
    <t>03-6578866</t>
  </si>
  <si>
    <t>A11009</t>
  </si>
  <si>
    <t>110年度鳳山溪麻園堤防(L9-11)堤頂維修改善工程</t>
  </si>
  <si>
    <t>盈盛營造有限公司</t>
  </si>
  <si>
    <t>新竹縣竹北市</t>
  </si>
  <si>
    <t>一、計畫緣由：本工程位於新竹縣竹北市鳳山溪左岸麻園堤防，因堤防完工年代久遠，堤頂雜草叢生影響環境及景觀，為河川整體環境營造及建立河岸親水空間供民眾利用，故辦理此次堤防堤頂環境改善工程。 
二、工程內容及數量：(一) 一工區堤頂改善，設置壓花地坪步道長度600公尺，新設防汛觀測亭乙座，4.5m銜接平台乙座。(二) 二工區設置階梯工乙座。(三) 貓兒錠堤防既有防汛觀測亭上漆保養7座。 
三、工程效益：改善竹北市鳳山溪麻園堤防段沿岸河川整體環境，營造親水空間。</t>
  </si>
  <si>
    <t>劉奕良</t>
  </si>
  <si>
    <t>基元營造有限公司</t>
  </si>
  <si>
    <t>苗栗縣大湖鄉、獅潭鄉</t>
  </si>
  <si>
    <t>一、計畫緣由：本工程位於汶水溪汶水橋(舊橋)上游，因現有流況直衝左岸護岸，導致基礎沖刷，且該為汶水溪及後龍溪匯流口，依據治理計畫需定期河道整理降低致災風險，故辦理此次工程。 
二、工程內容及數量：本工程辦理後汶水溪汶水橋(舊橋)上游河段2,000公尺河道整理及設置5座蛇籠丁壩(含蛇籠攝影教學)。 
三、工程效益：保障民眾生命財產安全。</t>
  </si>
  <si>
    <t>高銘仁、邱鈺宸、孫浩淳</t>
  </si>
  <si>
    <t>A11011</t>
  </si>
  <si>
    <t>後龍溪內麻堤防改善工程</t>
  </si>
  <si>
    <t>苗栗縣公館鄉</t>
  </si>
  <si>
    <t>苗栗縣公館鄉、後龍鎮、苗栗市</t>
  </si>
  <si>
    <t>一、計畫緣由：本工程位於龜山大橋上、下游河段，因現有流路直衝左岸護岸，導致部分保護工基腳沖刷有淘空之虞，依據後龍溪風險評估報告該河段為中度風險，爰辦理河道整理降低致災風險；另中心埔堤防工區及後龍堤防工區因局部堤段有坡面工破損情事，故納入本工程辦理改善，以維護民眾生命財產安全。 
二、工程內容及數量：工區一(內麻堤防):1.河道整理:0+000~1+800。2.銀合歡修剪及清除:0+300~1+700左岸高灘地。工區二(中心埔堤防):1. 基礎及坡面工修復:0+025~0+100。2. 混凝土鼎塊保護工:0+025~0+100。工區三(後龍堤防):1. 坡面工修復3處。2. 堤頂基礎修復30公尺。 
三、工程效益：保障民眾生命財產安全。</t>
  </si>
  <si>
    <t>羅健榕、翁麒超</t>
  </si>
  <si>
    <t>A11014-1</t>
  </si>
  <si>
    <t>110年度苗栗縣通霄灣海堤、新竹市海埔地海堤及桃園市深圳海堤水門維修改善工程</t>
  </si>
  <si>
    <t>威泰發營造有限公司</t>
  </si>
  <si>
    <t>桃園市新屋區</t>
  </si>
  <si>
    <t>桃園市新屋區、新竹市香山區、苗栗縣通霄鎮</t>
  </si>
  <si>
    <t>一、計畫緣由：修復苗栗縣通霄灣海堤1K+200及1K+400水門操作平台、箱涵及排水出口R.C翼牆，新竹市香山區海埔地海堤3K+583水門操作平台、桃園市新屋區深圳海堤0K+980及1K+190水門操作平台，確保水門運作正常。 
二、工程內容及數量：5座水門操作平台修復、2座手動水門及自動水門、2座箱涵及排水工修復。 
三、工程效益：改善海堤之排水工運作與未來維護之便利。</t>
  </si>
  <si>
    <t>顏肇昶、陳昇德</t>
  </si>
  <si>
    <t>A11101</t>
  </si>
  <si>
    <t>111年度鳳山溪、頭前溪水系暨桃園、新竹縣市海岸緊急搶險(修)工程(開口合約)</t>
  </si>
  <si>
    <t>北部地區</t>
  </si>
  <si>
    <t>其他</t>
  </si>
  <si>
    <t>緊急搶險(修)工程(開口合約)</t>
  </si>
  <si>
    <t>羅健榕</t>
  </si>
  <si>
    <t>A11102</t>
  </si>
  <si>
    <t>111年度中港溪水系、苗栗海岸(後龍溪出海口以北)緊急搶險(修)工程(開口合約)</t>
  </si>
  <si>
    <t>胡瞻淇</t>
  </si>
  <si>
    <t>A11103</t>
  </si>
  <si>
    <t>111年度後龍溪水系、苗栗海岸(後龍溪出海口以南)緊急搶險(修)工程(開口合約)</t>
  </si>
  <si>
    <t>辰弈營造有限公司</t>
  </si>
  <si>
    <t>苗栗縣</t>
  </si>
  <si>
    <t>苗栗縣全區</t>
  </si>
  <si>
    <t>A11104</t>
  </si>
  <si>
    <t>111年度第二河川局轄區中央管區排緊急搶險(修)工程(開口合約)</t>
  </si>
  <si>
    <t>翁麒超</t>
  </si>
  <si>
    <t>B110025</t>
  </si>
  <si>
    <t>110年度二河局水門維修改善工程</t>
  </si>
  <si>
    <t>松和工業股份有限公司</t>
  </si>
  <si>
    <t>新竹縣新埔鎮</t>
  </si>
  <si>
    <t>新竹縣、新竹市、桃園市、苗栗縣</t>
  </si>
  <si>
    <t>手動水門14們、自動水門12們、吊門機3組。</t>
  </si>
  <si>
    <t>曾鈞麟</t>
  </si>
  <si>
    <t>wca02061@wra02.gov.tw</t>
  </si>
  <si>
    <t>B111013</t>
  </si>
  <si>
    <t>111年度汶水溪錦卦大橋下游河段疏濬工程兼供土石採售分離-支出標</t>
  </si>
  <si>
    <t>苗盛營造有限公司</t>
  </si>
  <si>
    <t>苗栗縣泰安鄉</t>
  </si>
  <si>
    <t>汶水溪半天寮河段疏濬長度約800公尺及錦卦橋下游河段約750公尺。</t>
  </si>
  <si>
    <t>楊志偉</t>
  </si>
  <si>
    <t>wca02045@wra02.gov.tw</t>
  </si>
  <si>
    <t>111-I01020</t>
  </si>
  <si>
    <t>經濟部水利署第三河川局</t>
  </si>
  <si>
    <t>103-B-01030-006-063</t>
  </si>
  <si>
    <t>大安溪水尾堤防復建工程</t>
  </si>
  <si>
    <t>久鈺營造有限公司</t>
  </si>
  <si>
    <t>台中市東勢區</t>
  </si>
  <si>
    <t>臺中市東勢區</t>
  </si>
  <si>
    <t>堤防工程900m、丁壩工7座</t>
  </si>
  <si>
    <t>謝承志</t>
  </si>
  <si>
    <t>04-23317588</t>
  </si>
  <si>
    <t>wca03142@ms2.wra.gov.tw</t>
  </si>
  <si>
    <t>重要河川環境營造計畫(98-103年)</t>
  </si>
  <si>
    <t>104-B-01010-001-180</t>
  </si>
  <si>
    <t>大甲溪校栗埔護岸防災減災工程(已解約)</t>
  </si>
  <si>
    <t>1.A工區175公尺 
2.B工區100公尺</t>
  </si>
  <si>
    <t>徐崧清</t>
  </si>
  <si>
    <t>wca03041@ms2.wra.gov.tw</t>
  </si>
  <si>
    <t>105-B-48032-004-000</t>
  </si>
  <si>
    <t>山腳排水上游延伸段治理工程(第三標)併辦土石標售</t>
  </si>
  <si>
    <t>捷茂營造股份有限公司</t>
  </si>
  <si>
    <t>台中市沙鹿區</t>
  </si>
  <si>
    <t>台中市沙鹿區沙田路</t>
  </si>
  <si>
    <t>1.RC護岸，總長度L=381.80m。 
2.四孔箱涵，L=110.5m 
3.堤後擋牆，總長度L=156.89m。 
4.河道拋石766m&amp;#178;。 
5.河道混凝土封底 4493m&amp;#178;。 
6.水防道路，A=2151m&amp;#178;。 
7.灌溉溝渠，總長度L=185.05m。 
8.固定堰1座、帶工2座、固床工3座、孔口堰1座。 
9.加勁擋土牆1處。 
10.灌溉渡槽，L=42.6m。 
11.橋梁1座。 
12.攔汙索1處。 
13.截牆4處。</t>
  </si>
  <si>
    <t>張崇信 張峻昇</t>
  </si>
  <si>
    <t>wca03029@ms2.wra.gov.tw</t>
  </si>
  <si>
    <t>禹安工程顧問股份有限公司</t>
  </si>
  <si>
    <t>勝暉營造有限公司</t>
  </si>
  <si>
    <t>台中市潭子區</t>
  </si>
  <si>
    <t>臺中市潭子區</t>
  </si>
  <si>
    <t>1.潭子分洪道工程3孔箱涵754.7m 
2.既有灌溉溝配合復舊598m</t>
  </si>
  <si>
    <t>賴彥融</t>
  </si>
  <si>
    <t>wca03031@ms2.wra.gov.tw</t>
  </si>
  <si>
    <t>潭子外圍分洪道治理工程併辦土石標售-第二標</t>
  </si>
  <si>
    <t>有辰營造有限公司</t>
  </si>
  <si>
    <t>1.潭子分洪道工程3孔箱涵300m，溢流工1處44.41M。 
2.柳川既有護岸擴建與修復工程326.1M。 
3.四張梨支線疏洪道工程55.54M。 
4.什項工程</t>
  </si>
  <si>
    <t>梁晉得</t>
  </si>
  <si>
    <t>wca03027@ms2.wra.gov.tw</t>
  </si>
  <si>
    <t>108-B-1225F-042-000</t>
  </si>
  <si>
    <t>新埤排水勞工住宅至農路段治理工程併辦土石標售</t>
  </si>
  <si>
    <t>得凱營造有限公司</t>
  </si>
  <si>
    <t>嘉義縣太保市</t>
  </si>
  <si>
    <t>1. 左岸堤岸整建： 652 m 
2. 右岸堤岸整建： 592 m 
3. 道路工程：6,231 m2 
(1)左岸：276.6 m 
(2)右岸：714.9 m 
4. 新設排水門： 1 處 
5. 5T異型塊： 8 塊 
6.植烏臼：67 株 
7.雜項工程</t>
  </si>
  <si>
    <t>潘彥仰</t>
  </si>
  <si>
    <t>wca03023@ms2.wra.gov.tw</t>
  </si>
  <si>
    <t>108-B-1225F-065-000</t>
  </si>
  <si>
    <t>新埤排水農路至無名橋段治理工程併辦土石標售</t>
  </si>
  <si>
    <t>1.左岸堤岸整建：369m。 
2.右岸堤岸整建：574m。 
3.道路工程：6,136m2 
(1)左岸：573.1m 
(2)右岸：617.9m 
4.新設排水門：6處。 
5.5T異型塊：50塊。 
6.植烏臼：87株。 
7.無名橋改建：1座。 
8.雜項工程。</t>
  </si>
  <si>
    <t>109-B-02031-008-000</t>
  </si>
  <si>
    <t>旱溪排水(綠川匯流口至萬安橋-左岸)治理工程</t>
  </si>
  <si>
    <t>台中市大里區</t>
  </si>
  <si>
    <t>臺中市大里區</t>
  </si>
  <si>
    <t>1.河道治理工程(土方、新設護岸943.7m、集水井2座、水防道路AC舖面4156m2、及植栽景觀及設施工程)。 
2.取水設施(取水工1處、取水溝863.2m、及進水口2處)</t>
  </si>
  <si>
    <t>劉家源</t>
  </si>
  <si>
    <t>wca03036@ms2.wra.gov.tw</t>
  </si>
  <si>
    <t>109-B-02031-009-000</t>
  </si>
  <si>
    <t>旱溪排水(復光橋至光明路橋)治理工程併辦土石標售</t>
  </si>
  <si>
    <t>磊高營造股份有限公司</t>
  </si>
  <si>
    <t>台中市烏日區</t>
  </si>
  <si>
    <t>臺中市烏日區</t>
  </si>
  <si>
    <t>1.土方工程併辦土石標售51583m3。 
2.半重力式護岸1082.4m。 
3.混凝土砌石護坡5103m2。 
4.抗沖蝕植生網護坡1321m2。 
5.基礎格框772.2m。 
6.帶工6座。 
7.透水鋪面通道2078m2。 
8.護岸銜接段2處。 
9.維護坡道1處。 
10.周邊景觀及設施工程1式。 
11.植栽工程1式。</t>
  </si>
  <si>
    <t>鍾佳育</t>
  </si>
  <si>
    <t>wca03110@ms2.wra.gov.tw</t>
  </si>
  <si>
    <t>1.土方作業(併辦土石標售)：79,322m3。 
2.半重力式護岸：1,828.55m； 
3.混凝土砌石：6,632m2。 
4.基礎格框：691.7m； 
5.帶工6座。 
6.集水井流入工2處、水利會流入工1處。 
7.堤後排水278.14m。 
8.護岸銜接段1處。 
9.透水鋪面通道：3,266 m2。 
10.周邊景觀及設施工程：1 式。 
11.植栽工程：1式。</t>
  </si>
  <si>
    <t>施建銘</t>
  </si>
  <si>
    <t>wca03034@ms2.wra.gov.tw</t>
  </si>
  <si>
    <t>資生營造股份有限公司</t>
  </si>
  <si>
    <t>南投縣草屯鎮、南投縣中寮鄉</t>
  </si>
  <si>
    <t>新建堤防233M</t>
  </si>
  <si>
    <t>董承瑄</t>
  </si>
  <si>
    <t>wca03033@ms2.wra.gov.tw</t>
  </si>
  <si>
    <t>中央管流域調適計畫</t>
  </si>
  <si>
    <t>110-B-002-01-001-029</t>
  </si>
  <si>
    <t>景山溪鯉魚一橋堤段及泰寶橋堤段改善工程</t>
  </si>
  <si>
    <t>高巨營造有限公司</t>
  </si>
  <si>
    <t>1.鯉魚一橋工區施設護岸工85m 
2.泰寶橋工區施設水防道路工程210m 
3.龍門二號橋上游工區施設防護欄杆工程450m</t>
  </si>
  <si>
    <t>楊子德</t>
  </si>
  <si>
    <t>wca03172@ms2.wra.gov.tw</t>
  </si>
  <si>
    <t>中央管調適計畫</t>
  </si>
  <si>
    <t>110-B-002-03-001-008</t>
  </si>
  <si>
    <t>旱溪排水(滯洪池)治理工程併辦土石標售</t>
  </si>
  <si>
    <t>1.土方工程 
2.滯洪池工程(含出入流設施) 
3.右岸護岸工程 
4.右岸道路工程 
5.周邊景觀工程</t>
  </si>
  <si>
    <t>馬佩均</t>
  </si>
  <si>
    <t>wca03044@ms2.wra.gov.tw</t>
  </si>
  <si>
    <t>110-B-004-02-002-005</t>
  </si>
  <si>
    <t>110年度大安溪、大甲溪及轄區海堤構造物維修改善工程(開口合約)</t>
  </si>
  <si>
    <t>台中市</t>
  </si>
  <si>
    <t>臺中市、苗栗縣</t>
  </si>
  <si>
    <t>1.混凝土塊吊搬。 
2.堤內構造物鑿除。 
3.建造物結構裂縫修補。 
4.建造物掏空修補。 
5.雜項工程（含整備工作）。</t>
  </si>
  <si>
    <t>蕭安原</t>
  </si>
  <si>
    <t>wca03021@ms2.wra.gov.tw</t>
  </si>
  <si>
    <t>110-B-004-02-005-602</t>
  </si>
  <si>
    <t>110年度烏溪越堤路改善歲修工程</t>
  </si>
  <si>
    <t>昌暉營造有限公司</t>
  </si>
  <si>
    <t>臺中市烏日區、彰化縣伸港鄉、南投縣國姓鄉、埔里鎮</t>
  </si>
  <si>
    <t>越堤路改善5處及護岸基礎120公尺</t>
  </si>
  <si>
    <t>黃俊睿</t>
  </si>
  <si>
    <t>wca03018@ms2.wra.gov.tw</t>
  </si>
  <si>
    <t>110-B-004-02-006-005</t>
  </si>
  <si>
    <t>110年度平林溪中寮護岸(斷面49-1~49-2)整建工程</t>
  </si>
  <si>
    <t>南投縣中寮鄉</t>
  </si>
  <si>
    <t>1.異型塊保護工200m 
2.丁壩工3座 
3.河道整理400m</t>
  </si>
  <si>
    <t>110-B-004-02006-004</t>
  </si>
  <si>
    <t>110年度南港溪溪北一號堤防(斷面14~15)整建工程</t>
  </si>
  <si>
    <t>冠寶營造有限公司</t>
  </si>
  <si>
    <t>南投縣埔里鎮</t>
  </si>
  <si>
    <t>1.堤坡整建工程約120公尺 
2.混凝土格框護坦約460公尺 
3.防洪牆約441.5公尺</t>
  </si>
  <si>
    <t>李俊延</t>
  </si>
  <si>
    <t>wca03114@ms2.wra.gov.tw</t>
  </si>
  <si>
    <t>110-B-00402-002-033</t>
  </si>
  <si>
    <t>110年度烏溪寶&amp;#24269;堤防水防道路維修改善工程</t>
  </si>
  <si>
    <t>五湖四海營造有限公司</t>
  </si>
  <si>
    <t>彰化縣彰化市</t>
  </si>
  <si>
    <t>橋梁改建1座(11.5m*40m)</t>
  </si>
  <si>
    <t>110-I-01010-001-030</t>
  </si>
  <si>
    <t>111年度大安溪緊急搶險(修)工程(開口合約)</t>
  </si>
  <si>
    <t>寰宇營造有限公司</t>
  </si>
  <si>
    <t>1.緊急搶險工程1式 
2.緊急搶修工程(含防止緊急事故之防範措施)1式 
3.什項工程1式</t>
  </si>
  <si>
    <t>已決標預定1110613開工</t>
  </si>
  <si>
    <t>110-I-01010-001-034</t>
  </si>
  <si>
    <t>111年度貓羅溪河段緊急搶險(修)工程(開口合約)</t>
  </si>
  <si>
    <t>臺中市、彰化縣、南投縣</t>
  </si>
  <si>
    <t>已決標預定1110627開工</t>
  </si>
  <si>
    <t>110-I-01010-001-037</t>
  </si>
  <si>
    <t>110年度大里溪水系及筏子溪河段緊急搶險(修)工程(開口合約)</t>
  </si>
  <si>
    <t>臺中市</t>
  </si>
  <si>
    <t>1.大里溪水系及筏子溪河段緊急搶險工程2.什項工程</t>
  </si>
  <si>
    <t>110-I-01010-001-038</t>
  </si>
  <si>
    <t>110年度烏溪緊急搶險(修)工程(開口合約)</t>
  </si>
  <si>
    <t>南投縣</t>
  </si>
  <si>
    <t>1、烏溪河段緊急搶險工程。 
2、雜項工程。(含整備工作)</t>
  </si>
  <si>
    <t>楊玉璋</t>
  </si>
  <si>
    <t>wca03038@ms2.wra.gov.tw</t>
  </si>
  <si>
    <t>110-I-01010-001-040</t>
  </si>
  <si>
    <t>110年度區域排水緊急搶險(修)工程(開口合約)</t>
  </si>
  <si>
    <t>臺中市、南投縣、彰化縣</t>
  </si>
  <si>
    <t>1、中央管區域排水等河道構造物緊急搶險工程。 
2、什項工程。</t>
  </si>
  <si>
    <t>110-I-01010-001-088</t>
  </si>
  <si>
    <t>110年度大安溪緊急搶險(修)工程(開口合約)(第二次)</t>
  </si>
  <si>
    <t>110-I-01010-001-090</t>
  </si>
  <si>
    <t>110年度大甲溪緊急搶險(修)工程(開口合約)(第二次)</t>
  </si>
  <si>
    <t>臺中市、苗栗縣、彰化縣、南投縣</t>
  </si>
  <si>
    <t>1. 緊急搶險工程1式 
2. 緊急搶修工程(含防止緊急事故之防範措施)1式 
3. 雜項工程1式</t>
  </si>
  <si>
    <t>111-B-004-02-002-004</t>
  </si>
  <si>
    <t>111年度大安溪、大甲溪及轄區海堤構造物維修改善工程(開口合約)</t>
  </si>
  <si>
    <t>龍泉營造有限公司</t>
  </si>
  <si>
    <t>1. 混凝土塊吊搬運 
2. 堤內構造物鑿除修補 
3. 堤防裂縫填補 
4. 雜項工程(含整備工作)</t>
  </si>
  <si>
    <t>已決標預定1110616開工</t>
  </si>
  <si>
    <t>111-B-004-02-002-005</t>
  </si>
  <si>
    <t>111年度烏溪流域構造物維修改善工程(開口合約)</t>
  </si>
  <si>
    <t>1.中央管河川等河道構造物修補工程 
2.堤內構造物修補 
3.混凝土塊吊搬 
4.堤內構造物鑿除 
5.雜項工程(含整備工作)</t>
  </si>
  <si>
    <t>111-B-004-02-002-006</t>
  </si>
  <si>
    <t>111年度區域排水構造物維修改善工程(開口合約)</t>
  </si>
  <si>
    <t>臺中市、南投縣草屯鎮、彰化縣芬園鄉</t>
  </si>
  <si>
    <t>1.中央管區域排水等河道構造物修補工程。 
2.堤內構造物修補。 
3.混凝土塊吊搬。 
4.堤內構造物鑿除。 
5.雜項工程(含整備工作)。</t>
  </si>
  <si>
    <t>已決標預定1110609開工</t>
  </si>
  <si>
    <t>111-I-01010-001-031</t>
  </si>
  <si>
    <t>111年大甲溪緊急搶險(修)工程(開口合約)</t>
  </si>
  <si>
    <t>俊一營造有限公司</t>
  </si>
  <si>
    <t>臺中市、南投縣、彰化縣、苗栗縣</t>
  </si>
  <si>
    <t>111-I-01010-001-032</t>
  </si>
  <si>
    <t>111年度大里溪水系及筏子溪河段緊急搶險(修)工程(開口合約)</t>
  </si>
  <si>
    <t>1、大里溪水系及筏子溪河段緊急搶險工程。 
2、什項工程。</t>
  </si>
  <si>
    <t>已決標預定1110623開工</t>
  </si>
  <si>
    <t>林聖鈞</t>
  </si>
  <si>
    <t>wca03073@ms2.wra.gov.tw</t>
  </si>
  <si>
    <t>111-I-01010-001-033</t>
  </si>
  <si>
    <t>111年度烏溪緊急搶險(修)工程(開口合約)</t>
  </si>
  <si>
    <t>南投縣、彰化縣、臺中市</t>
  </si>
  <si>
    <t>1.烏溪河段緊急搶險工程。 
2.什項工程。</t>
  </si>
  <si>
    <t>陳鶴潭</t>
  </si>
  <si>
    <t>wca03043@ms2.wra.gov.tw</t>
  </si>
  <si>
    <t>111-I-01010-001-035</t>
  </si>
  <si>
    <t>111年度區域排水緊急搶險(修)工程(開口合約)</t>
  </si>
  <si>
    <t>1.本局中央管區域排水並支援轄區內相關構造物之緊急搶險工程、緊急搶修工程（含防止緊急事故之防範措施）。 
2.什項工程。</t>
  </si>
  <si>
    <t>已決標預定1110620開工</t>
  </si>
  <si>
    <t>111-I-01010-001-201</t>
  </si>
  <si>
    <t>111年度三河局防汛備料補充工程</t>
  </si>
  <si>
    <t>全進營造有限公司</t>
  </si>
  <si>
    <t>臺中市、南投縣</t>
  </si>
  <si>
    <t>5Ｔ防汛備塊(A型)750個、5Ｔ防汛備塊(B型)1100個、5Ｔ防汛備塊(C型)750個、2Ｔ防汛備塊(C型)300個</t>
  </si>
  <si>
    <t>已決標預定1110411開工</t>
  </si>
  <si>
    <t>黃珮禎</t>
  </si>
  <si>
    <t>wca03164@ms2.wra.gov.tw</t>
  </si>
  <si>
    <t>n1100119</t>
  </si>
  <si>
    <t>大安溪水尾河段疏濬工程兼供土石採售分離作業（支出一【疏濬工程】）</t>
  </si>
  <si>
    <t>經濟部水利署第三河川局管理課</t>
  </si>
  <si>
    <t>苗栗縣三義鄉、臺中市東勢區</t>
  </si>
  <si>
    <t>疏濬工程</t>
  </si>
  <si>
    <t>粘克銘</t>
  </si>
  <si>
    <t>n1100401</t>
  </si>
  <si>
    <t>大甲溪龍安河段疏濬工程兼供土石採售分離作業(支出一【疏濬工程】)</t>
  </si>
  <si>
    <t>疏濬工程100萬公噸</t>
  </si>
  <si>
    <t>劉書明</t>
  </si>
  <si>
    <t>a0934076535@gmail.com</t>
  </si>
  <si>
    <t>110-I-0102</t>
  </si>
  <si>
    <t>經濟部水利署第四河川局</t>
  </si>
  <si>
    <t>M109021902W</t>
  </si>
  <si>
    <t>108濁水溪自強大橋下游段疏濬土石計畫-支出部分</t>
  </si>
  <si>
    <t>勝興營造有限公司</t>
  </si>
  <si>
    <t>雲林縣二崙鄉</t>
  </si>
  <si>
    <t>疏濬土石51萬公噸等</t>
  </si>
  <si>
    <t>蔡政諺</t>
  </si>
  <si>
    <t>04-8898046</t>
  </si>
  <si>
    <t>wra04142@wra04.gov.tw</t>
  </si>
  <si>
    <t>M109051901W</t>
  </si>
  <si>
    <t>109-110濁水溪名竹橋下游段河床便道維護管理工程(開口合約)</t>
  </si>
  <si>
    <t>裕昇營造有限公司</t>
  </si>
  <si>
    <t>彰化縣溪州鄉</t>
  </si>
  <si>
    <t>彰化縣溪州鄉、二水鄉、南投縣名間鄉</t>
  </si>
  <si>
    <t>便道維護管理工程長度約7公里</t>
  </si>
  <si>
    <t>蕭翔元</t>
  </si>
  <si>
    <t>04-8898646</t>
  </si>
  <si>
    <t>yuan2099@gmail.com</t>
  </si>
  <si>
    <t>M109052201W</t>
  </si>
  <si>
    <t>109年度陳有蘭溪豐丘段疏濬土石計畫-支出部分</t>
  </si>
  <si>
    <t>亞賜營造有限公司</t>
  </si>
  <si>
    <t>南投縣信義鄉</t>
  </si>
  <si>
    <t>疏濬土石95萬公噸</t>
  </si>
  <si>
    <t>陳建文</t>
  </si>
  <si>
    <t>04-8896940</t>
  </si>
  <si>
    <t>wra04139@wra04.gov.tw</t>
  </si>
  <si>
    <t>M109081201W</t>
  </si>
  <si>
    <t>109年度濁水溪永興吊橋下游段疏濬土石計畫-支出部分</t>
  </si>
  <si>
    <t>山鈺營造有限公司</t>
  </si>
  <si>
    <t>南投縣水里鄉</t>
  </si>
  <si>
    <t>疏濬土石97.5萬公噸</t>
  </si>
  <si>
    <t>賴葦帆</t>
  </si>
  <si>
    <t>04-898998</t>
  </si>
  <si>
    <t>wra04104@wra04.gov.tw</t>
  </si>
  <si>
    <t>M109112402W</t>
  </si>
  <si>
    <t>109濁水溪高鐵橋下游段疏濬土石計畫-支出部分</t>
  </si>
  <si>
    <t>圳德工程顧問有限公司</t>
  </si>
  <si>
    <t>華力營造工程有限公司</t>
  </si>
  <si>
    <t>疏濬土石68萬公噸</t>
  </si>
  <si>
    <t>M110022501</t>
  </si>
  <si>
    <t>110年度濁水溪構造物維修改善工程(開口合約)</t>
  </si>
  <si>
    <t>三和土木包工業有限公司</t>
  </si>
  <si>
    <t>彰化縣溪州鄉等、雲林縣、南投縣</t>
  </si>
  <si>
    <t>1.瀝青混凝土舖面，厚5cm 8,600 M2。 
2.冷拌瀝青混凝土修補 800 包。 
3.不鏽鋼欄杆 80M。 
4.140kg/cm2預拌混凝土 20 M3。 
5.210kg/cm2預拌混凝土 25 M3。 
6.普通模板 30 M2。 
7.橋梁目視檢測 4,000 M2。</t>
  </si>
  <si>
    <t>余富群</t>
  </si>
  <si>
    <t>04-8898768</t>
  </si>
  <si>
    <t>wra04026@wra04.gov.tw</t>
  </si>
  <si>
    <t>M110030401W</t>
  </si>
  <si>
    <t>109濁水溪囚砂區疏濬土石計畫-支出部分</t>
  </si>
  <si>
    <t>朝洋營造有限公司</t>
  </si>
  <si>
    <t>疏濬土石195萬公噸</t>
  </si>
  <si>
    <t>陳重任</t>
  </si>
  <si>
    <t>04-8892209</t>
  </si>
  <si>
    <t>wra04025@wra04.gov.tw</t>
  </si>
  <si>
    <t>M110031601</t>
  </si>
  <si>
    <t>110年度濁水溪揚塵改善計畫-防洪植栽等建置計畫(開口契約)</t>
  </si>
  <si>
    <t>雲林縣二崙鄉、彰化縣竹塘鄉</t>
  </si>
  <si>
    <t>本案主要辦理內容為去化河道內裸露灘地土砂，近運土方培厚灘地辦理複式斷面營造，並於複式斷面植栽綠覆，試評估以本局招標文件提供之「濁水溪揚塵防制及改善第二期行動方案(110-112年)」內容，情境模擬於濁水溪河道內辦理複式斷面營造之施工作業計畫構想(防洪林帶植栽須達4公里長，50公尺寬，低灘地綠覆面積須達50公頃)。</t>
  </si>
  <si>
    <t>wra04123@wra04.gov.tw</t>
  </si>
  <si>
    <t>M110042001W</t>
  </si>
  <si>
    <t>110年度濁水溪新虎尾橫堤段疏濬土石計畫-支出部分</t>
  </si>
  <si>
    <t>友土營造有限公司</t>
  </si>
  <si>
    <t>雲林縣林內鄉</t>
  </si>
  <si>
    <t>雲林縣林內鄉、莿桐鄉</t>
  </si>
  <si>
    <t>林勝儀</t>
  </si>
  <si>
    <t>04-898656</t>
  </si>
  <si>
    <t>wra04048@wra04.gov.tw</t>
  </si>
  <si>
    <t>M110050301</t>
  </si>
  <si>
    <t>110年度濁水溪揚塵改善計畫-緊急應變措施等作業(大義崙排水至出海口河段)(開口契約)</t>
  </si>
  <si>
    <t>雲林縣麥寮鄉</t>
  </si>
  <si>
    <t>雲林縣麥寮鄉、崙背鄉、二崙鄉</t>
  </si>
  <si>
    <t>蓄水池塘攔水土堤 9,000M 
蓄水池塘面積維護費1,000公頃/月 
引水渠道300M 
借土，(遠運借土回填)5,000M3 
移植，他機關供苗2,000株 
移植，他機關供苗(不含保固)1,000株 
灑水線佈設2,000 5M 
地面綠化(草種噴植、扦插植苗)1公頃 
草種散佈作業費600kg</t>
  </si>
  <si>
    <t>葉曉娟</t>
  </si>
  <si>
    <t>04-8898728</t>
  </si>
  <si>
    <t>wra04032@wra04.gov.tw</t>
  </si>
  <si>
    <t>M110051801</t>
  </si>
  <si>
    <t>110年度濁水溪揚塵改善計畫-緊急應變措施等作業(中沙大橋至大義崙排水河段)(開口契約)</t>
  </si>
  <si>
    <t>益揚營造工程有限公司</t>
  </si>
  <si>
    <t>雲林縣西螺鎮</t>
  </si>
  <si>
    <t>雲林縣西螺鎮、二崙鄉</t>
  </si>
  <si>
    <t>蓄水池塘攔水土堤 15,000M 
蓄水池塘面積維護費 1,200公頃/月 
引水渠道 600M 
借土，(遠運借土回填）6,000M3 
移植，他機關供苗 2,000株 
移植，他機關供苗(不含保固)1,000株 
灑水線佈設 2,000 5M 
地面綠化(草種噴植、扦插植苗)1公頃 
草種散佈作業費 600kg 
直立式防塵網1,000公尺 
平鋪式防塵網100,000平方公尺 
稻草蓆鋪設 120,000平方公尺 
絞碎雜草木鋪設費600T</t>
  </si>
  <si>
    <t>鍾和達</t>
  </si>
  <si>
    <t>04-8898870</t>
  </si>
  <si>
    <t>wra04133@wra04.gov.tw</t>
  </si>
  <si>
    <t>M110060201W</t>
  </si>
  <si>
    <t>109-111陳有蘭溪愛國橋下游段河床便道維護管理工程</t>
  </si>
  <si>
    <t>增廣益營造有限公司</t>
  </si>
  <si>
    <t>南投縣信義鄉、水里鄉</t>
  </si>
  <si>
    <t>便道維護管理約11公里等</t>
  </si>
  <si>
    <t>04-8898656</t>
  </si>
  <si>
    <t>M110060301W</t>
  </si>
  <si>
    <t>110-112濁水溪玉峰橋下游段河床便道維護管理工程(開口合約)</t>
  </si>
  <si>
    <t>南投縣水里鄉、集集鎮、鹿谷鄉</t>
  </si>
  <si>
    <t>便道維護管理約6公里等</t>
  </si>
  <si>
    <t>M110060901W</t>
  </si>
  <si>
    <t>109-111陳有蘭溪愛國橋上游段河床便道維護管理工程</t>
  </si>
  <si>
    <t>隆郢營造股份有限公司</t>
  </si>
  <si>
    <t>便道維護管理約13.5公里等</t>
  </si>
  <si>
    <t>M110062301W</t>
  </si>
  <si>
    <t>110-112濁水溪玉峰橋上游段河床便道維護管理工程(開口合約)</t>
  </si>
  <si>
    <t>王圍五</t>
  </si>
  <si>
    <t>wra04108@wra04.gov.tw</t>
  </si>
  <si>
    <t>M110063001</t>
  </si>
  <si>
    <t>110年度濁水溪揚塵改善計畫-河道整理等作業(開口契約)</t>
  </si>
  <si>
    <t>雲林縣麥寮鄉、彰化縣竹塘鄉、大城鄉</t>
  </si>
  <si>
    <t>土方工作，填方520,000 M3 
選擇性回填材料，級配粒料，天然級配， 8,500M2</t>
  </si>
  <si>
    <t>M110072201W</t>
  </si>
  <si>
    <t>109年度濁水溪竹山下坪段疏濬土石計畫-支出部分</t>
  </si>
  <si>
    <t>明高工程股份有限公司</t>
  </si>
  <si>
    <t>南投縣竹山鎮</t>
  </si>
  <si>
    <t>（一）疏濬土石1,365,000公噸（約相當700,000立方公尺） 
（二）相關配套作業一全。</t>
  </si>
  <si>
    <t>M110082001W</t>
  </si>
  <si>
    <t>110年度濁水溪出海口段疏濬工程併辦土石標售</t>
  </si>
  <si>
    <t>大柱營造事業有限公司</t>
  </si>
  <si>
    <t>疏濬土石65萬公噸</t>
  </si>
  <si>
    <t>wra04082@wra04.gov.tw</t>
  </si>
  <si>
    <t>M110091701W</t>
  </si>
  <si>
    <t>110年度濁水溪大義崙排水段疏濬工程併辦土石標售</t>
  </si>
  <si>
    <t>福興營造有限公司</t>
  </si>
  <si>
    <t>疏濬土石85萬公噸</t>
  </si>
  <si>
    <t>M110101201W</t>
  </si>
  <si>
    <t>109年度濁水溪下水埔段疏濬土石計畫-支出部分</t>
  </si>
  <si>
    <t>彰化縣二水鄉</t>
  </si>
  <si>
    <t>疏濬土石78萬公噸及其他配套措施等</t>
  </si>
  <si>
    <t>M110111601</t>
  </si>
  <si>
    <t>110年度彰化及雲林地區海堤水門維修改善工程</t>
  </si>
  <si>
    <t>茗洋系統科技有限公司</t>
  </si>
  <si>
    <t>彰化縣大城鄉</t>
  </si>
  <si>
    <t>門扇更換計3組等</t>
  </si>
  <si>
    <t>林慶龍</t>
  </si>
  <si>
    <t>04-8890598</t>
  </si>
  <si>
    <t>wra04064@wra04.gov.tw</t>
  </si>
  <si>
    <t>s108036</t>
  </si>
  <si>
    <t>蔦松大排松北村段治理工程併辦土石標售</t>
  </si>
  <si>
    <t>雲林縣水林鄉</t>
  </si>
  <si>
    <t>1.排水路改善:1,314m 
2.橋樑改建:6座 
3.橋樑整建:1座 
4.渡槽改善:1座 
5.抽水平台:1座 
6.側溝改善:230m</t>
  </si>
  <si>
    <t>童正安</t>
  </si>
  <si>
    <t>04-8890534</t>
  </si>
  <si>
    <t>wra04119@wra04.gov.tw</t>
  </si>
  <si>
    <t>s109014</t>
  </si>
  <si>
    <t>陳有蘭溪和社護岸防災減災工程</t>
  </si>
  <si>
    <t>正堡營造股份有限公司</t>
  </si>
  <si>
    <t>1.一工區:堤防加高390m+堤防工程310m=700m 
2.二工區:橋下休憩空間營造+邊坡保護+排水改善+水防道路改善L=132m</t>
  </si>
  <si>
    <t>張書翰</t>
  </si>
  <si>
    <t>04-8898992</t>
  </si>
  <si>
    <t>goldkey0101@wra04.gov.tw</t>
  </si>
  <si>
    <t>s109025</t>
  </si>
  <si>
    <t>彰化縣漢寶海堤44、49號水門旁防汛道路銜接工程</t>
  </si>
  <si>
    <t>旻泰營造股份有限公司</t>
  </si>
  <si>
    <t>彰化縣芳苑鄉</t>
  </si>
  <si>
    <t>1.水門新建橋梁1座 
2.水門,機房及箱涵橋改建工程1座</t>
  </si>
  <si>
    <t>王洪明</t>
  </si>
  <si>
    <t>04-8898987</t>
  </si>
  <si>
    <t>ming@wra04.gov.tw</t>
  </si>
  <si>
    <t>新舜營造有限公司</t>
  </si>
  <si>
    <t>台南市仁德區</t>
  </si>
  <si>
    <t>臺南市仁德區</t>
  </si>
  <si>
    <t>1.懸臂式護岸:688.7m 
2.預力版樁護岸補強215m</t>
  </si>
  <si>
    <t>catung@wra04.gov.tw</t>
  </si>
  <si>
    <t>s109029</t>
  </si>
  <si>
    <t>三爺溪中下游治理工程(後壁厝排水口至文賢排水出口)五工區併辦土石標售</t>
  </si>
  <si>
    <t>1.懸臂式護岸:1,112.1 
2.水防道路:1,146 
3.&amp;#27178;向排水:6處</t>
  </si>
  <si>
    <t>三爺溪中下游治理工程(後壁厝排水口至文賢排水出口)六工區併辦土石標售</t>
  </si>
  <si>
    <t>仕強營造股份有限公司</t>
  </si>
  <si>
    <t>1.懸臂式護岸：698m 
2.全套管基樁加固:289.3m 
3.植筋加高:105.3m 
4.流入工:1座</t>
  </si>
  <si>
    <t>s110001</t>
  </si>
  <si>
    <t>110年度濁水溪上游堤段緊急搶險(修)工程(開口合約)</t>
  </si>
  <si>
    <t>南投縣仁愛鄉</t>
  </si>
  <si>
    <t>搶險(修)工程</t>
  </si>
  <si>
    <t>施義隆</t>
  </si>
  <si>
    <t>04-8898983</t>
  </si>
  <si>
    <t>poetry@wra04.gov.tw</t>
  </si>
  <si>
    <t>s110002</t>
  </si>
  <si>
    <t>110年度濁水溪中游堤段緊急搶險(修)工程(開口合約)</t>
  </si>
  <si>
    <t>南投縣彰化縣</t>
  </si>
  <si>
    <t>詹永年</t>
  </si>
  <si>
    <t>04-8898991</t>
  </si>
  <si>
    <t>vincerina@wra04.gov.tw</t>
  </si>
  <si>
    <t>s110003</t>
  </si>
  <si>
    <t>110年度濁水溪下游堤段及彰化縣海堤緊急搶險(修)工程(開口合約)</t>
  </si>
  <si>
    <t>彰員營造股份有限公司</t>
  </si>
  <si>
    <t>彰化縣雲林縣</t>
  </si>
  <si>
    <t>張文洲</t>
  </si>
  <si>
    <t>04-8898911</t>
  </si>
  <si>
    <t>cwdd-4927@wra04.gov.tw</t>
  </si>
  <si>
    <t>s110004</t>
  </si>
  <si>
    <t>110年度陳有蘭溪堤段緊急搶險(修)工程(開口合約)</t>
  </si>
  <si>
    <t>誠展營造有限公司</t>
  </si>
  <si>
    <t>孫國嘉</t>
  </si>
  <si>
    <t>art-3383@wra04.gov.tw</t>
  </si>
  <si>
    <t>s110005</t>
  </si>
  <si>
    <t>110年度清水溪堤段緊急搶險(修)工程(開口合約)</t>
  </si>
  <si>
    <t>德泰營造股份有限公司</t>
  </si>
  <si>
    <t>南投縣,雲林縣,嘉義縣</t>
  </si>
  <si>
    <t>李坤政</t>
  </si>
  <si>
    <t>04-8893705</t>
  </si>
  <si>
    <t>logan@wra04.gov.tw</t>
  </si>
  <si>
    <t>s110012</t>
  </si>
  <si>
    <t>110年度彰化縣海堤構造物維修改善工程</t>
  </si>
  <si>
    <t>巧奉營造有限公司</t>
  </si>
  <si>
    <t>彰化縣福興鄉</t>
  </si>
  <si>
    <t>彰化縣福興鄉芳苑鄉大城鄉</t>
  </si>
  <si>
    <t>1.海堤改善約1870公尺 
2.越堤路改善一處 
3.雜項工程一全</t>
  </si>
  <si>
    <t>任文華</t>
  </si>
  <si>
    <t>04-8897830</t>
  </si>
  <si>
    <t>roy@wra04.gov.tw</t>
  </si>
  <si>
    <t>s110013</t>
  </si>
  <si>
    <t>110年度濁水溪雷厝堤防(斷面12~15)整建工程</t>
  </si>
  <si>
    <t>長煜營造有限公司</t>
  </si>
  <si>
    <t>1.堤防改善工程,L=1060M 
2.雜項工程</t>
  </si>
  <si>
    <t>彰化縣二水鄉南投縣竹山鎮</t>
  </si>
  <si>
    <t>1.培厚區填方及&amp;#25243;石,L=900M 
2.濁水溪河道整理L=700M 
3.集集堰護岸裂縫補強改善一處 
4.東埔蚋溪木棧道改善一處 
5.雜項工程一全</t>
  </si>
  <si>
    <t>s110018</t>
  </si>
  <si>
    <t>濁水溪下山腳堤段(斷面15~21含上下游)暨下溪墘堤段(斷面37~39含上下游)河道整理改善工程</t>
  </si>
  <si>
    <t>巨展營造股份有限公司</t>
  </si>
  <si>
    <t>彰化縣大城鄉竹塘鄉</t>
  </si>
  <si>
    <t>1.沙腸丁壩工:12座 
2.高灘地保護工:L=2070M 
3.雜項工程</t>
  </si>
  <si>
    <t>吳明穎</t>
  </si>
  <si>
    <t>04-8898903</t>
  </si>
  <si>
    <t>mingingwu@wra04.gov.tw</t>
  </si>
  <si>
    <t>s110020</t>
  </si>
  <si>
    <t>110年度四河局防汛備料補充工程(第二期)</t>
  </si>
  <si>
    <t>虹聚營造有限公司</t>
  </si>
  <si>
    <t>1.5T防汛塊塊:2200個 
2.雜項工程:1全</t>
  </si>
  <si>
    <t>s110022</t>
  </si>
  <si>
    <t>濁水溪下游出海口段改善工程</t>
  </si>
  <si>
    <t>世合工程技術顧問股份有限公司</t>
  </si>
  <si>
    <t>於濁水溪出海口浚挖10萬立方公尺海沙</t>
  </si>
  <si>
    <t>04-8898998</t>
  </si>
  <si>
    <t>weifan@wra04.gov.tw</t>
  </si>
  <si>
    <t>s110023</t>
  </si>
  <si>
    <t>和社溪同富九鄰段整體改善工程</t>
  </si>
  <si>
    <t>1.右岸護岸工504公尺 
2.左岸水岸環境2129m2 
3.丁壩1座 
4.PC路面800公尺</t>
  </si>
  <si>
    <t>04-8898916</t>
  </si>
  <si>
    <t>s110024</t>
  </si>
  <si>
    <t>110年度萬興排水右岸防潮堤整建工程</t>
  </si>
  <si>
    <t>防潮堤整建934.4公尺</t>
  </si>
  <si>
    <t>濁水溪許厝寮堤段整體環境改善工程</t>
  </si>
  <si>
    <t>8號越堤路入口區,生態池區</t>
  </si>
  <si>
    <t>洪士傑</t>
  </si>
  <si>
    <t>schung@wra04.gov.tw</t>
  </si>
  <si>
    <t>s110026</t>
  </si>
  <si>
    <t>濁水溪樹仔腳延長段堤防整體環境改善工程</t>
  </si>
  <si>
    <t>松藤營造股份有限公司</t>
  </si>
  <si>
    <t>雲林縣莿桐鄉</t>
  </si>
  <si>
    <t>1.堤防改善工程333.7公尺 
2.越堤路改善工程1處 
3.雜項工程</t>
  </si>
  <si>
    <t>廖哲毅</t>
  </si>
  <si>
    <t>04-8890258</t>
  </si>
  <si>
    <t>jheyiliao@wra04.gov.tw</t>
  </si>
  <si>
    <t>s111001</t>
  </si>
  <si>
    <t>111年度濁水溪上游堤段緊急搶險(修)工程(開口合約)</t>
  </si>
  <si>
    <t>千鈺營造有限公司</t>
  </si>
  <si>
    <t>未開工</t>
  </si>
  <si>
    <t>s111002</t>
  </si>
  <si>
    <t>111年度濁水溪中游堤段緊急搶險(修)工程(開口合約)</t>
  </si>
  <si>
    <t>s111003</t>
  </si>
  <si>
    <t>111年度濁水溪下游堤段及彰化縣海堤緊急搶險(修)工程(開口合約)</t>
  </si>
  <si>
    <t>s111004</t>
  </si>
  <si>
    <t>111年度陳有蘭溪堤段緊急搶險(修)工程(開口合約)</t>
  </si>
  <si>
    <t>南投縣信義鄉水里鄉</t>
  </si>
  <si>
    <t>s111005</t>
  </si>
  <si>
    <t>111年度清水溪堤段緊急搶險(修)工程(開口合約)</t>
  </si>
  <si>
    <t>南投縣雲林縣嘉義縣</t>
  </si>
  <si>
    <t>經濟部水利署第五河川局</t>
  </si>
  <si>
    <t>-B-12-25-F-044-00-00</t>
  </si>
  <si>
    <t>溪墘排水後鎮至新庄段治理工程併辦土石標售</t>
  </si>
  <si>
    <t>瀚尊營造有限公司</t>
  </si>
  <si>
    <t>嘉義縣布袋鎮</t>
  </si>
  <si>
    <t>嘉義縣布袋鎮、義竹鄉</t>
  </si>
  <si>
    <t>新建護岸1493.1公尺</t>
  </si>
  <si>
    <t>工務課-黃勝弘、顏嘉宏、葉懿緯</t>
  </si>
  <si>
    <t>05-2550235</t>
  </si>
  <si>
    <t>wra05017@wra05.gov.tw</t>
  </si>
  <si>
    <t>-B-12-25-F-059-00-00</t>
  </si>
  <si>
    <t>溪墘排水新庄至崩山段治理工程併辦土石標售</t>
  </si>
  <si>
    <t>和倉營造事業股份有限公司</t>
  </si>
  <si>
    <t>新建護岸1480.1公尺</t>
  </si>
  <si>
    <t>工務課-黃勝弘、陳清郁、李宇哲、陳鳳鳴</t>
  </si>
  <si>
    <t>0-B-002-01-001-010-0</t>
  </si>
  <si>
    <t>大湖口溪南勢阿丹堤段改善工程(增辦)併辦土石標售</t>
  </si>
  <si>
    <t>振瑋營造有限公司</t>
  </si>
  <si>
    <t>雲林縣斗南鎮</t>
  </si>
  <si>
    <t>新建堤防-左岸424公尺、右岸489公尺 
流入工-左岸1處、右岸2處 
動物通道-左岸1處、右岸1處 
新建砌石溝-左岸414公尺、右岸407公尺 
新建RC溝-左岸15公尺、右岸64公尺 
新建水防道路-左岸427公尺、右岸491公尺 
灌溉排水復舊-左岸54公尺 
越堤路-左岸1處 
草溝左岸42處 
丁壩工-右岸6座</t>
  </si>
  <si>
    <t>工務課-陳柏儒、蘇大昌、陳鳳鳴</t>
  </si>
  <si>
    <t>05-2550251</t>
  </si>
  <si>
    <t>wra05121@wra05.gov.tw</t>
  </si>
  <si>
    <t>0-B-002-01-001-013-0</t>
  </si>
  <si>
    <t>大湖口溪南勢阿丹堤段改善工程(三期)(一工區)併辦土石標售</t>
  </si>
  <si>
    <t>金吉豐營造工程有限公司</t>
  </si>
  <si>
    <t>新建堤防350公尺 
堤後排水流入工1處 
動物通道1處 
新建砌石溝538M 
新建水防道路357M 
丁壩工4處</t>
  </si>
  <si>
    <t>工務課-顏玉林、蘇大昌、陳鳳鳴</t>
  </si>
  <si>
    <t>05-2550265</t>
  </si>
  <si>
    <t>wra05013@wra05.gov.tw</t>
  </si>
  <si>
    <t>0-B-002-01-001-046-1</t>
  </si>
  <si>
    <t>大湖口溪南勢阿丹堤段改善工程(五期)併辦土石標售</t>
  </si>
  <si>
    <t>立勝營造有限公司</t>
  </si>
  <si>
    <t>新建堤防-左岸200公尺、阿丹右岸625公尺 
新建水防道路-左岸197公尺、右岸619公尺 
流入工-左岸3處、右岸4處 
動物通道-左岸2處、右岸2處 
固床工-右岸3處 
新建乾排石溝-左岸189公尺、右岸602公尺 
景觀工程-左岸1式、右岸1式</t>
  </si>
  <si>
    <t>工務課-周育興、張文泰</t>
  </si>
  <si>
    <t>0-B-13-24-F-066-00-0</t>
  </si>
  <si>
    <t>雲林縣有才寮在地滯洪治理工程(第一期)</t>
  </si>
  <si>
    <t>雲林縣褒忠鄉</t>
  </si>
  <si>
    <t>排水溝修坡整平 2265公尺</t>
  </si>
  <si>
    <t>工務課-黃勝弘、黃柏銓</t>
  </si>
  <si>
    <t>wra05038@wra05.gov.tw</t>
  </si>
  <si>
    <t>0-B-13-24-F-066-01-0</t>
  </si>
  <si>
    <t>雲林縣有才寮在地滯洪治理工程(第二期)</t>
  </si>
  <si>
    <t>漢彪營造有限公司</t>
  </si>
  <si>
    <t>滯洪治理工程乙全</t>
  </si>
  <si>
    <t>工務課-黃勝弘、林柏毅</t>
  </si>
  <si>
    <t>108-B-01010-001-071</t>
  </si>
  <si>
    <t>虎尾溪大美虎溪堤段防災減災工程(二期)二工區</t>
  </si>
  <si>
    <t>虎尾溪堤防新建625M(含水門乙座、越堤路乙座、大美堤防新建200公尺)</t>
  </si>
  <si>
    <t>工務課-林大原、王偉雄</t>
  </si>
  <si>
    <t>05-2550273</t>
  </si>
  <si>
    <t>wra05029@wra05.gov.tw</t>
  </si>
  <si>
    <t>108-B-01010-001-075</t>
  </si>
  <si>
    <t>三疊溪下員林、溪心仔一號堤段防災減災工程(二工區)</t>
  </si>
  <si>
    <t>嘉義縣大林鎮</t>
  </si>
  <si>
    <t>嘉義縣大林鎮、溪口鄉</t>
  </si>
  <si>
    <t>堤防新建710公尺(左岸300公尺、右岸410公尺) 
新設排水門乙座</t>
  </si>
  <si>
    <t>工務課-陳清郁、陳智恆</t>
  </si>
  <si>
    <t>05-2550237</t>
  </si>
  <si>
    <t>wra05077@wra05.gov.tw</t>
  </si>
  <si>
    <t>109-B-01010-001-007</t>
  </si>
  <si>
    <t>大湖口溪林子舊社堤段防災減災工程(四期)併辦土石標售</t>
  </si>
  <si>
    <t>坡面工370.6m 
水防道路388.8m 
流入工4處 
動物通道2處</t>
  </si>
  <si>
    <t>工務課-陳亮元(林馳源)</t>
  </si>
  <si>
    <t>05-2550225</t>
  </si>
  <si>
    <t>wra05023@wra05.gov.tw</t>
  </si>
  <si>
    <t>雲林縣大埤鄉</t>
  </si>
  <si>
    <t>雲林縣大埤鄉、嘉義縣大林鎮</t>
  </si>
  <si>
    <t>石龜溪堤防555公尺(新增225公尺) 
水門1座 
橋仔頭堤防875公尺(新增25公尺) 
水門1座</t>
  </si>
  <si>
    <t>工務課-黃森源、郭任超</t>
  </si>
  <si>
    <t>05-255036</t>
  </si>
  <si>
    <t>wra05012@wra05.gov.tw</t>
  </si>
  <si>
    <t>109-B-01010-001-036</t>
  </si>
  <si>
    <t>龜重溪篤農、吉田堤防(一期)防災減災工程</t>
  </si>
  <si>
    <t>天雷營造有限公司</t>
  </si>
  <si>
    <t>台南市東山區</t>
  </si>
  <si>
    <t>臺南市東山區、柳營區</t>
  </si>
  <si>
    <t>吉田堤防新建堤防495m 
含越堤路及排水門各乙座 
篤農堤段新建堤防513m 
含越堤路及排水門各乙座</t>
  </si>
  <si>
    <t>工務課-顏嘉宏、葉懿瑋、王俊哲</t>
  </si>
  <si>
    <t>05-2550253</t>
  </si>
  <si>
    <t>wra05024@wra05.gov.tw</t>
  </si>
  <si>
    <t>堤防改建478.13公尺 
水防道路471.56公尺</t>
  </si>
  <si>
    <t>工務課-陳亮元</t>
  </si>
  <si>
    <t>109-B-01010-001-038</t>
  </si>
  <si>
    <t>大湖口溪林子舊社堤段防災減災工程(四期)(一工區)併辦土石標售</t>
  </si>
  <si>
    <t>築展營造股份有限公司</t>
  </si>
  <si>
    <t>護岸改善710.15公尺</t>
  </si>
  <si>
    <t>工務課-陳柏儒(林柏毅)</t>
  </si>
  <si>
    <t>wra05018@wra05.gov.tw</t>
  </si>
  <si>
    <t>水防道路700.8m</t>
  </si>
  <si>
    <t>工務課-呂春生、許朝雄</t>
  </si>
  <si>
    <t>05-2550271</t>
  </si>
  <si>
    <t>wra05049@wra05.gov.tw</t>
  </si>
  <si>
    <t>109-I-01020-017-007c</t>
  </si>
  <si>
    <t>109年度疏濬工區地磅、管制設施設置及維護工程</t>
  </si>
  <si>
    <t>振展營造股份有限公司</t>
  </si>
  <si>
    <t>管理課柯宗瑋</t>
  </si>
  <si>
    <t>05-2550350</t>
  </si>
  <si>
    <t>wra05057@wra05.gov.tw</t>
  </si>
  <si>
    <t>109-I-01020-045-000</t>
  </si>
  <si>
    <t>急水溪及龜重溪匯流口下游段疏濬工程兼供土石採售分離</t>
  </si>
  <si>
    <t>旭鋒營造有限公司</t>
  </si>
  <si>
    <t>台南市柳營區</t>
  </si>
  <si>
    <t>臺南市柳營區</t>
  </si>
  <si>
    <t>管理課溫先生</t>
  </si>
  <si>
    <t>05-2550313</t>
  </si>
  <si>
    <t>wra05048@wra05.gov.tw</t>
  </si>
  <si>
    <t>109-I-01020-049-000</t>
  </si>
  <si>
    <t>八掌溪斷面75-77疏濬工程兼供土石採售分離-工程標</t>
  </si>
  <si>
    <t>明欣營造有限公司</t>
  </si>
  <si>
    <t>嘉義縣水上鄉</t>
  </si>
  <si>
    <t>05-2550333</t>
  </si>
  <si>
    <t>110-B-002-01-001-008</t>
  </si>
  <si>
    <t>石牛溪將軍東明堤段改善工程併辦土石標售</t>
  </si>
  <si>
    <t>健原營造有限公司</t>
  </si>
  <si>
    <t>新建坡面工堤防700公尺 
水防道路700公尺 
越堤排水流入工2處 
道路側溝流入工1處 
生態廊道2處 
河道整理1式</t>
  </si>
  <si>
    <t>工務課-黃森源、許朝雄、林馳源</t>
  </si>
  <si>
    <t>05-2550236</t>
  </si>
  <si>
    <t>110-B-002-01-001-009</t>
  </si>
  <si>
    <t>石牛溪上斗南下東明堤段改善工程</t>
  </si>
  <si>
    <t>新建坡面工堤防700公尺 
新建水防道路600公尺 
流入工2處 
清淤道路1處 
生態廊道2處</t>
  </si>
  <si>
    <t>工務課-何柏徵、周宗蔭</t>
  </si>
  <si>
    <t>05-2550277</t>
  </si>
  <si>
    <t>wra05069@wra05.gov.tw</t>
  </si>
  <si>
    <t>110-B-002-01-001-011</t>
  </si>
  <si>
    <t>大湖口溪南勢阿丹堤段改善工程(二期增辦)併辦土石標售</t>
  </si>
  <si>
    <t>新建堤防713.5公尺 
水防道路731.22公尺 
越堤路1處 
流入工2處 
動物通道3處</t>
  </si>
  <si>
    <t>工務課-林大原、王偉雄、楊三興</t>
  </si>
  <si>
    <t>110-B-002-01-001-012</t>
  </si>
  <si>
    <t>大湖口溪南勢阿丹堤段改善工程(三期)併辦土石標售</t>
  </si>
  <si>
    <t>新建堤防475公尺 
新建水防道路4662公尺 
流入工2處 
動物通道1處 
新建砌石溝427公尺 
草溝47處</t>
  </si>
  <si>
    <t>工務課-呂春生、葉懿瑋、陳鳳鳴</t>
  </si>
  <si>
    <t>110-B-002-01-001-015</t>
  </si>
  <si>
    <t>北港溪崙子堤段河道整理及基礎改善工程(一期)</t>
  </si>
  <si>
    <t>嘉義縣新港鄉</t>
  </si>
  <si>
    <t>嘉義縣新港鄉、雲林縣元長鄉</t>
  </si>
  <si>
    <t>河道整理1239公尺</t>
  </si>
  <si>
    <t>工務課-何怡增、洪坤德</t>
  </si>
  <si>
    <t>05-255079</t>
  </si>
  <si>
    <t>wra05025@wra05.gov.tw</t>
  </si>
  <si>
    <t>110-B-002-01-001-016</t>
  </si>
  <si>
    <t>芭蕉溪縱貫鐵路橋下游改善工程</t>
  </si>
  <si>
    <t>源昌營造股份有限公司</t>
  </si>
  <si>
    <t>護岸工程231.68M 
預鑄板樁(橋台保護)17M 
既有固床工復舊1處 
新設固床工2處 
河道整理乙全</t>
  </si>
  <si>
    <t>工務課-陳清郁、翁新賀</t>
  </si>
  <si>
    <t>110-B-002-01-001-031</t>
  </si>
  <si>
    <t>大埔溪烏麻堤段改善工程</t>
  </si>
  <si>
    <t>僑暉營造有限公司</t>
  </si>
  <si>
    <t>右岸既有堤防加高333.79公尺 
新建右岸堤防838.79公尺 
左岸新增擋土胸牆86.54公尺 
既有胸牆加高126.46公尺</t>
  </si>
  <si>
    <t>工務課-何怡增、翁新賀</t>
  </si>
  <si>
    <t>wra05052@wra05.gov.tw</t>
  </si>
  <si>
    <t>110-B-002-01-001-041</t>
  </si>
  <si>
    <t>石牛溪上斗南下東明堤段改善工程(一期)併辦土石標售</t>
  </si>
  <si>
    <t>勝麗營造有限公司</t>
  </si>
  <si>
    <t>堤防新建-左400公尺、右400公尺 
新建水防道路-左400公尺、右403公尺 
新建堤後側溝-左400公尺、右404公尺 
新建堤後側溝流入工-左1座、右1座</t>
  </si>
  <si>
    <t>110-B-002-01-001-042</t>
  </si>
  <si>
    <t>石牛溪上斗南下東明堤段改善工程(二期)併辦土石標售</t>
  </si>
  <si>
    <t>左岸堤防新建-左412公尺、右397公尺 
新建水防道路-左420公尺、右383公尺 
新建堤後側溝-左411.1公尺、右398.8公尺 
新建堤後側溝流入工-左1座、右1座</t>
  </si>
  <si>
    <t>工務課-黃勝弘、洪坤德、李宇哲</t>
  </si>
  <si>
    <t>110-B-002-01-001-043</t>
  </si>
  <si>
    <t>石牛溪上斗南下東明至將軍東明堤段改善工程併辦土石標售</t>
  </si>
  <si>
    <t>順風營造有限公司</t>
  </si>
  <si>
    <t>雲林縣斗南鎮、斗六市</t>
  </si>
  <si>
    <t>新建護岸231公尺 
L型擋土牆加高231公尺 
新建水防道路462公尺 
堤後矩形溝441公尺 
流入工1座</t>
  </si>
  <si>
    <t>110-B-002-01-001-044</t>
  </si>
  <si>
    <t>石牛溪將軍東明堤段改善工程(一工區)併辦土石標售</t>
  </si>
  <si>
    <t>新建坡面工堤防715公尺 
水防道路717公尺 
道路側溝流入工2處 
生態廊道2處</t>
  </si>
  <si>
    <t>工務課-黃森源、蔡易廷</t>
  </si>
  <si>
    <t>大湖口溪南勢阿丹堤段改善工程(四期)併辦土石標售</t>
  </si>
  <si>
    <t>長達營造工程有限公司</t>
  </si>
  <si>
    <t>新建堤防789公尺 
水防道路797公尺 
流入工4處 
動物通道2處 
新建鋪排石溝784公尺 
固床工2處 
丁壩工6座 
景觀工程一式</t>
  </si>
  <si>
    <t>工務課-周育興、黃柏銓</t>
  </si>
  <si>
    <t>110-B-002-01-001-047</t>
  </si>
  <si>
    <t>大湖口溪南勢阿丹堤段改善工程(六期)併辦土石標售</t>
  </si>
  <si>
    <t>新建堤防-左岸250公尺、右岸275公尺 
新建水防道路-左岸246公尺、右岸277公尺 
流入工-左岸2處、右岸1處 
動物通道-右岸1處 
新建矩形溝-左岸230公尺 
新建乾排石溝-右271公尺</t>
  </si>
  <si>
    <t>工務課-林大原、郭任超</t>
  </si>
  <si>
    <t>110-B-004-02-002-009</t>
  </si>
  <si>
    <t>110年度八掌溪水系構造物維修改善工程(開口合約)</t>
  </si>
  <si>
    <t>聖泰營造有限公司</t>
  </si>
  <si>
    <t>台南市北門區</t>
  </si>
  <si>
    <t>管理課柳先生</t>
  </si>
  <si>
    <t>wra05097@wra05.gov.tw</t>
  </si>
  <si>
    <t>110-B-004-02-002-012</t>
  </si>
  <si>
    <t>110年度朴子溪水系構造物維修改善工程(開口合約)</t>
  </si>
  <si>
    <t>管理課郭豐彰</t>
  </si>
  <si>
    <t>05-2550309</t>
  </si>
  <si>
    <t>wra05145@wra05.gov.tw</t>
  </si>
  <si>
    <t>左岸護岸新建-43M 
右岸加高-132M 
排水箱涵-1座 
固床工-2座</t>
  </si>
  <si>
    <t>工務課-郭任超</t>
  </si>
  <si>
    <t>05-2550230</t>
  </si>
  <si>
    <t>wra05050@wra05.gov.tw</t>
  </si>
  <si>
    <t>110-B-004-02-002-036</t>
  </si>
  <si>
    <t>110年度急水溪北門堤防(3+900~4+100)構造物維修改善工程</t>
  </si>
  <si>
    <t>維德土木工程有限公司</t>
  </si>
  <si>
    <t>臺南市北門區</t>
  </si>
  <si>
    <t>越堤路坡面工修復</t>
  </si>
  <si>
    <t>工務課-洪坤德</t>
  </si>
  <si>
    <t>05-2550258</t>
  </si>
  <si>
    <t>wra05068@wra05.gov.tw</t>
  </si>
  <si>
    <t>110-B-004-02-002-037</t>
  </si>
  <si>
    <t>110年度急水溪&amp;#22356;頭港堤防(0+750~1+000)構造物維修改善工程</t>
  </si>
  <si>
    <t>柏霖營造有限公司</t>
  </si>
  <si>
    <t>台南市鹽水區</t>
  </si>
  <si>
    <t>臺南市鹽水區</t>
  </si>
  <si>
    <t>丁壩工延長五座 
護坦工210公尺</t>
  </si>
  <si>
    <t>110-B-004-02-002-052</t>
  </si>
  <si>
    <t>110年度三疊溪、石龜溪構造物維修改善工程</t>
  </si>
  <si>
    <t>嘉義縣溪口鄉</t>
  </si>
  <si>
    <t>嘉義縣溪口鄉、梅山鄉、義竹鄉</t>
  </si>
  <si>
    <t>側溝改善494M 
防汛場 1處 
護岸215M</t>
  </si>
  <si>
    <t>工務課-顏玉林</t>
  </si>
  <si>
    <t>110-B-004-02-002-053</t>
  </si>
  <si>
    <t>110年度急水溪鐵線里堤防(0+660~1+300)構造物設施維修改善工程</t>
  </si>
  <si>
    <t>方園營造有限公司</t>
  </si>
  <si>
    <t>台南市新營區</t>
  </si>
  <si>
    <t>臺南市新營區</t>
  </si>
  <si>
    <t>水防道路側溝改善616公尺</t>
  </si>
  <si>
    <t>工務課-顏嘉宏</t>
  </si>
  <si>
    <t>110-B-004-02-002-054</t>
  </si>
  <si>
    <t>110年度八掌溪水系支流中埔1號、8號護岸及公館堤防構造物維修改善工程</t>
  </si>
  <si>
    <t>瑞賀營造有限公司</t>
  </si>
  <si>
    <t>嘉義縣中埔鄉</t>
  </si>
  <si>
    <t>維修改善工程乙全</t>
  </si>
  <si>
    <t>工務課-陳柏儒</t>
  </si>
  <si>
    <t>wra05045@wra05.gov.tw</t>
  </si>
  <si>
    <t>110-B-004-02-002-055</t>
  </si>
  <si>
    <t>110年度埤麻腳排水埤竹路下游護岸構造物維修改善工程</t>
  </si>
  <si>
    <t>旭&amp;#37613;營造有限公司</t>
  </si>
  <si>
    <t>護岸改善140M</t>
  </si>
  <si>
    <t>工務課-何怡增</t>
  </si>
  <si>
    <t>05-2550279</t>
  </si>
  <si>
    <t>110-B-004-02-002-057</t>
  </si>
  <si>
    <t>110年度朴子溪下雙溪蒜頭塭仔堤防構造物維修改善工程</t>
  </si>
  <si>
    <t>嘉義縣六腳鄉</t>
  </si>
  <si>
    <t>嘉義縣六腳鄉、東石鄉</t>
  </si>
  <si>
    <t>堤防維修改善500公尺</t>
  </si>
  <si>
    <t>110-B-004-02-002-058</t>
  </si>
  <si>
    <t>110年度朴子溪、牛稠溪堤防構造物維修改善工程</t>
  </si>
  <si>
    <t>百賞營造有限公司</t>
  </si>
  <si>
    <t>嘉義縣民雄鄉</t>
  </si>
  <si>
    <t>嘉義縣民雄鄉、嘉義市</t>
  </si>
  <si>
    <t>後湖堤防水防道路改善 
溪底寮堤防水防道路改善</t>
  </si>
  <si>
    <t>工務課-許朝雄</t>
  </si>
  <si>
    <t>05-2550262</t>
  </si>
  <si>
    <t>wra05095@wra05.gov.tw</t>
  </si>
  <si>
    <t>110-B-004-02-002-059</t>
  </si>
  <si>
    <t>110年度八掌溪官順、孫厝寮、溪洲子寮、吳鳳堤防構造物維修改善工程</t>
  </si>
  <si>
    <t>嘉義縣義竹鄉</t>
  </si>
  <si>
    <t>官順堤防改善676公尺</t>
  </si>
  <si>
    <t>110-B-004-02-002-061</t>
  </si>
  <si>
    <t>110年度嘉義縣東石鄉網寮海堤構造物維修改善工程</t>
  </si>
  <si>
    <t>於東石白水湖海堤堤頂步道施作水位觀測亭</t>
  </si>
  <si>
    <t>05-2550257</t>
  </si>
  <si>
    <t>110-B-004-02-002-062</t>
  </si>
  <si>
    <t>110年度北港溪鹿寮、虎尾堤防構造物維修改善工程</t>
  </si>
  <si>
    <t>盛嘉營造股份有限公司</t>
  </si>
  <si>
    <t>雲林縣元長鄉</t>
  </si>
  <si>
    <t>堤防道路改善575公尺 
構造物維修改善2處</t>
  </si>
  <si>
    <t>工務課-陳清郁</t>
  </si>
  <si>
    <t>110-B-004-02-002-207</t>
  </si>
  <si>
    <t>110年度北港溪水系構造物維修改善工程(開口合約)(第2次)</t>
  </si>
  <si>
    <t>展源營造股份有限公司</t>
  </si>
  <si>
    <t>嘉義縣雲林縣斗六市</t>
  </si>
  <si>
    <t>管理課許先生</t>
  </si>
  <si>
    <t>05-2550322</t>
  </si>
  <si>
    <t>wra05071@wra05.gov.tw</t>
  </si>
  <si>
    <t>110-I-01010-001-043</t>
  </si>
  <si>
    <t>111年度北港溪水系(支流二工區)緊急搶險(修)工程(開口合約)</t>
  </si>
  <si>
    <t>雲林縣</t>
  </si>
  <si>
    <t>搶險(修)工程乙全</t>
  </si>
  <si>
    <t>工務課-林大原、林柏毅</t>
  </si>
  <si>
    <t>110-I-01010-001-046</t>
  </si>
  <si>
    <t>110年度北港溪水系(北港溪、虎尾溪)緊急搶險(修)工程(開口合約)</t>
  </si>
  <si>
    <t>雲林縣、嘉義縣</t>
  </si>
  <si>
    <t>工務課-陳亮元、林馳源</t>
  </si>
  <si>
    <t>110-I-01010-001-047</t>
  </si>
  <si>
    <t>110年度北港溪水系(支流一工區)緊急搶險(修)工程(開口合約)</t>
  </si>
  <si>
    <t>wra05157@wra05.gov.tw</t>
  </si>
  <si>
    <t>110-I-01010-001-048</t>
  </si>
  <si>
    <t>110年度北港溪水系(支流二工區)緊急搶險(修)工程(開口合約)</t>
  </si>
  <si>
    <t>宗原營造有限公司</t>
  </si>
  <si>
    <t>110-I-01010-001-050</t>
  </si>
  <si>
    <t>110年度北港溪水系(支流四工區)緊急搶險(修)工程(開口合約)</t>
  </si>
  <si>
    <t>工務課-林大原、葉懿緯</t>
  </si>
  <si>
    <t>110-I-01010-001-051</t>
  </si>
  <si>
    <t>110年度朴子溪水系(朴子溪、牛稠溪)緊急搶險(修)工程(開口合約)</t>
  </si>
  <si>
    <t>嘉義縣市</t>
  </si>
  <si>
    <t>工務課-王偉雄</t>
  </si>
  <si>
    <t>05-2550259</t>
  </si>
  <si>
    <t>wra05070@wra05.gov.tw</t>
  </si>
  <si>
    <t>110-I-01010-001-052</t>
  </si>
  <si>
    <t>110年度朴子溪水系(支流)緊急搶險(修)工程(開口合約)</t>
  </si>
  <si>
    <t>雄星營造有限公司</t>
  </si>
  <si>
    <t>110-I-01010-001-053</t>
  </si>
  <si>
    <t>110年度八掌溪水系(主流)緊急搶險(修)工程(開口合約)</t>
  </si>
  <si>
    <t>嘉義縣市、台南市</t>
  </si>
  <si>
    <t>110-I-01010-001-054</t>
  </si>
  <si>
    <t>110年度八掌溪水系(支流)緊急搶險(修)工程(開口合約)</t>
  </si>
  <si>
    <t>嘉義縣、台南市</t>
  </si>
  <si>
    <t>工務課-陳智恆</t>
  </si>
  <si>
    <t>05-2550252</t>
  </si>
  <si>
    <t>wra05032@wra05.gov.tw</t>
  </si>
  <si>
    <t>110-I-01010-001-056</t>
  </si>
  <si>
    <t>110年度急水溪水系(支流)緊急搶險(修)工程(開口合約)</t>
  </si>
  <si>
    <t>臺南市</t>
  </si>
  <si>
    <t>110-I-01010-001-057</t>
  </si>
  <si>
    <t>110年度嘉義縣、雲林縣海堤及第五河川局轄區區域排水緊急搶險(修)工程(開口合約)</t>
  </si>
  <si>
    <t>雲林縣、嘉義縣、台南市</t>
  </si>
  <si>
    <t>工務課-呂春生</t>
  </si>
  <si>
    <t>110-I-01010-001-100</t>
  </si>
  <si>
    <t>110年度急水溪水系(主流)緊急搶險(修)工程(開口合約)(第二次)</t>
  </si>
  <si>
    <t>工務課-黃森源、林柏毅</t>
  </si>
  <si>
    <t>110-I-01010-001-211</t>
  </si>
  <si>
    <t>110年度五河局防汛備料補充工程(第二期)</t>
  </si>
  <si>
    <t>雲林縣斗六市、斗南鎮、古坑鄉、嘉義縣番路鄉</t>
  </si>
  <si>
    <t>防汛備料製作乙全</t>
  </si>
  <si>
    <t>工務課-呂春生、周宗蔭</t>
  </si>
  <si>
    <t>110-I-01020-026-000</t>
  </si>
  <si>
    <t>110年度八掌溪水系主支流緊急疏濬工程(開口合約)</t>
  </si>
  <si>
    <t>陸立營造有限公司</t>
  </si>
  <si>
    <t>管理課柯先生</t>
  </si>
  <si>
    <t>110-I-01020-028-000</t>
  </si>
  <si>
    <t>石牛溪斷面47-50疏濬工程兼供土石採售分離-工程標</t>
  </si>
  <si>
    <t>雲林縣斗六市.古坑鄉</t>
  </si>
  <si>
    <t>管理課05-2550352</t>
  </si>
  <si>
    <t>05-2550352</t>
  </si>
  <si>
    <t>wra05093@wra05.gov.tw</t>
  </si>
  <si>
    <t>111-B-004-02-002-008</t>
  </si>
  <si>
    <t>111年度八掌溪水系、急水溪水系構造物維修改善工程（開口合約）</t>
  </si>
  <si>
    <t>管理課柯宗緯</t>
  </si>
  <si>
    <t>111-B-004-02-002-009</t>
  </si>
  <si>
    <t>111年度北港溪水系及朴子溪水系構造物維修改善工程（開口合約）</t>
  </si>
  <si>
    <t>管理課</t>
  </si>
  <si>
    <t>05-2550308</t>
  </si>
  <si>
    <t>111-B-004-02-002-604</t>
  </si>
  <si>
    <t>大埤抽水站1~3號機組更新工程</t>
  </si>
  <si>
    <t>萬象機械工程有限公司</t>
  </si>
  <si>
    <t>管理課鐘先生</t>
  </si>
  <si>
    <t>05-2550353</t>
  </si>
  <si>
    <t>wra05059@wra05.gov.tw</t>
  </si>
  <si>
    <t>111-I-01010-001-041</t>
  </si>
  <si>
    <t>111年度北港溪水系(北港溪、虎尾溪)緊急搶險(修)工程(開口合約)</t>
  </si>
  <si>
    <t>工務課-陳亮元、郭任超</t>
  </si>
  <si>
    <t>111-I-01010-001-042</t>
  </si>
  <si>
    <t>111年度北港溪水系(支流一工區)緊急搶險(修)工程(開口合約)</t>
  </si>
  <si>
    <t>嘉義縣、雲林縣</t>
  </si>
  <si>
    <t>工務課-顏玉林、蘇大昌</t>
  </si>
  <si>
    <t>111-I-01010-001-044</t>
  </si>
  <si>
    <t>111年度朴子溪水系緊急搶險(修)工程(開口合約)</t>
  </si>
  <si>
    <t>嘉義縣、嘉義市</t>
  </si>
  <si>
    <t>111-I-01010-001-045</t>
  </si>
  <si>
    <t>111年度八掌溪水系緊急搶險(修)工程(開口合約)</t>
  </si>
  <si>
    <t>臺南市、嘉義縣市</t>
  </si>
  <si>
    <t>工務課-顏嘉宏、葉懿緯</t>
  </si>
  <si>
    <t>111-I-01010-001-046</t>
  </si>
  <si>
    <t>111年度急水溪水系緊急搶險(修)工程(開口合約)</t>
  </si>
  <si>
    <t>工務課-黃森源、洪坤德</t>
  </si>
  <si>
    <t>111-I-01010-001-047</t>
  </si>
  <si>
    <t>111年度嘉義縣、雲林縣海堤及第五河川局轄區區域排水緊急搶險(修)工程(開口合約)</t>
  </si>
  <si>
    <t>111-I-01010-001-203</t>
  </si>
  <si>
    <t>111年度五河局防汛備料補充工程</t>
  </si>
  <si>
    <t>雲林縣斗六市、斗南鎮、嘉義縣番路鄉</t>
  </si>
  <si>
    <t>已決標並已於1110407開工</t>
  </si>
  <si>
    <t>水資源作業基</t>
  </si>
  <si>
    <t>111-I-01020-011-000</t>
  </si>
  <si>
    <t>111年度八掌溪及急水溪水系主支流緊急疏濬工程(開口合約)</t>
  </si>
  <si>
    <t>台南市下營區</t>
  </si>
  <si>
    <t>台南市.嘉義縣</t>
  </si>
  <si>
    <t>05-25503313</t>
  </si>
  <si>
    <t>8-B-12-25-F-045-00-0</t>
  </si>
  <si>
    <t>前東港排水景山國小上下游段治理工程</t>
  </si>
  <si>
    <t>廣裕營造工程有限公司</t>
  </si>
  <si>
    <t>排水路整治2.4公里</t>
  </si>
  <si>
    <t>工務課-黃勝弘、蘇大昌、李宇哲(葉富貴)</t>
  </si>
  <si>
    <t>8-B-12-25-F-061-00-0</t>
  </si>
  <si>
    <t>前東港抽水站前池擴建及161線上游治理工程併辦土石標售</t>
  </si>
  <si>
    <t>排水路整治1077.3m</t>
  </si>
  <si>
    <t>工務課-黃勝弘、蘇大昌、陳鳳鳴(葉富貴)</t>
  </si>
  <si>
    <t>05-2550231</t>
  </si>
  <si>
    <t>鴻威國際工程顧問有限公司</t>
  </si>
  <si>
    <t>振誠營造股份有限公司</t>
  </si>
  <si>
    <t>雲林縣北港鎮</t>
  </si>
  <si>
    <t>雲林縣北港鎮、水林鄉</t>
  </si>
  <si>
    <t>1.土間厝大排-入流箱涵一處。 
2.土間厝大排-大庄低地入流箱涵一處。 
3.滯洪池邊坡排水共9處。 
4.土間厝大排左岸坡面工護岸改建(新增819M)。 
5.新增喬木及灌木 
6.環池步道-2468公尺</t>
  </si>
  <si>
    <t>工務課-黃勝弘、周育興</t>
  </si>
  <si>
    <t>wra05046@wra05.gov.tw</t>
  </si>
  <si>
    <t>wra05-001</t>
  </si>
  <si>
    <t>110年度雲林縣、嘉義縣海堤設施維護管理工作暨維修改善工程(開口合約)</t>
  </si>
  <si>
    <t>雲林縣口湖鄉</t>
  </si>
  <si>
    <t>管理課張先生</t>
  </si>
  <si>
    <t>05-2550337</t>
  </si>
  <si>
    <t>wra05147@wra05.gov.tw</t>
  </si>
  <si>
    <t>wra05-18</t>
  </si>
  <si>
    <t>八掌溪斷面61-65疏濬工程兼供土石採售分離-工程標</t>
  </si>
  <si>
    <t>管理課溫榮森</t>
  </si>
  <si>
    <t>經濟部水利署第六河川局</t>
  </si>
  <si>
    <t>108-B-01010-001-031</t>
  </si>
  <si>
    <t>菜寮溪半屏橋段護岸防災減災工程(已解約)</t>
  </si>
  <si>
    <t>東佳營造工程有限公司</t>
  </si>
  <si>
    <t>台南市山上區、左鎮、南化區</t>
  </si>
  <si>
    <t>菜寮溪半屏橋段護岸防災減災工程</t>
  </si>
  <si>
    <t>康富智</t>
  </si>
  <si>
    <t>07-6279012</t>
  </si>
  <si>
    <t>wra06065@wra06.gov.tw</t>
  </si>
  <si>
    <t>108-B-01080-002-018</t>
  </si>
  <si>
    <t>高雄市梓官區蚵子寮及赤崁地區離岸堤改善工程(已解約)</t>
  </si>
  <si>
    <t>台南市新化區</t>
  </si>
  <si>
    <t>高雄市茄萣區、臺南市山上區、臺南市新化區、臺南市善化區</t>
  </si>
  <si>
    <t>高雄市梓官區蚵子寮及赤崁地區離岸堤改善工程</t>
  </si>
  <si>
    <t>莊凱名</t>
  </si>
  <si>
    <t>07-6279040</t>
  </si>
  <si>
    <t>wra06161@wra06.gov.tw</t>
  </si>
  <si>
    <t>利宇營造股份有限公司</t>
  </si>
  <si>
    <t>台南市安南區</t>
  </si>
  <si>
    <t>臺南市安南區</t>
  </si>
  <si>
    <t>莊宗儒</t>
  </si>
  <si>
    <t>07-6279034</t>
  </si>
  <si>
    <t>上益營造股份有限公司</t>
  </si>
  <si>
    <t>黃釧鎰</t>
  </si>
  <si>
    <t>07-6279041</t>
  </si>
  <si>
    <t>wra06155@wra06.gov.tw</t>
  </si>
  <si>
    <t>岡山營造有限公司</t>
  </si>
  <si>
    <t>吳銘城</t>
  </si>
  <si>
    <t>07-6279045</t>
  </si>
  <si>
    <t>wra06122@wra06.gov.tw</t>
  </si>
  <si>
    <t>108-B-1106F-002-060</t>
  </si>
  <si>
    <t>三爺溪中下游治理工程(萬代橋至後壁厝排水口)七、八工區併辦土石標售</t>
  </si>
  <si>
    <t>109-B-01010-001-042</t>
  </si>
  <si>
    <t>官田溪斷面29至國道三號橋下游低水護岸整治工程併辦土石標售</t>
  </si>
  <si>
    <t>和益營造有限公司</t>
  </si>
  <si>
    <t>台南市官田區</t>
  </si>
  <si>
    <t>劉忠諭</t>
  </si>
  <si>
    <t>07-6279000#2230</t>
  </si>
  <si>
    <t>wra06157@wra06.gov.tw</t>
  </si>
  <si>
    <t>109-B-01010-001-043</t>
  </si>
  <si>
    <t>菜寮溪無名橋段防災減災工程</t>
  </si>
  <si>
    <t>宏信營造股份有限公司</t>
  </si>
  <si>
    <t>台南市左鎮區</t>
  </si>
  <si>
    <t>台南市左鎮、南化區</t>
  </si>
  <si>
    <t>工務課</t>
  </si>
  <si>
    <t>07-6279000#2228</t>
  </si>
  <si>
    <t>wra06158@wra06.gov.tw</t>
  </si>
  <si>
    <t>109-B-01010-001-044</t>
  </si>
  <si>
    <t>曾文溪蘇厝及安定堤防加強改善工程</t>
  </si>
  <si>
    <t>唐億營造股份有限公司</t>
  </si>
  <si>
    <t>台南市安定區</t>
  </si>
  <si>
    <t>臺南市安定區、臺南市麻豆區</t>
  </si>
  <si>
    <t>07-6279000#2208</t>
  </si>
  <si>
    <t>109-B-01090-004-601</t>
  </si>
  <si>
    <t>109年度高雄市林園及茄萣地區海堤設施養護工程</t>
  </si>
  <si>
    <t>順時營造股份有限公司</t>
  </si>
  <si>
    <t>高雄市林園區</t>
  </si>
  <si>
    <t>高雄市茄萣及林園區</t>
  </si>
  <si>
    <t>祝郁絜</t>
  </si>
  <si>
    <t>07-6279000#2220</t>
  </si>
  <si>
    <t>wra06121@wra06.gov.tw</t>
  </si>
  <si>
    <t>109-B-1106F-004-000</t>
  </si>
  <si>
    <t>三爺溪中下游治理工程(文賢排水出口至二仁溪匯流口)(右岸一工區)併辦土石標售</t>
  </si>
  <si>
    <t>萬田營造有限公司</t>
  </si>
  <si>
    <t>109-B-1106F-004-010</t>
  </si>
  <si>
    <t>三爺溪中下游治理工程(文賢排水出口至二仁溪匯流口)(右岸二工區)併辦土石標售</t>
  </si>
  <si>
    <t>建台一營造有限公司</t>
  </si>
  <si>
    <t>張竣閔</t>
  </si>
  <si>
    <t>07-6279000#2218</t>
  </si>
  <si>
    <t>wra06030@wra06.gov.tw</t>
  </si>
  <si>
    <t>109-B-1106F-004-020</t>
  </si>
  <si>
    <t>三爺溪中下游治理工程(文賢排水出口至二仁溪匯流口)(左岸三工區)併辦土石標售</t>
  </si>
  <si>
    <t>郭石柱</t>
  </si>
  <si>
    <t>07-6279036</t>
  </si>
  <si>
    <t>wra06042@wra06.gov.tw</t>
  </si>
  <si>
    <t>109-B-1106F-004-030</t>
  </si>
  <si>
    <t>三爺溪中下游治理工程(文賢排水出口至二仁溪匯流口)(左岸四工區)併辦土石標售</t>
  </si>
  <si>
    <t>丁嘉賢</t>
  </si>
  <si>
    <t>wra06126@wra06.gov.tw</t>
  </si>
  <si>
    <t>109-B-1106F-004-040</t>
  </si>
  <si>
    <t>三爺溪中下游治理工程(文賢排水出口至二仁溪匯流口)五工區併辦土石標售</t>
  </si>
  <si>
    <t>109-B-1106F-004-050</t>
  </si>
  <si>
    <t>三爺溪中下游治理工程(文賢排水出口至二仁溪匯流口)六工區併辦土石標售</t>
  </si>
  <si>
    <t>台南市南區</t>
  </si>
  <si>
    <t>臺南市南區</t>
  </si>
  <si>
    <t>109-B-1106F-004-060</t>
  </si>
  <si>
    <t>三爺溪中下游治理工程(文賢排水出口至二仁溪匯流口)七工區併辦土石標售</t>
  </si>
  <si>
    <t>109-I-01010-001-205</t>
  </si>
  <si>
    <t>109年度六河局防汛備料補充工程(已解約)</t>
  </si>
  <si>
    <t>台南市山上區、高雄市湖內區、高雄市茄萣區、台南市官田區</t>
  </si>
  <si>
    <t>109年度六河局防汛備料補充工程</t>
  </si>
  <si>
    <t>吳佳逢</t>
  </si>
  <si>
    <t>wra06119@wra06.gov.tw</t>
  </si>
  <si>
    <t>110-B-002-01-001-048</t>
  </si>
  <si>
    <t>曾文溪六分寮及東昌堤防段(L72-L76)改善工程</t>
  </si>
  <si>
    <t>昇源營造有限公司</t>
  </si>
  <si>
    <t>台南市善化區</t>
  </si>
  <si>
    <t>臺南市官田區、善化區</t>
  </si>
  <si>
    <t>陳彥彰</t>
  </si>
  <si>
    <t>07-6279000#2226</t>
  </si>
  <si>
    <t>wra06153@wra06.gov.tw</t>
  </si>
  <si>
    <t>110-B-002-01-001-054</t>
  </si>
  <si>
    <t>油車溪鹿田及灣丘段護岸改善工程</t>
  </si>
  <si>
    <t>鑫豐營造有限公司</t>
  </si>
  <si>
    <t>07-6279000#2223</t>
  </si>
  <si>
    <t>110-B-002-03-001-01</t>
  </si>
  <si>
    <t>西機場排水護岸整體改善工程(0K+000~0K+385)</t>
  </si>
  <si>
    <t>07-6279000#2233</t>
  </si>
  <si>
    <t>110-B-00201-001-017</t>
  </si>
  <si>
    <t>曾文溪麻豆堤防(R53-R57)整體改善工程</t>
  </si>
  <si>
    <t>進佶營造有限公司</t>
  </si>
  <si>
    <t>台南市麻豆區</t>
  </si>
  <si>
    <t>110-B-00201-001-025</t>
  </si>
  <si>
    <t>二仁溪夏梅林橋上下游段改善工程</t>
  </si>
  <si>
    <t>和鑫營造有限公司</t>
  </si>
  <si>
    <t>高雄市內門區</t>
  </si>
  <si>
    <t>鄭博元</t>
  </si>
  <si>
    <t>07-6279000#2205</t>
  </si>
  <si>
    <t>wra06023@wra06.gov.tw</t>
  </si>
  <si>
    <t>110-B-00201-001-053</t>
  </si>
  <si>
    <t>菜寮溪民生橋段改善工程</t>
  </si>
  <si>
    <t>台南市山上區、左鎮區、南化區</t>
  </si>
  <si>
    <t>古恬綺</t>
  </si>
  <si>
    <t>07-6279000#2229</t>
  </si>
  <si>
    <t>wra06183@wra06.gov.tw</t>
  </si>
  <si>
    <t>110-B-00201-001-055</t>
  </si>
  <si>
    <t>後旦溪龜丹橋上游改善工程</t>
  </si>
  <si>
    <t>允勝營造有限公司</t>
  </si>
  <si>
    <t>王育城</t>
  </si>
  <si>
    <t>07-6279000#2234</t>
  </si>
  <si>
    <t>wra06173@wra06.gov.tw</t>
  </si>
  <si>
    <t>110-B-00203-001-003</t>
  </si>
  <si>
    <t>曾文溪排水台江大道上游右岸護岸整體改善工程併辦土石標售</t>
  </si>
  <si>
    <t>裕連興營造有限公司</t>
  </si>
  <si>
    <t>翁丞懋</t>
  </si>
  <si>
    <t>07-6279000#2222</t>
  </si>
  <si>
    <t>wra06148@wra06.gov.tw</t>
  </si>
  <si>
    <t>110-B-00203-001-004</t>
  </si>
  <si>
    <t>曾文溪排水台江大道上游左岸護岸整體改善工程併辦土石標售</t>
  </si>
  <si>
    <t>陳仕緯</t>
  </si>
  <si>
    <t>07-6279000#2252</t>
  </si>
  <si>
    <t>wra06113@wra06.gov.tw</t>
  </si>
  <si>
    <t>110-B-00203-001-009</t>
  </si>
  <si>
    <t>曾文溪排水十二佃疏洪箱涵(樁號1K+300~1K+600)新建工程併辦土石標售</t>
  </si>
  <si>
    <t>wra06162@wra06.gov.tw</t>
  </si>
  <si>
    <t>110-B-00203-001-011</t>
  </si>
  <si>
    <t>曾文溪排水十二佃疏洪箱涵(樁號1K+600~1K+900)新建工程併辦土石標售</t>
  </si>
  <si>
    <t>蔡孟原</t>
  </si>
  <si>
    <t>07-6279000#2224</t>
  </si>
  <si>
    <t>wra06147@wra06.gov.tw</t>
  </si>
  <si>
    <t>110-B-00301-001-001</t>
  </si>
  <si>
    <t>高雄市梓官區蚵子寮及赤崁地區離岸堤等改善工程</t>
  </si>
  <si>
    <t>高雄市梓官區</t>
  </si>
  <si>
    <t>高雄市梓官區、湖內區及茄萣區與台南市左鎮區及關廟區</t>
  </si>
  <si>
    <t>07-6279000#2227</t>
  </si>
  <si>
    <t>110-B-004-02-006-011</t>
  </si>
  <si>
    <t>110年度高雄市茄萣海堤(離岸堤編號5~7及10、18)整建工程</t>
  </si>
  <si>
    <t>高雄市茄萣區</t>
  </si>
  <si>
    <t>蔡宏裕</t>
  </si>
  <si>
    <t>07-6279000#2225</t>
  </si>
  <si>
    <t>wra06131@wra06.gov.tw</t>
  </si>
  <si>
    <t>110-B-00402-006-007</t>
  </si>
  <si>
    <t>110年度鹽水溪媽廟堤防(L63~L66及R63~R66)整建工程</t>
  </si>
  <si>
    <t>台南市歸仁區</t>
  </si>
  <si>
    <t>台南市永康、歸仁及關廟區</t>
  </si>
  <si>
    <t>110-B-00402-006-008</t>
  </si>
  <si>
    <t>110年度二仁溪葉厝甲堤防(L9-L10)整建工程</t>
  </si>
  <si>
    <t>高雄市湖內區</t>
  </si>
  <si>
    <t>高雄市湖內區、茄萣區</t>
  </si>
  <si>
    <t>杜方泰</t>
  </si>
  <si>
    <t>07-6279000#</t>
  </si>
  <si>
    <t>wra06@wra06.gov.tw</t>
  </si>
  <si>
    <t>110-B-00402-006-009</t>
  </si>
  <si>
    <t>110年度台南市將軍海堤整建工程(第一期)</t>
  </si>
  <si>
    <t>金主營造工程股份有限公司</t>
  </si>
  <si>
    <t>台南市七股區</t>
  </si>
  <si>
    <t>台南市將軍區、七股區</t>
  </si>
  <si>
    <t>鄭允嘉</t>
  </si>
  <si>
    <t>07-6279000#2214</t>
  </si>
  <si>
    <t>wra06128@wra06.gov.tw</t>
  </si>
  <si>
    <t>110-B-00402-006-010</t>
  </si>
  <si>
    <t>110年度高雄市蚵子寮及赤崁海堤(離岸堤編號1~5及7)整建工程</t>
  </si>
  <si>
    <t>07-6279000#2236</t>
  </si>
  <si>
    <t>鎰發營造科技有限公司</t>
  </si>
  <si>
    <t>臺南市南區及仁德區</t>
  </si>
  <si>
    <t>林群富</t>
  </si>
  <si>
    <t>07-6279000#2235</t>
  </si>
  <si>
    <t>wra06180@wra06.gov.tw</t>
  </si>
  <si>
    <t>110-B-00501-001-004</t>
  </si>
  <si>
    <t>二仁溪二層行橋下游段環境改善工程(第四期)</t>
  </si>
  <si>
    <t>高雄市茄萣區及湖內區</t>
  </si>
  <si>
    <t>07-6279000#2251</t>
  </si>
  <si>
    <t>wra06040@wra06.gov.tw</t>
  </si>
  <si>
    <t>110-I-01020-031-000</t>
  </si>
  <si>
    <t>二仁溪高鐵橋至石安橋河段疏濬工程併辦土石標售</t>
  </si>
  <si>
    <t>順嘉營造工程有限公司</t>
  </si>
  <si>
    <t>疏濬土石100,000立方公尺</t>
  </si>
  <si>
    <t>管理課余定縣</t>
  </si>
  <si>
    <t>07-6279000#3111</t>
  </si>
  <si>
    <t>wra06078@wra06.gov</t>
  </si>
  <si>
    <t>110-I-01020-031-00</t>
  </si>
  <si>
    <t>110-I-01020-040-000</t>
  </si>
  <si>
    <t>阿公店溪河華橋至省道橋疏濬工程</t>
  </si>
  <si>
    <t>宏泰吉營造有限公司</t>
  </si>
  <si>
    <t>高雄市岡山區、臺南市歸仁區</t>
  </si>
  <si>
    <t>疏濬土石40,000M3、相關配套作業等</t>
  </si>
  <si>
    <t>07-6279000</t>
  </si>
  <si>
    <t>wra06174@wra06.gov.tw</t>
  </si>
  <si>
    <t>110-I-01020-041-000</t>
  </si>
  <si>
    <t>鹽水溪開運橋至新灣橋河段疏濬工程兼供土石採售分離</t>
  </si>
  <si>
    <t>經濟部水利署第六河川局管理課</t>
  </si>
  <si>
    <t>冠嘉營造有限公司</t>
  </si>
  <si>
    <t>台南市永康區</t>
  </si>
  <si>
    <t>臺南市永康區、新化區</t>
  </si>
  <si>
    <t>疏濬土石20萬立方</t>
  </si>
  <si>
    <t>wra06177@wra06.gov.tw</t>
  </si>
  <si>
    <t>110-I-01020-043-000</t>
  </si>
  <si>
    <t>那拔林溪出口至北外環道路上游疏濬工程併辦土石標售</t>
  </si>
  <si>
    <t>台南市新市區</t>
  </si>
  <si>
    <t>臺南市新市區</t>
  </si>
  <si>
    <t>疏濬土方計34,000立方公尺 
175kg/cm2混凝土50立方公尺 
瀝青混凝土(t=5cm)1,000平方公尺</t>
  </si>
  <si>
    <t>管理課林信宏</t>
  </si>
  <si>
    <t>07-6279000#3122</t>
  </si>
  <si>
    <t>wra06129@wra06.gov.tw</t>
  </si>
  <si>
    <t>110-I-01020-046-000</t>
  </si>
  <si>
    <t>曾文溪高鐵橋至台鐵橋河段疏濬工程兼供土石採售分離</t>
  </si>
  <si>
    <t>欣磊營造有限公司</t>
  </si>
  <si>
    <t>臺南市善化、麻豆區</t>
  </si>
  <si>
    <t>疏濬土石700,000T</t>
  </si>
  <si>
    <t>管理課張詠程</t>
  </si>
  <si>
    <t>111-I-01010-001-048</t>
  </si>
  <si>
    <t>111年度阿公店溪、二仁溪及高雄市中央管排水緊急搶險(修)工程(開口合約)</t>
  </si>
  <si>
    <t>百隆營造股份有限公司</t>
  </si>
  <si>
    <t>111年度阿公店溪、二仁溪及高雄市中央管排水緊急搶險(修)工程 (開口合約)</t>
  </si>
  <si>
    <t>吳進沛</t>
  </si>
  <si>
    <t>07-6279000#2212</t>
  </si>
  <si>
    <t>wra06033@wra06.gov.tw</t>
  </si>
  <si>
    <t>111-I-01010-001-049</t>
  </si>
  <si>
    <t>111年度高雄市海岸緊急搶險(修)工程(開口合約)</t>
  </si>
  <si>
    <t>111-I-01010-001-050</t>
  </si>
  <si>
    <t>111年度曾文溪曾文溪橋至走馬瀨橋(含支流)緊急搶險(修)工程(開口合約)</t>
  </si>
  <si>
    <t>萬詮營造有限公司</t>
  </si>
  <si>
    <t>臺南市左鎮區</t>
  </si>
  <si>
    <t>110經水六工字第0</t>
  </si>
  <si>
    <t>111-I-01010-001-051</t>
  </si>
  <si>
    <t>111年度曾文溪走馬瀨橋上游段(含支流)緊急搶險(修)工程(開口合約)</t>
  </si>
  <si>
    <t>宏鎰營造有限公司</t>
  </si>
  <si>
    <t>台南市全區</t>
  </si>
  <si>
    <t>已決標預定1110420開工</t>
  </si>
  <si>
    <t>111-I-01010-001-052</t>
  </si>
  <si>
    <t>111年度曾文溪曾文溪橋下游段(含支流)緊急搶險(修)工程(開口合約)</t>
  </si>
  <si>
    <t>陳佳宏</t>
  </si>
  <si>
    <t>07-6279000#2215</t>
  </si>
  <si>
    <t>wra06037@wra06.gov.tw</t>
  </si>
  <si>
    <t>111-I-01010-001-053</t>
  </si>
  <si>
    <t>111年度鹽水溪(含支流)及臺南市中央管排水緊急搶險(修)工程(開口合約)</t>
  </si>
  <si>
    <t>臺南市全區</t>
  </si>
  <si>
    <t>111-I-01010-001-054</t>
  </si>
  <si>
    <t>111年度臺南市海岸緊急搶險(修)工程(開口合約)</t>
  </si>
  <si>
    <t>A105012</t>
  </si>
  <si>
    <t>曾文溪渡頭堤防河段疏濬工程即採即售計畫(已解約)</t>
  </si>
  <si>
    <t>錡鴻營造有限公司</t>
  </si>
  <si>
    <t>疏濬挖方70萬立方</t>
  </si>
  <si>
    <t>07-6279015</t>
  </si>
  <si>
    <t>wra06078@wra06.gov.tw</t>
  </si>
  <si>
    <t>A110053-2</t>
  </si>
  <si>
    <t>二仁溪三和橋至忠義橋河段疏濬工程併辦土石標售</t>
  </si>
  <si>
    <t>冠和營造有限公司</t>
  </si>
  <si>
    <t>高雄市田寮區</t>
  </si>
  <si>
    <t>疏濬工程5萬立方公尺</t>
  </si>
  <si>
    <t>管理課楊蓉琪</t>
  </si>
  <si>
    <t>07-6279000#3113</t>
  </si>
  <si>
    <t>wra06163@wra06.gov.tw</t>
  </si>
  <si>
    <t>110-I-01020-042-000</t>
  </si>
  <si>
    <t>A110054-2</t>
  </si>
  <si>
    <t>曾文溪大內橋上游(斷面樁88891號)河段疏濬工程併辦土石標售&amp;#65533;</t>
  </si>
  <si>
    <t>台南市大內區</t>
  </si>
  <si>
    <t>臺南市大內區</t>
  </si>
  <si>
    <t>挖方75000立方公尺</t>
  </si>
  <si>
    <t>110-I-01020-047-000</t>
  </si>
  <si>
    <t>經濟部水利署第七河川局</t>
  </si>
  <si>
    <t>東門溪排水改善工程(6K+500~9K+100)併辦土石標售(第二期)(已解約)</t>
  </si>
  <si>
    <t>新進成工程股份有限公司</t>
  </si>
  <si>
    <t>屏東縣恆春鎮</t>
  </si>
  <si>
    <t>東門溪上游護岸L=2309.9M</t>
  </si>
  <si>
    <t>蔡慰龍</t>
  </si>
  <si>
    <t>08-7745529</t>
  </si>
  <si>
    <t>wra07091@wra07.gov.tw</t>
  </si>
  <si>
    <t>東門溪排水改善工程(6K+500~9K+100)</t>
  </si>
  <si>
    <t>睿泰工程顧問有限公司</t>
  </si>
  <si>
    <t>排水改善長度2310公尺</t>
  </si>
  <si>
    <t>黃信榮</t>
  </si>
  <si>
    <t>08-7745621</t>
  </si>
  <si>
    <t>wra07023@wra07.gov.tw</t>
  </si>
  <si>
    <t>三爺溪中下游治理工程(後壁厝排水口至文賢排水出口)(一工區)併辦土石標售</t>
  </si>
  <si>
    <t>1.懸臂式護岸427.7m 
2.既有護岸補強781.1m</t>
  </si>
  <si>
    <t>伍啟維</t>
  </si>
  <si>
    <t>08-7745533</t>
  </si>
  <si>
    <t>wra07111@wra07.gov.tw</t>
  </si>
  <si>
    <t>三爺溪中下游治理工程(後壁厝排水口至文賢排水出口)(二工區)併辦土石標售</t>
  </si>
  <si>
    <t>全營營造有限公司</t>
  </si>
  <si>
    <t>1.懸臂式護岸674.6m 
2.既有護岸補強691m</t>
  </si>
  <si>
    <t>曾國南</t>
  </si>
  <si>
    <t>08-7745528</t>
  </si>
  <si>
    <t>wra07028@wra07.gov.tw</t>
  </si>
  <si>
    <t>三爺溪中下游治理工程(後壁厝排水口至文賢排水出口)(三工區)併辦土石標售</t>
  </si>
  <si>
    <t>甲頂營造有限公司</t>
  </si>
  <si>
    <t>1.懸臂式護岸638m 
2.既有護岸補強803m</t>
  </si>
  <si>
    <t>陳淵揚</t>
  </si>
  <si>
    <t>08-7745527</t>
  </si>
  <si>
    <t>wra07015@wra07.gov.tw</t>
  </si>
  <si>
    <t>澎湖縣港子、鎖港及風櫃等3處海堤環境改善工程</t>
  </si>
  <si>
    <t>怡興工程顧問有限公司</t>
  </si>
  <si>
    <t>名隆營造工程有限公司</t>
  </si>
  <si>
    <t>澎湖縣馬公市</t>
  </si>
  <si>
    <t>澎湖縣馬公市、白沙鄉</t>
  </si>
  <si>
    <t>澎湖縣港子、鎖港及風櫃等3處海堤環境改善</t>
  </si>
  <si>
    <t>王常勉</t>
  </si>
  <si>
    <t>08-7745541</t>
  </si>
  <si>
    <t>wra07053@wra07.gov.tw</t>
  </si>
  <si>
    <t>宏箖營造有限公司</t>
  </si>
  <si>
    <t>屏東縣竹田鄉</t>
  </si>
  <si>
    <t>屏東縣竹田鄉、萬巒鄉及東港鎮</t>
  </si>
  <si>
    <t>1.東港溪竹田、鳳山厝護岸水防道路(L=2130M)改善。2.東港溪硫磺村護之硫磺村排水堤前翼牆改善。3.東港溪東港堤防堤前改善306.5公尺。4.羅康圈護岸設置開關箱1處及座椅10座。</t>
  </si>
  <si>
    <t>110年度澎湖縣許家村及員貝等海堤構造物維修改善工程</t>
  </si>
  <si>
    <t>�眳儺蝟y有限公司</t>
  </si>
  <si>
    <t>澎湖縣馬公市、白沙鄉、湖西鄉</t>
  </si>
  <si>
    <t>1.潭邊(許家村)海堤坡面工及基礎改善322.5公尺。2.通梁海堤水防道路改善186m。3.北寮海堤越浪改善154公尺。4.員貝海堤越浪改善70.7公尺。5.烏崁海堤增設觀測台1座。6.湖西堤身改善260公尺。7.紅羅海堤增設觀測台2座。8.伍德海堤增設路阻及座椅7座。</t>
  </si>
  <si>
    <t>wra070223@wra07.gov.tw</t>
  </si>
  <si>
    <t>110年度荖濃溪復興護岸(斷面33~34)整建工程</t>
  </si>
  <si>
    <t>宗鑫營造有限公司</t>
  </si>
  <si>
    <t>高雄市六龜區</t>
  </si>
  <si>
    <t>高雄市六龜區、屏東縣里港鄉</t>
  </si>
  <si>
    <t>1.復興護岸138m。2.土庫水防道路側溝683m，含跨溝板橋5座。3.不老丁壩加高2座。</t>
  </si>
  <si>
    <t>110年度四重溪車城及山腳堤防(斷面3~8)整建工程</t>
  </si>
  <si>
    <t>興震益營造有限公司</t>
  </si>
  <si>
    <t>屏東縣車城鄉</t>
  </si>
  <si>
    <t>1.四重溪車城下游堤防河道疏濬750公尺、堤頂步道改善370公尺、後坡緣石加高270公尺及喬木補植45株。2.四重溪車城及山腳堤防前坡覆土2500公尺、階梯工改善4座及景觀緣石改善40公尺。3.四重溪統埔護岸水防道路改善1770公尺。4.後灣海堤側溝改善498.6公尺及增設無障礙坡道車擋4座。</t>
  </si>
  <si>
    <t>張桂汀</t>
  </si>
  <si>
    <t>08-7745525</t>
  </si>
  <si>
    <t>wra07041@wra07.gov.tw</t>
  </si>
  <si>
    <t>110年度隘寮溪里港堤防福興段(斷面79~80)及載興段(斷面84~86)整建工程</t>
  </si>
  <si>
    <t>天榮營造有限公司</t>
  </si>
  <si>
    <t>屏東縣里港鄉</t>
  </si>
  <si>
    <t>堤防整建工程(L=1035m)</t>
  </si>
  <si>
    <t>08-7745627</t>
  </si>
  <si>
    <t>1.林園堤防整建長度1312m，後坡覆土密鋪草皮，雜草雜樹清除。2.林園堤防增設觀測台4座。3.林園堤防增設堤前防汛道路654m。4.大寮堤防整建長度1000m，前後坡坡面整理密鋪草皮，雜草雜樹清除。5.大寮堤防堤前防汛道路改善110m，增設階梯扶手307m，增設石凳17座。6.溪埔堤防水防道路增設LED景觀燈30盞。</t>
  </si>
  <si>
    <t>110年度隘寮溪鹽埔堤防(斷面112~116)整建工程</t>
  </si>
  <si>
    <t>吉暘營造有限公司</t>
  </si>
  <si>
    <t>屏東縣鹽埔鄉</t>
  </si>
  <si>
    <t>屏東縣鹽埔鄉、內埔鄉</t>
  </si>
  <si>
    <t>鹽埔堤防越堤路整建及增設各1處、增設堤後引道1處、水防道路打除重作及拓寬155m，水防道路AC刨8,123m2舖20,322m2</t>
  </si>
  <si>
    <t>110年度屏東縣南平里海堤(0k+500~0k+600)離岸堤整建工程</t>
  </si>
  <si>
    <t>屏東縣東港鎮</t>
  </si>
  <si>
    <t>既設魚尾型突堤延長100m</t>
  </si>
  <si>
    <t>東港溪新園堤防上游右岸港西段改善工程</t>
  </si>
  <si>
    <t>詮盛營造有限公司</t>
  </si>
  <si>
    <t>屏東縣新園鄉</t>
  </si>
  <si>
    <t>整建長度約478.8m</t>
  </si>
  <si>
    <t>王致欽</t>
  </si>
  <si>
    <t>wra07027@wra07.gov.tw</t>
  </si>
  <si>
    <t>開銘營造有限公司</t>
  </si>
  <si>
    <t>屏東縣潮州鎮</t>
  </si>
  <si>
    <t>屏東縣潮州鎮、崁頂鄉及新園鄉</t>
  </si>
  <si>
    <t>水防道路改善工程L=1000m</t>
  </si>
  <si>
    <t>110年度高屏溪大寮、林園、新園及萬丹堤防構造物維修改善工程</t>
  </si>
  <si>
    <t>鼎竑營造工程有限公司</t>
  </si>
  <si>
    <t>高雄市大寮區</t>
  </si>
  <si>
    <t>高雄市大寮、林園區及屏東縣萬丹鄉、新園鄉</t>
  </si>
  <si>
    <t>越堤路改善、新設側溝</t>
  </si>
  <si>
    <t>口隘溪廣華橋上游右岸護岸改善工程</t>
  </si>
  <si>
    <t>高雄市內們區</t>
  </si>
  <si>
    <t>護岸改善約200M</t>
  </si>
  <si>
    <t>110年度澎湖縣青螺及東石等海堤構造物維修改善工程</t>
  </si>
  <si>
    <t>隆寶營造有限公司</t>
  </si>
  <si>
    <t>澎湖縣湖西鄉</t>
  </si>
  <si>
    <t>1.青螺海堤構造物維修改善703m。2.東石海堤構造物維修改善365.5m。3.興仁海堤構造物維修改善402m。</t>
  </si>
  <si>
    <t>110年度東港溪崁頂堤防段構造物維修改善工程</t>
  </si>
  <si>
    <t>屏東縣崁頂鄉</t>
  </si>
  <si>
    <t>1.水防道路改善約789m2。2.觀測台2座。3.喬木184株。</t>
  </si>
  <si>
    <t>08-7745539</t>
  </si>
  <si>
    <t>110年度口隘溪紅土崎橋下游護岸段構造物維修改善工程</t>
  </si>
  <si>
    <t>通友營造股份有限公司</t>
  </si>
  <si>
    <t>設施維修改善347公尺</t>
  </si>
  <si>
    <t>110年度外六寮排水(1k+230~1k+880)構造物維修改善工程</t>
  </si>
  <si>
    <t>恆富祥營造有限公司</t>
  </si>
  <si>
    <t>左岸坡面工L=627m；右岸坡面工L=632.2m。</t>
  </si>
  <si>
    <t>110年度高屏溪六塊厝護岸及里嶺大橋下游低水護岸復建工程</t>
  </si>
  <si>
    <t>寶棋營造有限公司</t>
  </si>
  <si>
    <t>高雄市大樹區、屏東縣屏東市</t>
  </si>
  <si>
    <t>六塊厝護岸蛇籠護岸工復建274公尺。里嶺大橋下游低水護岸復建30公尺</t>
  </si>
  <si>
    <t>110年度荖濃溪二坡護岸復建工程</t>
  </si>
  <si>
    <t>星喬營造有限公司</t>
  </si>
  <si>
    <t>護岸工80m及丁壩工2座</t>
  </si>
  <si>
    <t>110年度美濃溪廣興及廣林護岸復建工程</t>
  </si>
  <si>
    <t>高雄市美濃區</t>
  </si>
  <si>
    <t>1.美濃溪廣興護岸復建暨護岸加強250m。2.美濃溪廣林護岸復建暨加強92m。3.美濃溪廣林橋上游右岸暨護坦加強75m。4.美濃溪廣興及福安護岸水防道路改善975m。</t>
  </si>
  <si>
    <t>110年度隘寮溪鹽埔堤防復建工程</t>
  </si>
  <si>
    <t>丁壩工5座</t>
  </si>
  <si>
    <t>110年度武洛溪口社護岸復建工程</t>
  </si>
  <si>
    <t>順和營造有限公司</t>
  </si>
  <si>
    <t>屏東縣三地門鄉</t>
  </si>
  <si>
    <t>1.坡面工護岸約40m。2.蛇籠護岸約57m。3.短丁壩2座。4.堤頂舖面改善約15,996m2</t>
  </si>
  <si>
    <t>110年度美濃溪旗南及廣福堤防復建工程</t>
  </si>
  <si>
    <t>高雄市旗山區</t>
  </si>
  <si>
    <t>旗南堤防復建140m、廣福堤防復建94m、護坦工旗南堤防336m、護坦工廣福堤防172m</t>
  </si>
  <si>
    <t>111年度高屏溪本流左岸緊急搶險(修)工程(開口合約)</t>
  </si>
  <si>
    <t>屏東縣</t>
  </si>
  <si>
    <t>屏東縣屏東市,屏東縣萬丹鄉,屏東縣新園鄉</t>
  </si>
  <si>
    <t>開口合約</t>
  </si>
  <si>
    <t>謝念芝</t>
  </si>
  <si>
    <t>08-7745532</t>
  </si>
  <si>
    <t>wra07038@wra07.gov.tw</t>
  </si>
  <si>
    <t>111年度高屏溪本流右岸緊急搶險(修)工程(開口合約)</t>
  </si>
  <si>
    <t>高雄市</t>
  </si>
  <si>
    <t>高雄市大寮區,高雄市林園區,高雄市大樹區</t>
  </si>
  <si>
    <t>黃美雲</t>
  </si>
  <si>
    <t>08-7745514</t>
  </si>
  <si>
    <t>wra07034@wra07.gov.tw</t>
  </si>
  <si>
    <t>111年度東港溪上游緊急搶險(修)工程(開口合約)</t>
  </si>
  <si>
    <t>屏東縣瑪家鄉,屏東縣內埔鄉</t>
  </si>
  <si>
    <t>已決標預定1110628開工</t>
  </si>
  <si>
    <t>劉雅慈</t>
  </si>
  <si>
    <t>08-7745515</t>
  </si>
  <si>
    <t>wra07045@wra07.gov.tw</t>
  </si>
  <si>
    <t>111年度東港溪下游緊急搶險(修)工程(開口合約)</t>
  </si>
  <si>
    <t>金寶利開發股份有限公司</t>
  </si>
  <si>
    <t>屏東縣竹田鄉,屏東縣內埔鄉,屏東縣萬丹鄉,屏東縣潮州鎮,屏東縣萬巒鄉,屏東縣崁頂鄉,屏東縣新園鄉</t>
  </si>
  <si>
    <t>佘祖怡</t>
  </si>
  <si>
    <t>08-7745512</t>
  </si>
  <si>
    <t>wra07140@wra07.gov.tw</t>
  </si>
  <si>
    <t>111年度屏東縣海堤及四重溪緊急搶險(修)工程(開口合約)</t>
  </si>
  <si>
    <t>合元興工程有限公司</t>
  </si>
  <si>
    <t>屏東縣林邊鄉,屏東縣東港鎮,屏東縣佳冬鄉,屏東縣枋寮鄉,屏東縣枋山鄉,屏東縣車城鄉,屏東縣牡丹鄉</t>
  </si>
  <si>
    <t>已決標預定1110403開工</t>
  </si>
  <si>
    <t>曾崇翔</t>
  </si>
  <si>
    <t>08-7745518</t>
  </si>
  <si>
    <t>wra07043@wra07.gov.tw</t>
  </si>
  <si>
    <t>111年度旗山溪上游緊急搶險(修)工程(開口合約)</t>
  </si>
  <si>
    <t>正浩營造有限公司</t>
  </si>
  <si>
    <t>高雄市杉林區,高雄市甲仙區,高雄市那瑪夏區</t>
  </si>
  <si>
    <t>馬宜均</t>
  </si>
  <si>
    <t>08-7745521</t>
  </si>
  <si>
    <t>wra07042@wra07.gov.tw</t>
  </si>
  <si>
    <t>111年度旗山溪下游緊急搶險(修)工程(開口合約)</t>
  </si>
  <si>
    <t>高雄市旗山區,高雄市美濃區,高雄市內門區,屏東縣里港鄉</t>
  </si>
  <si>
    <t>111年度美濃溪上游緊急搶險(修)工程(開口合約)</t>
  </si>
  <si>
    <t>黃憶庭</t>
  </si>
  <si>
    <t>08-7745522</t>
  </si>
  <si>
    <t>wra07040@wra07.gov.tw</t>
  </si>
  <si>
    <t>111年度美濃溪下游緊急搶險(修)工程(開口合約)</t>
  </si>
  <si>
    <t>邱慶芳</t>
  </si>
  <si>
    <t>08-7745530</t>
  </si>
  <si>
    <t>wra07044@wra07.gov.tw</t>
  </si>
  <si>
    <t>111年度隘寮溪緊急搶險(修)工程(開口合約)</t>
  </si>
  <si>
    <t>屏東縣高樹鄉,屏東縣盬埔鄉,屏東縣內埔鄉</t>
  </si>
  <si>
    <t>周禮緯</t>
  </si>
  <si>
    <t>wra07031@wra07.gov.tw</t>
  </si>
  <si>
    <t>111年度荖濃溪上游緊急搶險(修)工程(開口合約)</t>
  </si>
  <si>
    <t>高雄市六龜區,高雄市桃源區</t>
  </si>
  <si>
    <t>陳建翰</t>
  </si>
  <si>
    <t>08-7745517</t>
  </si>
  <si>
    <t>wra07037@wra07.gov.tw</t>
  </si>
  <si>
    <t>111年度荖濃溪下游緊急搶險(修)工程(開口合約)</t>
  </si>
  <si>
    <t>高雄市美濃區,高雄市六龜區,高雄市茂林區,屏東縣里港鄉,屏東縣高樹鄉</t>
  </si>
  <si>
    <t>111年度澎湖縣海堤緊急搶險(修)工程(開口合約)</t>
  </si>
  <si>
    <t>昇群營造有限公司</t>
  </si>
  <si>
    <t>澎湖縣</t>
  </si>
  <si>
    <t>澎湖縣全區</t>
  </si>
  <si>
    <t>111年度七河局防汛備料補充工程</t>
  </si>
  <si>
    <t>迎豪營造有限公司</t>
  </si>
  <si>
    <t>高雄市、屏東縣</t>
  </si>
  <si>
    <t>防汛備料場場地整理改善8處及防汛混凝土塊澆置3100個(含水庫淤泥混凝土塊500個)</t>
  </si>
  <si>
    <t>已決標並已於1110322開工</t>
  </si>
  <si>
    <t>CM109001</t>
  </si>
  <si>
    <t>旗山溪與美濃溪匯流口斷面14至斷面18河段採售分離計畫-工程標</t>
  </si>
  <si>
    <t>豐瀛營造有限公司</t>
  </si>
  <si>
    <t>旗山溪與美濃溪匯流口斷面14至斷面18河段疏濬工程</t>
  </si>
  <si>
    <t>李明勳</t>
  </si>
  <si>
    <t>08-7745548</t>
  </si>
  <si>
    <t>wra07128@wra07.gov.tw</t>
  </si>
  <si>
    <t>GM111001</t>
  </si>
  <si>
    <t>111年度荖濃溪高美大橋上游河段採售分離計畫--支出(工程標)</t>
  </si>
  <si>
    <t>屏東縣高樹鄉</t>
  </si>
  <si>
    <t>高雄市(美濃區)屏東縣(高樹鄉)</t>
  </si>
  <si>
    <t>疏濬挖方,約4,775,000噸</t>
  </si>
  <si>
    <t>蔡榮元</t>
  </si>
  <si>
    <t>08-7745555</t>
  </si>
  <si>
    <t>wra07121@wra07.gov.tw</t>
  </si>
  <si>
    <t>LD111001</t>
  </si>
  <si>
    <t>111年度隘寮溪斷面120-1至斷面122-1河段採售分離計畫--支出（工程標）</t>
  </si>
  <si>
    <t>宗億營造有限公司</t>
  </si>
  <si>
    <t>屏東縣鹽埔鄉、高樹鄉</t>
  </si>
  <si>
    <t>（1）開挖土方量100萬立方公尺。 
（2）疏濬區施工便道施設及相關週邊設施各乙式乙全。</t>
  </si>
  <si>
    <t>施禹州</t>
  </si>
  <si>
    <t>08-7745607</t>
  </si>
  <si>
    <t>wra07132@wra07.gov.tw</t>
  </si>
  <si>
    <t>111-I-01020-004-000</t>
  </si>
  <si>
    <t>LL111001</t>
  </si>
  <si>
    <t>111年度荖濃溪里嶺大橋上游河段採售分離計畫--支出(工程標)</t>
  </si>
  <si>
    <t>（1）開挖土方量250萬立方公尺。 
（2）疏濬區施工便道施設及相關週邊設施各乙式乙全。</t>
  </si>
  <si>
    <t>黃主雄</t>
  </si>
  <si>
    <t>08-7745556</t>
  </si>
  <si>
    <t>bear336@wra07.gov.tw</t>
  </si>
  <si>
    <t>111-I-01020-002-000</t>
  </si>
  <si>
    <t>M1100124</t>
  </si>
  <si>
    <t>110年度高屏溪揚塵改善計畫</t>
  </si>
  <si>
    <t>士誠營造有限公司</t>
  </si>
  <si>
    <t>高屏溪河段</t>
  </si>
  <si>
    <t>防止河川揚塵措施，例:稻草蓆覆蓋約40公頃、綠覆蓋約30公頃等</t>
  </si>
  <si>
    <t>110-B01030-004-444</t>
  </si>
  <si>
    <t>M1100137-1</t>
  </si>
  <si>
    <t>110年度高屏溪攔河堰下游揚塵改善計畫</t>
  </si>
  <si>
    <t>禹銓營造有限公司</t>
  </si>
  <si>
    <t>綠覆蓋工法（狼尾草現地植生、稻草蓆覆蓋等）及其它揚塵防治（引水渠道及擋水土堤施作）措施</t>
  </si>
  <si>
    <t>110-B-01030-004-445</t>
  </si>
  <si>
    <t>M1100145</t>
  </si>
  <si>
    <t>110年度轄區水門維修改善工程</t>
  </si>
  <si>
    <t>詠泉營造股份有限公司</t>
  </si>
  <si>
    <t>屏東縣、高雄市</t>
  </si>
  <si>
    <t>水門維修改善</t>
  </si>
  <si>
    <t>林俊宏</t>
  </si>
  <si>
    <t>08-7745545</t>
  </si>
  <si>
    <t>wra07143@wra07.gov.tw</t>
  </si>
  <si>
    <t>M1110008</t>
  </si>
  <si>
    <t>美濃溪東和河段河道整理工程</t>
  </si>
  <si>
    <t>仲勝營造有限公司</t>
  </si>
  <si>
    <t>辦理美濃溪東和河段河道整理工程</t>
  </si>
  <si>
    <t>M1110009</t>
  </si>
  <si>
    <t>荖濃溪不老河段河道整理工程</t>
  </si>
  <si>
    <t>長利營造股份有限公司</t>
  </si>
  <si>
    <t>辦理荖濃溪不老河段河道整理工程</t>
  </si>
  <si>
    <t>已決標預定1110401開工</t>
  </si>
  <si>
    <t>翁富章</t>
  </si>
  <si>
    <t>08-7745553</t>
  </si>
  <si>
    <t>wra07064@wra07.gov.tw</t>
  </si>
  <si>
    <t>M1110010</t>
  </si>
  <si>
    <t>旗山溪溪洲河段河道整理工程</t>
  </si>
  <si>
    <t>1.河道整理作業。 
2.河道疏通整理。 
3.施作臨時護岸、堆置等作業。</t>
  </si>
  <si>
    <t>111-B-002-01-001-024</t>
  </si>
  <si>
    <t>M1110011</t>
  </si>
  <si>
    <t>荖濃溪勤和河段河道整理工程</t>
  </si>
  <si>
    <t>辦理荖濃溪勤和河段河道整理工程</t>
  </si>
  <si>
    <t>M1110012</t>
  </si>
  <si>
    <t>美濃溪旗南河段河道整理工程</t>
  </si>
  <si>
    <t>辦理美濃溪旗南河段河道整理工程</t>
  </si>
  <si>
    <t>M1110111</t>
  </si>
  <si>
    <t>111年度轄區構造物維修改善工程(開口合約)</t>
  </si>
  <si>
    <t>宏亞營造有限公司</t>
  </si>
  <si>
    <t>高雄市及屏東縣</t>
  </si>
  <si>
    <t>本工程範圍舉凡本局轄區水防道路經勘查有破損者，由承商派員勘查並經本局確認列管，通知承商修補維護。</t>
  </si>
  <si>
    <t>王冠翔</t>
  </si>
  <si>
    <t>08-7745552</t>
  </si>
  <si>
    <t>wra07141@wra07.gov.tw</t>
  </si>
  <si>
    <t>M1110113</t>
  </si>
  <si>
    <t>111年度高屏溪構造物維修改善工程(開口合約)</t>
  </si>
  <si>
    <t>勇成營造有限公司</t>
  </si>
  <si>
    <t>辦理本局轄管區域含高屏溪、旗山溪、美濃溪、荖濃溪、隘寮溪、東港溪、四重溪及屏東縣海堤等等河段及相關支流、排水維護管理整修工作。</t>
  </si>
  <si>
    <t>陳志威</t>
  </si>
  <si>
    <t>08-7745557</t>
  </si>
  <si>
    <t>wra07084@wra07.gov.tw</t>
  </si>
  <si>
    <t>SD111001</t>
  </si>
  <si>
    <t>111年度隘寮溪三地門河段採售分離計畫--支出(工程標)</t>
  </si>
  <si>
    <t>洲域營造有限公司</t>
  </si>
  <si>
    <t>屏東縣三地門鄉、瑪家鄉</t>
  </si>
  <si>
    <t>wra07074@wra07.gov.tw</t>
  </si>
  <si>
    <t>111-I-01020-003-000</t>
  </si>
  <si>
    <t>SS110001</t>
  </si>
  <si>
    <t>110年度旗山溪贏橋上下游河段河道疏濬工程併辦土石標售</t>
  </si>
  <si>
    <t>經濟部水利署第八河川局</t>
  </si>
  <si>
    <t>110-B-002-01-001-034</t>
  </si>
  <si>
    <t>卑南溪鹿野堤防河道整理及基礎改善工程</t>
  </si>
  <si>
    <t>捷智營造有限公司</t>
  </si>
  <si>
    <t>台東縣鹿野鄉</t>
  </si>
  <si>
    <t>臺東縣鹿野鄉</t>
  </si>
  <si>
    <t>丁壩工8座，護坦工約378公尺，河道整理長度約900公尺</t>
  </si>
  <si>
    <t>李志信</t>
  </si>
  <si>
    <t>089-322023#1524</t>
  </si>
  <si>
    <t>wra08083@wra08.gov.tw</t>
  </si>
  <si>
    <t>110-B-003-04-007-004</t>
  </si>
  <si>
    <t>三仙海堤調適改善工程</t>
  </si>
  <si>
    <t>東王營造有限公司</t>
  </si>
  <si>
    <t>台東縣成功鎮</t>
  </si>
  <si>
    <t>臺東縣成功鎮長濱鄉台東市</t>
  </si>
  <si>
    <t>1、豐原工區:新建突堤1座。 
2、三仙工區:保護工333公尺。 
3、大俱來工區:補強突堤2座、拋塊石保護工145公尺。</t>
  </si>
  <si>
    <t>胡乃仁</t>
  </si>
  <si>
    <t>089-322023</t>
  </si>
  <si>
    <t>wra08009@ms2.wra.gov.tw</t>
  </si>
  <si>
    <t>110-B-004-02-002-610</t>
  </si>
  <si>
    <t>110年度紅石溪左岸五號堤防構造物維修改善工程</t>
  </si>
  <si>
    <t>安樺營造有限公司</t>
  </si>
  <si>
    <t>台東縣關山鎮</t>
  </si>
  <si>
    <t>臺東縣關山鎮</t>
  </si>
  <si>
    <t>紅石溪左岸五號堤防改善534公尺、植喬木100棵、假儉草600平方公尺、紅石溪右岸三號堤防設置棚架、水閘門各1座、紅石溪右岸三號堤防增設巡水照明1處、紅石溪左岸三號新福亭立柱彩繪1處</t>
  </si>
  <si>
    <t>wra08083@ms2.wra.gov.tw</t>
  </si>
  <si>
    <t>111-B-004-02-002-015</t>
  </si>
  <si>
    <t>安基營造有限公司</t>
  </si>
  <si>
    <t>台東縣</t>
  </si>
  <si>
    <t>本局轄區建造物零星維護、防汛道路AC改善及側溝清理、告示牌更新作業、樹木修剪扶正、移植等雜項工作</t>
  </si>
  <si>
    <t>黃柏誠</t>
  </si>
  <si>
    <t>wra08052@wra08.gov.tw</t>
  </si>
  <si>
    <t>111-I-01010-001-068</t>
  </si>
  <si>
    <t>111年度卑南溪上游段緊急搶險(修)工程(開口合約)</t>
  </si>
  <si>
    <t>臺東縣鹿野鄉、關山鎮、池上鄉、海端鄉</t>
  </si>
  <si>
    <t>本局轄治卑南溪上游段主、支流(鹿寮溪以北，不含鹿寮溪)河段之搶險、搶通、搶修工程：人員、機具及車輛待命費：預防性減災工程。</t>
  </si>
  <si>
    <t>已決標預定1110415開工</t>
  </si>
  <si>
    <t>陳仕硯</t>
  </si>
  <si>
    <t>089-322023#1522</t>
  </si>
  <si>
    <t>wra08041@wra08.gov.tw</t>
  </si>
  <si>
    <t>111-I-01010-001-069</t>
  </si>
  <si>
    <t>111年度卑南溪下游段緊急搶險(修)工程(開口合約)</t>
  </si>
  <si>
    <t>臺東縣鹿野鄉、延平鄉、卑南鄉、臺東市</t>
  </si>
  <si>
    <t>本局轄治卑南溪下游段主、支流(鹿寮溪以南、含鹿寮溪)河段之搶險、搶通、搶修工程：人員、機具及車輛待命費：預防性減災工程。</t>
  </si>
  <si>
    <t>江俊毅</t>
  </si>
  <si>
    <t>089-322023#1511</t>
  </si>
  <si>
    <t>wra08086@wra08.gov.tw</t>
  </si>
  <si>
    <t>111-I-01010-001-070</t>
  </si>
  <si>
    <t>111年度台東海岸緊急搶險(修)工程(開口合約)</t>
  </si>
  <si>
    <t>臺東縣海岸(含蘭嶼及綠島)</t>
  </si>
  <si>
    <t>本局轄治台東海岸海堤(含蘭嶼鄉及綠島鄉)及保護工之搶險搶通、搶修工程：人員、機具及車輛待命費：預防性減災工程。</t>
  </si>
  <si>
    <t>呂中本</t>
  </si>
  <si>
    <t>089-322023#1504</t>
  </si>
  <si>
    <t>wra08088@ms2.wra.gov.tw</t>
  </si>
  <si>
    <t>111-I-01020-021-000</t>
  </si>
  <si>
    <t>卑南溪德高段疏濬土石採售分離作業計畫-工程標</t>
  </si>
  <si>
    <t>東捷營造有限公司</t>
  </si>
  <si>
    <t>作業內容包括即採即售之配套措施之管制站、監視設備、地磅租用、運輸道路維護等項目，預定可供採取量50萬公噸。</t>
  </si>
  <si>
    <t>陳兆慶</t>
  </si>
  <si>
    <t>wra08014@wra08.gov.tw</t>
  </si>
  <si>
    <t>汎錏營造股份有限公司</t>
  </si>
  <si>
    <t>嘉義縣朴子市、布袋鎮</t>
  </si>
  <si>
    <t>1.坡面工堤岸：2,108.95m 
2.既有堤岸加高(直接加高)：1,703.5m(左岸803.5m、右岸900m) 
3.既有堤岸加高(L型胸牆加高)：1,914.10m 
4.農&amp;#63799;橋1座 
5.&amp;#63843;&amp;#63751;子排水&amp;#63946;入工程(含閘門及自動水門) 
6.&amp;#63946;入工工程：3處(含含閘門及自動水門) 
7.堤後排水擋牆：131.90m 
8.堤後擋牆：1748.90m 
9.農&amp;#63799;橋引道工程 
10.抽排水管&amp;#63846;舊：11處 
11.生態&amp;#63784;道：1處 
12.出口堤岸缺口銜接：40m</t>
  </si>
  <si>
    <t>沈志龍</t>
  </si>
  <si>
    <t>wra08026@wra08.gov.tw</t>
  </si>
  <si>
    <t>經濟部水利署第九河川局</t>
  </si>
  <si>
    <t>109-B-01020-001-012</t>
  </si>
  <si>
    <t>木瓜溪初英一號暨華隆護岸堤段河川環境改善工程</t>
  </si>
  <si>
    <t>東誠營造有限公司</t>
  </si>
  <si>
    <t>花蓮縣吉安鄉</t>
  </si>
  <si>
    <t>1.華隆護岸堤頭保護工102公尺(0192&amp;#12316;0+295)。 
2.華隆護岸環境營造600公尺(0300&amp;#12316;0+900)。 
3.華隆護岸興建519公尺(1+419~0+900)。 
4.初英堤防環境營造1153.4公尺(0030.6&amp;#12316;01184)。 
5.農路橋1座。</t>
  </si>
  <si>
    <t>魏永捷</t>
  </si>
  <si>
    <t>03-8325103#1505</t>
  </si>
  <si>
    <t>cchung@wra09.gov.tw</t>
  </si>
  <si>
    <t>109-I-01020-026-000</t>
  </si>
  <si>
    <t>109年度樂樂溪長良堤段疏濬兼供土石採售分離（支出）</t>
  </si>
  <si>
    <t>花蓮縣玉里鎮</t>
  </si>
  <si>
    <t>疏濬砂石自玉長大橋上游約850公尺處至樂樂溪鐵路橋下游約300公尺處，長度約2,500公尺(2+000~2+500斷面為備料區)，疏濬範圍(備料區暫不開挖)，由0+000~0+2,000公尺預定疏濬寬度300公尺，疏濬面積共約60萬平方公尺，疏濬計畫量約為100萬立方公尺(實方) ，換算為重量約180萬公噸</t>
  </si>
  <si>
    <t>楊鴻彬</t>
  </si>
  <si>
    <t>03-8325103*2103</t>
  </si>
  <si>
    <t>hbyang@wra09.gov.tw</t>
  </si>
  <si>
    <t>109-M-01091-001-001</t>
  </si>
  <si>
    <t>第九河川局辦公大樓耐震補強工程</t>
  </si>
  <si>
    <t>巍宏工程技術顧問有限公司</t>
  </si>
  <si>
    <t>雄豐營造有限公司</t>
  </si>
  <si>
    <t>花蓮縣花蓮市</t>
  </si>
  <si>
    <t>1.本案標地物第九河川局辦公大樓建議採用金屬降伏鋼骨補強工法(外掛式)之方式補強,本建議工法為針對建物局部位置封填磚牆,並於一樓、二樓、三樓X向、Y向共增設24處金屬降伏鋼骨。 
2.改善外牆窗戶共計220槿。</t>
  </si>
  <si>
    <t>110-B-002-01-001-050</t>
  </si>
  <si>
    <t>富源溪鶴岡及富民堤段河道整理工程</t>
  </si>
  <si>
    <t>展信營造有限公司</t>
  </si>
  <si>
    <t>花蓮縣瑞穗鄉</t>
  </si>
  <si>
    <t>四、工程數量及內容:(詳設計內容) 
1.富源溪河道整理,長度1+875m。 
2.富源溪鶴岡堤段樁號1+550~1+725、1+875~2+100基礎加強。 
3.覆土方自樁號1+400至終點2+100漸變至 2+150原地盤,共750m,寬度30m。 
4.樁號1+400至1+650施作7噸型混凝土趾工及15噸型混凝土塊丁壩工。 
5.鱉溪池豐橋上游右岸堤頂級欄杆整理修繕。</t>
  </si>
  <si>
    <t>洪武雄</t>
  </si>
  <si>
    <t>03-8325103#1502</t>
  </si>
  <si>
    <t>110-B-002-01-001-051</t>
  </si>
  <si>
    <t>木瓜溪初英二號堤段河道整理工程</t>
  </si>
  <si>
    <t>穩德利營造有限公司</t>
  </si>
  <si>
    <t>花蓮縣壽豐鄉</t>
  </si>
  <si>
    <t>1.志學堤段樁號0+700~1+750提前覆土,長度1050m,寬度70m,覆土完成面植甜根子草。 
2.樁號0+692~0+834施作20噸型混凝土層密排坦工。 
3.木瓜溪河道整理自樁號0+350~1+400,長度1050m寬度120m複式斷面。</t>
  </si>
  <si>
    <t>林政瑜</t>
  </si>
  <si>
    <t>03-8325103#1507</t>
  </si>
  <si>
    <t>110-B-004-02-002-018</t>
  </si>
  <si>
    <t>110年度花蓮轄管海堤構造物維修改善工程(開口合約)</t>
  </si>
  <si>
    <t>友上營造有限公司</t>
  </si>
  <si>
    <t>花蓮縣豐濱鄉</t>
  </si>
  <si>
    <t>花蓮縣</t>
  </si>
  <si>
    <t>(開口合約)</t>
  </si>
  <si>
    <t>03-8325103#1516</t>
  </si>
  <si>
    <t>yhchen@wra09.gov.tw</t>
  </si>
  <si>
    <t>110-B-004-02-002-068</t>
  </si>
  <si>
    <t>110年度秀姑巒溪水系各堤段構造物維修改善工程</t>
  </si>
  <si>
    <t>花蓮縣瑞穗鄉、玉里鎮</t>
  </si>
  <si>
    <t>1.富源溪馬遠2號堤段樁號0+025~0+250防汛路改善及洩水溝施作。 
2.富源溪鶴岡堤段樁號2+050~2+387防汛路提高，改善排水。 
3.豐坪溪三民堤段樁號0+500~2+100施作剛性路面。</t>
  </si>
  <si>
    <t>陳敏豪</t>
  </si>
  <si>
    <t>03-8325103#1523</t>
  </si>
  <si>
    <t>110-B-004-02-005-604</t>
  </si>
  <si>
    <t>110年度光復溪新莊堤防(斷面3-4)歲修工程</t>
  </si>
  <si>
    <t>花蓮縣光復鄉</t>
  </si>
  <si>
    <t>1.光復溪新莊堤防防汛路改善(0+070-0+669)。 
2.光復溪新莊堤防堤頂改善(0+070-0+700)。</t>
  </si>
  <si>
    <t>03-8325103-1502</t>
  </si>
  <si>
    <t>110-B-004-02-006-026</t>
  </si>
  <si>
    <t>110年度樂樂溪長良堤防(斷面5-7)整建工程</t>
  </si>
  <si>
    <t>承太營造有限公司</t>
  </si>
  <si>
    <t>花蓮縣玉里縣</t>
  </si>
  <si>
    <t>1.長良堤防</t>
  </si>
  <si>
    <t>110-I-01020-034-000</t>
  </si>
  <si>
    <t>花蓮溪吳全堤段疏濬兼供土石採售分離(支出)</t>
  </si>
  <si>
    <t>花蓮溪吳全堤段疏濬，寬約200公尺，長約3250公尺</t>
  </si>
  <si>
    <t>盧勵成</t>
  </si>
  <si>
    <t>03-8325103</t>
  </si>
  <si>
    <t>lu526111@wra09.gov.tw</t>
  </si>
  <si>
    <t>110-I-01020-038-000</t>
  </si>
  <si>
    <t>110年度秀姑巒溪高寮大橋上游段疏濬兼供土石採售分離(支出)</t>
  </si>
  <si>
    <t>長富營造有限公司</t>
  </si>
  <si>
    <t>疏濬土石</t>
  </si>
  <si>
    <t>陳杰明</t>
  </si>
  <si>
    <t>jm3112000@wra09.gov.tw</t>
  </si>
  <si>
    <t>111-B-004-02-002-016</t>
  </si>
  <si>
    <t>111年度花蓮溪水系構造物維修改善工程(開口合約)</t>
  </si>
  <si>
    <t>111-B-004-02-002-017</t>
  </si>
  <si>
    <t>111年度秀姑巒溪水系構造物維修改善工程(開口合約)</t>
  </si>
  <si>
    <t>潘冠宇</t>
  </si>
  <si>
    <t>111-B-004-02-002-018</t>
  </si>
  <si>
    <t>111年度花蓮轄管海堤構造物維修改善工程(開口合約)</t>
  </si>
  <si>
    <t>花蓮縣轄管海堤</t>
  </si>
  <si>
    <t>林靖</t>
  </si>
  <si>
    <t>03-8325103#1509</t>
  </si>
  <si>
    <t>111-I-01010-001-072</t>
  </si>
  <si>
    <t>111年度花蓮溪水系緊急搶險(修)工程(開口合約)</t>
  </si>
  <si>
    <t>花蓮溪水系</t>
  </si>
  <si>
    <t>111-I-01010-001-073</t>
  </si>
  <si>
    <t>111年度秀姑巒溪水系緊急搶險(修)工程(開口合約)</t>
  </si>
  <si>
    <t>順達土木包工業</t>
  </si>
  <si>
    <t>秀姑巒溪水系</t>
  </si>
  <si>
    <t>111-I-01010-001-074</t>
  </si>
  <si>
    <t>111年度花蓮轄管海岸緊急搶險(修)工程(開口合約)</t>
  </si>
  <si>
    <t>翊新土木包工業(花蓮縣)</t>
  </si>
  <si>
    <t>莊立昕</t>
  </si>
  <si>
    <t>03-8325103#1506</t>
  </si>
  <si>
    <t>111-I-01010-001-208</t>
  </si>
  <si>
    <t>111年度九河局防汛備料補充工程</t>
  </si>
  <si>
    <t>東黓營造有限公司</t>
  </si>
  <si>
    <t>花蓮縣富里鄉</t>
  </si>
  <si>
    <t>花蓮縣吉安鄉、壽豐鄉、瑞穗鄉、富里鄉、玉里鎮</t>
  </si>
  <si>
    <t>防汛備料補充</t>
  </si>
  <si>
    <t>經濟部水利署第十河川局</t>
  </si>
  <si>
    <t>0-B-002-03-001-005-1</t>
  </si>
  <si>
    <t>鶯歌溪重慶橋上游右岸護岸改善工程(0K+732-883）</t>
  </si>
  <si>
    <t>鋐運營造有限公司</t>
  </si>
  <si>
    <t>護岸工程110M及公共廁所建築拆除工程1處等</t>
  </si>
  <si>
    <t>洪漢昌</t>
  </si>
  <si>
    <t>02-89669870-2215</t>
  </si>
  <si>
    <t>wra10082@wra10.gov.tw</t>
  </si>
  <si>
    <t>成金營造工程有限公司</t>
  </si>
  <si>
    <t>護岸拓寬整建1500m、半月橋及貴舍橋拆除改建2座、排水改建及抽水機平台、沿線新建堤後排水及併辦土石標售等</t>
  </si>
  <si>
    <t>黃兆宏</t>
  </si>
  <si>
    <t>02-89669870</t>
  </si>
  <si>
    <t>wra10110@wra10.gov.tw</t>
  </si>
  <si>
    <t>109-B-01010-001-020</t>
  </si>
  <si>
    <t>明亞營造有限公司</t>
  </si>
  <si>
    <t>新北市板橋區</t>
  </si>
  <si>
    <t>新北市樹林區</t>
  </si>
  <si>
    <t>(一)混凝土基樁(D=1M,L=14M,@2M)加固保護既有基腳及護坦，基樁上方施作寬1.4公尺，高2公尺帽梁基礎，基礎臨河側擬補強鼎塊護坦，新製5T鼎塊約1174個，採單層2排密集排列，施工長&amp;#64001;約1200公尺。 
(二)既有護坦上方現況灘地整修，擬施設低水石籠保護工，以防止灘地沖刷流失。 
(三)本工程採現地土方平衡，土石籠所需土石材料及鼎塊護坦內填充河床石料可由現地採取使用，兼具河道整理功效。</t>
  </si>
  <si>
    <t>薛人豪</t>
  </si>
  <si>
    <t>02-89669870-2217</t>
  </si>
  <si>
    <t>wra10047@wra10.gov.tw</t>
  </si>
  <si>
    <t>109-B-02-104-601-000</t>
  </si>
  <si>
    <t>109年度塔寮坑溪排水開南橋下游左岸段維護工程</t>
  </si>
  <si>
    <t>興旺營造有限公司</t>
  </si>
  <si>
    <t>桃園市龜山區</t>
  </si>
  <si>
    <t>(一)塔寮坑溪開南橋下游左岸既有護岸補強，長&amp;#64001;約470公尺。 
(二)鶯歌溪金包珠橋下游左岸既有護坡改善，長&amp;#64001;約50公尺。</t>
  </si>
  <si>
    <t>110-B-002-01-001-001</t>
  </si>
  <si>
    <t>大漢溪左岸堤防基礎加固防災減災工程(第四標)</t>
  </si>
  <si>
    <t>新源營造股份有限公司</t>
  </si>
  <si>
    <t>新北市板橋區樹林區</t>
  </si>
  <si>
    <t>(一)混凝土基樁(D=1M,L=14M,@2M)加固保護既有基腳及護坦，基樁272支，基樁上方施作寬1.4公尺，高2公尺帽梁基礎，基礎臨河側擬補強鼎塊護坦，新製5T鼎塊約533個，採單層2排密集排列，施工長&amp;#64001;約545公尺。 
(二)既有護坦上方現況灘地整修，擬施設低水石籠保護工，以防止灘地沖刷流失。 
(三)土石籠所需土石材料及異型塊護坦內填充河床料可由現地採取使用，兼具河道整理功效。 
(四)填土至Q5洪水位，填土位置為堤外之土石籠與既有堤防間。</t>
  </si>
  <si>
    <t>陳世杞</t>
  </si>
  <si>
    <t>02-89669870-2219</t>
  </si>
  <si>
    <t>wra10098@wra10.gov.tw</t>
  </si>
  <si>
    <t>110-B-002-01-001-023</t>
  </si>
  <si>
    <t>大漢溪右岸浮洲橋至鐵路橋河段改善工程(第一期第二標)</t>
  </si>
  <si>
    <t>川祥營造有限公司</t>
  </si>
  <si>
    <t>(一) 清除及掘除: 195,729立方公尺 
(二) 餘方遠運利用: 339,338噸 
(三) 廢棄物運離工地及棄置:17,328噸 
(四) 5T預鑄混凝土: 170塊</t>
  </si>
  <si>
    <t>余文雄</t>
  </si>
  <si>
    <t>02-89669870-2206</t>
  </si>
  <si>
    <t>wra10111@wra10.gov.tw</t>
  </si>
  <si>
    <t>磺溪社寮堤防改善工程</t>
  </si>
  <si>
    <t>新北市金山區</t>
  </si>
  <si>
    <t>堤防工程585m</t>
  </si>
  <si>
    <t>110-B-002-01-001-036</t>
  </si>
  <si>
    <t>淡水河二重疏洪道入口段河道整理工程(第一期第一標)</t>
  </si>
  <si>
    <t>新北市三重區</t>
  </si>
  <si>
    <t>疏濬土方運送約13萬m3等</t>
  </si>
  <si>
    <t>陳昱宏</t>
  </si>
  <si>
    <t>02-89669870-2208</t>
  </si>
  <si>
    <t>wra10093@wra10.gov.tw</t>
  </si>
  <si>
    <t>110-B-004-02-002-201</t>
  </si>
  <si>
    <t>110年度基隆河八堵橋至五堵隧道口構造物維修改善工程</t>
  </si>
  <si>
    <t>泉億營造有限公司</t>
  </si>
  <si>
    <t>基隆市七堵區</t>
  </si>
  <si>
    <t>構造物維修改善工程9624.5M</t>
  </si>
  <si>
    <t>余彥陞</t>
  </si>
  <si>
    <t>02-89669870-2220</t>
  </si>
  <si>
    <t>wra10106@wra10.gov.tw</t>
  </si>
  <si>
    <t>110-B-004-02-005-605</t>
  </si>
  <si>
    <t>110年度淡水河三重堤防(淡023-淡024)歲修工程</t>
  </si>
  <si>
    <t>捷&amp;#22531;營造有限公司</t>
  </si>
  <si>
    <t>既有堤頂步道改善及邊坡綠美化200m</t>
  </si>
  <si>
    <t>鍾明勳</t>
  </si>
  <si>
    <t>02-89669870-2214</t>
  </si>
  <si>
    <t>wra10052@wra10.gov.tw</t>
  </si>
  <si>
    <t>佳翔營造有限公司</t>
  </si>
  <si>
    <t>新北市瑞芳區</t>
  </si>
  <si>
    <t>護岸復舊90m、邊坡穩定及排水工程</t>
  </si>
  <si>
    <t>02-89669870-2230</t>
  </si>
  <si>
    <t>110-I-01010-001-087</t>
  </si>
  <si>
    <t>110年度第十河川局轄區(南區)緊急搶險(修)工程(開口合約)</t>
  </si>
  <si>
    <t>新北市(本局轄區)</t>
  </si>
  <si>
    <t>防汛期間搶修搶險工程開口合約</t>
  </si>
  <si>
    <t>wra10079@wra10.gov.tw</t>
  </si>
  <si>
    <t>110-I-01010-001-092</t>
  </si>
  <si>
    <t>110年度第十河川局轄區(東區)緊急搶險(修)工程(開口合約)(第二次)</t>
  </si>
  <si>
    <t>佳鋐營造有限公司</t>
  </si>
  <si>
    <t>新北市轄區</t>
  </si>
  <si>
    <t>年度開口合約（可後續擴充原契約2倍） 
第十河川局轄區(東區)：新店溪、景美溪、永定溪等。</t>
  </si>
  <si>
    <t>陳世杞 黃龍年</t>
  </si>
  <si>
    <t>110-I-01010-001-093</t>
  </si>
  <si>
    <t>110年度第十河川局轄區(南區)緊急搶險(修)工程(開口合約)(第二次)</t>
  </si>
  <si>
    <t>年度開口合約（可後續擴充原契約2倍） 
第十河川局轄區(南區)：大漢溪、三峽河、橫溪、鶯歌溪、塔寮坑溪等。</t>
  </si>
  <si>
    <t>鍾明勳 陳昱宏</t>
  </si>
  <si>
    <t>M11021</t>
  </si>
  <si>
    <t>110年度員山子分洪設施維修改善工程</t>
  </si>
  <si>
    <t>德暉營造工程有限公司</t>
  </si>
  <si>
    <t>新北市瑞芳區員山子分洪道</t>
  </si>
  <si>
    <t>(1)分洪隧道維修改善：襯砌裂縫止水灌漿556m、襯砌裂縫補強灌漿237 m、襯砌局部剝落填補9m2、襯砌鋼筋外露處理2m2與分洪隧道施工縫補強85m。 
(2)水利建造物維修改善：無水裂縫修補212m、有水裂縫修補16m、混凝土局部剝落填補34m2、混凝土鋼筋外露處理4m2與伸縮縫修補335m。</t>
  </si>
  <si>
    <t>王朝&amp;#21234;</t>
  </si>
  <si>
    <t>wra10085@wra10.gov.tw</t>
  </si>
  <si>
    <t>中</t>
  </si>
  <si>
    <t>M11034</t>
  </si>
  <si>
    <t>110年度新店溪中安橋至安坑橋段疏濬工程</t>
  </si>
  <si>
    <t>新店溪（中安橋至安坑橋）</t>
  </si>
  <si>
    <t>新店溪中安橋至安坑橋段疏濬。</t>
  </si>
  <si>
    <t>周先生</t>
  </si>
  <si>
    <t>02-89669870分機2307</t>
  </si>
  <si>
    <t>wra10103@wra10.gov.tw</t>
  </si>
  <si>
    <t>M11035</t>
  </si>
  <si>
    <t>新店溪福和橋至秀朗橋河段(新北市段)疏濬工程第二期</t>
  </si>
  <si>
    <t>瑞健營造有限公司</t>
  </si>
  <si>
    <t>新北市永和區</t>
  </si>
  <si>
    <t>疏濬量約37萬4千噸</t>
  </si>
  <si>
    <t>阮泓斌</t>
  </si>
  <si>
    <t>wra10056@wra10.gov.tw</t>
  </si>
  <si>
    <t>M11036</t>
  </si>
  <si>
    <t>三峽河高速公路橋至橫溪匯流口段疏濬工程兼供土石採售分離作業(第二次)（支出標-疏濬工程）</t>
  </si>
  <si>
    <t>新北市三峽區</t>
  </si>
  <si>
    <t>三峽河疏濬工程</t>
  </si>
  <si>
    <t>吳翊安</t>
  </si>
  <si>
    <t>wra10044@wra10.gov.tw</t>
  </si>
  <si>
    <t>110-I-01020-045-000</t>
  </si>
  <si>
    <t>M11037</t>
  </si>
  <si>
    <t>110年度淡水河左岸五股段河道整理工程</t>
  </si>
  <si>
    <t>新北市五股區</t>
  </si>
  <si>
    <t>水中挖方約62,720M3 
進運堆方約29,740M3 
剩餘土石方清運及處理約32,380M3 
紅樹林及雜草清除約16,710M2</t>
  </si>
  <si>
    <t>林小姐</t>
  </si>
  <si>
    <t>02-89669870-2318</t>
  </si>
  <si>
    <t>wra10074@wra10.gov.tw</t>
  </si>
  <si>
    <t>M11111</t>
  </si>
  <si>
    <t>111年度第十河川局轄區(東區)構造物維修改善工程（開口合約）</t>
  </si>
  <si>
    <t>振信土木包工業</t>
  </si>
  <si>
    <t>淡水河流域之淡水河、新店溪、景美溪、永定溪、二重疏洪道</t>
  </si>
  <si>
    <t>1.本局轄區淡水河流域之淡水河、新店溪、景美溪、永定溪、二重疏洪道等水利構造物維護。 
2.110年度淡水河(新北市轄段)、二重疏洪道構造物安全檢測缺失改善。 
3.其他經機關指定支援別區之維修改善。</t>
  </si>
  <si>
    <t>M11112</t>
  </si>
  <si>
    <t>111年度第十河川局轄區(南區)設施維修改善暨區排環境維護工程(開口合約)</t>
  </si>
  <si>
    <t>新北市、桃園市</t>
  </si>
  <si>
    <t>大漢溪、三峽河、橫溪、塔寮坑溪、鶯歌溪及其他第十河川局轄區水利相關設施及周邊環境維護</t>
  </si>
  <si>
    <t>吳先生</t>
  </si>
  <si>
    <t>111-B-004-02-002-021</t>
  </si>
  <si>
    <t>M11113</t>
  </si>
  <si>
    <t>111年度第十河川局轄區(北區)設施維修改善暨區排環境維護工程(開口合約)</t>
  </si>
  <si>
    <t>中央管河川基隆河(含員山子分洪管理中心剩餘土石方載運及處理)、中央管區域排水(深澳坑溪、大內坑溪)等及其他第十河川局轄區水利相關設施及周邊環境維護</t>
  </si>
  <si>
    <t>李先生</t>
  </si>
  <si>
    <t>wra10116@wra10.gov.tw</t>
  </si>
  <si>
    <t>111-B-004-02-002-019</t>
  </si>
  <si>
    <t>wra1011101</t>
  </si>
  <si>
    <t>111年度第十河川局轄區河川及海岸緊急搶險(修)工程開口合約</t>
  </si>
  <si>
    <t>泉億營造有限公司
　春誼營造有限公司
　興旺營造有限公司</t>
  </si>
  <si>
    <t>新北市全區</t>
  </si>
  <si>
    <t>02-89669870-2209</t>
  </si>
  <si>
    <t>wra10109@wra10.gov.tw</t>
  </si>
  <si>
    <t>台灣自來水股份有限公司第二區管理處</t>
  </si>
  <si>
    <t>PE-10-0201-03</t>
  </si>
  <si>
    <t>龜山區新嶺里張厝24號等供水延管工程</t>
  </si>
  <si>
    <t>威聖企業有限公司</t>
  </si>
  <si>
    <t>埋設管線∮100mmDIP-1319公尺 
32噸以上水箱一座</t>
  </si>
  <si>
    <t>賴彥宇</t>
  </si>
  <si>
    <t>03-4643131#313</t>
  </si>
  <si>
    <t>58565856@mail.water.gov.tw</t>
  </si>
  <si>
    <t>台灣自來水股份有限公司第四區管理處</t>
  </si>
  <si>
    <t>WQ-10-0401-05</t>
  </si>
  <si>
    <t>抗旱2.0水井工程-緊急鑿井部分(1-1)</t>
  </si>
  <si>
    <t>立湧有限公司</t>
  </si>
  <si>
    <t>台中市南屯區</t>
  </si>
  <si>
    <t>Φ150mm水井4口，每口深度暫估100m，含井內抽水機及井管等</t>
  </si>
  <si>
    <t>工務課-陳世宗</t>
  </si>
  <si>
    <t>04-22218341</t>
  </si>
  <si>
    <t>house1260@mail.water.gov.tw</t>
  </si>
  <si>
    <t>WQ-10-0401-06</t>
  </si>
  <si>
    <t>抗旱2.0水井工程-緊急鑿井部分(二)</t>
  </si>
  <si>
    <t>金旺鑿井工程行</t>
  </si>
  <si>
    <t>台中市西區</t>
  </si>
  <si>
    <t>臺中市西區</t>
  </si>
  <si>
    <t>Φ300mm水井2口，每口深度暫估120m，含井內抽水機及井管等</t>
  </si>
  <si>
    <t>WQ-10-0401-07</t>
  </si>
  <si>
    <t>抗旱2.0水井工程-緊急鑿井部分(三)</t>
  </si>
  <si>
    <t>日晟鑿井工程行</t>
  </si>
  <si>
    <t>WQ-10-0401-08</t>
  </si>
  <si>
    <t>抗旱2.0水井工程-緊急鑿井部分(四)</t>
  </si>
  <si>
    <t>泉利機械鑿井有限公司</t>
  </si>
  <si>
    <t>WQ-10-0401-09</t>
  </si>
  <si>
    <t>抗旱2.0水井工程-緊急鑿井部分(五)</t>
  </si>
  <si>
    <t>台中市東區</t>
  </si>
  <si>
    <t>WQ-10-0401-11</t>
  </si>
  <si>
    <t>抗旱2.0水井工程-緊急鑿井部分(1-2)</t>
  </si>
  <si>
    <t>Φ150mm水井3口，每口深度暫估100m，含井內抽水機及井管等</t>
  </si>
  <si>
    <t>WQ-10-0401-12</t>
  </si>
  <si>
    <t>抗旱2.0水井工程-緊急鑿井機電部分(一)</t>
  </si>
  <si>
    <t>泉明工程企業有限公司</t>
  </si>
  <si>
    <t>Φ150mm水井機電工程共7站</t>
  </si>
  <si>
    <t>WQ-10-0401-13</t>
  </si>
  <si>
    <t>抗旱2.0水井工程-緊急鑿井機電部分(二)</t>
  </si>
  <si>
    <t>Φ300mm水井機電工程共2站</t>
  </si>
  <si>
    <t>WQ-10-0401-14</t>
  </si>
  <si>
    <t>抗旱2.0水井工程-緊急鑿井機電部分(三)</t>
  </si>
  <si>
    <t>宇博實業股份有限公司</t>
  </si>
  <si>
    <t>水井2大口之機電工程</t>
  </si>
  <si>
    <t>WQ-10-0401-15</t>
  </si>
  <si>
    <t>抗旱2.0水井工程-緊急鑿井機電部分(四)</t>
  </si>
  <si>
    <t>盛福工程有限公司</t>
  </si>
  <si>
    <t>WQ-10-0401-16</t>
  </si>
  <si>
    <t>抗旱2.0水井工程-緊急鑿井機電部分(五)</t>
  </si>
  <si>
    <t>飛達機電工程有限公司</t>
  </si>
  <si>
    <t>WQ-10-0401-17</t>
  </si>
  <si>
    <t>抗旱2.0水井工程-緊急鑿井部分(六)</t>
  </si>
  <si>
    <t>Φ150mm水井1口，每口深度暫估100m，含井內抽水機及井管等</t>
  </si>
  <si>
    <t>WQ-10-0401-18</t>
  </si>
  <si>
    <t>抗旱2.0水井工程-緊急鑿井部分(七)</t>
  </si>
  <si>
    <t>WQ-10-0401-19</t>
  </si>
  <si>
    <t>抗旱2.0水井工程-緊急鑿井部分(八)</t>
  </si>
  <si>
    <t>泉興鑿井有限公司</t>
  </si>
  <si>
    <t>台中市后里區</t>
  </si>
  <si>
    <t>Φ150mm水井5口，每口深度暫估100m，含井內抽水機及井管等</t>
  </si>
  <si>
    <t>WQ-10-0401-20</t>
  </si>
  <si>
    <t>抗旱2.0水井工程-緊急鑿井部分(九)</t>
  </si>
  <si>
    <t>台中市大甲區</t>
  </si>
  <si>
    <t>WQ-10-0401-21</t>
  </si>
  <si>
    <t>抗旱2.0水井工程-緊急鑿井部分(十)</t>
  </si>
  <si>
    <t>泉隆鑿井工程有限公司</t>
  </si>
  <si>
    <t>台中市北屯區</t>
  </si>
  <si>
    <t>Φ150mm水井4口，2口深度暫估130m，2口深度暫估100m，含井內抽水機及井管等</t>
  </si>
  <si>
    <t>WQ-10-0401-22</t>
  </si>
  <si>
    <t>抗旱2.0水井工程-緊急鑿井部分(十一)</t>
  </si>
  <si>
    <t>Φ150mm水井3口，每口深度暫估100m，Φ400mm水井2口，每口深度暫估40m，含井內抽水機及井管等</t>
  </si>
  <si>
    <t>WQ-10-0401-23</t>
  </si>
  <si>
    <t>抗旱2.0水井工程-中油鑿井機電(一)</t>
  </si>
  <si>
    <t>榮陳科技股份有限公司</t>
  </si>
  <si>
    <t>后里區</t>
  </si>
  <si>
    <t>水井3大口之機電工程</t>
  </si>
  <si>
    <t>WQ-10-0401-24</t>
  </si>
  <si>
    <t>抗旱2.0水井工程-緊急鑿井機電部分(六)</t>
  </si>
  <si>
    <t>Φ150mm水井機電工程</t>
  </si>
  <si>
    <t>WQ-10-0401-25</t>
  </si>
  <si>
    <t>抗旱2.0水井工程-緊急鑿井機電部分(七)</t>
  </si>
  <si>
    <t>WQ-10-0401-26</t>
  </si>
  <si>
    <t>抗旱2.0水井工程-管線工程(ㄧ)</t>
  </si>
  <si>
    <t>吉隆營造有限工司</t>
  </si>
  <si>
    <t>水井管線13處</t>
  </si>
  <si>
    <t>WQ-10-0401-27</t>
  </si>
  <si>
    <t>抗旱2.0水井工程-管線工程(二)</t>
  </si>
  <si>
    <t>冠僖工程有限公司</t>
  </si>
  <si>
    <t>埋設Φ100mm-DIP*150M、Φ200mm-DIP*150M、Φ300mm-DIP*75M 
DI另件材料3000KG 
控制性低強度回填材料76M3 
10cm AC路面修復135M2 
5cm AC路面刨除加封900M2</t>
  </si>
  <si>
    <t>台灣自來水股份有限公司第四區管理處草屯營運所</t>
  </si>
  <si>
    <t>PI-11-0439-01</t>
  </si>
  <si>
    <t>芬園鄉嘉東街等延管工程及用戶新裝工程(二)</t>
  </si>
  <si>
    <t>宬泰工程有限公司</t>
  </si>
  <si>
    <t>彰化縣芬園鄉</t>
  </si>
  <si>
    <t>彰化縣(芬園鄉)</t>
  </si>
  <si>
    <t>埋設∮100DIP－6966M、∮200DIP－3186M。</t>
  </si>
  <si>
    <t>草屯所-廖文宏</t>
  </si>
  <si>
    <t>049-2563505</t>
  </si>
  <si>
    <t>w0532@mail.water.gov.tw</t>
  </si>
  <si>
    <t>台灣自來水股份有限公司第四區管理處鯉魚潭給水廠</t>
  </si>
  <si>
    <t>WQ-10-0401-501</t>
  </si>
  <si>
    <t>110鯉魚潭給水廠后里圳取水站噪音改善工程</t>
  </si>
  <si>
    <t>尚琦營造有限公司</t>
  </si>
  <si>
    <t>臺中市(后里區)</t>
  </si>
  <si>
    <t>抽水機隔音房1棟、動力通風機11台</t>
  </si>
  <si>
    <t>鯉魚潭廠-賴文欽</t>
  </si>
  <si>
    <t>04-25570236-308</t>
  </si>
  <si>
    <t>set4828@mail.water.gov.tw</t>
  </si>
  <si>
    <t>台灣自來水股份有限公司北區工程處</t>
  </si>
  <si>
    <t>TH-07-0301-03</t>
  </si>
  <si>
    <t>桃園-新竹備援管線工程(六)-2</t>
  </si>
  <si>
    <t>總督營造股份有限公司
　宥穎工程有限公司</t>
  </si>
  <si>
    <t>新竹縣湖口鄉</t>
  </si>
  <si>
    <t>(1) 推進坑工作井、到達坑工作井各3座及 
1500mm∮DIP(U2)推進管156m。 
(2) 埋設1350mm∮DIP(K3)及附屬管件長20m。 
埋設1500mm∮DIP(K3)及附屬管件長1,156m。 
(3) 1350mm∮電動蝶型閥窨井1座。 
1500mm∮電動蝶型閥窨井1座。</t>
  </si>
  <si>
    <t>吳藶翃</t>
  </si>
  <si>
    <t>03-3618240</t>
  </si>
  <si>
    <t>q82584118@mail.water.gov.tw</t>
  </si>
  <si>
    <t>台灣自來水股份有限公司屏東區管理處高樹營運所</t>
  </si>
  <si>
    <t>PI-11-1328-05</t>
  </si>
  <si>
    <t>里港鄉永春等巷道延管工程、111年度高樹所用戶新裝單價工程(一)(併案)</t>
  </si>
  <si>
    <t>翔馨工程有限公司</t>
  </si>
  <si>
    <t>埋設自來水管線</t>
  </si>
  <si>
    <t>已決標預定1110522開工</t>
  </si>
  <si>
    <t>林文俊</t>
  </si>
  <si>
    <t>06-2138101</t>
  </si>
  <si>
    <t>ou50001973@mail.water.gov.tw</t>
  </si>
  <si>
    <t>PI-11-1328-06</t>
  </si>
  <si>
    <t>里港鄉大平村等巷道延管工程、111年度高樹所用戶新裝單價工程(三)(併案)</t>
  </si>
  <si>
    <t>新連成工程有限公司</t>
  </si>
  <si>
    <t>埋設自來水管</t>
  </si>
  <si>
    <t>已決標預定1110523開工</t>
  </si>
  <si>
    <t>高樹所</t>
  </si>
  <si>
    <t>PI-11-1328-07</t>
  </si>
  <si>
    <t>里港鄉春林村等巷道延管工程(一)、111年度高樹所用戶新裝單價工程(二)(併案)</t>
  </si>
  <si>
    <t>梁銘峰</t>
  </si>
  <si>
    <t>交通部高速公路局南區養護工程分局</t>
  </si>
  <si>
    <t>110D010P024</t>
  </si>
  <si>
    <t>國道1號後勁溪過水橋新建工程</t>
  </si>
  <si>
    <t>美商美聯科技股份有限公司</t>
  </si>
  <si>
    <t>華洲營造股份有限公司</t>
  </si>
  <si>
    <t>高雄市仁武區</t>
  </si>
  <si>
    <t>1.原單跨36公尺預力I型梁橋改建成63.5公尺跨徑鋼箱型梁橋,藉以提高通水斷面,增加排洪功能。 
2.因位於國道1號主線上,為維持國道交通不中斷需辦理5次交為改道措施,故工期較長 。 
3.代辦高市水利局改建護岸約169m並新設水防道路。</t>
  </si>
  <si>
    <t>洪瑞南</t>
  </si>
  <si>
    <t>07-6264119#3223</t>
  </si>
  <si>
    <t>hong960@freeway.gov.tw</t>
  </si>
  <si>
    <t>無</t>
  </si>
  <si>
    <t>交通部臺灣鐵路管理局宜蘭工務段</t>
  </si>
  <si>
    <t>L0509P3133V</t>
  </si>
  <si>
    <t>「鐵路行車安全改善六年計畫（柴圍橋改建工程）」暨代辦宜蘭縣政府「黃德記排水（2K＋100∼2K＋400）右護岸應急工程」</t>
  </si>
  <si>
    <t>中棪工程顧問股份有限公司</t>
  </si>
  <si>
    <t>國懋營造有限公司</t>
  </si>
  <si>
    <t>宜蘭縣礁溪鄉</t>
  </si>
  <si>
    <t>宜蘭礁溪鄉黃德記排水(2K+100~2K+400)右護岸及鐵路柴圍橋</t>
  </si>
  <si>
    <t>宜蘭礁溪鄉 
1. 鐵路柴圍橋 (K66+416.9)改建工程 
2. 黃德記排水(2K+100~2K+400)右護岸新建工程</t>
  </si>
  <si>
    <t>宜蘭工務段毛建翔(03-9331203-308)</t>
  </si>
  <si>
    <t>03-9331203-308</t>
  </si>
  <si>
    <t>0065973@railway.gov.tw</t>
  </si>
  <si>
    <t>交通部公路總局第三區養護工程處高雄工務段</t>
  </si>
  <si>
    <t>台19甲線72K+200-73K+380路基路面拓寬工程</t>
  </si>
  <si>
    <t>曜輝營造有限公司</t>
  </si>
  <si>
    <t>工務科(實際上網填報人:陳建隆07-7527820-210)</t>
  </si>
  <si>
    <t>08-7893456</t>
  </si>
  <si>
    <t>davidchen@thb.gov.tw</t>
  </si>
  <si>
    <t>行政院農業委員會農田水利署 苗栗管理處</t>
  </si>
  <si>
    <t>ML110A062</t>
  </si>
  <si>
    <t>(110)明德水庫壩體坡面及監視系統等更新改善工程</t>
  </si>
  <si>
    <t>揚竣土木包工業(苗栗縣)</t>
  </si>
  <si>
    <t>草皮鋪設1245M2、水庫圖資更新1式、路燈8盞、控制盤按鈕更換</t>
  </si>
  <si>
    <t>吳宇軒</t>
  </si>
  <si>
    <t>037-335911</t>
  </si>
  <si>
    <t>yiru.lee@msa.hinet.net</t>
  </si>
  <si>
    <t>行政院農業委員會農田水利署 彰化管理處</t>
  </si>
  <si>
    <t>CH1101020</t>
  </si>
  <si>
    <t>阿力排水(文昌段)、睦宜排水、潮洋一排及潮洋第二排水瓶頸段應急工程</t>
  </si>
  <si>
    <t>昇鍠工程顧問有限公司</t>
  </si>
  <si>
    <t>駿豐營造有限公司</t>
  </si>
  <si>
    <t>渠道292公尺 
構造物6座</t>
  </si>
  <si>
    <t>洪書玲</t>
  </si>
  <si>
    <t>04-8332581</t>
  </si>
  <si>
    <t>ch663@iachu.nat.gov.tw</t>
  </si>
  <si>
    <t>農委會農田水利署嘉南管理處白河水庫分處</t>
  </si>
  <si>
    <t>CN-110B-002</t>
  </si>
  <si>
    <t>108~110年白河水庫陸挖清淤工程(110年去化-麻工重劃等3處)</t>
  </si>
  <si>
    <t>達陣系統建築股份有限公司</t>
  </si>
  <si>
    <t>臺南市白河區</t>
  </si>
  <si>
    <t>土方挖運187150公噸</t>
  </si>
  <si>
    <t>戴亞弘</t>
  </si>
  <si>
    <t>06-2200622</t>
  </si>
  <si>
    <t>b8737003@chianan.gov.tw</t>
  </si>
  <si>
    <t>CN-110B-003</t>
  </si>
  <si>
    <t>108~112年白河水庫陸挖清淤工程(110年去化-民雄森林公園等2處)</t>
  </si>
  <si>
    <t>穀山技術顧問有限公司</t>
  </si>
  <si>
    <t>土方挖運144930m3(263773公噸)</t>
  </si>
  <si>
    <t>CN-110B-005</t>
  </si>
  <si>
    <t>108~112年白河水庫陸挖清淤工程(110年去化-南科F、G區段等3處)</t>
  </si>
  <si>
    <t>巨曜營造有限公司</t>
  </si>
  <si>
    <t>臺南市白河區、善化區、新市區</t>
  </si>
  <si>
    <t>土方挖運254000m3(462280公噸)</t>
  </si>
  <si>
    <t>胡秀怡</t>
  </si>
  <si>
    <t>06-6853860</t>
  </si>
  <si>
    <t>CN-110B-006</t>
  </si>
  <si>
    <t>108~112年白河水庫陸挖清淤工程(110年去化-樹谷連絡道等3處)</t>
  </si>
  <si>
    <t>臺南市白河區、新市區、玉井區</t>
  </si>
  <si>
    <t>土方挖運266000m3(484120公噸)</t>
  </si>
  <si>
    <t>CN-110B-007</t>
  </si>
  <si>
    <t>108~112年白河水庫陸挖清淤工程(110年清淤一)</t>
  </si>
  <si>
    <t>金達營造有限公司</t>
  </si>
  <si>
    <t>土方清淤40萬立方公尺</t>
  </si>
  <si>
    <t>CN-110B-009</t>
  </si>
  <si>
    <t>108~112年白河水庫陸挖清淤工程(110年清淤二)</t>
  </si>
  <si>
    <t>翰樺營造有限公司</t>
  </si>
  <si>
    <t>土方挖運40萬m3</t>
  </si>
  <si>
    <t>CN-110B-010</t>
  </si>
  <si>
    <t>108~112年白河水庫陸挖清淤工程(土方暫置場橋樑工程)</t>
  </si>
  <si>
    <t>晶富營造有限公司</t>
  </si>
  <si>
    <t>原鋼便橋拆除(原鋼料移至上游重建鋼便橋，橋寬6.1公尺，橋長18公尺)，原址新建符合公路標準之鋼筋混凝土T型樑橋，橋寬8公尺，橋長20公尺。</t>
  </si>
  <si>
    <t>CN-111B-001</t>
  </si>
  <si>
    <t>108~112年白河水庫陸挖清淤工程(111年去化-六甲外環道路等2處)</t>
  </si>
  <si>
    <t>土方挖運27500m3(50050公噸)</t>
  </si>
  <si>
    <t>行政院農業委員會農田水利署 高雄管理處</t>
  </si>
  <si>
    <t>KS110E038</t>
  </si>
  <si>
    <t>旗山圳二仁導水路(4K+200)改善工程</t>
  </si>
  <si>
    <t>竣崴土木包工業</t>
  </si>
  <si>
    <t>高雄市(旗山區)</t>
  </si>
  <si>
    <t>矩形溝180m</t>
  </si>
  <si>
    <t>李尚璋</t>
  </si>
  <si>
    <t>07-5574516</t>
  </si>
  <si>
    <t>forestgunlee@yahoo.com.tw</t>
  </si>
  <si>
    <t>KS110ME011</t>
  </si>
  <si>
    <t>110年旗山二仁導水路全線水門自動化系統建置採購案</t>
  </si>
  <si>
    <t>財團法人農業工程研究中心</t>
  </si>
  <si>
    <t>安研科技股份有限公司</t>
  </si>
  <si>
    <t>一幹線匯入二仁導水路及長林橋共2處水位監測站，一幹線進水口及二幹線共2處閘門監控站</t>
  </si>
  <si>
    <t>黃俊傑</t>
  </si>
  <si>
    <t>jay5213@mail.iakhs.nat.gov.tw</t>
  </si>
  <si>
    <t>行政院環境保護署</t>
  </si>
  <si>
    <t>110C040</t>
  </si>
  <si>
    <t>多功能智慧型雨水花園示範建置工程(第二標)</t>
  </si>
  <si>
    <t>國立台北科技大學</t>
  </si>
  <si>
    <t>鑫世嘉工程有限公司</t>
  </si>
  <si>
    <t>高雄市新興區</t>
  </si>
  <si>
    <t>臺南市歸仁區歸南國民小學、高雄市新興區大同國民小學、高雄市鳳山區中正國民小學</t>
  </si>
  <si>
    <t>1.工程概要： 
(1)本署基於108年建置北投國小及北投捷運站等2處多功能智慧型雨水花園場址之經驗，與經濟部合作推動雨水花園示範及推廣工作，採具有保水&amp;#64009;溫功能的生態滯留單元，貯留雨水並再利用，減緩出流&amp;#64009;低排水系統負擔，並結合流量、溫度、濕度等環境監測以及澆灌設備，以物聯網(IoT)技術打造的智慧型設施，於110-111年編列5千萬元預算，規劃設置14座多功能智慧型雨水花園。 
(2)本年由本署發包設計及施工建置6座多功能智慧型雨水花園，經各地方政府推薦申請適合場址，採中南部作為示範推動區域，再依雨水花園場址遴選標準進行評比，考量改善淹水潛勢跟微氣候潛力，納入改善效益、環境、推廣及永續指標後，本署遴選出臺中市大智國小，烏日國中、嘉義市崇文國小、臺南市歸南國小、高雄市中正國小及大同國小等6處作為本年示範場址。 
(3)多功能智慧型雨水花園示範工程(第二標)設置場址係包含臺南市歸南國小、高雄市中正國小及大同國小等3處。 
2.主要施工項目： 
(1)臺南市歸仁區歸南國民小學：雨水花園1座、草溝18M、透水混凝土鋪面100M^3、屋頂落水管1處。 
(2)高雄市新興區大同國民小學：雨水花園1座、雨水積磚15M^3、透水混凝土鋪面34M^3。 
(3)高雄市鳳山區中正國民小學：雨水花園1座、雨水積磚12M^3、屋頂落水管2處。</t>
  </si>
  <si>
    <t>李育儒</t>
  </si>
  <si>
    <t>02-23117722</t>
  </si>
  <si>
    <t>yuju.li@epa.gov.tw</t>
  </si>
  <si>
    <t>31-4201-1054</t>
  </si>
  <si>
    <t>金門縣金沙鎮公所農業觀光課</t>
  </si>
  <si>
    <t>KAT110004</t>
  </si>
  <si>
    <t>金沙鎮塘頭農排改善應急工程</t>
  </si>
  <si>
    <t>鴻邁工程顧問有限公司金門分公司</t>
  </si>
  <si>
    <t>華成營造有限公司</t>
  </si>
  <si>
    <t>金門縣金沙鎮</t>
  </si>
  <si>
    <t>金門縣金沙鎮官嶼里</t>
  </si>
  <si>
    <t>攔水堰工程 
RC地坪 
漿砌塊石擋土牆</t>
  </si>
  <si>
    <t>陳瑋欣</t>
  </si>
  <si>
    <t>082-352150</t>
  </si>
  <si>
    <t>alon.chen0129@gmail.com</t>
  </si>
  <si>
    <t>金門縣烈嶼鄉公所</t>
  </si>
  <si>
    <t>烈嶼鄉西湖上游區域排水設施改善應急工程</t>
  </si>
  <si>
    <t>新承土木技師事務所</t>
  </si>
  <si>
    <t>發美營造有限公司</t>
  </si>
  <si>
    <t>金門縣烈嶼鄉</t>
  </si>
  <si>
    <t>植生護岸、既有排水溝修復、新作排水明溝、新作集水井、新作滲流景、新作過路版等</t>
  </si>
  <si>
    <t>林卓翰</t>
  </si>
  <si>
    <t>082-364505</t>
  </si>
  <si>
    <t>pony6226@hotmail.com</t>
  </si>
  <si>
    <t>金門縣自來水廠</t>
  </si>
  <si>
    <t>N109230310081</t>
  </si>
  <si>
    <t>金東地區湖庫導水管改善工程</t>
  </si>
  <si>
    <t>式新工程顧問股份有限公司</t>
  </si>
  <si>
    <t>紀揚營造有限公司</t>
  </si>
  <si>
    <t>金門縣金沙鎮及金湖鎮</t>
  </si>
  <si>
    <t>自來水管400MM延性鑄鐵管埋設6100公尺</t>
  </si>
  <si>
    <t>姜光燦</t>
  </si>
  <si>
    <t>082-373257</t>
  </si>
  <si>
    <t>johnyarcher@hotmail.com</t>
  </si>
  <si>
    <t>N109230310124</t>
  </si>
  <si>
    <t>金門大橋橋樑附掛自來水管工程</t>
  </si>
  <si>
    <t>巨鵬水電工程有限公司</t>
  </si>
  <si>
    <t>金門縣</t>
  </si>
  <si>
    <t>金門縣烈嶼鄉及金寧鄉</t>
  </si>
  <si>
    <t>新設自來水管線5500M</t>
  </si>
  <si>
    <t>呂卓尚</t>
  </si>
  <si>
    <t>082-327021</t>
  </si>
  <si>
    <t>shmilyjvy@gmail.com</t>
  </si>
  <si>
    <t>N111230310004</t>
  </si>
  <si>
    <t>榮湖及田浦水庫浚渫等周邊設施改善工程</t>
  </si>
  <si>
    <t>崇峻工程顧問有限公司</t>
  </si>
  <si>
    <t>泉昇營造股份有限公司</t>
  </si>
  <si>
    <t>金門縣金沙鎮榮湖及田浦水庫</t>
  </si>
  <si>
    <t>1.湖庫浚渫82000M3。 
2.田浦水庫抽水平台加高、溢流堰補強修繕、三孔及五孔箱涵側牆修復、南側岸堤修復。 
3.榮湖水庫人行橋拆除、與后水頭風水池水獺廊道連。 
4.既有道路修復。</t>
  </si>
  <si>
    <t>陳韋吟</t>
  </si>
  <si>
    <t>tunaf312@gmail.com</t>
  </si>
  <si>
    <t>金門縣政府工務處水利及下水道科</t>
  </si>
  <si>
    <t>N110110110098</t>
  </si>
  <si>
    <t>金門地區地下水觀測井新建工程</t>
  </si>
  <si>
    <t>亞磊數研工程顧問有限公司</t>
  </si>
  <si>
    <t>溪泉</t>
  </si>
  <si>
    <t>金門縣金城鎮、金寧鄉、金沙鎮、金湖鎮</t>
  </si>
  <si>
    <t>新建12處13口地下水觀測井</t>
  </si>
  <si>
    <t>已決標預定1110410開工</t>
  </si>
  <si>
    <t>趙晉妤</t>
  </si>
  <si>
    <t>082-312751</t>
  </si>
  <si>
    <t>sa5l4rup4m6@mail.kinmen.gov.tw</t>
  </si>
  <si>
    <t>N111110110013</t>
  </si>
  <si>
    <t>111年度金門縣海岸緊急搶險(修)工程(開口合約)</t>
  </si>
  <si>
    <t>金泰鑫營造工程有限公司</t>
  </si>
  <si>
    <t>金門縣(非原住民地區)</t>
  </si>
  <si>
    <t>陳維斌</t>
  </si>
  <si>
    <t>連江縣北竿鄉公所</t>
  </si>
  <si>
    <t>108C1120</t>
  </si>
  <si>
    <t>連江縣北竿鄉馬鼻灣海岸環境暨道路改善工程</t>
  </si>
  <si>
    <t>恩旭工程技術顧問有限公司</t>
  </si>
  <si>
    <t>元服工程有限公司</t>
  </si>
  <si>
    <t>連江縣北竿鄉</t>
  </si>
  <si>
    <t>1.馬鼻灣道路工程，全長406m,路寬10m。 
2.既有海堤增築工程，全長約223m，高度約5.4m。</t>
  </si>
  <si>
    <t>黃于恬</t>
  </si>
  <si>
    <t>0836-55218</t>
  </si>
  <si>
    <t>e2896a@hotmail.com</t>
  </si>
  <si>
    <t>111B0102</t>
  </si>
  <si>
    <t>111年度連江縣北竿鄉海岸緊急搶險(修)工程(開口契約)</t>
  </si>
  <si>
    <t>怡東工程顧問有限公司</t>
  </si>
  <si>
    <t>鑫駿營造有限公司</t>
  </si>
  <si>
    <t>111年度連江縣北竿鄉海岸緊急搶險(修)工程</t>
  </si>
  <si>
    <t>徐滋蔓</t>
  </si>
  <si>
    <t>gy88237@gmail.com</t>
  </si>
  <si>
    <t>連江縣環境資源局</t>
  </si>
  <si>
    <t>馬祖地區水庫集水區保育治理工程(第十標)</t>
  </si>
  <si>
    <t>旭美工程顧問有限公司馬祖分公司</t>
  </si>
  <si>
    <t>柏宏營造有限公司</t>
  </si>
  <si>
    <t>連江縣南竿鄉</t>
  </si>
  <si>
    <t>李宗益</t>
  </si>
  <si>
    <t>0836-26520</t>
  </si>
  <si>
    <t>15615@gmail.com</t>
  </si>
  <si>
    <t>連江縣政府工務處土木工程科</t>
  </si>
  <si>
    <t>110A018</t>
  </si>
  <si>
    <t>津沙海堤海岸調適改善工程</t>
  </si>
  <si>
    <t>尚鼎工程顧問有限公司</t>
  </si>
  <si>
    <t>東丕營造股份有限公司</t>
  </si>
  <si>
    <t>連江縣南竿鄉津沙村</t>
  </si>
  <si>
    <t>於南竿鄉津沙村西岸施作約100M離岸潛堤</t>
  </si>
  <si>
    <t>王杰</t>
  </si>
  <si>
    <t>0836-25330</t>
  </si>
  <si>
    <t>aworks1557@gmail.com</t>
  </si>
  <si>
    <t>調適計畫-水資源基金</t>
  </si>
  <si>
    <t>111A001</t>
  </si>
  <si>
    <t>111年度連江縣南竿鄉海岸緊急搶險(修)工程(開口合約)</t>
  </si>
  <si>
    <t>騰億營造有限公司</t>
  </si>
  <si>
    <t>南竿鄉防汛搶險搶修</t>
  </si>
  <si>
    <t>宜蘭縣冬山鄉公所</t>
  </si>
  <si>
    <t>DS1101110</t>
  </si>
  <si>
    <t>冬山鄉轄內綠地景觀遊憩及綠美化工程</t>
  </si>
  <si>
    <t>台灣高野景觀規劃股份有限公司</t>
  </si>
  <si>
    <t>常盛營造股份有限公司</t>
  </si>
  <si>
    <t>綠地景觀遊憩及綠美化工程</t>
  </si>
  <si>
    <t>俞小姐</t>
  </si>
  <si>
    <t>03-9591105</t>
  </si>
  <si>
    <t>miao127@mail.e-land.gov.tw</t>
  </si>
  <si>
    <t>宜蘭縣政府水利資源處水利工程科</t>
  </si>
  <si>
    <t>田茂營造事業有限公司</t>
  </si>
  <si>
    <t>宜蘭縣頭城鎮</t>
  </si>
  <si>
    <t>頭城鎮</t>
  </si>
  <si>
    <t>新建10cms砂仔港二號抽水站1座，土建結構2.5cms@5組抽水機組裝設2.5cms@4組、二十五連防潮閘門整修及砂仔港抽水站整修(座落砂仔港二號抽水站旁)。</t>
  </si>
  <si>
    <t>水利工程科-馮威嘉</t>
  </si>
  <si>
    <t>03-9251000</t>
  </si>
  <si>
    <t>weiga4@mail.e-land.gov.tw</t>
  </si>
  <si>
    <t>WRCO110035</t>
  </si>
  <si>
    <t>建業排水(0K+020~0K+532)排水改善工程及橋梁改建</t>
  </si>
  <si>
    <t>邑菖工程顧問有限公司</t>
  </si>
  <si>
    <t>隆盛營造有限公司</t>
  </si>
  <si>
    <t>改建護岸512公尺及改建橋梁1座</t>
  </si>
  <si>
    <t>水利工程科-連有權</t>
  </si>
  <si>
    <t>jim0911845417@mail.e-land.gov.tw</t>
  </si>
  <si>
    <t>WRCO110041</t>
  </si>
  <si>
    <t>舊寮溪排水護岸應急工程</t>
  </si>
  <si>
    <t>四維工程顧問有限公司</t>
  </si>
  <si>
    <t>新豐營造有限公司</t>
  </si>
  <si>
    <t>分洪箱涵1座、護岸改建220公尺。</t>
  </si>
  <si>
    <t>水利工程科-賴顗中</t>
  </si>
  <si>
    <t>lai852046@mail.e-land.gov.tw</t>
  </si>
  <si>
    <t>宜蘭縣政府工商旅遊處</t>
  </si>
  <si>
    <t>BTCO109004</t>
  </si>
  <si>
    <t>安農溪第三期河道環境改善計畫</t>
  </si>
  <si>
    <t>家祥營造有限公司</t>
  </si>
  <si>
    <t>宜蘭縣三星鄉安農溪</t>
  </si>
  <si>
    <t>1.農義橋立體交叉改善工程 
2.燈具新增及改善工程 
3.綠能教育解說點工程 
4.指標導覽牌新增及改善工程 
5.生態復育點工程</t>
  </si>
  <si>
    <t>遊憩規劃科-林昀弘</t>
  </si>
  <si>
    <t>yunhung1003@mail.e-land.gov.tw</t>
  </si>
  <si>
    <t>新竹縣關西鎮公所</t>
  </si>
  <si>
    <t>111-TE05</t>
  </si>
  <si>
    <t>關西鎮牛欄河區排護岸崩塌復建工程</t>
  </si>
  <si>
    <t>富億土木包工業有限公司</t>
  </si>
  <si>
    <t>新竹縣關西鎮</t>
  </si>
  <si>
    <t>為因應天然災害造成各類公共設施損害，關西鎮公所特編列此工程修復復建相關設施。漿砌卵石護坡坡腳基礎漿砌卵石，卵石(平均∮12~15cm)567M2</t>
  </si>
  <si>
    <t>已決標預定1110330開工</t>
  </si>
  <si>
    <t>謝謝恩</t>
  </si>
  <si>
    <t>03-5873180</t>
  </si>
  <si>
    <t>ted2747680y@gmail.com</t>
  </si>
  <si>
    <t>新竹縣橫山鄉公所</t>
  </si>
  <si>
    <t>431-1694</t>
  </si>
  <si>
    <t>110年度新竹縣橫山鄉南昌村上坪溪支線道路改善工程</t>
  </si>
  <si>
    <t>宥勝工程顧問有限公司</t>
  </si>
  <si>
    <t>昆琳營造有限公司</t>
  </si>
  <si>
    <t>新竹縣橫山鄉</t>
  </si>
  <si>
    <t>道路維修養護工程</t>
  </si>
  <si>
    <t>廖緯旻</t>
  </si>
  <si>
    <t>03-5932001</t>
  </si>
  <si>
    <t>20085816@hchg.gov.tw</t>
  </si>
  <si>
    <t>新竹縣新豐鄉公所</t>
  </si>
  <si>
    <t>HE109409</t>
  </si>
  <si>
    <t>上坑排水民安橋上游護岸改善應急工程</t>
  </si>
  <si>
    <t>泰禹工程技術顧問有限公司</t>
  </si>
  <si>
    <t>家凱營造有限公司</t>
  </si>
  <si>
    <t>新竹縣新豐鄉</t>
  </si>
  <si>
    <t>邊坡護岸工程</t>
  </si>
  <si>
    <t>張哲銘</t>
  </si>
  <si>
    <t>03-5591116</t>
  </si>
  <si>
    <t>a147896322002@yahoo.com.tw</t>
  </si>
  <si>
    <t>新竹縣芎林鄉公所</t>
  </si>
  <si>
    <t>1100004d</t>
  </si>
  <si>
    <t>110年度芎林鄉崁下幹線應急工程(聚德橋至鄉和橋區間)</t>
  </si>
  <si>
    <t>沛德工程技術顧問有限公司</t>
  </si>
  <si>
    <t>皇維建設開發有限公司</t>
  </si>
  <si>
    <t>新竹縣芎林鄉</t>
  </si>
  <si>
    <t>新竹縣芎林鄉區域排水崁下幹線(聚德橋至鄉和橋區間)</t>
  </si>
  <si>
    <t>拆除既有護岸250公尺，新設護岸250公尺</t>
  </si>
  <si>
    <t>陳文德</t>
  </si>
  <si>
    <t>03-5921135</t>
  </si>
  <si>
    <t>10013913@hchg.gov.tw</t>
  </si>
  <si>
    <t>新竹縣寶山鄉公所</t>
  </si>
  <si>
    <t>W108-06</t>
  </si>
  <si>
    <t>客雅溪二油橋改建及周邊護岸治理工程</t>
  </si>
  <si>
    <t>虹橋工程顧問有限公司</t>
  </si>
  <si>
    <t>龍炎營造股份有限公司</t>
  </si>
  <si>
    <t>新竹縣寶山鄉</t>
  </si>
  <si>
    <t>新竹縣寶山鄉寶山村</t>
  </si>
  <si>
    <t>349公尺砌石護岸 
防汛道路鋪設清碎石，設置仿木欄杆計179公尺。 
道路改善約200公尺，改善道路總面積約2400平方公尺。 
二油橋採單跨預力梁橋，橋長30公尺，寬12公尺。</t>
  </si>
  <si>
    <t>王惠儀</t>
  </si>
  <si>
    <t>03-5200090#707</t>
  </si>
  <si>
    <t>10013396@hchg.gov.tw</t>
  </si>
  <si>
    <t>W109-05</t>
  </si>
  <si>
    <t>鹽港溪上游生活圈水環境景觀改善計畫</t>
  </si>
  <si>
    <t>惇陽工程顧問有限公司</t>
  </si>
  <si>
    <t>勇翔營造有限公司</t>
  </si>
  <si>
    <t>新竹縣寶山鄉新城村、寶斗村</t>
  </si>
  <si>
    <t>砌石護岸約367公尺、鹽港溪及在地客家文化意象節點4處、生態導覽牌3座、綠廊銜接箱涵橋1座、汙水處理設施3組、防汛道路兼綠廊散步道1084公尺、踏石串聯防汛階梯2座等，本工程由惇陽工程顧問有限公司負責設計監造，勇翔營造有限公司負責施工。</t>
  </si>
  <si>
    <t>W110-04</t>
  </si>
  <si>
    <t>水尾溝(寶1-1排水)斷面11-12護岸改善應急工程</t>
  </si>
  <si>
    <t>新竹縣雙新村水尾溝</t>
  </si>
  <si>
    <t>甲型護岸385m 
下河階梯3座</t>
  </si>
  <si>
    <t>黃煜倫</t>
  </si>
  <si>
    <t>20081269@hchg.gov.tw</t>
  </si>
  <si>
    <t>W110-09</t>
  </si>
  <si>
    <t>110年寶1-1排水(水尾溝)護岸崩塌災害復建工程</t>
  </si>
  <si>
    <t>1.施做A型護岸長44公尺，高9公尺 
2.砌抗沖蝕袋長44公尺，高1.35公尺 
3.施做拍漿溝44公尺</t>
  </si>
  <si>
    <t>03-5200090</t>
  </si>
  <si>
    <t>新竹縣北埔鄉公所</t>
  </si>
  <si>
    <t>110年北埔鄉大湖村、水&amp;#30940;村改善工程</t>
  </si>
  <si>
    <t>璟泰土木包工業</t>
  </si>
  <si>
    <t>新竹縣北埔鄉</t>
  </si>
  <si>
    <t>新竹縣北埔鄉大湖村及水&amp;#30940;村</t>
  </si>
  <si>
    <t>擋土牆長150M</t>
  </si>
  <si>
    <t>方冠皓</t>
  </si>
  <si>
    <t>03-5802204</t>
  </si>
  <si>
    <t>20094577@hchg.gov.tw</t>
  </si>
  <si>
    <t>新竹縣尖石鄉公所</t>
  </si>
  <si>
    <t>尖石鄉錦屏村4-5鄰、11鄰、12鄰部落簡易自來水系統供水改善等三件工程</t>
  </si>
  <si>
    <t>富林工程技術顧問有限公司</t>
  </si>
  <si>
    <t>潤富營造有限公司</t>
  </si>
  <si>
    <t>新竹縣尖石鄉</t>
  </si>
  <si>
    <t>新竹縣尖石鄉錦屏村4-5鄰.11鄰.12鄰</t>
  </si>
  <si>
    <t>簡易自來水設施工程</t>
  </si>
  <si>
    <t>范文齊</t>
  </si>
  <si>
    <t>03-5841001</t>
  </si>
  <si>
    <t>20091950@hchg.gov.tw</t>
  </si>
  <si>
    <t>新竹縣竹北市公所</t>
  </si>
  <si>
    <t>全國水環境改善計畫-頭前溪整體水岸環境營造計畫-牛埔溪水月意象整體景觀工程</t>
  </si>
  <si>
    <t>朝勝營造事業股份有限公司</t>
  </si>
  <si>
    <t>路面工程 
照明工程 
澆灌工程</t>
  </si>
  <si>
    <t>張豪驛</t>
  </si>
  <si>
    <t>03-5515919</t>
  </si>
  <si>
    <t>20095471@hchg.gov.tw</t>
  </si>
  <si>
    <t>109GD0713</t>
  </si>
  <si>
    <t>鳳山溪水月意象景觀橋新建工程案</t>
  </si>
  <si>
    <t>泰欣營造股份有限公司</t>
  </si>
  <si>
    <t>新竹縣竹北市新港里及崇義里</t>
  </si>
  <si>
    <t>興建橫跨鳳山溪及牛埔溪之自行車用景觀橋，長度共計529公尺。</t>
  </si>
  <si>
    <t>A2020070601</t>
  </si>
  <si>
    <t>全國水環境改善計畫-頭前溪整體水岸環境營造計畫-新月沙灘整體景觀環境改善工程</t>
  </si>
  <si>
    <t>連鼎工程顧問有限公司</t>
  </si>
  <si>
    <t>1.木樁突堤:80M*5座，共400M 
2.填沙養灘:72197立方米 
3.拋石護岸:691M 
4.植草:12224平方米</t>
  </si>
  <si>
    <t>于千&amp;#23074;</t>
  </si>
  <si>
    <t>03-5515919#113</t>
  </si>
  <si>
    <t>10015673@hchg.gov.tw</t>
  </si>
  <si>
    <t>JB2021041601</t>
  </si>
  <si>
    <t>豆子埔溪幹線護岸改善應急工程（永興橋以西）</t>
  </si>
  <si>
    <t>東和工程顧問有限公司</t>
  </si>
  <si>
    <t>擎鋒營造有限公司</t>
  </si>
  <si>
    <t>興建護岸長400M，高400M</t>
  </si>
  <si>
    <t>彭宗仁</t>
  </si>
  <si>
    <t>elever@hchg.gov.tw</t>
  </si>
  <si>
    <t>新竹縣政府工務處水利科</t>
  </si>
  <si>
    <t>W108-015a</t>
  </si>
  <si>
    <t>新竹縣新豐垃圾掩埋場西側海岸防護工程</t>
  </si>
  <si>
    <t>拋石護岸520公尺、突堤80公尺4座、養灘10萬立方公尺</t>
  </si>
  <si>
    <t>洪唯峰</t>
  </si>
  <si>
    <t>03-5518101</t>
  </si>
  <si>
    <t>20093569@hchg.gov.tw</t>
  </si>
  <si>
    <t>苗栗縣卓蘭鎮公所</t>
  </si>
  <si>
    <t>１０８年度大安溪斷面３０∼３３河段疏濬工程兼供土石採售分離作業公益支出計畫—１０９年度地方零星小型改善工程</t>
  </si>
  <si>
    <t>台科工程顧問有限公司</t>
  </si>
  <si>
    <t>証旭土木包工業</t>
  </si>
  <si>
    <t>苗栗縣卓蘭鎮</t>
  </si>
  <si>
    <t>新設擋土牆、收尾工、排水溝加蓋、排水設施</t>
  </si>
  <si>
    <t>約僱人員詹智樺</t>
  </si>
  <si>
    <t>04-25892101分機125</t>
  </si>
  <si>
    <t>e336881@juolan.gov.tw</t>
  </si>
  <si>
    <t>卓蘭鎮上新里、苗豐里、新厝里農水路改善工程</t>
  </si>
  <si>
    <t>聯東土木包工業(苗栗縣)</t>
  </si>
  <si>
    <t>詳工程契約圖說</t>
  </si>
  <si>
    <t>技佐林紀明</t>
  </si>
  <si>
    <t>chiming@juolan.gov.tw</t>
  </si>
  <si>
    <t>卓蘭鎮白布帆國小校區及周邊環境改善工程</t>
  </si>
  <si>
    <t>裕翔土木包工業</t>
  </si>
  <si>
    <t>化糞池耕新、排水溝維護、花臺復舊、建物拆除地坪鋪設</t>
  </si>
  <si>
    <t>約僱人員詹玉宇</t>
  </si>
  <si>
    <t>04-25892101</t>
  </si>
  <si>
    <t>ov6788@juolan.gov.tw</t>
  </si>
  <si>
    <t>卓蘭鎮１１０年度水資源保護區公共設施改善計畫（包括卓蘭鎮坪林里、景山里、西坪里等地區）</t>
  </si>
  <si>
    <t>工程</t>
  </si>
  <si>
    <t>林技士啟銘</t>
  </si>
  <si>
    <t>(04)25892101分機122</t>
  </si>
  <si>
    <t>m9405216@juolan.gov.tw</t>
  </si>
  <si>
    <t>苗栗縣大湖鄉公所</t>
  </si>
  <si>
    <t>110A032</t>
  </si>
  <si>
    <t>大湖溪社寮角堤防綠化工程</t>
  </si>
  <si>
    <t>首旻土木包工業</t>
  </si>
  <si>
    <t>萱草種植14213株 
邊坡整理1184.4m2 
客沃土118.4m3</t>
  </si>
  <si>
    <t>林昆履</t>
  </si>
  <si>
    <t>037-991111</t>
  </si>
  <si>
    <t>f21@dahu.</t>
  </si>
  <si>
    <t>110A064</t>
  </si>
  <si>
    <t>110年度水資源保護區內小型工程-新開村</t>
  </si>
  <si>
    <t>年宏土木包工業(苗栗縣)</t>
  </si>
  <si>
    <t>劉育訓</t>
  </si>
  <si>
    <t>h19@dahu.gov.tw</t>
  </si>
  <si>
    <t>110A065</t>
  </si>
  <si>
    <t>110年度水資源保護區內小型工程-栗林村</t>
  </si>
  <si>
    <t>苗栗縣頭屋鄉公所</t>
  </si>
  <si>
    <t>0110-1-12</t>
  </si>
  <si>
    <t>明德仁隆聯合供水協會各井串連之蓄水塔改善工程</t>
  </si>
  <si>
    <t>魯班工程顧問有限公司</t>
  </si>
  <si>
    <t>宏峻土木包工業</t>
  </si>
  <si>
    <t>100立方公尺鋼筋混凝土蓄水池1座，PC進場道路35M</t>
  </si>
  <si>
    <t>劉仲豪</t>
  </si>
  <si>
    <t>037-250078</t>
  </si>
  <si>
    <t>haoliu29@ems.maioli.gov.tw</t>
  </si>
  <si>
    <t>苗栗縣三義鄉公所</t>
  </si>
  <si>
    <t>110年度鯉魚潭水庫營運公益支出工程</t>
  </si>
  <si>
    <t>鈺霖工程顧問有限公司</t>
  </si>
  <si>
    <t>山城開發有限公司</t>
  </si>
  <si>
    <t>鯉魚潭村</t>
  </si>
  <si>
    <t>鯉魚潭公有設施修繕維護</t>
  </si>
  <si>
    <t>陳昱瑋</t>
  </si>
  <si>
    <t>037-872801</t>
  </si>
  <si>
    <t>z9099336@sanyi.gov.tw</t>
  </si>
  <si>
    <t>110年三義鄉鯉魚潭村砂石車行逕路線路面清掃工程(開口契約)</t>
  </si>
  <si>
    <t>路面清潔</t>
  </si>
  <si>
    <t>1100D0001957</t>
  </si>
  <si>
    <t>110年度代辦第三河川局行政協助工程(第二期)</t>
  </si>
  <si>
    <t>北鑫營造有限公司</t>
  </si>
  <si>
    <t>苗140聯絡道AC改善</t>
  </si>
  <si>
    <t>1100D0002011</t>
  </si>
  <si>
    <t>前瞻基礎建設計畫-無自來水地區供水改善計畫第三期-三義鄉龍騰村簡易自來水系統改善工程</t>
  </si>
  <si>
    <t>簡易自來水系統改善工程</t>
  </si>
  <si>
    <t>徐韻惠</t>
  </si>
  <si>
    <t>yunhui1218@gmail.com</t>
  </si>
  <si>
    <t>1100D0003114</t>
  </si>
  <si>
    <t>110年三義鄉鯉魚潭水村砂石車行經路線路面及堤防道路維護工程</t>
  </si>
  <si>
    <t>AC道路改善10384平方米</t>
  </si>
  <si>
    <t>037-872801*62</t>
  </si>
  <si>
    <t>苗栗縣大湖鄉大南國民小學</t>
  </si>
  <si>
    <t>苗栗縣大南國小雨水貯留系統建設工程採購案</t>
  </si>
  <si>
    <t>戊新土木包工業（苗栗縣）</t>
  </si>
  <si>
    <t>苗栗縣(非原住民地區)</t>
  </si>
  <si>
    <t>黃世翔</t>
  </si>
  <si>
    <t>037-992813</t>
  </si>
  <si>
    <t>苗栗縣政府水利處水利科</t>
  </si>
  <si>
    <t>09230a</t>
  </si>
  <si>
    <t>蜆仔溝排水出口滯洪池興建工程</t>
  </si>
  <si>
    <t>文順營造有限公司</t>
  </si>
  <si>
    <t>苗栗縣竹南鎮</t>
  </si>
  <si>
    <t>池頂面積 13,710 m2 、池底面積 11,310 m2 、池頂高程EL. +4.9 m。 
砌石護坡 1992 m2 (W4.8m*L415m)、基腳 415 m (H=0.9m)、欄杆 460 m (H=1.2m)、 
L型護欄型式A 296.35 m (H=0.75-1.65m)、L型護欄型式B 120.23 m (H=0.44-0.64m)、 
拋卵塊石 205 m3 (D10-15cm)、移動式抽水機平台1處 L=36m、清淤坡道1處 L=35m、 
入流工1座 L=17.4m、初流工1座 (W1.4m*W1.4m)、種植第三類喬木12株、 
懸臂式護岸 70.96m (H=5.25-5.45m)</t>
  </si>
  <si>
    <t>羅浩緯</t>
  </si>
  <si>
    <t>037-559211</t>
  </si>
  <si>
    <t>p0922110705@ems.miaoli.gov.tw</t>
  </si>
  <si>
    <t>09255a</t>
  </si>
  <si>
    <t>沙河溪沙河橋改建工程</t>
  </si>
  <si>
    <t>麗鄴工程顧問有限公司</t>
  </si>
  <si>
    <t>日泰營造有限公司</t>
  </si>
  <si>
    <t>道路,護岸,橋樑</t>
  </si>
  <si>
    <t>吳國正</t>
  </si>
  <si>
    <t>037-559601</t>
  </si>
  <si>
    <t>r01521311@ems.miaoli.gov.tw</t>
  </si>
  <si>
    <t>313200000G</t>
  </si>
  <si>
    <t>108082B</t>
  </si>
  <si>
    <t>田寮排水系統分洪治理工程(第一期)</t>
  </si>
  <si>
    <t>元佑工程顧問有限公司</t>
  </si>
  <si>
    <t>嘉鑫營造有限公司</t>
  </si>
  <si>
    <t>苗栗縣苗栗市</t>
  </si>
  <si>
    <t>1.分洪渠道(箱涵)A~F工程，長度-1156M。 
2.箱涵清掃孔、透氣孔工程，清掃孔-5處、透氣孔-4處。 
3.兩側及跨越排水溝工程合計-1608M，集水井-3座。 
4.道路工程主線工程含延伸長-1159M(AC=10cm)。 
5.道路標線工程合計-534M2。 
6.維祥圳工程，新建版橋-1座(B=8.1M、L=7M、H=1.5M)橋台寬度漸變，側溢流堰1座。 
7.五張犁圳工程，圳路箱涵A-5M；圳路箱涵B-35M，圳路水溝-74M，圳路落水井-1座。 
8.分洪箱涵與既設箱涵銜接段工程，翼牆-2處；頂、底版各-1處。 
9.消能工及排水工程，消能池-1座；舖排塊石溝-0.75M，石籠護墊溝109M；人行版橋-1座；步道-43M。 
10.擋土支撐工程，打拔鋼軌樁(6、9、11M)雙側合計-2351M；打拔鋼板樁(6、9、11M)雙側合計200M，第一層橫撐-1352M2；第二層橫撐-338M2。 
11.管線臨遷框架工程，2處。</t>
  </si>
  <si>
    <t>水利科王仁達</t>
  </si>
  <si>
    <t>037-559596</t>
  </si>
  <si>
    <t>ada999@ems.miaoli.gov.tw</t>
  </si>
  <si>
    <t>頭份市土牛溪排水(河心累距5K+677~5K+697)及(河心累距6K+221~6K+281)護岸新建應急工程</t>
  </si>
  <si>
    <t>華聯工程顧問有限公司</t>
  </si>
  <si>
    <t>天乙營造有限公司</t>
  </si>
  <si>
    <t>苗栗縣頭份鎮</t>
  </si>
  <si>
    <t>苗栗縣頭份市土牛溪</t>
  </si>
  <si>
    <t>5K+677~5K+697: 
擋土牆加高:L=25M 
6K+221~6K+281: 
擋土牆設置:L=105M</t>
  </si>
  <si>
    <t>林浩帆</t>
  </si>
  <si>
    <t>037-559630</t>
  </si>
  <si>
    <t>cloud710@ems.miaoli.gov.tw</t>
  </si>
  <si>
    <t>110130a</t>
  </si>
  <si>
    <t>後龍鎮水尾仔圳排水(河心累距0K+000-0K+264)右岸護岸新建應急工程</t>
  </si>
  <si>
    <t>苗栗縣後龍鎮</t>
  </si>
  <si>
    <t>(1)護岸(坡面工)設置L=196.36M ，約1010平方公尺 
(2)護岸基礎H=1.5M，L=208M 
(3)欄杆設置L=195M 
(4)固床工1道(總長8.7M) 
(5)既有護岸牆面及基礎補強H=3.0，L=65.2M 
(6)5cm密級配瀝青混凝土級鋪設A=897M&amp;#178;</t>
  </si>
  <si>
    <t>kenny802756@ems.miaoli.gov.tw</t>
  </si>
  <si>
    <t>苗栗縣政府水利處土石管理科</t>
  </si>
  <si>
    <t>110170a</t>
  </si>
  <si>
    <t>協助第三河川局辦理大安溪水尾段疏濬工程兼供土石採售分離作業周邊環境維護工程</t>
  </si>
  <si>
    <t>苗栗縣卓蘭鎮、三義鄉</t>
  </si>
  <si>
    <t>舊義里橋至卓蘭鎮內灣堤尾附近(貴局管制站)長約14公里之便道其運輸便道施設、維護保養、搶通搶修、障礙排除、安全維護、水車灑水、140線23K+100附近河川區域出入口管制站區運輸車輛清洗設備及監視設備租用，140線管制站區附近平面道路之路面損壞修復及道路環境清潔維護工作。</t>
  </si>
  <si>
    <t>林明斌</t>
  </si>
  <si>
    <t>037-559607</t>
  </si>
  <si>
    <t>mplin123@ems.miaoli.gov.tw</t>
  </si>
  <si>
    <t>苗栗縣政府水利處水土保持科</t>
  </si>
  <si>
    <t>110年泰安鄉士林村、象鼻村、梅園村、錦水村、清安村、中興村坡地環境改善工程</t>
  </si>
  <si>
    <t>聯和營造工程有限公司</t>
  </si>
  <si>
    <t>水泥路面15公分厚混凝土路面4250.5平方公尺、擋土牆長40M、護岸長26M、截水溝長13M、欄杆長90M、壓花地坪長16.5M、水泥護欄長40m、路緣石長16.5m</t>
  </si>
  <si>
    <t>張智強</t>
  </si>
  <si>
    <t>037-559792</t>
  </si>
  <si>
    <t>qeksaquc@ems.miaoli.gov.tw</t>
  </si>
  <si>
    <t>苗栗縣政府工務處養護科</t>
  </si>
  <si>
    <t>140線路面維護整修及復舊工程(110年度)</t>
  </si>
  <si>
    <t>暘昇工程顧問有限公司</t>
  </si>
  <si>
    <t>苗栗縣三義鄉、卓蘭鎮</t>
  </si>
  <si>
    <t>AC路面舖設</t>
  </si>
  <si>
    <t>劉劼彥</t>
  </si>
  <si>
    <t>037-559450</t>
  </si>
  <si>
    <t>water8522@ems.miaoli.gov.tw-</t>
  </si>
  <si>
    <t>彰化縣二水鄉公所</t>
  </si>
  <si>
    <t>110-14118</t>
  </si>
  <si>
    <t>110年度二水鄉公益支出改善計畫</t>
  </si>
  <si>
    <t>勤毅工程顧問有限公司</t>
  </si>
  <si>
    <t>宏展土木包工業(彰化縣)</t>
  </si>
  <si>
    <t>鄉內改善計畫</t>
  </si>
  <si>
    <t>羅孟商</t>
  </si>
  <si>
    <t>04-8790100</t>
  </si>
  <si>
    <t>g2030@ershui.gov.tw</t>
  </si>
  <si>
    <t>彰化縣政府農業處</t>
  </si>
  <si>
    <t>109-0020602-051-1-1</t>
  </si>
  <si>
    <t>大肚溪口保育區互花米草移除計畫工程</t>
  </si>
  <si>
    <t>詮雋土木大地技師事務所</t>
  </si>
  <si>
    <t>彰化縣伸港鄉</t>
  </si>
  <si>
    <t>1.基地內互花米草移除約20000平方公尺。 
2.施工前中後生態調查監測（開工日前1個月起算至少連續調查監測6個月）。 
3.互花米草移除後棲地維護管理1年。</t>
  </si>
  <si>
    <t>姜禮恩</t>
  </si>
  <si>
    <t>04-7531617</t>
  </si>
  <si>
    <t>a640180@email.chcg.gov.tw</t>
  </si>
  <si>
    <t>彰化縣政府城市暨觀光發展處</t>
  </si>
  <si>
    <t>110-0022107-093-1-1</t>
  </si>
  <si>
    <t>彰化縣烏溪堤防水岸遊憩廊道建置工程(第三期)</t>
  </si>
  <si>
    <t>銘佑營造有限公司</t>
  </si>
  <si>
    <t>伸港鄉、彰化市、芬園鄉</t>
  </si>
  <si>
    <t>越堤道72公尺 
自行車道工程600公尺 
欄杆優化工程12公里 
導覽牌、指示牌</t>
  </si>
  <si>
    <t>已決標並已於1110328開工</t>
  </si>
  <si>
    <t>賴旻佑</t>
  </si>
  <si>
    <t>04-7532769</t>
  </si>
  <si>
    <t>minyou@email.chcg.gov.tw</t>
  </si>
  <si>
    <t>彰化縣政府水利資源處水利工程科</t>
  </si>
  <si>
    <t>106-0022201-205-1-2</t>
  </si>
  <si>
    <t>鹿港溪再現計畫-彰化縣鹿港溪排水護岸及水岸景觀環境營造</t>
  </si>
  <si>
    <t>文健營造股份有限公司</t>
  </si>
  <si>
    <t>彰化縣鹿港鎮</t>
  </si>
  <si>
    <t>一、工程概要: 
本工程串聯老街舊城區，改善舊鹿港溪排水護岸及周邊水岸環境景觀，營造的水岸環境，一是自然棲地營造，二是再造運河行船，三是文藝市集廊道，完成後將融合環境、休閒及人文意象，帶動河岸邊的市鎮發展與提升生活品質，搭配鄰近國小等公共設施與在地居民生活結合，增加當地居民及外來遊客休憩空間，將恢復昔日【母親之河】之榮光，再現昔日鹿港溪風華。 
本工程辦理南興三號橋至青雲路間鹿港溪排水護岸改建、環境營造及沿線橋梁改建等，主要效益為排水&amp;#63799;改善確保通洪能&amp;#63882;，污水截流引進潔淨水源，營造優質生活環境，營造景觀&amp;#63805;帶、親水步道、&amp;#63779;帶遊憩、水中舞台、風帆廣場等，兼具生活、遊憩及觀光等多元空間，讓&amp;#63808;港溪&amp;#63884;史印象再現，進而帶動鹿港地區發展。 
另於107年7月2日豪大雨造成鹿港老街及公會堂附近嚴重淹水，經評估後於下水道丙幹線出口處(本工程工區範圍內)設置抽水站一處。 
二、主要施工項目: 
1.護岸約3,236m 
2.橋梁改建7座、新建人行橋1座 
3.截流箱涵1,584m 
4.引水HDPE管1,649m 
5.廣場(風帆廣場、開源廣場、水中舞台) 
6.步道、植栽、照明等休憩景觀 
7.新建抽水站1座</t>
  </si>
  <si>
    <t>周嘉宏</t>
  </si>
  <si>
    <t>04-7532618</t>
  </si>
  <si>
    <t>a72034011@email.chcg.gov.tw</t>
  </si>
  <si>
    <t>109-0022201-121-1-1</t>
  </si>
  <si>
    <t>達鴻營造有限公司</t>
  </si>
  <si>
    <t>彰化縣花壇鄉</t>
  </si>
  <si>
    <t>排水路改為1470公央+1座橋</t>
  </si>
  <si>
    <t>廖世權</t>
  </si>
  <si>
    <t>04-7532621</t>
  </si>
  <si>
    <t>s9011022@email.chcg.gov.tw</t>
  </si>
  <si>
    <t>109-0022201-127-1-1</t>
  </si>
  <si>
    <t>睦宜排水(第二期)改善及橋梁改建工程併辦土石標售</t>
  </si>
  <si>
    <t>劦盛工程顧問有限公司</t>
  </si>
  <si>
    <t>彰化縣田中鎮</t>
  </si>
  <si>
    <t>生態槽護岸：1+848~2+254，右岸397m，左岸367m，h&gt;1.5m。 
懸臂式擋土牆：2+255.2~2+280，左岸28.6m，H=3.0m。 
U型擋土牆：2+280~2+401.6，L=119.4m，H=3.0m。 
終點箱涵及渡槽改善。 
埔頭橋及無名橋I~III改建。</t>
  </si>
  <si>
    <t>張家豪</t>
  </si>
  <si>
    <t>04-7532620</t>
  </si>
  <si>
    <t>a72018011@email.chcg.gov.tw</t>
  </si>
  <si>
    <t>110-0022201-053-1-1</t>
  </si>
  <si>
    <t>阿力排水(三和村段)應急工程</t>
  </si>
  <si>
    <t>晨鉅營造工程有限公司</t>
  </si>
  <si>
    <t>護岸改善330公尺。</t>
  </si>
  <si>
    <t>110-0022201-058-1-1</t>
  </si>
  <si>
    <t>溪州大排(土桂橋上游段)應急工程</t>
  </si>
  <si>
    <t>玖邑營造有限公司</t>
  </si>
  <si>
    <t>1.漿砌石護岸：603公尺。 
2.瀝青混凝土路面刨鋪：2,166平方公尺。 
3.人行橋復舊：1處。</t>
  </si>
  <si>
    <t>黃晉瑜</t>
  </si>
  <si>
    <t>04-7532615</t>
  </si>
  <si>
    <t>a72030011@email.chcg.gov.tw</t>
  </si>
  <si>
    <t>110-0022201-059-1-1</t>
  </si>
  <si>
    <t>萬興排水(永興里段)應急工程</t>
  </si>
  <si>
    <t>彰化縣二林鎮</t>
  </si>
  <si>
    <t>1.左岸新設護岸154公尺。 
2.右岸既有護岸坡面工補強153公尺。</t>
  </si>
  <si>
    <t>110-0022201-068-1-1</t>
  </si>
  <si>
    <t>洪堀寮排水(秀厝段及福新段)應急工程</t>
  </si>
  <si>
    <t>護岸改善250公尺</t>
  </si>
  <si>
    <t>佶鼎營造有限公司</t>
  </si>
  <si>
    <t>彰化縣埤頭鄉</t>
  </si>
  <si>
    <t>彰化縣埤頭鄉崙子村</t>
  </si>
  <si>
    <t>(一)工區一 
１、既有橋梁及護岸拆除。 
２、新設箱涵橋1座。 
３、新設護岸9.5公尺。 
４、新設紐澤西護欄L=23.3公尺。 
５、瀝青混凝土路面修復：282平方公尺。 
(二)工區二 
１、護岸改善L=34公尺。 
２、瀝青混凝土路面修復：82平方公尺。</t>
  </si>
  <si>
    <t>吳伯諺</t>
  </si>
  <si>
    <t>04-7532617</t>
  </si>
  <si>
    <t>chcg20210105@email.chcg.gov.tw</t>
  </si>
  <si>
    <t>110-0022201-078-1-1</t>
  </si>
  <si>
    <t>花壇排水(長沙村)應急工程</t>
  </si>
  <si>
    <t>億源營造有限公司</t>
  </si>
  <si>
    <t>1.新社箱涵2座。 
2.新設護岸113.2公尺。 
3.新設引道320.13公尺。</t>
  </si>
  <si>
    <t>楊尊閔</t>
  </si>
  <si>
    <t>04-7532622</t>
  </si>
  <si>
    <t>d721012@email.chcg.gov.tw</t>
  </si>
  <si>
    <t>110-0022201-105-1-1</t>
  </si>
  <si>
    <t>彰化山寮排水(第三期)改善及橋梁改建工程併辦土石標售</t>
  </si>
  <si>
    <t>友仁營造有限公司</t>
  </si>
  <si>
    <t>排水路改善1370公尺</t>
  </si>
  <si>
    <t>110-0022201-166-1-1</t>
  </si>
  <si>
    <t>新街排水增設閘門式抽水機工程</t>
  </si>
  <si>
    <t>賀群營造有限公司</t>
  </si>
  <si>
    <t>增設2.0cms閘門式抽水機</t>
  </si>
  <si>
    <t>已決標預定1110427開工</t>
  </si>
  <si>
    <t>南投縣埔里鎮公所</t>
  </si>
  <si>
    <t>麒麟里第10鄰簡易自來水鑿井工程</t>
  </si>
  <si>
    <t>合&amp;#30494;工程顧問有限公司</t>
  </si>
  <si>
    <t>埔里鑿井工程行</t>
  </si>
  <si>
    <t>簡易自來水鑿井工程</t>
  </si>
  <si>
    <t>蔡勝華</t>
  </si>
  <si>
    <t>049-2984040</t>
  </si>
  <si>
    <t>123@hotmail.com</t>
  </si>
  <si>
    <t>守城社區簡易自來水改善工程</t>
  </si>
  <si>
    <t>和興土木包工業(彰化市)</t>
  </si>
  <si>
    <t>南投縣埔里鎮牛眠里守城社區</t>
  </si>
  <si>
    <t>簡易自來水工程，HDPE管線長1000m，混凝土水塔50T*1座</t>
  </si>
  <si>
    <t>湯竣翔</t>
  </si>
  <si>
    <t>049-2984040#135</t>
  </si>
  <si>
    <t>tang0759@mail.puli.gov.tw</t>
  </si>
  <si>
    <t>水流東排水幹線(向善一號橋至向善二號橋河段)護岸應急工程</t>
  </si>
  <si>
    <t>龍宇營造有限公司</t>
  </si>
  <si>
    <t>1.新建護岸，L=1012.35m。 
2.基礎加強，L=165.38m。 
3.預鑄截水牆，L=1177.73m，共計589塊。</t>
  </si>
  <si>
    <t>puli103@mail.puli.gov.tw</t>
  </si>
  <si>
    <t>「全國水環境改善計畫」-南投縣「枇杷城排水親水空間營造計畫」工程</t>
  </si>
  <si>
    <t>護岸改善工程 
人行道改善工程</t>
  </si>
  <si>
    <t>林筱蓓</t>
  </si>
  <si>
    <t>bear@mail.puli.gov.tw</t>
  </si>
  <si>
    <t>南港溪溪北一號堤段環境營造工程</t>
  </si>
  <si>
    <t>堤岸環境營造L=1100m 
高灘地環境營造A=4500m2</t>
  </si>
  <si>
    <t>黃則憲</t>
  </si>
  <si>
    <t>mai044@mail.puli.gov.tw</t>
  </si>
  <si>
    <t>南投縣草屯鎮公所</t>
  </si>
  <si>
    <t>烏溪鳥嘴潭人工湖工程計畫109-110年度周邊環境改善工程-平林社區入口意象景觀設施改善工程</t>
  </si>
  <si>
    <t>明椲工程顧問有限公司</t>
  </si>
  <si>
    <t>長洲營造有限公司</t>
  </si>
  <si>
    <t>南投縣草屯鎮平林里</t>
  </si>
  <si>
    <t>平林社區入口意象景觀設施</t>
  </si>
  <si>
    <t>林政良、許淑韻</t>
  </si>
  <si>
    <t>049-2338161</t>
  </si>
  <si>
    <t>chungliang2313448@gmail.com</t>
  </si>
  <si>
    <t>烏溪鳥嘴潭人工湖工程計畫109-110年度周邊環境改善工程-平林里國六高架橋下空間銜接通道改善工程</t>
  </si>
  <si>
    <t>萬里營造有限公司</t>
  </si>
  <si>
    <t>(1)左側擋土牆L=87M 
(2)右側擋土牆L=87M 
(3)塊狀護欄 116座 
(4)舖設20CM厚210KGF/CM2預拌混凝土路面 L=129.1M</t>
  </si>
  <si>
    <t>已決標並已於1110325開工</t>
  </si>
  <si>
    <t>wanli86425929@gmail.com</t>
  </si>
  <si>
    <t>烏溪鳥嘴潭人工湖工程計畫109-110年度周邊環境改善工程-土城里中正路128之12號旁及雙冬、平林、北勢農路及排水改善工程</t>
  </si>
  <si>
    <t>1.鋪設15CM厚210㎏f/c㎡ 預拌混凝土路面A=1274.26㎡ 
2.設置擋土牆 L=80.5m 
3.設置排水溝 L=170m 
4.排水溝加蓋 L=6m 
5.設置塊狀護欄 計32座</t>
  </si>
  <si>
    <t>藍燕珠、許淑韻</t>
  </si>
  <si>
    <t>sunel@mail.tsaotun.gov.tw</t>
  </si>
  <si>
    <t>烏溪鳥嘴潭人工湖工程計畫109-110年度周邊環境改善工程-草屯鎮中原里道路及排水改善工程</t>
  </si>
  <si>
    <t>皇岳工程顧問有限公司</t>
  </si>
  <si>
    <t>佑鉦土木包工業</t>
  </si>
  <si>
    <t>既有道路重新鋪設AC 
新設排水溝</t>
  </si>
  <si>
    <t>簡揮育、許淑韻</t>
  </si>
  <si>
    <t>pony8778@gmail.com</t>
  </si>
  <si>
    <t>烏溪鳥嘴潭人工湖工程計畫109-110年度周邊環境改善工程-草屯鎮平林里擋土牆改善工程</t>
  </si>
  <si>
    <t>鹿天工程顧問有限公司</t>
  </si>
  <si>
    <t>宇翔營造有限公司</t>
  </si>
  <si>
    <t>第一工區：施作箱型石籠擋土牆，H=5M，L=60M 
第二工區：施作便道，L=35M 
第三工區：1.施作排水溝，L=35M 
2.鋪設瀝青混凝土路面，L=248M</t>
  </si>
  <si>
    <t>烏溪鳥嘴潭人工湖工程計畫109-110年度周邊環境改善工程-中原里坪腳巷及南埔、土城道路排水改善工程</t>
  </si>
  <si>
    <t>瑞良營造有限公司</t>
  </si>
  <si>
    <t>1.刨除及鋪設5cm厚密級配再生瀝青混凝土面層 A=1008.33㎡ 
2.設置15cm厚210㎏f/c㎡ 預拌混凝土路面 A=368.35㎡ 
3.設置排水溝 L=124m+44m=168m 
4.設置紐澤西式護欄 L=36m 
5.設置塊狀護欄 計47座 
6.設置擋土牆 L=13.5m 
7.設置護坡 L=13.0m 
8.設置護岸 L=73.5m 
9.護岸增高 L=17.5m 
10.固床工 計1座</t>
  </si>
  <si>
    <t>烏溪鳥嘴潭人工湖工程計畫109-110年度周邊環境改善工程-平林里社區環境暨路面改善工程</t>
  </si>
  <si>
    <t>宥堡營造有限公司</t>
  </si>
  <si>
    <t>路面改善工程</t>
  </si>
  <si>
    <t>烏溪鳥嘴潭人工湖工程計畫109-110年度周邊環境改善工程-草屯鎮雙冬里中正路周邊各鄰道路及排水改善工程</t>
  </si>
  <si>
    <t>1.刨除5cm厚瀝青混凝土面層 A=932.7㎡ 
2.鋪設5cm厚密級配再生瀝青混凝土面層 A=5415.35㎡ 
3.鋪設15cm厚預拌混凝土面層 A=420.25㎡ 
4.護坡 L=36m 
5.護欄油漆 A=220㎡ 
6.欄欄杆加高 L=81m</t>
  </si>
  <si>
    <t>烏溪鳥嘴潭人工湖工程計畫-109年度周邊環境改善工程-雙冬里台14線入口處、益康公園景觀設施改善工程</t>
  </si>
  <si>
    <t>1.塑木格柵 計2座。 
2.高壓導水磚鋪面 A=62㎡。 
3.設置LED 燈殼120cm×120cm 計2字。 
4.設置LED 燈殼70cm×70cm 計8字。 
5.種植樹蘭 計180株 。 
6.植台北草 A≒100㎡。 
7.雙人大轉輪 計1座。 
8.雙人漫步機 計1座。 
9.安全彈性橡膠地墊 A=26㎡。 
10.無靠背休閒椅 計2組。</t>
  </si>
  <si>
    <t>烏溪鳥嘴潭人工湖工程計畫109-110年度周邊環境改善工程-雙冬龍泉圳水源頭景觀改善、18鄰巷道欄杆改善工程及食水坑農路工程</t>
  </si>
  <si>
    <t>1.設置花架 計1座 
2.設置座椅 計3組 
3.設置體健設施 計3組 
4.設置護欄 L=82.5M 
5.設置護岸 L=23m 
6.設置候車亭 計1座</t>
  </si>
  <si>
    <t>南投縣竹山鎮公所</t>
  </si>
  <si>
    <t>田子里田東路路面改善工程</t>
  </si>
  <si>
    <t>景泰工程顧問有限公司</t>
  </si>
  <si>
    <t>陞宏益營造有限公司</t>
  </si>
  <si>
    <t>南投縣竹山鎮田子里</t>
  </si>
  <si>
    <t>1.鋪設PC路面(t=15cm),平均W=4.2m,L=920m及加鋪。 
2.擋土牆W=0.5m、H=1m、L=25m+16m。 
3.打設50kg/m鋼軌樁@1m、L=3.5m，計25支+16支。 
4.路緣石W=0.15m、H=0.2m、L=46m+84m。</t>
  </si>
  <si>
    <t>李�ㄦ�</t>
  </si>
  <si>
    <t>049-2642175</t>
  </si>
  <si>
    <t>cs1128@zhushan.com.tw</t>
  </si>
  <si>
    <t>南投縣集集鎮公所</t>
  </si>
  <si>
    <t>110-16</t>
  </si>
  <si>
    <t>110集集鎮民權路、八張街路燈改善工程</t>
  </si>
  <si>
    <t>永利工程顧問有限公司</t>
  </si>
  <si>
    <t>永弘水電工程行</t>
  </si>
  <si>
    <t>集集鎮民權路、八張街路燈改善工程</t>
  </si>
  <si>
    <t>林建瑋</t>
  </si>
  <si>
    <t>049-2762034</t>
  </si>
  <si>
    <t>chi111@jiji.gov.tw</t>
  </si>
  <si>
    <t>110-24</t>
  </si>
  <si>
    <t>集集火車站東側觀光遊憩環境整頓工程</t>
  </si>
  <si>
    <t>宏禧營造有限公司</t>
  </si>
  <si>
    <t>&amp;#136060;鈺惠</t>
  </si>
  <si>
    <t>chi110@jiji.gov.tw</t>
  </si>
  <si>
    <t>南投縣信義鄉公所</t>
  </si>
  <si>
    <t>a110-11</t>
  </si>
  <si>
    <t>新鄉地區簡易自來水改善工程</t>
  </si>
  <si>
    <t>信陞土木包工業</t>
  </si>
  <si>
    <t>南投縣信義鄉新鄉村</t>
  </si>
  <si>
    <t>1.HDPE管(2")設置3400M 
2.HDPE管(1.5")設置3300M 
3.釋氣閥購置及安裝4組 
4.排砂閥購置及安裝4組 
5.新設20T蓄水池二座 
6.取水口改善一處</t>
  </si>
  <si>
    <t>賴美姿</t>
  </si>
  <si>
    <t>049-2791515</t>
  </si>
  <si>
    <t>a0933040046@gmail.com</t>
  </si>
  <si>
    <t>a110-79</t>
  </si>
  <si>
    <t>信義鄉東埔村4鄰、6鄰灌溉設施工程</t>
  </si>
  <si>
    <t>新設HDPE管5000公尺 
新設12mm鍍鋅鋼絞線800公尺 
新設砂濾桶2座</t>
  </si>
  <si>
    <t>廖弘甲</t>
  </si>
  <si>
    <t>asd121962@yahoo.com.tw</t>
  </si>
  <si>
    <t>南投縣仁愛鄉公所</t>
  </si>
  <si>
    <t>南豐村楓林社區簡易自來水改善工程</t>
  </si>
  <si>
    <t>振輝機電工程有限公司</t>
  </si>
  <si>
    <t>南投縣仁愛鄉南豐村</t>
  </si>
  <si>
    <t>1.2"HDPE管佈設施工 
2.1.5"HDPE管佈設施工 
3.鋼索吊掛500m 
4.排砂閥8組 
5.釋氣閥25組 
6.減壓閥5組 
7.取水口改善1處</t>
  </si>
  <si>
    <t>李俊德</t>
  </si>
  <si>
    <t>049-2802534*715</t>
  </si>
  <si>
    <t>lint1026@gmail.com</t>
  </si>
  <si>
    <t>翠巒簡易自來水改善工程</t>
  </si>
  <si>
    <t>&amp;#33838;蘴工程顧問有限公司</t>
  </si>
  <si>
    <t>富亦營造有限公司</t>
  </si>
  <si>
    <t>南投縣仁愛鄉(翠華村)</t>
  </si>
  <si>
    <t>HDPE管佈設L=5867m</t>
  </si>
  <si>
    <t>張偉華</t>
  </si>
  <si>
    <t>049-2802534</t>
  </si>
  <si>
    <t>monauka@gmail.com</t>
  </si>
  <si>
    <t>仁愛鄉力行村新望洋部落簡易自來水改善工程</t>
  </si>
  <si>
    <t>南投縣仁愛鄉(力行村)</t>
  </si>
  <si>
    <t>管線佈設吊掛7,120m 
30噸不鏽鋼水塔2座</t>
  </si>
  <si>
    <t>mnauka@gmail.com</t>
  </si>
  <si>
    <t>110年原住民族地區簡易自來水系統營運計畫-設施設備改善</t>
  </si>
  <si>
    <t>南投縣仁愛鄉全鄉</t>
  </si>
  <si>
    <t>蓄水池設施髒污清理、集水井式取水設施、簡易沉砂設備</t>
  </si>
  <si>
    <t>黃詠心</t>
  </si>
  <si>
    <t>huangsuxin001@gmail.com</t>
  </si>
  <si>
    <t>雲林縣斗六市公所</t>
  </si>
  <si>
    <t>1091120-2</t>
  </si>
  <si>
    <t>斗六市雲214線檨林路道路景觀改善工程</t>
  </si>
  <si>
    <t>中允工程顧問有限公司</t>
  </si>
  <si>
    <t>名谷營造有限公司</t>
  </si>
  <si>
    <t>楊寬恩</t>
  </si>
  <si>
    <t>05-5332000</t>
  </si>
  <si>
    <t>kuanen@mail.dlgov.tw</t>
  </si>
  <si>
    <t>雲林縣斗南鎮公所</t>
  </si>
  <si>
    <t>斗南他里霧埤公園水域水環境改善計畫</t>
  </si>
  <si>
    <t>雲林縣斗南鎮將軍里</t>
  </si>
  <si>
    <t>1.入口廣場周邊美化改善工程：一式。2.吊橋改善美化工程：一式。 
3.既有步道改善工程：一式。4.石碑與老樹廣場改善工程：一式。 
5.地景遊憩區工程：一式。6.濱水廣場改善工程：一式。 
7.生態復育區改善工程：一式。8.生態觀察步道改善工程：一式。 
9.水埤改善工程：一式。</t>
  </si>
  <si>
    <t>張克寧</t>
  </si>
  <si>
    <t>05-5973111</t>
  </si>
  <si>
    <t>eri051009@gmail.com</t>
  </si>
  <si>
    <t>108-C-01020-004-024</t>
  </si>
  <si>
    <t>雲林縣莿桐鄉公所</t>
  </si>
  <si>
    <t>110-25</t>
  </si>
  <si>
    <t>110年度莿桐鄉五華、六合及饒平等村道路排水改善工程</t>
  </si>
  <si>
    <t>煒眾工程顧問有限公司</t>
  </si>
  <si>
    <t>駿琳土木包工業</t>
  </si>
  <si>
    <t>雲林縣莿桐鄉內</t>
  </si>
  <si>
    <t>1.AC路面工程:5247M2 
2.排溝工程:230M</t>
  </si>
  <si>
    <t>林永傑</t>
  </si>
  <si>
    <t>05-5844661</t>
  </si>
  <si>
    <t>ws66@mail.cihtong.gov.tw</t>
  </si>
  <si>
    <t>雲林縣林內鄉公所</t>
  </si>
  <si>
    <t>111-052-02</t>
  </si>
  <si>
    <t>110年度重興、湖本、九芎等村道路排水改善工程</t>
  </si>
  <si>
    <t>竺樺結構技師事務所</t>
  </si>
  <si>
    <t>金昱土木包工業(雲林縣)</t>
  </si>
  <si>
    <t>雲林縣林內鄉重興村.湖本村.九芎村</t>
  </si>
  <si>
    <t>路面工程: 
A段 0+000~0+225 L=225M 
B-1段 0+000~0+196 L=196M 
C段 0+000~0+076 L=76M 
水溝工程: 
B段 0+000~0+040 L=40M 
C段 右側 0+000~0+055 L=53M 
C段 左側 0+048~0+076 L=28M 
箱涵工程: 
C段 L=1.30M</t>
  </si>
  <si>
    <t>已決標預定1110418開工</t>
  </si>
  <si>
    <t>建設課（陳柏佑）</t>
  </si>
  <si>
    <t>05-5892001</t>
  </si>
  <si>
    <t>jjomj007@ms1.lina.gov.tw</t>
  </si>
  <si>
    <t>雲林縣二崙鄉公所</t>
  </si>
  <si>
    <t>二崙鄉自強果菜市場週邊道路改善工程</t>
  </si>
  <si>
    <t>建興土木技師事務所</t>
  </si>
  <si>
    <t>聯進營造有限公司</t>
  </si>
  <si>
    <t>路面鋪設195M</t>
  </si>
  <si>
    <t>蔡宗凱</t>
  </si>
  <si>
    <t>05-5982001#510</t>
  </si>
  <si>
    <t>cater@ems.ehlg.gov.tw</t>
  </si>
  <si>
    <t>雲林縣口湖鄉公所</t>
  </si>
  <si>
    <t>新光工程顧問有限公司</t>
  </si>
  <si>
    <t>順翊營造有限公司</t>
  </si>
  <si>
    <t>1.右岸路面改善838公尺 
2.左岸防洪牆429公尺 
3.路側擋土牆397公尺 
4.階梯改建2處 
5.水門修繕3處 
6.35號水門渠道道路改善77公尺 
7.34號水門渠道改善48公尺 
8.宜梧支線左岸防汛道路51公尺</t>
  </si>
  <si>
    <t>建設課胡琪琳</t>
  </si>
  <si>
    <t>05-7892001</t>
  </si>
  <si>
    <t>khu106013@kouhu.gov.tw</t>
  </si>
  <si>
    <t>11003-7</t>
  </si>
  <si>
    <t>口湖鄉蔦松大排左岸護岸應急工程</t>
  </si>
  <si>
    <t>&amp;#22531;泰營造有限公司</t>
  </si>
  <si>
    <t>護岸改善工程 197.5公尺</t>
  </si>
  <si>
    <t>i6@kouhu.gov.tw</t>
  </si>
  <si>
    <t>11004-6</t>
  </si>
  <si>
    <t>牛挑灣溪出口段右岸防洪牆治理工程</t>
  </si>
  <si>
    <t>源隆技術顧問有限公司</t>
  </si>
  <si>
    <t>1.既有防洪牆補強L=114M 
2.既有防洪牆培厚L=886.5M 
3.既有瀝青混凝土刨除及鋪設L=2086.5M 
4.44號水門改善一處</t>
  </si>
  <si>
    <t>雲林縣政府工務處養護工程科</t>
  </si>
  <si>
    <t>1091B20038</t>
  </si>
  <si>
    <t>舊頂埤頭大排頂湳橋下游橋梁改建工程</t>
  </si>
  <si>
    <t>上境工程設計顧問有限公司</t>
  </si>
  <si>
    <t>建太營造有限公司</t>
  </si>
  <si>
    <t>橋梁改建工程</t>
  </si>
  <si>
    <t>養護工程科(邱伯修)</t>
  </si>
  <si>
    <t>05-5522353</t>
  </si>
  <si>
    <t>ylhg30150@malil.yunlin.gov.tw</t>
  </si>
  <si>
    <t>1101B20021</t>
  </si>
  <si>
    <t>安慶圳大排跨渠構造物第一期治理工程</t>
  </si>
  <si>
    <t>弘驛營造有限公司</t>
  </si>
  <si>
    <t>雲林縣土庫鎮</t>
  </si>
  <si>
    <t>養護工程科(邱伯修）</t>
  </si>
  <si>
    <t>ylhg30150@mail.yunlin.gov.tw</t>
  </si>
  <si>
    <t>雲林縣政府工務處交通建設科</t>
  </si>
  <si>
    <t>1091B40015</t>
  </si>
  <si>
    <t>客子厝大排橋梁改建治理工程</t>
  </si>
  <si>
    <t>建融營造有限公司</t>
  </si>
  <si>
    <t>行卓橋樑改建工程，1座(W=14.08、L=24.45) 
內寮橋樑改建工程，1座(W=12.1、L=27.7) 
農路橋1及農路橋2，各別河道整理L=50</t>
  </si>
  <si>
    <t>交通建設科（吳舒媛）</t>
  </si>
  <si>
    <t>05-5523583</t>
  </si>
  <si>
    <t>ylhg33453@mail.yunlin.gov.tw</t>
  </si>
  <si>
    <t>1091B40021</t>
  </si>
  <si>
    <t>延潭大排仁剛橋上游橋梁改建治理工程</t>
  </si>
  <si>
    <t>興安營造股份有限公司</t>
  </si>
  <si>
    <t>1.新設無名橋1-2,密排鋼I梁橋長約L=24m、寬度6.0公尺 
2.新設無名橋1-3,密排鋼I梁橋長約L=27m、寬度6.0公尺 
3.新設路堤擋土牆及護欄 
4.新設瀝青混凝土鋪面</t>
  </si>
  <si>
    <t>交通建設科(郭軍廷)</t>
  </si>
  <si>
    <t>05-5522348</t>
  </si>
  <si>
    <t>ylhg30168@mail.yunlin.gov.tw</t>
  </si>
  <si>
    <t>1091B40022</t>
  </si>
  <si>
    <t>馬公厝大排龍潭橋上下游橋樑改建治理工程</t>
  </si>
  <si>
    <t>高蓋營造有限公司</t>
  </si>
  <si>
    <t>雲林縣東勢鄉</t>
  </si>
  <si>
    <t>龍潭橋橋梁改建工程一座(W=24.9m，L=33.2m) 
仁益橋橋梁改建工程一座(W=8.2m，L=30.2m)</t>
  </si>
  <si>
    <t>交通建設科（葉家誠）</t>
  </si>
  <si>
    <t>05-5522339</t>
  </si>
  <si>
    <t>ylhg30162@mail.yunlin.gov.tw</t>
  </si>
  <si>
    <t>1101B40002</t>
  </si>
  <si>
    <t>新庄子大排橋樑改建(第一期)治理工程</t>
  </si>
  <si>
    <t>赫誠營造有限公司</t>
  </si>
  <si>
    <t>1.既有橋梁及擋土牆拆除 
2.密排箱型梁橋(W=6m，L=23m) 
3.橋台x2 
4.進橋板L=3m(兩處) 
5.座槽式擋土牆，L=23.5m 
6.L型擋土牆，L=55m 
7.瀝青混凝土鋪設(t=5cm) A=417m2 
8.半重力式擋土牆，L=6m 
9.矩形溝，L=6m</t>
  </si>
  <si>
    <t>交通建設科（郭軍廷）</t>
  </si>
  <si>
    <t>30168@mail.yunlin.gov.tw</t>
  </si>
  <si>
    <t>1101B40004</t>
  </si>
  <si>
    <t>八角亭大排新厝橋下游橋梁改建治理工程</t>
  </si>
  <si>
    <t>元利開發股份有限公司</t>
  </si>
  <si>
    <t>1.新設隆興橋，密排鋼I梁橋長約L29.27m，寬度12.7公尺 
2.新設路堤擋土牆及護欄 
3.新設瀝青混凝土鋪面</t>
  </si>
  <si>
    <t>交通建設科（陳瑋倫）</t>
  </si>
  <si>
    <t>05-5522358</t>
  </si>
  <si>
    <t>雲林縣政府水利處水利工程科</t>
  </si>
  <si>
    <t>1081A10054</t>
  </si>
  <si>
    <t>馬公厝大排龍潭橋上下游治理工程(6K+000~6K+950)</t>
  </si>
  <si>
    <t>雲林縣(東勢鄉)</t>
  </si>
  <si>
    <t>排水路改善工程950m(含左岸950m與右岸950m) 
閘門工程</t>
  </si>
  <si>
    <t>水利工程科（宋狄晉）</t>
  </si>
  <si>
    <t>05-5522250</t>
  </si>
  <si>
    <t>ylhg71179@mail.yunlin.gov.tw</t>
  </si>
  <si>
    <t>1081A10061</t>
  </si>
  <si>
    <t>馬公厝大排治理工程一~四工區(3K+950–6K+000)等4件工程</t>
  </si>
  <si>
    <t>排水路整建工程2360m(含左岸265m、右岸2095m及橫隔樑) 
閘門工程(自動閘門14座、製水閘門6座)</t>
  </si>
  <si>
    <t>05-5522258</t>
  </si>
  <si>
    <t>1081A10064</t>
  </si>
  <si>
    <t>八角亭大排新厝橋下游治理工程</t>
  </si>
  <si>
    <t>雲林縣(二崙鄉)</t>
  </si>
  <si>
    <t>排水路改善長度約1181m(含左岸589m，右岸592m) 
新設雙孔箱涵2座及自動水門4組</t>
  </si>
  <si>
    <t>水利工程科（楊舒茜）</t>
  </si>
  <si>
    <t>05-5522237</t>
  </si>
  <si>
    <t>ylhg71176@mail.yunlin.gov.tw</t>
  </si>
  <si>
    <t>1081A10091</t>
  </si>
  <si>
    <t>牛挑灣溪排水系統-謝厝寮抽水站新建工程</t>
  </si>
  <si>
    <t>雲林縣(口湖鄉)</t>
  </si>
  <si>
    <t>一、抽水站工程：主要結構抽水站房，地下2層、地上1層及屋頂層 
二、機械工程：2組2CMS豎軸式抽水機組、2組柴油引擎機組、2組角齒輪減速機及傳動組件、3組攔污柵、3組閘門門框埋設。 
三、電氣消防及給排水工程 
四、排水路瓶頸段改善工程：謝厝寮中排幹線及支線在穿過縣道164時，採新建過路箱涵作改善，計2處</t>
  </si>
  <si>
    <t>水利工程科(高毓博)</t>
  </si>
  <si>
    <t>05-5522255</t>
  </si>
  <si>
    <t>ylhg71180@mail.yunlin.gov.tw</t>
  </si>
  <si>
    <t>1081A10105</t>
  </si>
  <si>
    <t>？梧滯洪池環境改善(二期)</t>
  </si>
  <si>
    <t>華兆建築師事務所</t>
  </si>
  <si>
    <t>國芳營造有限公司</t>
  </si>
  <si>
    <t>南二池邊坡改善 
北一池景觀營造</t>
  </si>
  <si>
    <t>水利工程科（楊舒茜)</t>
  </si>
  <si>
    <t>1091A10039</t>
  </si>
  <si>
    <t>延潭大排北鎮段治理工程</t>
  </si>
  <si>
    <t>罡暉營造工程股份有限公司</t>
  </si>
  <si>
    <t>雲林縣(大埤鄉)</t>
  </si>
  <si>
    <t>1.排水路改善工程795公尺 
2.水門改善工程4座 
3.機械設施工程</t>
  </si>
  <si>
    <t>水利工程科（沈孟翰）</t>
  </si>
  <si>
    <t>05-5522247</t>
  </si>
  <si>
    <t>ylhg71207@mail.yunlin.gov.tw</t>
  </si>
  <si>
    <t>1091A10054</t>
  </si>
  <si>
    <t>濁水溪親水文化園區整體改善計畫</t>
  </si>
  <si>
    <t>橙谷景觀規劃設計有限公司</t>
  </si>
  <si>
    <t>祥兆營造有限公司</t>
  </si>
  <si>
    <t>雲林縣(西螺鎮)</t>
  </si>
  <si>
    <t>1.準備工程：設施拆除運棄、鋪面拆除運棄、桿件拆除、喬木移植等 
2.景觀工程：高壓混凝土磚鋪面、瀝青混凝土鋪面、混凝土刷毛撲面、固化土壤撲面、無縫彈性地墊、預鑄緣石、管涵埋設、排水草溝、植生護坡、高架棧道等 
3.植栽工程：樟樹、黃連木、光臘樹、楝樹、茄苳、水柳、水黃皮、九芎、植草皮等 
4.照明工程：開關箱設備工程、照明器具、電氣工程等 
5.戲水池設備工程</t>
  </si>
  <si>
    <t>水利工程科（蘇昱嘉）</t>
  </si>
  <si>
    <t>05-5522248</t>
  </si>
  <si>
    <t>ylhg71164@mail.yunlin.gov.tw</t>
  </si>
  <si>
    <t>1091A10080</t>
  </si>
  <si>
    <t>新街大排北港滯洪池抽水站新建工程</t>
  </si>
  <si>
    <t>合億營造股份有限公司</t>
  </si>
  <si>
    <t>雲林縣(北港鎮)</t>
  </si>
  <si>
    <t>1.抽水站工程:1座 
2.機械工程：2.5cms豎軸式抽水機組2組、柴油引擎機組2組、角齒輪減速機及傳動組件、迴轉式撈汙機1組、攔汙柵1座、直提式閘門2組、舌閥2組 
3.電器消防及排水工程</t>
  </si>
  <si>
    <t>水利工程科（張棠羽）</t>
  </si>
  <si>
    <t>05-5522256</t>
  </si>
  <si>
    <t>ylhg71189@mail.yunlin.gov.tw</t>
  </si>
  <si>
    <t>1091A10089</t>
  </si>
  <si>
    <t>馬公厝支線東平里段治理工程</t>
  </si>
  <si>
    <t>德眾工程顧問股份有限公司</t>
  </si>
  <si>
    <t>雲林縣(土庫鎮)</t>
  </si>
  <si>
    <t>1、排水工程共計595m 
0k+095~0k+490排水箱涵，L=390m，箱涵靜水池，共3座，人孔及陰井工程(含RCP管)共10處 
0K+492.5~0K+660排水溝放大(雙側)，L=335m；排水溝銜接(單側)，L=5.4m 
2、路面工程，共計A=4188.41m2，L=565m 
0k+095~0k+660刨鋪AC路面(t=5cm)，含標線A=64.31m2</t>
  </si>
  <si>
    <t>水利工程科（張勝桐）</t>
  </si>
  <si>
    <t>ylhg71444@mail.yunlin.gov.tw</t>
  </si>
  <si>
    <t>1091A10093</t>
  </si>
  <si>
    <t>舊頂埤頭大排出口段治理工程</t>
  </si>
  <si>
    <t>中宏營造有限公司</t>
  </si>
  <si>
    <t>雲林縣(西螺)</t>
  </si>
  <si>
    <t>1.第一號明細表 排水路工程兩岸共1543m(含左岸760m，右岸783m) 
2.第二號明細表 排水門新建7組 
3.第三號明細表 雜項工程乙全</t>
  </si>
  <si>
    <t>水利工程科(黃小凌)</t>
  </si>
  <si>
    <t>05-5523543</t>
  </si>
  <si>
    <t>ylhg71186@mail.yunlin.gov.tw</t>
  </si>
  <si>
    <t>1091A10094</t>
  </si>
  <si>
    <t>水林鄉塭底抽水站工程</t>
  </si>
  <si>
    <t>台耐企業有限公司</t>
  </si>
  <si>
    <t>1.抽水站增建南側1號發電機房及北側2號發電機房 
2.增設2組柴油發電機組 
3.雜項工程乙全</t>
  </si>
  <si>
    <t>1101A10009</t>
  </si>
  <si>
    <t>新庄子大排荷苞嶼橋下游治理工程</t>
  </si>
  <si>
    <t>鎰隆營造工程有限公司</t>
  </si>
  <si>
    <t>排水路改善工程845M(含左岸845M.右岸845M)</t>
  </si>
  <si>
    <t>已決標預定1110530開工</t>
  </si>
  <si>
    <t>水利工程科(李垣靜)</t>
  </si>
  <si>
    <t>1101A10016</t>
  </si>
  <si>
    <t>台子村抽水站前池擴建應急工程</t>
  </si>
  <si>
    <t>新建箱涵L=113.9M</t>
  </si>
  <si>
    <t>水利工程科(張棠羽)</t>
  </si>
  <si>
    <t>1101A10021</t>
  </si>
  <si>
    <t>元長鄉頂寮大排護岸改善應急工程</t>
  </si>
  <si>
    <t>杬田營造有限公司</t>
  </si>
  <si>
    <t>雲林縣(元長鄉)</t>
  </si>
  <si>
    <t>護岸改善工程 坡面工(右岸)及水防道路L=311.1M 
自動水門(1.5M*1.5M)</t>
  </si>
  <si>
    <t>水利工程科（李振榮）</t>
  </si>
  <si>
    <t>05-5522245</t>
  </si>
  <si>
    <t>ylhg71419@mail.yunlin.gov.tw</t>
  </si>
  <si>
    <t>1101A10034</t>
  </si>
  <si>
    <t>港尾大排(第二期)治理工程</t>
  </si>
  <si>
    <t>安立營造有限公司</t>
  </si>
  <si>
    <t>雲林縣崙背鄉</t>
  </si>
  <si>
    <t>雲林縣(崙背鄉)</t>
  </si>
  <si>
    <t>排水堤(右側)L=155M、(左側)L=258.7M 
箱涵5座</t>
  </si>
  <si>
    <t>1101A10036</t>
  </si>
  <si>
    <t>牛挑灣大排蓄洪池抽水站(含引水渠道)A新建治理工程</t>
  </si>
  <si>
    <t>合利發營造有限公司</t>
  </si>
  <si>
    <t>雲林縣口湖鄉、雲林縣水林鄉</t>
  </si>
  <si>
    <t>引水渠道總計L=1730.5M 
1.明渠TYPE~I~III，W=2M，計918M 
2.箱涵TYPE~I~III，W*H=2M*1.3M，計812.8M 
蓄洪池1處 
簡易抽水站1座 
渠首工1處 
消能工1處 
清淤坡道1處 
版橋計13處 
清淤人孔井計13處</t>
  </si>
  <si>
    <t>水利工程科（周映承）</t>
  </si>
  <si>
    <t>ylhg71182@mail.yunlin.gov.tw</t>
  </si>
  <si>
    <t>1101A10046</t>
  </si>
  <si>
    <t>虎尾鎮埒內排水(中溪國小對面)應急工程</t>
  </si>
  <si>
    <t>雲林縣虎尾鎮</t>
  </si>
  <si>
    <t>雲林縣(虎尾鎮)</t>
  </si>
  <si>
    <t>排水路整治工程130.8公尺 
引道工程120公尺</t>
  </si>
  <si>
    <t>水利工程科（曾盈榛）</t>
  </si>
  <si>
    <t>05-5522253</t>
  </si>
  <si>
    <t>ylhg36403@mail.yunlin.gov.tw</t>
  </si>
  <si>
    <t>1101A10048</t>
  </si>
  <si>
    <t>馬公厝大排龍潭橋及第十八號橋護岸應急工程</t>
  </si>
  <si>
    <t>工區一(龍潭橋工區)： 
1.排水路護岸改善兩岸各130m 
2.道路擋土牆(含附掛溝)L=229.5M 
3.橫隔梁計4處 
4.瀝青混凝土A=2178m2 
5.新設箱涵兩處 
二工區(第十八號橋) 
1.懸臂式護岸58m 
2.L型擋土牆(1)212.5M 
3.L型擋土牆(2)20.5M 
4.暗溝(1)7m 
5.暗溝(2)8m 
6.AC鋪設(t=5m)1598m2 
7.AC鋪設(t=10m)2276m2 
8.護欄加高L=37m 
9.自動水門2處</t>
  </si>
  <si>
    <t>ylhg@mail.yunlin.gov.tw</t>
  </si>
  <si>
    <t>1101A10054</t>
  </si>
  <si>
    <t>莿桐鄉甘厝中排一護岸改善應急工程</t>
  </si>
  <si>
    <t>業勝土木包工業</t>
  </si>
  <si>
    <t>雲林縣(莿桐鄉)</t>
  </si>
  <si>
    <t>箱涵2處、道路改善L=420m</t>
  </si>
  <si>
    <t>水利工程科(蘇昱嘉)</t>
  </si>
  <si>
    <t>1101A10058</t>
  </si>
  <si>
    <t>施厝寮大排(第二期)治理工程</t>
  </si>
  <si>
    <t>雲林縣(麥寮鄉)</t>
  </si>
  <si>
    <t>排水路改善工程L=464.5M</t>
  </si>
  <si>
    <t>水利工程科（連志豪）</t>
  </si>
  <si>
    <t>05-5522257</t>
  </si>
  <si>
    <t>ylhg00209@mail.yunlin.gov.tw</t>
  </si>
  <si>
    <t>1101A10071</t>
  </si>
  <si>
    <t>西螺鎮濁水溪行水區過水便道改善工程</t>
  </si>
  <si>
    <t>晟恩土木包工業</t>
  </si>
  <si>
    <t>過水便橋乙座</t>
  </si>
  <si>
    <t>水利工程科(林建成)</t>
  </si>
  <si>
    <t>05-5522246</t>
  </si>
  <si>
    <t>ylhg71415@mail.yunlin.gov.tw</t>
  </si>
  <si>
    <t>1101A10072</t>
  </si>
  <si>
    <t>莿桐鄉五華村排水護岸改善工程</t>
  </si>
  <si>
    <t>勝順土木包工業</t>
  </si>
  <si>
    <t>第一號明細表 排水溝改善155公尺 
什項工程乙全</t>
  </si>
  <si>
    <t>水利工程科（郭貞瑜）</t>
  </si>
  <si>
    <t>ylh71226@mail.yunlin.gov.tw</t>
  </si>
  <si>
    <t>1101A10112</t>
  </si>
  <si>
    <t>後庄埤滯洪排水設施環境改善計畫</t>
  </si>
  <si>
    <t>臻晟營造有限公司</t>
  </si>
  <si>
    <t>雲林縣(斗六市)</t>
  </si>
  <si>
    <t>*人行便橋及步道新建330m 
*多功能廣場:557M2 
*入口平台(含階梯):128M2 
*涼亭:3座 
*維管通道W=2.5m(PC鋪面表面壓花處理):115M 
*避車道(PC鋪面-表面壓花處理):97M2 
*園區步道(W=2.5M)=83M 
*跨渠步道(W=2.5M)=50M 
*友善步道W=1.5M/L-=66M(含兩處平台)=130M2 
*解說平台:110M2 
*排石護岸(含修坡):1493M2 
*&amp;#33303;排塊石:419M 
*塊石護岸:26M 
*座椅 
1.形式一:30M 
2.形式二(L=1.8M/座):6座 
1.景觀高燈:16組 
2.景觀矮燈:15組 
3.階梯燈:137盞 
4.電源開關箱:1組 
*導覽解說牌 
1.全區導覽解說牌:4座 
2.動植物及水質淨化原理 
導覽解說牌:20座 
3.禁止及警告標示牌:24組 
*燈具 
1.景觀高燈:16組 
2.景觀矮燈:15組 
3.階梯燈:137盞 
4.電源開關箱:1組 
*導覽解說牌 
1.全區導覽解說牌:4座 
2.動植物及水質淨化原理 
導覽解說牌:20座 
3.禁止及警告標示牌:24組</t>
  </si>
  <si>
    <t>水利工程科(周映承)</t>
  </si>
  <si>
    <t>雲林縣政府水利處水土保持科</t>
  </si>
  <si>
    <t>1081A30058</t>
  </si>
  <si>
    <t>湖山水庫人文生態暨遺址教育展示館新建工程及湖山水庫人文生態暨遺址教育展示館新建工程之水土保持工程(併案)</t>
  </si>
  <si>
    <t>立建築師事務所</t>
  </si>
  <si>
    <t>義力營造股份有限公司</t>
  </si>
  <si>
    <t>雲林縣古坑鄉</t>
  </si>
  <si>
    <t>育展示館1座</t>
  </si>
  <si>
    <t>水土保持科(林永堂)</t>
  </si>
  <si>
    <t>05-5522305</t>
  </si>
  <si>
    <t>ylhg71127@mail.yunlin.gov.tw</t>
  </si>
  <si>
    <t>嘉義縣鹿草鄉公所</t>
  </si>
  <si>
    <t>鹿草鄉鴨母寮排水水環境改善計畫工程</t>
  </si>
  <si>
    <t>旭城工程技術顧問有限公司</t>
  </si>
  <si>
    <t>集揚營造有限公司</t>
  </si>
  <si>
    <t>嘉義縣鹿草鄉</t>
  </si>
  <si>
    <t>土木工程 
新建護岸1138M 
新建箱涵17M 
景觀工程 
新建步道689M 
新植草皮439M2 
新植地被2448M2</t>
  </si>
  <si>
    <t>洪世凱</t>
  </si>
  <si>
    <t>053752711分機32</t>
  </si>
  <si>
    <t>tsanco@mail.cyhg.gov.tw</t>
  </si>
  <si>
    <t>嘉義縣竹崎鄉公所</t>
  </si>
  <si>
    <t>仁壽簡易自來水改善工程(第二期)</t>
  </si>
  <si>
    <t>謙和工程顧問有限公司</t>
  </si>
  <si>
    <t>上品水工社</t>
  </si>
  <si>
    <t>嘉義縣竹崎鄉</t>
  </si>
  <si>
    <t>仁壽簡易自來水改善</t>
  </si>
  <si>
    <t>林毅倫</t>
  </si>
  <si>
    <t>05-2611010</t>
  </si>
  <si>
    <t>min99933@yahoo.com.tw</t>
  </si>
  <si>
    <t>嘉義縣梅山鄉公所</t>
  </si>
  <si>
    <t>太和村社後坪簡易自來水改善工程等2件</t>
  </si>
  <si>
    <t>鈺盛工程顧問有限公司</t>
  </si>
  <si>
    <t>嘉義縣梅山鄉</t>
  </si>
  <si>
    <t>嘉義縣梅山鄉太和及碧湖村</t>
  </si>
  <si>
    <t>2.5"HIW-PVC耐衝擊管約1000公尺，鍍鋅鋼索約1072公尺。 
新設20HP抽水馬達機組6台，1"HIW-PVc管250公尺，3"HDPE管包覆200公尺。</t>
  </si>
  <si>
    <t>林哲郎</t>
  </si>
  <si>
    <t>05-2622121</t>
  </si>
  <si>
    <t>miki 721023 @gmail.com</t>
  </si>
  <si>
    <t>瑞里村大坑內簡易自來水改善工程</t>
  </si>
  <si>
    <t>星益工程顧問有限公司</t>
  </si>
  <si>
    <t>明興土木包工業嘉義縣</t>
  </si>
  <si>
    <t>梅山鄉瑞里村</t>
  </si>
  <si>
    <t>鍍鋅鋼覽434m。不鏽鋼壓接管4443m。新設水塔2座。新設錨座1座。</t>
  </si>
  <si>
    <t>miki721023@gmail.com</t>
  </si>
  <si>
    <t>嘉義縣大埔鄉公所</t>
  </si>
  <si>
    <t>大埔鄉公所無自來水區域運水、裝設儲水設施開口契約</t>
  </si>
  <si>
    <t>嘉義縣大埔鄉轄內</t>
  </si>
  <si>
    <t>無自來水區域運水、裝設儲水設施</t>
  </si>
  <si>
    <t>廖文佑</t>
  </si>
  <si>
    <t>05-2521310</t>
  </si>
  <si>
    <t>cyhgch14@mail.cyhg.gov.tw</t>
  </si>
  <si>
    <t>110年大埔鄉西興村農路改善工程</t>
  </si>
  <si>
    <t>寅勝營造有限公司</t>
  </si>
  <si>
    <t>嘉義線大埔鄉轄內</t>
  </si>
  <si>
    <t>擋土牆 
pc路面</t>
  </si>
  <si>
    <t>嘉義縣阿里山鄉公所</t>
  </si>
  <si>
    <t>樂野村及達邦村道路整修維護工程</t>
  </si>
  <si>
    <t>沈明信聯合土木技師事務所</t>
  </si>
  <si>
    <t>裕民營造有限公司</t>
  </si>
  <si>
    <t>嘉義縣阿里山鄉樂野及達邦村</t>
  </si>
  <si>
    <t>1.PC路面鋪設(修復)T=15cm A=5977m2. 
2.護欄基座(含阻水牆) L=39.0m. 
3.截水溝(40*40cm) L=8.5m. 
4.重力式擋土牆(H=2.3~1.5m) L=8.0m. 
5.重力式擋土牆(H=2.3m) L=10.0m. 
6.封牆(H=2.3m) 共1座. 
7.矮牆(H=0.4m) L=23.50m. 
8.截水溝(60*50cm) L=5.0m. 
9.RC蓋版 L=26.0m. 
10.重力式擋土牆(H=2.5~3.0m) L=9.0m. 
11.重力式擋土牆(H=3.0m) L=10.0m. 
12.封牆(H=2.5m) 共1座. 
13.封牆(H=3.0m) 共1座. 
14.重力式擋土牆(H=3.5m) L=15.0m. 
15.重力式擋土牆(H=1.0~2.3m) L=9.0m. 
16.封牆(H=2.3~1.8m) 共1座. 
17.塊狀護欄 共34座. 
18.&amp;#20097;砌石擋土牆(H=0.5~1.0m) L=11.0m. 
19.&amp;#20097;砌石擋土牆(H=1.5~2.5m) L=14.0m.</t>
  </si>
  <si>
    <t>楊孝豐</t>
  </si>
  <si>
    <t>05-2562547</t>
  </si>
  <si>
    <t>pasuya.yagumagana@gmail.com</t>
  </si>
  <si>
    <t>里佳、山美、新美及茶山村道路整修維護工程(一)</t>
  </si>
  <si>
    <t>昇暉營造有限公司</t>
  </si>
  <si>
    <t>嘉義縣阿里山鄉里佳、山美、新美及茶山村</t>
  </si>
  <si>
    <t>1.混凝土路面鋪設 t=15CM A=2358M2 
2.新設排水暗溝(100*60CM) 
3.新設截水溝(80*80CM) 
4.新設集水井(1.8*1.0*1.0M) &amp;#8203;共1座 
5.新設集水井 (共1.5*1.5*2.0m) 共1座 
6.新設2"PVC洩水管 共14處 
7.新設鋸齒型防滑鍍鋅格柵蓋板(110*110*7.5cm)共1塊 
8.新設鋸齒型防滑鍍鋅格柵蓋板(90*100*7.5cm) 共13塊 
9.新設鋸齒型防滑鍍鋅格柵蓋板(80*160*7.5cm) 共2塊</t>
  </si>
  <si>
    <t>楊夏文</t>
  </si>
  <si>
    <t>ga0929351a3@gmail.com</t>
  </si>
  <si>
    <t>樂野村及達邦村道路整修維護工程(一)</t>
  </si>
  <si>
    <t>昇煇營造有限公司</t>
  </si>
  <si>
    <t>道路整修</t>
  </si>
  <si>
    <t>嘉義縣政府建設處道路工程科</t>
  </si>
  <si>
    <t>109YS659A2</t>
  </si>
  <si>
    <t>地方政府橋梁改建-布袋鎮江菜橋</t>
  </si>
  <si>
    <t>宏斌營造有限公司</t>
  </si>
  <si>
    <t>1-江菜橋改建牆面淨寬10M.跨徑16M雙跨空心版橋 
2-引道L=168M.防汛道路L+148.3M</t>
  </si>
  <si>
    <t>道路工程科尤致皓</t>
  </si>
  <si>
    <t>05-3622712</t>
  </si>
  <si>
    <t>chihhou0118@mail.cyhg.gov.tw</t>
  </si>
  <si>
    <t>110YA091A2</t>
  </si>
  <si>
    <t>栗子崙排水157線過路箱涵改建治理工程</t>
  </si>
  <si>
    <t>&amp;#28018;州營造工程有限公司</t>
  </si>
  <si>
    <t>1-栗子崙橋箱涵改建淨寬8.0M.長度15M 
2-引道改善190M3 
3-岔路改善3處 
4-重建水門2處 
5-下田便道6處 
6-雜項工程</t>
  </si>
  <si>
    <t>道路工程科-曾文達</t>
  </si>
  <si>
    <t>wenta@mail.cyhg.gov.tw</t>
  </si>
  <si>
    <t>110YA115A4</t>
  </si>
  <si>
    <t>特殊風險橋梁-東石鄉臥龍橋改建工程</t>
  </si>
  <si>
    <t>臥龍橋整建 L=90m, W=16m 
主線引道改善 
水防道路銜接及連通 
舊臥龍橋打除</t>
  </si>
  <si>
    <t>道路工程科林煜軒</t>
  </si>
  <si>
    <t>05-3622712#6721</t>
  </si>
  <si>
    <t>bill860510@mail.cyhg.gov.tw</t>
  </si>
  <si>
    <t>110YC358A4</t>
  </si>
  <si>
    <t>新港鄉溪北村六興橋改建工程</t>
  </si>
  <si>
    <t>仲冠工程顧問有限公司</t>
  </si>
  <si>
    <t>六興橋改建</t>
  </si>
  <si>
    <t>道路工程科陳冠銘</t>
  </si>
  <si>
    <t>fashion593@mail.cyhg.gov.tw</t>
  </si>
  <si>
    <t>嘉義縣政府水利處水利工程科</t>
  </si>
  <si>
    <t>政志營造有限公司</t>
  </si>
  <si>
    <t>嘉義縣(鹿草鄉)</t>
  </si>
  <si>
    <t>滯洪池12.40ha,環湖道路1568m,入口廣場2處,清淤坡道1處,抽水機房1座,水門4座,0.50cms抽水機2組,拋塊石護坡1178m,抗沖蝕網噴草籽護坡1245m,石籠基礎1138m,AC路面1564m,清淤維修坡道 95.70m</t>
  </si>
  <si>
    <t>水利工程科羅榮義</t>
  </si>
  <si>
    <t>05-3620123#8752</t>
  </si>
  <si>
    <t>jungyi@mail.cyhg.gov.tw</t>
  </si>
  <si>
    <t>108TH250A2</t>
  </si>
  <si>
    <t>荷苞嶼排水幹線馬稠後工業區下游治理工程(一工區)(已解約)</t>
  </si>
  <si>
    <t>排水路改善(右岸1285.2M，左岸1239.4M，水門22組)</t>
  </si>
  <si>
    <t>水利工程科_陳閔</t>
  </si>
  <si>
    <t>05-3620123-105</t>
  </si>
  <si>
    <t>tpchen@mail.cyhg.gov.tw</t>
  </si>
  <si>
    <t>109TA161A2</t>
  </si>
  <si>
    <t>溪口鄉林腳村柴林腳段應急工程</t>
  </si>
  <si>
    <t>1.抽水站主體(1.35cms*1及3孔預備孔位)，1座。 
2.進流箱涵，1座。 
3.出口工，1處。 
4.儲油槽，1座。 
5.周邊水防道路、側溝改善及堤防修復，1式。</t>
  </si>
  <si>
    <t>水利工程科吳柏廷</t>
  </si>
  <si>
    <t>05-3620123#8757</t>
  </si>
  <si>
    <t>yingtzu@mail.cyhg.gov.tw</t>
  </si>
  <si>
    <t>桔揚科技股份有限公司</t>
  </si>
  <si>
    <t>(1)滯洪池輔助抽水站9cms 
(2)既有鹽田滯洪池修整 
(3)內田排水滯洪池引流口及內田排水0K+200出流閘門 
(4)0K+400~1K+100左岸護岸改善(含滯洪池引流渠道堤岸加高改善) 
(5)既有新厝仔抽水機拆除及閘門改建(含沿線3座水閘門拆除) 
(6)村落保護(含村落圍堤及2*0.6cms抽水機及抽水井)</t>
  </si>
  <si>
    <t>水利工程科-王誼專</t>
  </si>
  <si>
    <t>05-3620123-8774</t>
  </si>
  <si>
    <t>egglab@mail.cyhg.gov.tw</t>
  </si>
  <si>
    <t>109TF128A2</t>
  </si>
  <si>
    <t>塭港排水系統水門抽水站改善應急工程</t>
  </si>
  <si>
    <t>三泰營造有限公司</t>
  </si>
  <si>
    <t>1. 新設箱涵，W2.20m×H2.00m，L=11.00m。 
2. 新設護坦及5T混凝土塊排放，共計14個。 
3. 既設圍籬、仿竹欄杆及擋土牆拆除復舊，長度約8m。 
4. 168縣道增設抽水機。 
5. 進流池改善及新設撈污柵門一座。 
6. 既設抽水機組遷移復舊及抽水管更新。 
7. PC路面舖設及其他附屬工程。</t>
  </si>
  <si>
    <t>水利工程科巫虹稼</t>
  </si>
  <si>
    <t>05-3620123#8751</t>
  </si>
  <si>
    <t>wuilzzh@gmail.com</t>
  </si>
  <si>
    <t>109TF160A2</t>
  </si>
  <si>
    <t>東石鄉東崙村圍堤缺口改善暨塭仔後埔抽水站增設水門應急工程</t>
  </si>
  <si>
    <t>工區一 
1. 道路高程改善 A段L=25M、B段L=12M。 
2. L行擋土牆 L=23M。 
3. 新設格柵板1組。 
工區二 
1.道路高程改善L=35M。 
工區三 
1.自動水門一組。 
工區四 
1.座槽 L=9M。 
2.水門1座。 
3.照明設備1組。 
4.其他附屬設施。</t>
  </si>
  <si>
    <t>水利工程科林正順</t>
  </si>
  <si>
    <t>05-3620123#8748</t>
  </si>
  <si>
    <t>as5841621@mail.cyhg.gov.tw</t>
  </si>
  <si>
    <t>109TF412A4</t>
  </si>
  <si>
    <t>朴子市竹村里鴨母寮社區治理工程</t>
  </si>
  <si>
    <t>鴻業營造有限公司</t>
  </si>
  <si>
    <t>(1).土木工程：抽水站前池坡面工127m，新建矩形溝66m。 
(2).新建抽水站：抽水井、地下一層。 
(3).機電工程：1cms電動抽水機組1組，柴油發電機組1組。</t>
  </si>
  <si>
    <t>fake1095@mail.cyhg.gov.tw</t>
  </si>
  <si>
    <t>109TF472A4</t>
  </si>
  <si>
    <t>貴舍排水出口抽水站滯洪池閘門治理工程</t>
  </si>
  <si>
    <t>嘉能營造有限公司</t>
  </si>
  <si>
    <t>1.新建抽水站1座6cms，抽水機2cms*3，發電機組*3，電動撈汙機*4 
2.新建滯洪池1座。 
3.新建滯洪池護岸L=1340m。 
4.新建溢流堰1座。 
5.新設流入工1處。</t>
  </si>
  <si>
    <t>水利工程科-黃俞強</t>
  </si>
  <si>
    <t>05-3620123#8105</t>
  </si>
  <si>
    <t>yuchiang@mail.cyhg.gov.tw</t>
  </si>
  <si>
    <t>109TH146A2</t>
  </si>
  <si>
    <t>塭仔村村落圍堤外水改道應急工程</t>
  </si>
  <si>
    <t>工區一 
1.新設W*H=1.0m*0.8m箱涵Ⅰ，L≒102.3m。 
2.新設W*H=1.15m*1.4m箱涵Ⅱ，L≒4.8m。 
3.新設W*H=0.6m*0.6m箱涵Ⅲ，L≒6.4m。 
4.新設S2水門，共3組。 
5.新設&amp;#8709;200mmPVC管2支，L=6.5m。 
工區二:新設W*H=1.3m*1.0m箱涵，L≒17.9m。 
工區三 :栗子崙水門拆除 
工區四: 
1.新設1門直提式閘門(W1.0*H1.0)及1組手動吊門機，及1門自動水門(W1.0*H1.0)。 
2.新設排水箱涵(W1.0*H1.0)，L≒7m。 
3.新設堤外坡面工，L≒6m。 
4.新設堤後護坡工及排水溝加蓋，L≒3.5m。 
5.新設堤後護坡工及排水溝，L≒6m。 
6.新設堤後擋土牆，L≒3.5m。 
工區五:既有側溝復原及AC刨鋪。</t>
  </si>
  <si>
    <t>109TS195A2</t>
  </si>
  <si>
    <t>新埤排水支流高鐵大道段應急工程</t>
  </si>
  <si>
    <t>宸鴻營造有限公司</t>
  </si>
  <si>
    <t>土渠 L=332m 
固床工2座，修復1座 
雜項工程乙全</t>
  </si>
  <si>
    <t>水利工程科-蕭宗奇</t>
  </si>
  <si>
    <t>05-3620123</t>
  </si>
  <si>
    <t>james91123660459@mail.cyhg.gov.tw</t>
  </si>
  <si>
    <t>110TA179A2</t>
  </si>
  <si>
    <t>春珠排水梅子厝段改善應急工程</t>
  </si>
  <si>
    <t>劉育誠土木技師事務所</t>
  </si>
  <si>
    <t>易興營造股份有限公司</t>
  </si>
  <si>
    <t>1.重力式護岸H=5m、L=346m。 
2. L型護岸H=4.1m、L=11.5m。 
3.矩形溝W=7m、L=37.6m。 
4.防洪牆L=399.1m。 
5封牆L=6.5m。 
6流入工L=4.5m。 
7農路鋪設AC W=3m、L=50m。</t>
  </si>
  <si>
    <t>水利工程科呂劭君</t>
  </si>
  <si>
    <t>05-3620123#8758</t>
  </si>
  <si>
    <t>gqb0288@mail.cyhg.gov.tw</t>
  </si>
  <si>
    <t>110TA191A2</t>
  </si>
  <si>
    <t>鴨母母排水路改善中央橋下游應急工程</t>
  </si>
  <si>
    <t>1.懸臂式護岸施作(H=4.7m,L=81.65m兩岸) 
2.矩形側溝施作(H=0.6*0.65m,L=82.00m) 
3.瀝青路面刨除重鋪(A=1,467m2)</t>
  </si>
  <si>
    <t>110TA323A4</t>
  </si>
  <si>
    <t>溪口鄉柴林腳村落治理工程</t>
  </si>
  <si>
    <t>壹、土建工程 
1.新設節流箱涵 
2.側溝改善 
3.AC路面重新刨鋪 
4.調節池 
5.高灘地出流土溝 
貳、抽水站增設機電設備 
1.200HP電動抽水機組 
2.450KW柴油發電機組 
3.Φ800mm橡膠防震接頭 
4.舌閥 
5.Φ100mm污水用複合式排氣閥 
6.電動蝶閥 
7.手動吊門機組 
8.不鏽鋼撈汙柵 
9.電動吊門機組 
10.閘門製造及安裝(門體) 
11.清污抽水機含不鏽鋼出水管</t>
  </si>
  <si>
    <t>水利工程科-吳柏廷</t>
  </si>
  <si>
    <t>110TA372A4</t>
  </si>
  <si>
    <t>公館排水系統匯流口段治理工程</t>
  </si>
  <si>
    <t>堂瑞營造有限公司</t>
  </si>
  <si>
    <t>嘉義縣中埔鄉公館排水</t>
  </si>
  <si>
    <t>1.排水護岸右岸擋土牆352.5m，左岸擋土牆367m 
2.農路改建乙座 
3.橫隔樑每30m設置一處，計12處 
4.水防道路352.5m 
5.左右岸排水涵管2座</t>
  </si>
  <si>
    <t>水利工程科-陳冠宇</t>
  </si>
  <si>
    <t>savewater0115@gmail.com</t>
  </si>
  <si>
    <t>110TA384A4</t>
  </si>
  <si>
    <t>東石鄉港墘排水改善及興建抽水站治理工程</t>
  </si>
  <si>
    <t>1.排水路改善工程：港墘排水出口段堤岸老舊破損改建433.9m，並於左岸設置寬5m水防道路。 
2.興建抽水站工程：於港墘排水分流水路出口右岸興建抽水站(6cms)，其中包含2cms*3台豎軸式抽水機(柴油引擎驅動)、入流工(含粗目攔污柵)、主貯油槽、電氣、弱電、給排水及消防工程等。 
3.既有水防道路內堤岸改善工程1處。</t>
  </si>
  <si>
    <t>110TC253A4</t>
  </si>
  <si>
    <t>溪墘排水菜舖里北側段治理工程</t>
  </si>
  <si>
    <t>1.新建坡面工及L型擋牆L=2,467m、2.新設堤後側溝L=1,409m、 
3.新設堤後暗溝L=757m、4.水防道路L=2,467m、5.7K+946橋梁改建1座。 
6.新建下游護岸95.7m、新建下游擋土牆81.70m。</t>
  </si>
  <si>
    <t>水利工程科王誼專</t>
  </si>
  <si>
    <t>110TC409A4</t>
  </si>
  <si>
    <t>溪墘排水崩山制水閘下游段治理工程</t>
  </si>
  <si>
    <t>1.新建坡面工L=2,586m、2.新建L型擋牆L=2,410m、3.新建引道擋牆L=143m、 
4.新建側溝L=1,872m、5.水防道路L=2,616m、6.7K+356橋梁改建1座。</t>
  </si>
  <si>
    <t>110TF182A2</t>
  </si>
  <si>
    <t>民雄鄉東勢湖排水(嘉大民雄校區)護岸改善應急工程</t>
  </si>
  <si>
    <t>全誠營造有限公司</t>
  </si>
  <si>
    <t>1.排水護岸工程482.00m(左岸313.80m、右岸68.20m) 
2.護坡工程40.80m(左岸30.80m、支流10m) 
3.堤後排水流入工3處 
4.雜項工程乙全</t>
  </si>
  <si>
    <t>水利工程科陳雅鈴</t>
  </si>
  <si>
    <t>teatime01260@mail.cyhg.gov.tw</t>
  </si>
  <si>
    <t>110TF258A4</t>
  </si>
  <si>
    <t>新埤排水(新田橋上游段)治理工程</t>
  </si>
  <si>
    <t>1.排水路工程L=367.7公尺，左岸L=361.4公尺，右岸L=372.6公尺。 
2.堤後排水流入工3處。 
3.雜項工程乙全。</t>
  </si>
  <si>
    <t>110TF490A4</t>
  </si>
  <si>
    <t>貴舍排水(2k+200至下庄橋)治理工程</t>
  </si>
  <si>
    <t>1.護岸改善工程L=2887.4m(左岸L=1436.2m，右岸L=1451.2m) 
2.排水閘門4座 
3.橋梁工程乙全 
4.雜項工程乙全</t>
  </si>
  <si>
    <t>110B1225F071010</t>
  </si>
  <si>
    <t>110TF506A4</t>
  </si>
  <si>
    <t>貴舍排水半月橋下游閘門治理工程</t>
  </si>
  <si>
    <t>1.新建閘門-直提式閘門(6m*6m)*3，自動閘門(3m*3m)*12 
2.新建引道27m。 
3.新建護岸計23m。 
4.新建擋土牆27m。 
5.排水右岸堤後坡拋石，L=300m</t>
  </si>
  <si>
    <t>技正黃俞強</t>
  </si>
  <si>
    <t>05-3620123#8762</t>
  </si>
  <si>
    <t>110TH140A4</t>
  </si>
  <si>
    <t>荷苞嶼排水系統-大館支線一及大館支線二治理工程</t>
  </si>
  <si>
    <t>雙嶸營造工程有限公司</t>
  </si>
  <si>
    <t>1.大館支線一背水堤溝L=792.0m(含支流L=45.0m) 
2.抽水站工程(含前池、水門1座及抽水站0.5cms2台) 
3.村落防護-藍天社區 
4.大館支線二雜木雜草清除工程(L=780.00m)</t>
  </si>
  <si>
    <t>水利工程科張良亦</t>
  </si>
  <si>
    <t>05-3620123#8759</t>
  </si>
  <si>
    <t>liangyi7411@mail.cyhg.gov.tw</t>
  </si>
  <si>
    <t>110TH152A2</t>
  </si>
  <si>
    <t>民雄鄉麒麟排水護岸改善應急工程</t>
  </si>
  <si>
    <t>侑珅營造有限公司</t>
  </si>
  <si>
    <t>矩形溝215M</t>
  </si>
  <si>
    <t>水利工程科陳建超</t>
  </si>
  <si>
    <t>05-3620123#8754</t>
  </si>
  <si>
    <t>rockxzero7@mail.cyhg.gov.tw</t>
  </si>
  <si>
    <t>110TH172A2</t>
  </si>
  <si>
    <t>松子溝排水堤後護岸施作應急工程</t>
  </si>
  <si>
    <t>1.坡面工護岸L=176.3m 
2.混凝土路面L=176.8m 
3.A型護欄L=176.3m 
4.B型護欄L=10m 
5.堤尾封牆L=8.2m</t>
  </si>
  <si>
    <t>水利工程科-巫虹稼</t>
  </si>
  <si>
    <t>110TH260A4</t>
  </si>
  <si>
    <t>六腳排水(六腳橋下游段)治理工程</t>
  </si>
  <si>
    <t>1.排水護岸工區一拓寬整建： 
左岸(10K+140~10K+620.76，L=480.76m)， 
右岸(10K+150~10K+620.76，L=470.76m)。 
2.排水護岸工區二拓寬整建(10K+889.33~10K+941.93)。 
3.排水護岸工區三拓寬整建： 
左岸(11K+342.71~11K+614.79，L=272.08m)， 
右岸(11K+308.67~11K+614.79，L=306.12m)。 
4.兩岸護岸植筋加高(10K+620.76~10K+760，L=139.24m)。 
5.橫向排水箱涵，共三座(工區一兩座，工區三一座)。 
6.既設農路銜接，共兩處。 
7.沿線新建堤後排水，一全。 
8.雜項工程，乙全。</t>
  </si>
  <si>
    <t>05-3620123-8196</t>
  </si>
  <si>
    <t>110TH815A4</t>
  </si>
  <si>
    <t>貴舍排水(半月橋下游)治理工程</t>
  </si>
  <si>
    <t>嘉俊營造有限公司</t>
  </si>
  <si>
    <t>嘉義縣(非原住民地區)</t>
  </si>
  <si>
    <t>技正 黃俞強</t>
  </si>
  <si>
    <t>110TS093A4</t>
  </si>
  <si>
    <t>鴨母寮排水(新莊段)治理工程</t>
  </si>
  <si>
    <t>嘉義縣朴子市,鹿草鄉</t>
  </si>
  <si>
    <t>1.排水護岸1,325.10m 
2.堤後排水溝：609.00m 
3.無名橋3改建：1處 
4.左岸版橋：13座 
5.堤後排水入流工:1處</t>
  </si>
  <si>
    <t>水利工程科-羅榮義</t>
  </si>
  <si>
    <t>110TS185A2</t>
  </si>
  <si>
    <t>過路子排水0k+430無名橋上游左岸堤內坡改善應急工程</t>
  </si>
  <si>
    <t>國本營造股份有限公司</t>
  </si>
  <si>
    <t>1.工區一堤內坡工程(長度143公尺) 
2.工區二堤內坡工程(長度173公尺)</t>
  </si>
  <si>
    <t>05-3620123#8773</t>
  </si>
  <si>
    <t>egglab@maim.cthg.gov.tw</t>
  </si>
  <si>
    <t>3.13.20</t>
  </si>
  <si>
    <t>嘉義縣政府水利處水土保持科</t>
  </si>
  <si>
    <t>110TF386A2</t>
  </si>
  <si>
    <t>梅山鄉太和村籠仔尾野溪整治工程</t>
  </si>
  <si>
    <t>慶茂營造有限公司</t>
  </si>
  <si>
    <t>嘉義縣梅山鄉太和村</t>
  </si>
  <si>
    <t>1.PC路面共計1504.78m2 
(2)工區一PC路面，A=334.60m2 
(3)工區二PC路面，A=319.13m2 
(4)工區三PC路面，A=265.05m2 
(5)工區四PC路面，A=164.50m2 
(6)工區五PC路面，A=86.50m2 
(7)工區六PC路面，A=186.30m2 
(8)工區七PC路面，A=148.70m2 
2.各工區沿線路面修復共計320m2</t>
  </si>
  <si>
    <t>水土保持科-蔡瑞田</t>
  </si>
  <si>
    <t>guava3920@mail.cyhg.gov.tw</t>
  </si>
  <si>
    <t>110TF828A2</t>
  </si>
  <si>
    <t>梅山鄉龍眼村井仔頂坑溝整治工程</t>
  </si>
  <si>
    <t>榮&amp;#20120;土木包工業</t>
  </si>
  <si>
    <t>嘉義縣梅山鄉龍眼村井仔頂</t>
  </si>
  <si>
    <t>1.新設固床工 : 2座。 
2.新設截水牆 : 1座。 
3.新設動物通道 : 1座。 
4.新設箱涵 : L=10m。 
5.新設洩槽 : 22m。 
6.新設靜水池 : 1座 
7.新設封牆 : 4座。 
8.新設進橋板 : 2座。 
9.新設PC路面 : 263m2。 
10.新設塊狀護欄 : 39座。 
11.新設反光導標 : 39組。 
12.新設U型護岸 : 3.7m。 
13.新設帶工 : 1座。 
14.新設警告標誌牌 : 1座。</t>
  </si>
  <si>
    <t>水土保持科</t>
  </si>
  <si>
    <t>tsao0223@mail.cyhg.gov.tw</t>
  </si>
  <si>
    <t>110TH008A2</t>
  </si>
  <si>
    <t>大同二號橋上游野溪整治工程</t>
  </si>
  <si>
    <t>承峰工程顧問有限公司</t>
  </si>
  <si>
    <t>登榮營造有限公司</t>
  </si>
  <si>
    <t>1.潛壩1座 
2.尾檻1座 
3.護坦1座 
4.乾砌石護岸，H=5m，計79m 
5.護岸，H=3.5m，計58m 
6.乾砌石擋土牆，計58m 
7.生物通道，計2處 
8.拋塊石，A=170m&amp;#178; 
9.稻草蓆，A=300m&amp;#178; 
10.沿線路面修復，t=15cm，A=3970m&amp;#178;</t>
  </si>
  <si>
    <t>水土保持科-洪全泰</t>
  </si>
  <si>
    <t>chuantai@mail.cyhg.gov.tw</t>
  </si>
  <si>
    <t>嘉義縣政府水利處下水道工程科</t>
  </si>
  <si>
    <t>108TF476A2</t>
  </si>
  <si>
    <t>嘉義縣村落型污水處理(第一標)-梅山鄉太平村污水處理廠工程</t>
  </si>
  <si>
    <t>艾奕康工程顧問股份有限公司</t>
  </si>
  <si>
    <t>賀群營造有限公司
　長江龍環保工程股份有限公司</t>
  </si>
  <si>
    <t>嘉義縣梅山鄉太平村</t>
  </si>
  <si>
    <t>1.土木結構 
2.土木裝修 
3.機房門窗 
4.機械設備 
5.管線、閥件 
6.電氣儀控 
7.給排水 
8.通風設備 
9.電信設備 
10.閉路電視系統</t>
  </si>
  <si>
    <t>下水道工程科王勝宏</t>
  </si>
  <si>
    <t>hank270313@mail.cyhg.gov.tw</t>
  </si>
  <si>
    <t>110TA167A4</t>
  </si>
  <si>
    <t>東石抽水站改善治理工程</t>
  </si>
  <si>
    <t>(1)新建10cms(2部2.5cms抽水機組及預備孔位2孔)之抽水站主體結構工程(RC造，地上三層、地下一層)。 
(2)2部2.5cms抽水機組及1部站用發電機組採購安裝工程。 
(3)新設迴轉式撈污機2組及輸送帶1組採購安裝工程。 
(4)新建引水閘門結構工程及不�袗�閘門體2組採購安裝工程。 
(5)儲油槽、日用油箱及燃油系統採購安中工程。</t>
  </si>
  <si>
    <t>下水道工程科-陳弘道</t>
  </si>
  <si>
    <t>05-3620123#8816</t>
  </si>
  <si>
    <t>chd@mail.cyhg.gov.tw</t>
  </si>
  <si>
    <t>嘉義縣政府水利處水利行政科</t>
  </si>
  <si>
    <t>110TA255A4</t>
  </si>
  <si>
    <t>新庄排水(出口段)治理工程</t>
  </si>
  <si>
    <t>1.0K+000~1K+400新建左側護岸 L=1361m 
2.0K+000~1K+400新建右側護岸 L=1363m 
3.0K+000~1K+400新建左側水防道路 L=1361m 
4.0K+000~1K+400新建右側水防道路 L=1363m 
5.0K+080新建跨渠箱涵 L=21.6m W=6m 
6.新建入流水門 7處 
7.出口處水位監測器</t>
  </si>
  <si>
    <t>水利行政科-王聖夫</t>
  </si>
  <si>
    <t>(05)362-0123#8780</t>
  </si>
  <si>
    <t>s8764321@gmail.com</t>
  </si>
  <si>
    <t>110TA259A4</t>
  </si>
  <si>
    <t>新庄排水(嘉25下游段)治理工程</t>
  </si>
  <si>
    <t>1.1K+400~1K+432 右側新建坡面工護岸 L=21m 
2.1K+400~1K+432 左側新建坡面工護岸 L=27m 
3.1K+432~1K+644 右側新建堤後坡面工 L=193m 
4.1K+432~1K+644 左側新建堤後擋土牆 L=193m 
5.1K+644~2K+084 右側新建護岸TYPE-1 L=436m 
6.2K+282~2K+640 右側新建護岸TYPE-2 L=357m 
7.2K+282~2K+640 左側新建護岸TYPE-2 L=355m 
8.1K+644~2K+640 右側新建水防道路 L=791m 
9.新建入流水門 7處</t>
  </si>
  <si>
    <t>110TC261A4</t>
  </si>
  <si>
    <t>新庄排水(台19下游段)治理工程</t>
  </si>
  <si>
    <t>1.2K+640~2K+670 右側新建護岸TYPE-1 L=34m 
2.2K+640~2K+670 左側新建護岸TYPE-1 L=24m 
3.2K+725~3K+795 右側新建護岸TYPE-2 L=1071m 
4.3K+140~3K+205 左側新建護岸TYPE-2 L=57m 
5.3K+920~4K+487 右側新建護岸TYPE-4 L=538m 
6.3K+920~4K+487 右側新建護岸TYPE-4 L=548m 
7.3K+920~4K+487 右側新建水防道路 L=548m 
8.東榮一號橋改建、台糖無名橋2改建 
9.新建入流水門 15處</t>
  </si>
  <si>
    <t>嘉義縣政府水利處防洪維護科</t>
  </si>
  <si>
    <t>110TC329A2</t>
  </si>
  <si>
    <t>龍宮溪排水系統改善抽水站改善應急工程</t>
  </si>
  <si>
    <t>第一工區施設箱涵工程L=12m 
第二工區擋土牆工程L=10m 
第三工區水門1座及抽水機組1組工程 
第四工區攔汙網4組</t>
  </si>
  <si>
    <t>防洪維護科-邱威智</t>
  </si>
  <si>
    <t>05-3620123#8929</t>
  </si>
  <si>
    <t>s105322032@mail.cyhg.gov.tw</t>
  </si>
  <si>
    <t>屏東縣恆春鎮公所</t>
  </si>
  <si>
    <t>F-201007</t>
  </si>
  <si>
    <t>墾丁里集會所活動中心新建工程</t>
  </si>
  <si>
    <t>陳嘉晉建築師事務所</t>
  </si>
  <si>
    <t>富鄴營造有限公司</t>
  </si>
  <si>
    <t>屏東縣恆春鎮墾丁</t>
  </si>
  <si>
    <t>建築工程、水電工程</t>
  </si>
  <si>
    <t>建設課陳明君</t>
  </si>
  <si>
    <t>08-8899792</t>
  </si>
  <si>
    <t>d4f110@hengchuen.gov.tw</t>
  </si>
  <si>
    <t>屏東縣萬丹鄉公所</t>
  </si>
  <si>
    <t>「新庄、新鐘社區聯合活動中心」新建工程</t>
  </si>
  <si>
    <t>詹德祐建築師事務所</t>
  </si>
  <si>
    <t>屏東縣萬丹鄉</t>
  </si>
  <si>
    <t>屏東縣萬丹鄉水仙段330地號</t>
  </si>
  <si>
    <t>地上2層總樓地板面662.6平方公尺(RC造)工程</t>
  </si>
  <si>
    <t>宋文雋</t>
  </si>
  <si>
    <t>08-7772111</t>
  </si>
  <si>
    <t>t456852258654@gmail.com</t>
  </si>
  <si>
    <t>屏東縣長治鄉公所</t>
  </si>
  <si>
    <t>長治鄉繁華村華錦街57巷路面改善等3件工程</t>
  </si>
  <si>
    <t>協昌工程顧問有限公司</t>
  </si>
  <si>
    <t>鴻甲營造有限公司</t>
  </si>
  <si>
    <t>屏東縣長治鄉</t>
  </si>
  <si>
    <t>1、路面改善：4664m2。 
2、新設擋土牆：72m。</t>
  </si>
  <si>
    <t>趙智偉</t>
  </si>
  <si>
    <t>08-7368215分機22</t>
  </si>
  <si>
    <t>p160@ems.ptts0601.gov.tw</t>
  </si>
  <si>
    <t>屏東縣九如鄉公所</t>
  </si>
  <si>
    <t>屏東縣九如鄉民有街道路排水改善工程</t>
  </si>
  <si>
    <t>致用工程技術顧問有限公司</t>
  </si>
  <si>
    <t>振益營造有限公司</t>
  </si>
  <si>
    <t>屏東縣九如鄉民有街</t>
  </si>
  <si>
    <t>道路AC及排水溝設施</t>
  </si>
  <si>
    <t>陳信霖</t>
  </si>
  <si>
    <t>08-7392210</t>
  </si>
  <si>
    <t>p300@mail.jiouru.gov.tw</t>
  </si>
  <si>
    <t>109-九如鄉後庄村排水路改善工程</t>
  </si>
  <si>
    <t>屏東縣九如鄉後庄村</t>
  </si>
  <si>
    <t>排水溝工程約510公尺</t>
  </si>
  <si>
    <t>g300@mail.jiouru.gov.tw</t>
  </si>
  <si>
    <t>屏東縣里港鄉公所</t>
  </si>
  <si>
    <t>110-0401</t>
  </si>
  <si>
    <t>里港鄉廢鐵道路面改善工程</t>
  </si>
  <si>
    <t>兄弟營造有限公司</t>
  </si>
  <si>
    <t>里港鄉</t>
  </si>
  <si>
    <t>路面改善</t>
  </si>
  <si>
    <t>葉昱均</t>
  </si>
  <si>
    <t>08-7752114</t>
  </si>
  <si>
    <t>d900e15@mail.ligang.gov.tw</t>
  </si>
  <si>
    <t>屏東縣鹽埔鄉公所</t>
  </si>
  <si>
    <t>110-57</t>
  </si>
  <si>
    <t>鹽埔鄉福神路鹽北路等道路改善工程</t>
  </si>
  <si>
    <t>懋霆工程顧有限公司</t>
  </si>
  <si>
    <t>邑川營造工程有限公司</t>
  </si>
  <si>
    <t>1.AC工程9116M2 
2.新設矩型暗溝L=41M 
3.新設矩型明溝L=98M</t>
  </si>
  <si>
    <t>韓孝禮</t>
  </si>
  <si>
    <t>08-7932126</t>
  </si>
  <si>
    <t>6298369@yahoo.com.tw</t>
  </si>
  <si>
    <t>110-59</t>
  </si>
  <si>
    <t>鹽埔鄉圖書館屋頂改善工程</t>
  </si>
  <si>
    <t>允成工程顧問有限公司</t>
  </si>
  <si>
    <t>一大營造有限公司</t>
  </si>
  <si>
    <t>屏東縣鹽埔鄉鹽北村</t>
  </si>
  <si>
    <t>圖書館屋頂鐵皮拆除更換並做防水工程.</t>
  </si>
  <si>
    <t>鄭子建</t>
  </si>
  <si>
    <t>y018@yanpu.gov.tw</t>
  </si>
  <si>
    <t>110-70</t>
  </si>
  <si>
    <t>豐年路尾鹽埔幹線旁農路改善工程</t>
  </si>
  <si>
    <t>國生工程行</t>
  </si>
  <si>
    <t>屏東縣鹽埔鄉內</t>
  </si>
  <si>
    <t>AC工程，A=4315.78平方公尺</t>
  </si>
  <si>
    <t>吳佳珊</t>
  </si>
  <si>
    <t>y056@yanpu.gov.tw</t>
  </si>
  <si>
    <t>110-71</t>
  </si>
  <si>
    <t>鹽埔鄉永隆村大山街旁農路排水護岸工程</t>
  </si>
  <si>
    <t>英德工程顧問有限公司</t>
  </si>
  <si>
    <t>建統營造有限公司</t>
  </si>
  <si>
    <t>屏東縣鹽埔鄉永隆村</t>
  </si>
  <si>
    <t>82M新設擋土牆</t>
  </si>
  <si>
    <t>屏東縣高樹鄉公所</t>
  </si>
  <si>
    <t>高樹鄉小份圳周邊排水改善工程</t>
  </si>
  <si>
    <t>護岸排水溝 L約251m</t>
  </si>
  <si>
    <t>黃勝賢</t>
  </si>
  <si>
    <t>08-7962610</t>
  </si>
  <si>
    <t>gaushu.build@gmail.com</t>
  </si>
  <si>
    <t>高樹國中路面及花台改善工程</t>
  </si>
  <si>
    <t>磐石工程技術顧問有限公司</t>
  </si>
  <si>
    <t>堅鉦土木包工業</t>
  </si>
  <si>
    <t>AC刨鋪2063m2 
花台施作261m2 
部分校區環境改善</t>
  </si>
  <si>
    <t>吳昕玹</t>
  </si>
  <si>
    <t>wu870814@gmail.com</t>
  </si>
  <si>
    <t>110-高樹鄉廣興村大路觀國小旁巷道改善工程</t>
  </si>
  <si>
    <t>高樹鄉廣興村</t>
  </si>
  <si>
    <t>1.新設明溝長150M</t>
  </si>
  <si>
    <t>陳仕哲</t>
  </si>
  <si>
    <t>dreammaker0822@gmail.com</t>
  </si>
  <si>
    <t>屏東縣萬巒鄉公所</t>
  </si>
  <si>
    <t>明發社區簡易自來水改善工程</t>
  </si>
  <si>
    <t>亞伯達建築師事務所</t>
  </si>
  <si>
    <t>福邦企業行</t>
  </si>
  <si>
    <t>屏東縣萬巒鄉</t>
  </si>
  <si>
    <t>屏東縣萬巒鄉新置村</t>
  </si>
  <si>
    <t>∮2”HDPE管汰換 
平台鋪設 
瀝青路面復原</t>
  </si>
  <si>
    <t>楊玉輝</t>
  </si>
  <si>
    <t>08-7812460#62</t>
  </si>
  <si>
    <t>z7327739@yahoo.com.tw</t>
  </si>
  <si>
    <t>荖藤林社區簡易自來水改善工程</t>
  </si>
  <si>
    <t>∮2”HDPE管汰換 
瀝青路面復原</t>
  </si>
  <si>
    <t>屏東縣內埔鄉公所</t>
  </si>
  <si>
    <t>內埔鄉龍頸溪及新庄排水應急工程</t>
  </si>
  <si>
    <t>信毅營造有限公司</t>
  </si>
  <si>
    <t>屏東縣內埔鄉</t>
  </si>
  <si>
    <t>新建右側護岸128M 
新建左側護岸63M</t>
  </si>
  <si>
    <t>莊慶隆</t>
  </si>
  <si>
    <t>08-7782141</t>
  </si>
  <si>
    <t>ddl120@neipu.gov.tw</t>
  </si>
  <si>
    <t>屏東縣枋寮鄉公所</t>
  </si>
  <si>
    <t>枋寮排水支線(2K+884~3K+104)應急工程</t>
  </si>
  <si>
    <t>偉力土木結構技師事務所</t>
  </si>
  <si>
    <t>銘駿土木包工業</t>
  </si>
  <si>
    <t>屏東縣枋寮鄉</t>
  </si>
  <si>
    <t>排水渠道配置：重力式擋土牆護岸188m</t>
  </si>
  <si>
    <t>黃建耀</t>
  </si>
  <si>
    <t>08-8782012</t>
  </si>
  <si>
    <t>flu49@mail.fangliau.gov.tw</t>
  </si>
  <si>
    <t>屏東縣霧臺鄉公所</t>
  </si>
  <si>
    <t>110年霧臺鄉隘寮北溪崩塌地治理工程</t>
  </si>
  <si>
    <t>帝緯營造有限公司</t>
  </si>
  <si>
    <t>屏東縣霧台鄉</t>
  </si>
  <si>
    <t>屏東縣霧台鄉(佳暮.大武)</t>
  </si>
  <si>
    <t>1.防落石柵 
2.基礎施作 
3.刷坡及掛網噴凝土護坡</t>
  </si>
  <si>
    <t>林玫容</t>
  </si>
  <si>
    <t>08-7902234</t>
  </si>
  <si>
    <t>dqd1007@oa.wutai.gov.tw</t>
  </si>
  <si>
    <t>屏東縣泰武鄉公所</t>
  </si>
  <si>
    <t>110AC003</t>
  </si>
  <si>
    <t>萬安村簡易自來水工程</t>
  </si>
  <si>
    <t>勝泰工程顧問有限公司</t>
  </si>
  <si>
    <t>順順土木包工業(屏東縣)</t>
  </si>
  <si>
    <t>屏東縣泰武鄉</t>
  </si>
  <si>
    <t>屏東縣泰武鄉萬安村</t>
  </si>
  <si>
    <t>簡易自來水工程 
新設取水口1座，3"HDPE輸水管1370M，1"HDPE送水管650M，3分固定鋼纜管線配置125M，排氣閥15組，排砂閥15組，塑木圍籬21.6M</t>
  </si>
  <si>
    <t>萬憶珍</t>
  </si>
  <si>
    <t>08-7832435</t>
  </si>
  <si>
    <t>p86@mail.taiyu.gov.tw</t>
  </si>
  <si>
    <t>110AD008</t>
  </si>
  <si>
    <t>屏東縣牡丹鄉公所</t>
  </si>
  <si>
    <t>S11002</t>
  </si>
  <si>
    <t>110年牡丹村集會所整修工程</t>
  </si>
  <si>
    <t>豐得工程顧問有限公司</t>
  </si>
  <si>
    <t>統貿土木包工業(屏東縣)</t>
  </si>
  <si>
    <t>屏東縣牡丹鄉牡丹村</t>
  </si>
  <si>
    <t>1.210kg/cm2預拌混凝土(含澆置) 5.520m3 
2.結構用模板製作及拆裝 26.640m2 
3.鋼筋及組立 17.040kg</t>
  </si>
  <si>
    <t>劉姿君</t>
  </si>
  <si>
    <t>08-8831001</t>
  </si>
  <si>
    <t>fg02@mail.mudan.gov.tw</t>
  </si>
  <si>
    <t>S11005</t>
  </si>
  <si>
    <t>110東源村排水系統及景觀設施改善工程</t>
  </si>
  <si>
    <t>聯地工程顧問有限公司</t>
  </si>
  <si>
    <t>靖廷土木包工業有限公司</t>
  </si>
  <si>
    <t>路基整理，路床滾壓m263 47 12,361 
PC路面覆蓋不織布灑水養護m&amp;#178;263 76 19,988 
點焊鋼絲網 D=6mm 15cm*15cmm&amp;#178;289 266 76,874 
排水溝清淤污泥(含水車人工)式1 18,980 18,980 
伸縮縫(切割)處6 569 3,414 
混凝土粉光刷毛m2263 95 24,985 
鋼筋彎紮組立kg742 36 26,712 
210kgf/cm2預拌混凝土澆置m&amp;#179;124 3,510 435,240 
軀體模板製作及拆裝m&amp;#178;112 474 53,088 
挖方m&amp;#179;96 114 10,944 
填方m&amp;#179;28 95 2,660 
路面切割m28 285 7,980 
剩餘土石方近運利用m&amp;#179;68 142 9,656 
鍍鋅隔柵蓋板 80*100cm t=70mm(含框)m6 9,965 59,790 
鍍鋅隔柵蓋板 60*60cm t=70mm(含框)處5 8,541 42,705 
既有欄杆除鏽及油漆處理式1 39,384 39,384 
既有欄杆拆除 式1 21,353 21,353 
新設欄杆m44 4,555 200,420 
既有欄杆底座人工打除 式1 9,016 9,016 
既有欄杆埋設式1 11,388 11,388 
鐵門口拆除式1 4,271 4,271 
作業安全設備費用式1 8,218 8,218</t>
  </si>
  <si>
    <t>fu27@mail.mudan.gov.tw</t>
  </si>
  <si>
    <t>S11006</t>
  </si>
  <si>
    <t>110年牡丹水庫東源段集水區零星工程</t>
  </si>
  <si>
    <t>力匠工程顧問有限公司</t>
  </si>
  <si>
    <t>屏東縣牡丹鄉東源村</t>
  </si>
  <si>
    <t>1.鋼筋及彎紮組立 10062kg 
2.模板組立及拆除 469M2 
3.預拌混凝土 88M3</t>
  </si>
  <si>
    <t>S11007</t>
  </si>
  <si>
    <t>110年牡丹水庫牡丹段集水區零星工程</t>
  </si>
  <si>
    <t>立竑土木包工業</t>
  </si>
  <si>
    <t>1.鋼筋及彎紮組立 13110KG 
2.模板組立即拆除 1007M2 
3.預拌混凝土 210kgf/cm2及澆置 634M3</t>
  </si>
  <si>
    <t>屏東縣政府工務處養護科</t>
  </si>
  <si>
    <t>110-073-0909P2</t>
  </si>
  <si>
    <t>(110)縣道189線0K+000-4K+000順樁擇要道路改善工程</t>
  </si>
  <si>
    <t>苙宏工程技術顧問有限公司</t>
  </si>
  <si>
    <t>冠億土木工程有限公司</t>
  </si>
  <si>
    <t>工務處養護科</t>
  </si>
  <si>
    <t>08-7320415</t>
  </si>
  <si>
    <t>a000000@pthg.gov.tw</t>
  </si>
  <si>
    <t>屏東縣政府工務處公園管理科</t>
  </si>
  <si>
    <t>111-077-0120P1</t>
  </si>
  <si>
    <t>(110)崁頂鄉李隆宮旁環境改善工程</t>
  </si>
  <si>
    <t>栯辰工程顧問有限公司</t>
  </si>
  <si>
    <t>安昇土木包工業</t>
  </si>
  <si>
    <t>景觀設施改善工程 
體健設施改善工程 
照明燈具改善工程 
植栽環境改善工程 
雜項工程</t>
  </si>
  <si>
    <t>工務處公園管理科</t>
  </si>
  <si>
    <t>a001602@oa.pthg.gov.tw</t>
  </si>
  <si>
    <t>屏東縣政府水利處水利工程科</t>
  </si>
  <si>
    <t>141-1080725</t>
  </si>
  <si>
    <t>溪州溪港東抽水站暨前池改善工程併辦土石標售</t>
  </si>
  <si>
    <t>大力環清有限公司</t>
  </si>
  <si>
    <t>一、前池工程： 
池體全長約407公尺，面積約10,010m2，包括環池道路、坡面工、樓梯及水尺等。 
二、抽水站房工程： 
1.主要結構：7cms抽水站房，地下1層、地上2層及吊修陽台。 
2.附屬構造：進水渠道、清污抽水井、貯油槽室及出水鋼管。 
三、場區整地及週邊工程： 
1.主要抽水站區整地至高程EL.2.75m，道路及排水與既有構造銜 
接。 
2.引水渠道工程約169.50m。 
3.溪州溪排水水防道路改善工程。 
四、機械設備工程： 
1.4組1.75cms豎軸式抽水機組、4組柴油引擎機組(≧180HP)、4組 
角齒輪減速機及傳動組件、4組迴轉式撈污機組(W3.00mxH3.15m 
)、2部清污抽水泵(7.5HP)、1組60kw柴油引擎備用發電機組。 
2.東港溪水防道路側溝改建閘門及側溝新建閘門與憲兵溝排水改建 
閘門及改建自動閘門。 
五、電氣消防及給排水工程： 
抽水站日常運轉所需電氣設備、消防設備、監控設備、監視設備、 
照明設施及給排設備等。</t>
  </si>
  <si>
    <t>水利處水利工程科柯廷育先生</t>
  </si>
  <si>
    <t>a001575@oa.pthg.gov.tw</t>
  </si>
  <si>
    <t>力泰工程顧問有限公司</t>
  </si>
  <si>
    <t>美俐營造有限公司</t>
  </si>
  <si>
    <t>屏東縣林邊鄉</t>
  </si>
  <si>
    <t>屏東林邊鄉</t>
  </si>
  <si>
    <t>1.護岸工程1.2km。2.道路工程1.2km。3.基樁工程1.2km。4.箱涵工程32m。</t>
  </si>
  <si>
    <t>水利處水利工程科林輝景先生</t>
  </si>
  <si>
    <t>a00132@oa.pthg.gov.tw</t>
  </si>
  <si>
    <t>141-1090121</t>
  </si>
  <si>
    <t>楓港溪堤防改善工程(2k+050~2k+709)</t>
  </si>
  <si>
    <t>屏東縣枋山鄉</t>
  </si>
  <si>
    <t>枋山鄉</t>
  </si>
  <si>
    <t>(一)基礎工:1112.8M 
(二)坡面工:1070.9M 
(三)格框填卵塊石:1056M 
(四)L型擋土牆:2219.1M 
(五)水防道路:1052.5M 
(六)後坡植生:3542M2 
(七)側溝:449.8M 
(八)箱涵:3座 
(九)蛇籠:1361M</t>
  </si>
  <si>
    <t>水利處水利工程科陳隆成先生</t>
  </si>
  <si>
    <t>a000592@oa.pthg.gov.tw</t>
  </si>
  <si>
    <t>141-1090601</t>
  </si>
  <si>
    <t>武洛溪大仁支線排水治理工程(第二期)</t>
  </si>
  <si>
    <t>屏東縣鹽埔鄉大仁西街</t>
  </si>
  <si>
    <t>(一)雨水箱涵：921.4m 
(二)側溝：654.8m 
(三)暗溝：107.1m 
(四)預壘樁：59.6m 
(五)CCP止水樁:1,620m 
(六)瀝青混凝土：8,120m2 
(七)臨時擋土設施(鋼軌鋼板樁)：1902m</t>
  </si>
  <si>
    <t>水利處水利工程科凌健庭先生</t>
  </si>
  <si>
    <t>a001646@oa.pthg.gov.tw</t>
  </si>
  <si>
    <t>東港第一排水護岸改善工程(不老橋~新溝二號橋)含橋梁改建</t>
  </si>
  <si>
    <t>瑋懋營造有限公司</t>
  </si>
  <si>
    <t>一、排水路工程 
1.既設護岸加高(0k+440~0K+851)，約385m。 
2.新設護岸(0k+866~1K+560)，約694m。 
3.集水井3處(1k+000、1k+200、1k+357) 。 
二、橋梁改建工程 
1.無名橋(一)改建為三孔型式箱涵橋，橋面全寬17.6m，橋長26.6m。 
2.箱涵橋改建為三孔型式箱涵橋，橋面全寬18.2m，橋長15.6m。 
3.無名橋(二)改建為三孔型式箱涵橋，橋面全寬21.2m，橋長12.7m。 
三、機械工程 
1.新設舌閥3處(1K+000、1K+200、1K+357)。 
2.新設自動閘門3處0K+530(左)、0K+846(右)、0K+848(左)。</t>
  </si>
  <si>
    <t>水利處水利工程科許淨淳小姐</t>
  </si>
  <si>
    <t>08-7320415#6813</t>
  </si>
  <si>
    <t>a002071@oa.pthg.org.tw</t>
  </si>
  <si>
    <t>141-1091029</t>
  </si>
  <si>
    <t>虎頭山排水改善工程(0K+000~1K+000)含橋梁改建併辦土石標售</t>
  </si>
  <si>
    <t>一、半重&amp;#63882;式護岸共1106.38公尺。(0K+953~1K+045.36為後續擴充段) 
二、舖石緩坡28.11公尺。 
三、跨渠構造物，6座。 
四、人&amp;#64008;階梯，5座。 
五、灌木&amp;#63805;籬，共328株。</t>
  </si>
  <si>
    <t>s087668827@gmail.com</t>
  </si>
  <si>
    <t>141-1100303</t>
  </si>
  <si>
    <t>武洛溪排水整治工程(新武洛橋~下武洛橋)含橋梁改建併辦土石標售</t>
  </si>
  <si>
    <t>屏東縣－九如、盬埔</t>
  </si>
  <si>
    <t>(一)坡面工護岸：1430m 
(二)懸臂式護岸:111m 
(三)L型擋土牆:194m 
(四)岸頂L型基礎：1263m 
(五)側溝：1393m 
(六)水防道路(雙岸):1400m 
(七)三孔箱涵：1座 
(八)單孔箱涵:2座 
(九)U型引道：164m 
(十)橫向流入工:10處 
(十一)橋梁改建:1座</t>
  </si>
  <si>
    <t>水利處水利工程科黃少緻</t>
  </si>
  <si>
    <t>a002157@oa.pthg.gov.tw</t>
  </si>
  <si>
    <t>141-1100610</t>
  </si>
  <si>
    <t>麟洛排水改善工程(第3期)(北麟洛橋~二泊橋)含橋梁改建併辦土石標售</t>
  </si>
  <si>
    <t>屏東縣麟洛鄉</t>
  </si>
  <si>
    <t>一、護岸工程(L=2760.96m) 。 
二、水防道路(L=1870.48m) 。 
三、箱涵橋2處。 
四、堤後排水溝2350.3m。 
五、流入工18處。</t>
  </si>
  <si>
    <t>141-1100629</t>
  </si>
  <si>
    <t>三西和農場滯洪池分洪應急工程</t>
  </si>
  <si>
    <t>弘州營造有限公司</t>
  </si>
  <si>
    <t>一、分洪水路 
(一)銜接箱涵，L=7.70m 
(二)跨渠箱涵，L=6.00m 
(三)箱涵(W2.0m×H1.8m)，L=137.92m 
(四)水管橋(D1000mmx2支)，L=32.0m 
二、匯流井2座(#1、#2) 
三、引道擋牆(H=2.1~2.45m)，L=28.3m 
四、出流工1座，L=5m</t>
  </si>
  <si>
    <t>水利處水利工程科黃少緻小姐</t>
  </si>
  <si>
    <t>a002273@oa.pthg.gov.tw</t>
  </si>
  <si>
    <t>141-1101220-1</t>
  </si>
  <si>
    <t>武洛溪大仁支線排水治理工程(第三期)暨滯洪池</t>
  </si>
  <si>
    <t>屏南營造股份有限公司</t>
  </si>
  <si>
    <t>屏東縣鹽埔鄉大仁東街</t>
  </si>
  <si>
    <t>(一)排水箱涵：865m 
(二)底鋪塊石明渠：407m 
(三)擋土牆：288m 
(四)側溝：728m 
(五)圍牆：488m 
(六)塊狀護欄：253座 
(七) 出流工：1座 
(八) 溢流堰：1座 
(九)土方：253642m3 
(十) 瀝青混凝土：799 m3 
(十一) 級配粒料：2639 m3 
(十二) 施工測量：1式 
(十三) 臨時擋土設施(鋼軌樁+鋼板)：9719m2 
(十四) 預壘樁：83支 
(十五)卵塊石: 4422 m3 
(十六)控制性低強度回填材料(CLSM) ：2643 m3 
(十七) 緣石:4440m 
(十八) 塑木圍牆:544m 
(十九) 護欄:131m 
(二十) 植栽:1式 
(二十一) 電器設備:1式</t>
  </si>
  <si>
    <t>111-141-019</t>
  </si>
  <si>
    <t>141-1110119-1</t>
  </si>
  <si>
    <t>牛埔溪排水改善工程(0K+823無名橋~革新橋)一工區</t>
  </si>
  <si>
    <t>主體工程：堤岸整治工程 
1.預力混凝土基樁+護坡塊坡面堤岸 
(1)左岸:1k+120.3~1k+285 
(2)右岸:1k+134.0~1k+289 
二、附屬工程 
1.側溝流入工2處 
2.堤後排水流入工1處 
三、其他工程 
1.土方以現地挖填平衡不外運為原則，回填於下列位置: 
(1)舊渠道土方回填 
(2)魚塭土方回填</t>
  </si>
  <si>
    <t>已決標預定1110406開工</t>
  </si>
  <si>
    <t>屏東縣政府水利處下水道科</t>
  </si>
  <si>
    <t>143-1090916</t>
  </si>
  <si>
    <t>109年度屏東縣污水下水道系統用戶接管開口契約工程</t>
  </si>
  <si>
    <t>聯聖工程顧問股份有限公司</t>
  </si>
  <si>
    <t>亞門營造股份有限公司</t>
  </si>
  <si>
    <t>ψ200連通管施工240m 
用戶接管設施約50處</t>
  </si>
  <si>
    <t>水利處下水道科賴美君小姐</t>
  </si>
  <si>
    <t>a002296@oa.pthg.gov.tw</t>
  </si>
  <si>
    <t>143-1100913</t>
  </si>
  <si>
    <t>110年度屏東縣污水下水道系統用戶接管開口契約工程</t>
  </si>
  <si>
    <t>譽霖工程有限公司</t>
  </si>
  <si>
    <t>前巷連接管180M 
後巷連接管60M</t>
  </si>
  <si>
    <t>143-1101019</t>
  </si>
  <si>
    <t>110年度屏東縣污水下水道管線及設施維護工程</t>
  </si>
  <si>
    <t>辦理污水下水道管線清淤及設施維護</t>
  </si>
  <si>
    <t>水利處下水道科鄒琮湣先生</t>
  </si>
  <si>
    <t>aming.tsou@gmail.com</t>
  </si>
  <si>
    <t>臺東縣太麻里鄉公所</t>
  </si>
  <si>
    <t>110-41</t>
  </si>
  <si>
    <t>110年度臺東縣太麻里鄉周邊環境改善工程</t>
  </si>
  <si>
    <t>名�痐u程顧問有限公司</t>
  </si>
  <si>
    <t>乙鋒營造有限公司</t>
  </si>
  <si>
    <t>臺東縣太麻里鄉</t>
  </si>
  <si>
    <t>周邊環境改善工程</t>
  </si>
  <si>
    <t>葉文欽</t>
  </si>
  <si>
    <t>089-781301</t>
  </si>
  <si>
    <t>h120@nt.taimali.gov.tw</t>
  </si>
  <si>
    <t>臺東縣長濱鄉公所</t>
  </si>
  <si>
    <t>K001-11006</t>
  </si>
  <si>
    <t>膽曼社區簡易自來水改善工程</t>
  </si>
  <si>
    <t>佳品工程顧問有限公司</t>
  </si>
  <si>
    <t>順基工程有限公司</t>
  </si>
  <si>
    <t>台東縣長濱鄉</t>
  </si>
  <si>
    <t>臺東縣長濱鄉</t>
  </si>
  <si>
    <t>新建HDPE管 
新建攔河堰 
新建取水口翼牆 
新建取水口擋土牆 
新建鋼筋混凝土管 
新建PC地坪 
新設水閘門 
新設蓄水池圍籬 
菱形網及黑網</t>
  </si>
  <si>
    <t>郭源鴻</t>
  </si>
  <si>
    <t>089-832139</t>
  </si>
  <si>
    <t>cbnd029@cbn.taiung.gov.tw</t>
  </si>
  <si>
    <t>臺東縣政府建設處水利科</t>
  </si>
  <si>
    <t>卑南右岸三號堤防加強加高工程</t>
  </si>
  <si>
    <t>造齊工程顧問有限公司</t>
  </si>
  <si>
    <t>捷竣營造有限公司</t>
  </si>
  <si>
    <t>台東縣台東市</t>
  </si>
  <si>
    <t>臺東縣台東市</t>
  </si>
  <si>
    <t>1.堤防572M 
2.防汛道路597M 
3.防汛側溝532M 
4.10噸異型塊392個 
5.單孔箱涵72M 
6.懸臂式擋土牆471M 
7.鋼管護欄244M 
8.階梯1座</t>
  </si>
  <si>
    <t>水利科，承辦人：王俊元先生</t>
  </si>
  <si>
    <t>089-320866</t>
  </si>
  <si>
    <t>e11019@taitung.gov.tw</t>
  </si>
  <si>
    <t>卑南右岸一號堤防加強加高工程</t>
  </si>
  <si>
    <t>峻宸營造股份有限公司</t>
  </si>
  <si>
    <t>台東縣卑南鄉</t>
  </si>
  <si>
    <t>臺東縣卑南鄉</t>
  </si>
  <si>
    <t>A段堤防及C段第二鐵路橋: 
水防道路940M 
堤防618M 
混凝土砌塊石坡面工138M 
防汛側溝925M 
5噸異型塊1172個 
懸臂式擋土牆530M 
鋼管護欄1760M 
親排塊石工220M 
L型擋土牆38M 
B段堤防及D段聯外道路: 
水防道路60M 
堤防128M 
混凝土砌塊石坡面工128M 
懸臂式擋土牆10M 
L型擋土牆54M 
鋼管護欄92M 
雙孔箱涵74M 
單孔箱涵18M 
南迴鐵路橋側溝箱涵88M</t>
  </si>
  <si>
    <t>水利科，承辦人：林柏佑先生</t>
  </si>
  <si>
    <t>089-346463</t>
  </si>
  <si>
    <t>e2067@taitung.gov.tw</t>
  </si>
  <si>
    <t>護岸1013M 
箱涵19.50M 
固床工13座 
PC路面改善2688.5M2 
鋼板護欄1060M</t>
  </si>
  <si>
    <t>水利科，承辦人：黃承偉先生</t>
  </si>
  <si>
    <t>e2065@taitung.gov.tw</t>
  </si>
  <si>
    <t>花蓮縣玉里鎮公所</t>
  </si>
  <si>
    <t>1090722-1</t>
  </si>
  <si>
    <t>東豐里（東豐竹林部落）簡易自來水改善工程</t>
  </si>
  <si>
    <t>博瑞工程顧問有限公司</t>
  </si>
  <si>
    <t>承建營造有限公司</t>
  </si>
  <si>
    <t>花蓮縣玉里鎮東豐里（東豐竹林部落）</t>
  </si>
  <si>
    <t>淨水池1座.水閘門3組</t>
  </si>
  <si>
    <t>建設課承辦人:吳明澍、採購人員</t>
  </si>
  <si>
    <t>03-8883166#234</t>
  </si>
  <si>
    <t>tonywu199@hlyl.gov.tw</t>
  </si>
  <si>
    <t>花蓮縣壽豐鄉公所</t>
  </si>
  <si>
    <t>水璉村9、13、18鄰(牛山部落)簡易自來水工程</t>
  </si>
  <si>
    <t>錦鴻土木包工業</t>
  </si>
  <si>
    <t>自來水改善工程</t>
  </si>
  <si>
    <t>陳添福</t>
  </si>
  <si>
    <t>03-8652131</t>
  </si>
  <si>
    <t>rain@shoufeng.hl.gov.tw</t>
  </si>
  <si>
    <t>110年度壽豐鄉志學往木瓜溪聯絡道路改善工程</t>
  </si>
  <si>
    <t>宏成土木技師事務所</t>
  </si>
  <si>
    <t>洋洋土木包工業</t>
  </si>
  <si>
    <t>黃文明</t>
  </si>
  <si>
    <t>kevin610904@shoufeng.hl.gov.tw</t>
  </si>
  <si>
    <t>花蓮縣光復鄉公所</t>
  </si>
  <si>
    <t>光復鄉轄內道路改善工程</t>
  </si>
  <si>
    <t>溢盛土木包工業</t>
  </si>
  <si>
    <t>花蓮縣光復鄉轄內</t>
  </si>
  <si>
    <t>依契約內容規定施作</t>
  </si>
  <si>
    <t>程介羲</t>
  </si>
  <si>
    <t>03-8702206</t>
  </si>
  <si>
    <t>guangfu328@nt.guangfu.gov.tw</t>
  </si>
  <si>
    <t>花蓮縣秀林鄉公所</t>
  </si>
  <si>
    <t>109JY014</t>
  </si>
  <si>
    <t>富世村16、18鄰(洛韶、西寶部落)簡易自來水供水系統工程</t>
  </si>
  <si>
    <t>創源技術顧問有限公司</t>
  </si>
  <si>
    <t>立偉土木包工業(花蓮縣)</t>
  </si>
  <si>
    <t>花蓮縣秀林鄉</t>
  </si>
  <si>
    <t>花蓮縣(秀林鄉富世村)</t>
  </si>
  <si>
    <t>1.新設2"高密度聚乙烯管：3201m 
2.新設立式不鏽鋼水塔30t：1座 
3.10HP抽水馬達：2台</t>
  </si>
  <si>
    <t>游震亞</t>
  </si>
  <si>
    <t>03-8612116</t>
  </si>
  <si>
    <t>shlin240@nt.shlin.gov.tw</t>
  </si>
  <si>
    <t>花蓮縣政府建設處土木科</t>
  </si>
  <si>
    <t>TM1081111A</t>
  </si>
  <si>
    <t>縣193線19K+840~22K+500(南海四街至花蓮大橋段)路段拓寬工程</t>
  </si>
  <si>
    <t>和建工程顧問股份有限公司</t>
  </si>
  <si>
    <t>員達營造有限公司</t>
  </si>
  <si>
    <t>吉安鄉</t>
  </si>
  <si>
    <t>增加30m(4快車道及2機車道)車行道路長度2,660公尺。 
2.道路側邊增建人行環境空間。 
3.新建及增建排水箱涵解決易淹水區域排水問題。 
4.整合地下管線。 
5.有效提升縣193線道道路品質，增進車流速度、疏導車流及提升道路服務水準功能 
效益。</t>
  </si>
  <si>
    <t>卓奮杰(土木科)</t>
  </si>
  <si>
    <t>03-8221684</t>
  </si>
  <si>
    <t>et3q68@gmail.com</t>
  </si>
  <si>
    <t>生活圈道路交通系統建設計畫(公路系統)4年(104-107)計畫</t>
  </si>
  <si>
    <t>花蓮縣政府建設處水利科</t>
  </si>
  <si>
    <t>EA1100004672</t>
  </si>
  <si>
    <t>洄瀾灣流水環境改善工程</t>
  </si>
  <si>
    <t>東鈺營造股份有限公司</t>
  </si>
  <si>
    <t>施作</t>
  </si>
  <si>
    <t>謝豐澤</t>
  </si>
  <si>
    <t>03-8227171</t>
  </si>
  <si>
    <t>yuzu1113@gmail.com</t>
  </si>
  <si>
    <t>110-C-0102</t>
  </si>
  <si>
    <t>EC108082701</t>
  </si>
  <si>
    <t>美崙溪水岸休憩廊道斷點串連工程</t>
  </si>
  <si>
    <t>隆成工程顧問有限公司</t>
  </si>
  <si>
    <t>休憩廊道串聯鋼橋1座</t>
  </si>
  <si>
    <t>水利科蔡詩瑋</t>
  </si>
  <si>
    <t>03-8224127</t>
  </si>
  <si>
    <t>t8568613@hl.gov.tw</t>
  </si>
  <si>
    <t>EC110080401</t>
  </si>
  <si>
    <t>110年長橋排水應急治理工程(3K+903~4K+473)</t>
  </si>
  <si>
    <t>台典工程顧問股份有限公司</t>
  </si>
  <si>
    <t>花蓮縣鳳林鎮</t>
  </si>
  <si>
    <t>花蓮縣&amp;#40175;林鎮</t>
  </si>
  <si>
    <t>橋樑一座、護岸500公尺</t>
  </si>
  <si>
    <t>水利科</t>
  </si>
  <si>
    <t>liu2238@hl.gov.tw</t>
  </si>
  <si>
    <t>澎湖縣政府工務處下水道課</t>
  </si>
  <si>
    <t>CW-1110042</t>
  </si>
  <si>
    <t>林投1號排水出海口改善應急工程</t>
  </si>
  <si>
    <t>弘展營造工程有限公司</t>
  </si>
  <si>
    <t>澎湖縣湖西鄉林投村</t>
  </si>
  <si>
    <t>排水改善工程</t>
  </si>
  <si>
    <t>許郁燦</t>
  </si>
  <si>
    <t>06-9278707</t>
  </si>
  <si>
    <t>z4388@mail.penghu.gov.tw</t>
  </si>
  <si>
    <t>CW-1110051</t>
  </si>
  <si>
    <t>興仁及成功地區既有污水截流設施改善工程</t>
  </si>
  <si>
    <t>衡德營造有限公司</t>
  </si>
  <si>
    <t>污水截流設施改善</t>
  </si>
  <si>
    <t>趙立為</t>
  </si>
  <si>
    <t>fa51360@mail.penghu.gov.tw</t>
  </si>
  <si>
    <t>CW-1111016</t>
  </si>
  <si>
    <t>林投1號排水出海口改善應急(第二期)工程</t>
  </si>
  <si>
    <t>林投村</t>
  </si>
  <si>
    <t>顧芳瑀</t>
  </si>
  <si>
    <t>z4388@mail.penghg.gov.tw</t>
  </si>
  <si>
    <t>基隆市環境保護局</t>
  </si>
  <si>
    <t>110A172</t>
  </si>
  <si>
    <t>旭川河田寮河及南榮河水環境改善工程</t>
  </si>
  <si>
    <t>億大營造股份有限公司</t>
  </si>
  <si>
    <t>基隆市信義區</t>
  </si>
  <si>
    <t>基隆市旭川河、田寮河及南榮河水淨場上方</t>
  </si>
  <si>
    <t>本工程項目景觀土木工程、植生工程、鋪面工程、照明工程、牌示工程、景觀配電工程、景觀設施工程、景觀雜項工程等工項，因有施工界面，故本工程概分旭川河、田寮河及南榮河三工區，各工區應於機關通知日起20日內開工，並於開工之日起200日內竣工。</t>
  </si>
  <si>
    <t>已決標預定1110520開工</t>
  </si>
  <si>
    <t>環境保護局羅涵</t>
  </si>
  <si>
    <t>02-24651115#312</t>
  </si>
  <si>
    <t>nicky@mail.klcg.gov.tw</t>
  </si>
  <si>
    <t>新竹市環保局</t>
  </si>
  <si>
    <t>新竹左岸濱水廊道景觀營造計畫-全線濱河自行車道廊道景觀優化工程</t>
  </si>
  <si>
    <t>華廷國際設計顧問股份有限公司</t>
  </si>
  <si>
    <t>富石營造有限公司</t>
  </si>
  <si>
    <t>新竹市北區</t>
  </si>
  <si>
    <t>頭前溪左岸</t>
  </si>
  <si>
    <t>全線濱河自行車道廊道景觀優化</t>
  </si>
  <si>
    <t>張仲佐</t>
  </si>
  <si>
    <t>03-5368920</t>
  </si>
  <si>
    <t>61142@ems.hccepb.gov.tw</t>
  </si>
  <si>
    <t>新竹左岸生態環境與棲地改善工程</t>
  </si>
  <si>
    <t>新竹左岸生態環境與棲地改善工程 
整地排水工程，舖面工程，設施及機電工程，土木結構工程，植栽工程，生態檢核工程等</t>
  </si>
  <si>
    <t>新竹市政府產業發展處</t>
  </si>
  <si>
    <t>110A123</t>
  </si>
  <si>
    <t>新竹漁港簡易船架設置工程</t>
  </si>
  <si>
    <t>駿華土木包工業</t>
  </si>
  <si>
    <t>新竹市(北區新竹漁港)</t>
  </si>
  <si>
    <t>簡易船架設置約11長、改善3座浮動碼頭管制門</t>
  </si>
  <si>
    <t>陳圓蓉</t>
  </si>
  <si>
    <t>03-5216121</t>
  </si>
  <si>
    <t>010342@ems.hccg.gov.tw</t>
  </si>
  <si>
    <t>新竹市工務處下水道科</t>
  </si>
  <si>
    <t>109A137</t>
  </si>
  <si>
    <t>隆恩圳千甲段景觀改善工程</t>
  </si>
  <si>
    <t>田中央聯合建築師事務所</t>
  </si>
  <si>
    <t>好士達營造有限公司</t>
  </si>
  <si>
    <t>新竹市東區</t>
  </si>
  <si>
    <t>新竹市東區東勢街</t>
  </si>
  <si>
    <t>環境景觀工程</t>
  </si>
  <si>
    <t>王品臻</t>
  </si>
  <si>
    <t>010131@ems.hccg.gov.tw</t>
  </si>
  <si>
    <t>110A056</t>
  </si>
  <si>
    <t>客雅溪延平支線治理工程(0K+000~0K+500)</t>
  </si>
  <si>
    <t>金郁達營造有限公司</t>
  </si>
  <si>
    <t>新竹市香山區</t>
  </si>
  <si>
    <t>新竹市</t>
  </si>
  <si>
    <t>1.新設延平支線排水出口，L=9.6m 
2.新設配重式閘門(W*H=3m*3.5m)，3座 
3.既有護岸加高(H=1.3~1.45m)， L=64.0m 
4.既有護岸加高(H=1.15~1.0m)，L=221.0m 
5.既有護岸加高(H=1.0~0.55m)， L=190.0m 
6.既有客雅&amp;#63843;圳渡槽胸牆加高(H=0.6m)，L=26.0m 
7.新設&amp;#63951;澤西護&amp;#63773;(含&amp;#63773;杆)，L=72.0m 
8.既有污水截&amp;#63946;站護岸加高，L=9.0m 
9.既有水閘門新設RC牆，1處 
10.新設∮800mm場鑄混凝土排樁，18支 
11.新設集水井 
12.新設∮500mm&amp;#63847;�袗�自動水閘門</t>
  </si>
  <si>
    <t>余竑杰</t>
  </si>
  <si>
    <t>010205@ems.hccg.gov.tw</t>
  </si>
  <si>
    <t>110A087</t>
  </si>
  <si>
    <t>東大排水(河心累距1K+789~2K+004)護岸改善等2件應急工程</t>
  </si>
  <si>
    <t>安捷利營造有限公司</t>
  </si>
  <si>
    <t>東大排及頂寮溪</t>
  </si>
  <si>
    <t>新設謢岸長16公尺 
謢岸加固長204公尺 
新設雙孔箱涵長5公尺 
新設明溝長3公尺 
既有護岸加高長106公尺</t>
  </si>
  <si>
    <t>已決標並已於1110316開工</t>
  </si>
  <si>
    <t>陳燕茹</t>
  </si>
  <si>
    <t>02021@ems.hccg.gov.tw</t>
  </si>
  <si>
    <t>110A128</t>
  </si>
  <si>
    <t>何姓溪滯洪池生態步道水環境改善計畫</t>
  </si>
  <si>
    <t>青境工程顧問有限公司</t>
  </si>
  <si>
    <t>何姓溪滯洪池</t>
  </si>
  <si>
    <t>高架步道及高架平台施作總面積共計463平方公尺及附屬街道傢具設施</t>
  </si>
  <si>
    <t>新竹市工務處養護科</t>
  </si>
  <si>
    <t>109A018</t>
  </si>
  <si>
    <t>預景設計有限公司
　富林工程技術顧問有限公司</t>
  </si>
  <si>
    <t>金春福營造有限公司</t>
  </si>
  <si>
    <t>新竹市東區青草湖</t>
  </si>
  <si>
    <t>清淤工程94,358,166元，景觀工程65,621,834元。 
工程內容包括：無障礙步道動線串聯、整體鋪面改善增加綠化空間、既有喬木原則保留並依據安全性部分修剪、浮筒碼頭修繕、增設消防馬頭、兒童遊戲及觀景平台增設、扶手欄杆工程、灌木補植工程、環湖路之人行、自行車及車道鋪面改善、全區照明改善工程、清淤工程、邊坡修護工程。 
規劃面積4260m2湖核心區、面積470m2之消防馬頭區、總長1440m之環湖步道、125000 m3之清淤土石方。</t>
  </si>
  <si>
    <t>張耿泓</t>
  </si>
  <si>
    <t>03084@ems.hccg.gov.tw</t>
  </si>
  <si>
    <t>新竹市政府城市行銷處</t>
  </si>
  <si>
    <t>109A092</t>
  </si>
  <si>
    <t>17公里沿線景觀改善計畫工程二期－環境再生工程</t>
  </si>
  <si>
    <t>達觀規劃設計顧問有限公司</t>
  </si>
  <si>
    <t>新竹市南寮漁港南邊新港南路以南至新竹市環境保護局看海公園以北之涵蓋範圍及周邊道路。</t>
  </si>
  <si>
    <t>土方工程、景觀工程、基地周圍廣場、人行道與部分既有設施改善。</t>
  </si>
  <si>
    <t>陳泰逸</t>
  </si>
  <si>
    <t>010341@ems.hccg.gov.tw</t>
  </si>
  <si>
    <t>嘉義市政府工務處水利工程科</t>
  </si>
  <si>
    <t>綠園道-道將圳水環境改善計畫(新民路至世賢路段)</t>
  </si>
  <si>
    <t>川鼎營造有限公司</t>
  </si>
  <si>
    <t>嘉義市西區</t>
  </si>
  <si>
    <t>嘉義市重慶路</t>
  </si>
  <si>
    <t>改善嘉義市道將圳兩岸自新民路至世賢路之水岸、人行與生態環境</t>
  </si>
  <si>
    <t>已決標預定1110515開工</t>
  </si>
  <si>
    <t>工務處水利工程科</t>
  </si>
  <si>
    <t>05-2254321分機228</t>
  </si>
  <si>
    <t>yc56467@ems.chiayi.gov.tw</t>
  </si>
  <si>
    <t>嘉義市政府觀光新聞處</t>
  </si>
  <si>
    <t>嘉義市蘭潭後山步道及周邊設施整備工程</t>
  </si>
  <si>
    <t>華雄技術顧問有限公司</t>
  </si>
  <si>
    <t>鈺盛土木包工業</t>
  </si>
  <si>
    <t>嘉義市東區</t>
  </si>
  <si>
    <t>嘉義市蘭潭後山步道</t>
  </si>
  <si>
    <t>1.鎮德宮往步道支線約400公尺。2.後山涼亭木棧道更換。3.主線步道自二漢坡至桃花心木林長橋之零星範圍。</t>
  </si>
  <si>
    <t>觀光工程科-蔡佳宏</t>
  </si>
  <si>
    <t>05-2254321#689</t>
  </si>
  <si>
    <t>10060@ems.chiayi.gov.tw</t>
  </si>
  <si>
    <t>臺北市政府工務局新建工程處大運工務所</t>
  </si>
  <si>
    <t>1060804C0106</t>
  </si>
  <si>
    <t>中正橋改建工程及代辦管線附掛工程</t>
  </si>
  <si>
    <t>台灣世曦工程顧問股份有限公司</t>
  </si>
  <si>
    <t>春原營造股份有限公司</t>
  </si>
  <si>
    <t>台北市中正區</t>
  </si>
  <si>
    <t>臺北市中正區中正橋</t>
  </si>
  <si>
    <t>工程概要如下： 
1.設置用途(跨河橋） 
2.構成材料(鋼、鋼筋混凝土） 
3.形狀(曲線橋） 
4.交通需求(固定式橋) 
5.結構形狀(箱型梁橋、拱橋） 
6.結構型式(簡支型橋、連續型橋、鋼架橋) 
7.使用特性(永久性） 
8.使用用途(道路橋、自行車道橋(慢車道專用橋)、人行橋） 
9.施工方法(場撐逐跨） 
10.橋梁總體尺寸(總長度488m、寬度36.5~43.5m) 
11.鋼構橋之聯結方式(焊接、螺栓)</t>
  </si>
  <si>
    <t>耿紫越</t>
  </si>
  <si>
    <t>02-23093146分機16</t>
  </si>
  <si>
    <t>cz_11811@mail.taipei.gov.tw</t>
  </si>
  <si>
    <t>臺北自來水事業處工程總隊</t>
  </si>
  <si>
    <t>10753016F48</t>
  </si>
  <si>
    <t>翡翠原水管工程</t>
  </si>
  <si>
    <t>台北自來水事業處工程總隊</t>
  </si>
  <si>
    <t>福清營造股份有限公司</t>
  </si>
  <si>
    <t>新北市新店區新烏路3段43號</t>
  </si>
  <si>
    <t>主要工項: 
1.攔河堰及取水工程。 
2.原水隧道工程。 
3.出水工工程。 
4.水工機械工程。 
5.出水工周邊堤防、屈尺沉砂池外側堤防及箱涵工程。 
6.電器及監控工程。 
7.其他雜項工程。</t>
  </si>
  <si>
    <t>駱淯楦</t>
  </si>
  <si>
    <t>02-26665356</t>
  </si>
  <si>
    <t>yuhsuan@water.gov.taipei</t>
  </si>
  <si>
    <t>桃園市大溪區公所</t>
  </si>
  <si>
    <t>A1021102</t>
  </si>
  <si>
    <t>大溪鎮第八公墓納骨塔室內設施更新工程</t>
  </si>
  <si>
    <t>馮月忠建築師事務所</t>
  </si>
  <si>
    <t>元麒營造股份有限公司</t>
  </si>
  <si>
    <t>桃園縣大溪鎮</t>
  </si>
  <si>
    <t>變更納骨塔櫃位，動線變更</t>
  </si>
  <si>
    <t>民政課</t>
  </si>
  <si>
    <t>03-3882201#164</t>
  </si>
  <si>
    <t>develop@mail.dashi.gov.tw</t>
  </si>
  <si>
    <t>A1101001</t>
  </si>
  <si>
    <t>110大溪石門水庫保護區新峰、復興里道路排水公共設施改善工程</t>
  </si>
  <si>
    <t>萇圓工程顧問有限公司</t>
  </si>
  <si>
    <t>高豐環境工程行</t>
  </si>
  <si>
    <t>109年石門水庫保護區(新峰、復興里)道路排水公共設施改善工程</t>
  </si>
  <si>
    <t>李俐慧</t>
  </si>
  <si>
    <t>03-3882201</t>
  </si>
  <si>
    <t>10023450@mail.tycg.gov.tw</t>
  </si>
  <si>
    <t>A1101002</t>
  </si>
  <si>
    <t>110(板新)大溪中新.美華.瑞興.興和等里道路排水公設改善工程</t>
  </si>
  <si>
    <t>珈祥營造有限公司</t>
  </si>
  <si>
    <t>(板新)大溪中新.美華.瑞興.興和等里道路排水公設改善工程</t>
  </si>
  <si>
    <t>朱士傑</t>
  </si>
  <si>
    <t>10021376@mail.tycg.gov.tw</t>
  </si>
  <si>
    <t>A1101101</t>
  </si>
  <si>
    <t>110年度阿姆坪防淤隧道周邊環境改善相關工程</t>
  </si>
  <si>
    <t>嘉隆營造有限公司</t>
  </si>
  <si>
    <t>阿姆坪防淤隧道周邊環境改善工程</t>
  </si>
  <si>
    <t>桃園市復興區公所</t>
  </si>
  <si>
    <t>109A131</t>
  </si>
  <si>
    <t>高義及華陵里水資源作業基金基礎設施改善工程</t>
  </si>
  <si>
    <t>聯安工程顧問有限公司</t>
  </si>
  <si>
    <t>鵬宇營造有限公司</t>
  </si>
  <si>
    <t>桃園市復興區高義及華陵里</t>
  </si>
  <si>
    <t>半重力式檔土牆46m 
混凝土鋪面44m</t>
  </si>
  <si>
    <t>工務課-潘俊男</t>
  </si>
  <si>
    <t>03-3821500</t>
  </si>
  <si>
    <t>80014566@mail.tycg.gov.tw</t>
  </si>
  <si>
    <t>110A144</t>
  </si>
  <si>
    <t>三民里垃圾場道路排水及公共設施改善工程</t>
  </si>
  <si>
    <t>上捷工程顧問有限公司</t>
  </si>
  <si>
    <t>鈤程土木包工業(桃園市)</t>
  </si>
  <si>
    <t>桃園市復興區三民里</t>
  </si>
  <si>
    <t>護欄及水溝加蓋</t>
  </si>
  <si>
    <t>工務課-鍾隆琦</t>
  </si>
  <si>
    <t>chyi9578@yahoo.com.tw</t>
  </si>
  <si>
    <t>桃園市政府水務局</t>
  </si>
  <si>
    <t>1090814-A1</t>
  </si>
  <si>
    <t>大嵙崁親水園區景觀工程</t>
  </si>
  <si>
    <t>新綠主義股份有限公司</t>
  </si>
  <si>
    <t>中裕營造股份有限公司</t>
  </si>
  <si>
    <t>1.植栽移植工程 
2.越堤牽引道工程 
3.廣場步道改善工程 
4.土丘草坪改善工程 
5.生態綠化工程</t>
  </si>
  <si>
    <t>黃偉哲</t>
  </si>
  <si>
    <t>03-3033688</t>
  </si>
  <si>
    <t>075108@mail.tycg.gov.tw</t>
  </si>
  <si>
    <t>1090904-A2</t>
  </si>
  <si>
    <t>大漢溪跨河休憩路廊銜接工程</t>
  </si>
  <si>
    <t>恆康工程顧問公司</t>
  </si>
  <si>
    <t>開源營造股份有限公司</t>
  </si>
  <si>
    <t>1.景觀橋吊橋 
2.兩岸廣場</t>
  </si>
  <si>
    <t>1100416-J1</t>
  </si>
  <si>
    <t>霄裡溪2K+000~2K+200及2K+700~3K+250護岸加高應急工程</t>
  </si>
  <si>
    <t>九匯營造有限公司</t>
  </si>
  <si>
    <t>桃園市八德區</t>
  </si>
  <si>
    <t>護岸加高855公尺</t>
  </si>
  <si>
    <t>楊淳皓</t>
  </si>
  <si>
    <t>10032752@mail.tycg.gov.tw</t>
  </si>
  <si>
    <t>1100419-J1</t>
  </si>
  <si>
    <t>連城溪2K+150~2K+750護岸加高應急工程</t>
  </si>
  <si>
    <t>傳亞營造有限公司</t>
  </si>
  <si>
    <t>護岸加高左右兩岸共1.2公里長</t>
  </si>
  <si>
    <t>李豐均</t>
  </si>
  <si>
    <t>03-3033688分機3330</t>
  </si>
  <si>
    <t>80010295@mail.tycg.gov.tw</t>
  </si>
  <si>
    <t>1101117-J2</t>
  </si>
  <si>
    <t>桃園市大漢溪上游埔頂排水水環境改善計畫</t>
  </si>
  <si>
    <t>美商傑明工程顧問(股)台灣分公司</t>
  </si>
  <si>
    <t>勁竹營造有限公司</t>
  </si>
  <si>
    <t>1.水質改善效益 
總處理水量10,000CMD，污染削減率為 BOD 50%、SS 40%、NH3-N 65%，可減少污染源進入大漢溪。 
2.環境營造與遊憩體驗效益 
創造全域水環境生活體驗空間約為21公頃。 
結合周邊人工濕地、大溪水資源中心與員樹林一、二期礫間淨化，使本區域同時兼具三種不同類型之水質淨化教育設施。 
規劃1.6公里散步道、木平台及多處小廣場，提供民眾休閒遊憩功能。 
3.綠化與生態效益 
透過低度開發的解說告示與參觀動線，規劃出原生保留區域、低干擾區域及生態棲地營造。 
降低生態衝擊措施包含種植原生種、誘蝶誘鳥植物、留設鳥類棲息空間、設置特殊物種解說牌以免誤傷、設計生物通道降低路殺發生等。</t>
  </si>
  <si>
    <t>黃舒郁</t>
  </si>
  <si>
    <t>80019824@mail.tycg.gov.tw</t>
  </si>
  <si>
    <t>1101201-J2</t>
  </si>
  <si>
    <t>111年度淡水河系桃園市轄段環境維護管理工作</t>
  </si>
  <si>
    <t>華溱營造有限公司</t>
  </si>
  <si>
    <t>大漢溪</t>
  </si>
  <si>
    <t>水利開口契約</t>
  </si>
  <si>
    <t>鍾萍萍</t>
  </si>
  <si>
    <t>80012752@mail.tycg.gov.tw</t>
  </si>
  <si>
    <t>1101214-J1</t>
  </si>
  <si>
    <t>同德綠廊環境改善工程</t>
  </si>
  <si>
    <t>源鑫營造有限公司</t>
  </si>
  <si>
    <t>桃園市桃園區</t>
  </si>
  <si>
    <t>桃園市(桃園區)</t>
  </si>
  <si>
    <t>1.200mm&amp;#216;HDPE污水截流管400.1公尺 
2.集水井2座 
3.新建人行步道 156公尺 
4.單孔箱涵(跨)橋2處 
5.基礎保護工115公尺 
6.景觀廣場1處</t>
  </si>
  <si>
    <t>紀政杰</t>
  </si>
  <si>
    <t>10043371@mail.tycg.gov.tw</t>
  </si>
  <si>
    <t>新北市政府高灘地工程管理處</t>
  </si>
  <si>
    <t>1091229B</t>
  </si>
  <si>
    <t>110年度淡水河及磺溪二水系河川區域拆清除整頓工程</t>
  </si>
  <si>
    <t>千山工程技術顧問有限公司</t>
  </si>
  <si>
    <t>盛揚營造有限公司</t>
  </si>
  <si>
    <t>新北市新店區溪州部落</t>
  </si>
  <si>
    <t>為有效確保河川安全、落實河川管理工作，對現有及新增河川區域或排水設施範圍內之違法情事，採積極取締及拆清除作業以利提升前開範圍土地利用、美化及保護並改善其周邊環境，以達到環境整頓之目的。</t>
  </si>
  <si>
    <t>顏若涵</t>
  </si>
  <si>
    <t>02-89699596#324</t>
  </si>
  <si>
    <t>ak9206@ntpc.gov.tw</t>
  </si>
  <si>
    <t>1101015A</t>
  </si>
  <si>
    <t>大漢溪左岸南新莊段(鐵路橋至新月橋)水環境再造計畫</t>
  </si>
  <si>
    <t>宏仲營造有限公司</t>
  </si>
  <si>
    <t>新北市新莊區</t>
  </si>
  <si>
    <t>新北市新莊區新月橋下</t>
  </si>
  <si>
    <t>大河之舟意象設施、新莊古碼頭意象廣場、休憩棚架</t>
  </si>
  <si>
    <t>吳慧婕</t>
  </si>
  <si>
    <t>02-89699596</t>
  </si>
  <si>
    <t>as1209@ntpc.gov.tw</t>
  </si>
  <si>
    <t>1101110-6</t>
  </si>
  <si>
    <t>淡水河五股蘆洲沿岸水環境整體改善計畫</t>
  </si>
  <si>
    <t>宜大國際景觀科技股份有限公司</t>
  </si>
  <si>
    <t>超然營造工程有限公司</t>
  </si>
  <si>
    <t>新北市蘆洲區、五股區、八里區</t>
  </si>
  <si>
    <t>五股、蘆洲、八里沿岸之河濱整體環境改善與空間再造，利用現有地形導入多元休憩設施、融入當地特色文化元素及濕地環境教育解說，營造國際級河岸景觀廊道。</t>
  </si>
  <si>
    <t>高灘地工程管理處工程施工科邱書羽小姐</t>
  </si>
  <si>
    <t>au8528@ntpc.gov.tw</t>
  </si>
  <si>
    <t>1110208B</t>
  </si>
  <si>
    <t>111年度淡水河及磺溪二水系河川區域拆清除整頓工程</t>
  </si>
  <si>
    <t>景祥營造廠有限公司</t>
  </si>
  <si>
    <t>新北市政府水利局河川工程科</t>
  </si>
  <si>
    <t>林同棪工程顧問股份有限公司</t>
  </si>
  <si>
    <t>安倉營造股份有限公司
　三源興股份有限公司</t>
  </si>
  <si>
    <t>新北市新店區新店溪碧潭橋下游處</t>
  </si>
  <si>
    <t>1. 改善堰體全寬度計216m。 
2. 新建魚道總長約117m。 
3. 下游保護工總長度35m。 
4. 周邊環境營造。</t>
  </si>
  <si>
    <t>水利局河川工程科吳佳峻先生</t>
  </si>
  <si>
    <t>02-29603456#4758</t>
  </si>
  <si>
    <t>ah8145@ntpc.gov.tw</t>
  </si>
  <si>
    <t>1090708-4</t>
  </si>
  <si>
    <t>藤寮坑溝排水及大窠坑溪水環境營造統包工程</t>
  </si>
  <si>
    <t>逢國營造有限公司</t>
  </si>
  <si>
    <t>新北市中和區</t>
  </si>
  <si>
    <t>中和區及泰山區</t>
  </si>
  <si>
    <t>一、本案預計執行範圍位於本市泰山區大窠坑溪及中和區藤寮坑溝，包含:河床及溝渠結構、跨河構造物、人行步道、自行車道等既有設施暨周邊水域環境改善設計。 
二、其中大窠坑溪(堅實一橋至大窠橋)營造近自然生態河道610m及綠水澗生活陸廊700m，藤寮坑溝(嘉慶橋至中正三橋)營造近自然生態河道700m及親水河廊450m。</t>
  </si>
  <si>
    <t>水利局河川工程科莊朝鈞</t>
  </si>
  <si>
    <t>02-29603456</t>
  </si>
  <si>
    <t>ar0170@ms.ntpc.gov.tw</t>
  </si>
  <si>
    <t>1091117-1</t>
  </si>
  <si>
    <t>大漢溪堤外水岸廊道串聯暨周邊環境改善工程</t>
  </si>
  <si>
    <t>安倉營造股份有限公司</t>
  </si>
  <si>
    <t>新北市板橋、新莊、樹林區之大漢溪左岸</t>
  </si>
  <si>
    <t>車道採雙向雙車道，各向部設1快1慢車道，寬度14公尺，道路服務水準C級以上</t>
  </si>
  <si>
    <t>水利局河川工程科鄭子脩先生</t>
  </si>
  <si>
    <t>ap8125@ntpc.gov.tw</t>
  </si>
  <si>
    <t>1100428B</t>
  </si>
  <si>
    <t>水仙溪田心仔橋至長道坑二號橋護岸應急工程</t>
  </si>
  <si>
    <t>瑞晟技術顧問股份有限公司</t>
  </si>
  <si>
    <t>新北市八里區</t>
  </si>
  <si>
    <t>新北市八里區水仙溪田心子橋上游</t>
  </si>
  <si>
    <t>1.既有護岸橋除改建472m 
2.既有護岸加高77m 
3.新設水防道路460m 
4.跨河橋樑1座(寬5.5m長15m)</t>
  </si>
  <si>
    <t>水利局河川工程科黃明達先生</t>
  </si>
  <si>
    <t>as6562@ntpc.gov.tw</t>
  </si>
  <si>
    <t>新北市政府水利局抽水站管理科</t>
  </si>
  <si>
    <t>1110303D</t>
  </si>
  <si>
    <t>111年度水門雜項改善工程</t>
  </si>
  <si>
    <t>宇堂工程顧問有限公司</t>
  </si>
  <si>
    <t>新北市土城區及新莊區抽水站</t>
  </si>
  <si>
    <t>吊門機、發電機更換</t>
  </si>
  <si>
    <t>水利局抽水站管理科韓政憲先生</t>
  </si>
  <si>
    <t>02-22726610</t>
  </si>
  <si>
    <t>ai7367@ntpc.gov.tw</t>
  </si>
  <si>
    <t>1100003(1100003)</t>
  </si>
  <si>
    <t>新北市烏來區公所</t>
  </si>
  <si>
    <t>110C028O</t>
  </si>
  <si>
    <t>烏來區忠治文健站前道路及排水設施改善工程</t>
  </si>
  <si>
    <t>兩家工程顧問有限公司</t>
  </si>
  <si>
    <t>禾松土木包工業(新北市)</t>
  </si>
  <si>
    <t>新北市烏來區</t>
  </si>
  <si>
    <t>水溝更新，路面刨鋪</t>
  </si>
  <si>
    <t>郭俊旺先生</t>
  </si>
  <si>
    <t>02-26616442</t>
  </si>
  <si>
    <t>ai7604@ntpc.gov.tw</t>
  </si>
  <si>
    <t>臺中市建設局新建工程處土木工程科</t>
  </si>
  <si>
    <t>108A-104</t>
  </si>
  <si>
    <t>龍井區山腳排水上游延伸段新闢橋梁工程-第4標</t>
  </si>
  <si>
    <t>臺中市沙鹿區</t>
  </si>
  <si>
    <t>2座橋梁工程 
4號橋：長度45公尺，寬度15.5公尺，工程範圍長140公尺、寬27公尺。 
6號橋：長度45公尺，寬度15.5公尺，工程範圍長125公尺、寬38公尺。</t>
  </si>
  <si>
    <t>新建工程處土木工程科　丁彥今</t>
  </si>
  <si>
    <t>04-22289111</t>
  </si>
  <si>
    <t>kkk1234582@taichung.gov.tw</t>
  </si>
  <si>
    <t>110A-013</t>
  </si>
  <si>
    <t>牛埔橋改建工程</t>
  </si>
  <si>
    <t>台中市西屯區</t>
  </si>
  <si>
    <t>臺中市西屯區</t>
  </si>
  <si>
    <t>牛埔橋改建，橋台拓寬至25公尺</t>
  </si>
  <si>
    <t>新建工程處土木工程科　劉建宏</t>
  </si>
  <si>
    <t>liu04031@taichung.gov.tw</t>
  </si>
  <si>
    <t>臺中市政府水利局水利工程科</t>
  </si>
  <si>
    <t>龍井區山腳排水0K+000-0K+600治理工程併辦土石標售及代辦之共同管溝工程</t>
  </si>
  <si>
    <t>鼎宸營造有限公司</t>
  </si>
  <si>
    <t>台中市龍井區</t>
  </si>
  <si>
    <t>臺中市龍井區</t>
  </si>
  <si>
    <t>1.新建箱涵，總長774.3m；新建C型護岸，計161.3m 
2.新建油壓自動倒伏堰，2座(長=10.5m) 
3.新建自動防潮閘門(舌閥)，6座(1.3m*3.5m) 
4.農田水利會取水設施，1座 
5.提後擋土牆：(a)左岸堤後擋土牆，L=117.5m(b)右岸堤後擋土牆，L=108.1m 
6.左岸排水溝，L=252.1m 
7.銜接道路，計4處 
8.流入工，計8處；沉水式抽水機組，計3組 
9.農田出入用斜坡，1處 
10.民宅入口銜接，1處</t>
  </si>
  <si>
    <t>水利局水利工程科</t>
  </si>
  <si>
    <t>hc1909090@taichung.gov.tw</t>
  </si>
  <si>
    <t>后里區牛稠坑溝引水路改善工程</t>
  </si>
  <si>
    <t>信博營造有限公司</t>
  </si>
  <si>
    <t>臺中市后里區</t>
  </si>
  <si>
    <t>一、新建箱型石籠混凝土坡面溝 0K+000~0K+744，W=4.02M，H=1.2M。 
二、新設石籠915組。 
三、新建渠首工1座(4.03M*2M*1.7M)。 
四、增設水門1座(1.2M*1.2M)。 
五、新作版橋兩座。</t>
  </si>
  <si>
    <t>水利局水利工程科　曾彥儒</t>
  </si>
  <si>
    <t>rx78gp46@taichung.gov.tw</t>
  </si>
  <si>
    <t>龍井區忠和中排水（龍井海堤旁）護岸應急工程</t>
  </si>
  <si>
    <t>鉅耀工程顧問股份有限公司</t>
  </si>
  <si>
    <t>宇寬營造有限公司</t>
  </si>
  <si>
    <t>新建懸臂式護岸，H=5.5m，L=304.7m</t>
  </si>
  <si>
    <t>水利局水利工程科　李東桓</t>
  </si>
  <si>
    <t>kyo6503@taichung.gov.tw</t>
  </si>
  <si>
    <t>龍井區龍井排水0K+800~1K+000護岸改善應急工程</t>
  </si>
  <si>
    <t>宏信工程技術顧問有限公司</t>
  </si>
  <si>
    <t>龍井排水出流口處至龍井排水匯流口單側護岸共200公尺</t>
  </si>
  <si>
    <t>水利局水利工程科　薛敬良</t>
  </si>
  <si>
    <t>安良港排水2K+408~2K+575應急工程</t>
  </si>
  <si>
    <t>祐霖營造有限公司</t>
  </si>
  <si>
    <t>台中市梧棲區</t>
  </si>
  <si>
    <t>臺中市梧棲區</t>
  </si>
  <si>
    <t>護岸改善工程約334m</t>
  </si>
  <si>
    <t>水利局水利工程科　蔡明邑</t>
  </si>
  <si>
    <t>millet1028@taichung..gov.tw</t>
  </si>
  <si>
    <t>東勢區沙連溪建安橋下游及興隆橋上游應急工程</t>
  </si>
  <si>
    <t>煜昇營造有限公司</t>
  </si>
  <si>
    <t>護岸改善 L=215M，掛網植生邊坡改善A=450 M2</t>
  </si>
  <si>
    <t>水利局水利工程科　詹岳達</t>
  </si>
  <si>
    <t>e1202@taichung.gov.tw</t>
  </si>
  <si>
    <t>東區東峰公園旁大智排水護岸修建應急工程</t>
  </si>
  <si>
    <t>統元營造工程有限公司</t>
  </si>
  <si>
    <t>臺中市東區</t>
  </si>
  <si>
    <t>1.護岸L=148m，H=4.7~6m。 
2.欄杆更新L=30m，既有欄杆遷移L=118m。</t>
  </si>
  <si>
    <t>水利局水利工程科　陳恩專</t>
  </si>
  <si>
    <t>yellow53167@taichung.gov.tw</t>
  </si>
  <si>
    <t>臺中市政府水利局水利養護工程科</t>
  </si>
  <si>
    <t>110年度臺中市南區綠川排水-濟世綠橋梁改建應急工程</t>
  </si>
  <si>
    <t>麗耀營造股份有限公司</t>
  </si>
  <si>
    <t>台中市南區</t>
  </si>
  <si>
    <t>臺中市南區</t>
  </si>
  <si>
    <t>橋梁改建</t>
  </si>
  <si>
    <t>水利局水利養護工程科　張永志</t>
  </si>
  <si>
    <t>b84900@taichung.gov.tw</t>
  </si>
  <si>
    <t>臺中市政府水利局污水設施科</t>
  </si>
  <si>
    <t>筏子溪環境探索導覽館及周邊地區整體環境改善工程</t>
  </si>
  <si>
    <t>合寬建築師事務所</t>
  </si>
  <si>
    <t>臺中市南屯區</t>
  </si>
  <si>
    <t>於台中市南屯區向上路筏子溪橋上下游右岸高灘地設置二處溼地，左岸依高灘地現況設置礫石步道。並於左岸河川區域外利用既有魚市場建築物設置環境探索導覽館，以人行跨堤便橋銜接至筏子溪堤頂。 
1:濕地範圍約1.4公頃。 
2:礫石步道及人行跨堤便橋總長度約500公尺。 
3.魚市場建物4F裝修面積約296M2。</t>
  </si>
  <si>
    <t>污水設施科　李沛原</t>
  </si>
  <si>
    <t>nekokzr@taichung.gov.tw</t>
  </si>
  <si>
    <t>筏子溪生態綠廊營造計畫工程</t>
  </si>
  <si>
    <t>宏亞工程顧問有限公司</t>
  </si>
  <si>
    <t>臺中市(南屯區)</t>
  </si>
  <si>
    <t>人行跨橋工程、步道工程、植栽工程</t>
  </si>
  <si>
    <t>臺中市東勢區公所農業及建設課</t>
  </si>
  <si>
    <t>大安溪水尾河段疏濬工程兼供土石採售分離作業地方行政協助費-東勢區內路面、排水溝及交通改善工程</t>
  </si>
  <si>
    <t>泓輝工程顧問有限公司</t>
  </si>
  <si>
    <t>廣宥土木包工業</t>
  </si>
  <si>
    <t>東勢區內路面、排水溝改善工程</t>
  </si>
  <si>
    <t>葉晉成</t>
  </si>
  <si>
    <t>04-25872106</t>
  </si>
  <si>
    <t>man83016@taichung.gov.tw</t>
  </si>
  <si>
    <t>110年度大甲溪龍安河段疏濬工程兼供土石採售分離作業計畫-東勢區內路面、排水溝及交通改善維護工程(開口契約)</t>
  </si>
  <si>
    <t>臺中市大雅區公所</t>
  </si>
  <si>
    <t>110C032</t>
  </si>
  <si>
    <t>臺中市大雅區馬岡段十四張圳周邊閒置空間活化第二期改善工程</t>
  </si>
  <si>
    <t>光益工程技術顧問有限公司</t>
  </si>
  <si>
    <t>寶聖營造有限公司</t>
  </si>
  <si>
    <t>台中市大雅區</t>
  </si>
  <si>
    <t>臺中市大雅區</t>
  </si>
  <si>
    <t>大雅區馬岡段十四張圳周邊閒置空間活化第二期改善工程</t>
  </si>
  <si>
    <t>林煒喬</t>
  </si>
  <si>
    <t>04-25663316</t>
  </si>
  <si>
    <t>sam3761@taichung.gov.tw</t>
  </si>
  <si>
    <t>110C033</t>
  </si>
  <si>
    <t>臺中市大雅區十三寮排水周邊環境設施強化改善工程</t>
  </si>
  <si>
    <t>旺揚工程顧問有限公司</t>
  </si>
  <si>
    <t>國花營造有限公司</t>
  </si>
  <si>
    <t>臺中市大雅區十三寮排水</t>
  </si>
  <si>
    <t>十三寮排水周邊環境設施強化改善</t>
  </si>
  <si>
    <t>陳重佑</t>
  </si>
  <si>
    <t>04-25663316#355</t>
  </si>
  <si>
    <t>peterchen0109@taichung.gov.tw</t>
  </si>
  <si>
    <t>臺中市霧峰區公所</t>
  </si>
  <si>
    <t>111-008</t>
  </si>
  <si>
    <t>鳥嘴潭人工湖行政協助111年度霧峰區道路綠美化休憩等改善工程(開口契約)</t>
  </si>
  <si>
    <t>佳宏工程顧問有限公司</t>
  </si>
  <si>
    <t>惟勝土木包工業</t>
  </si>
  <si>
    <t>臺中市霧峰區</t>
  </si>
  <si>
    <t>霧峰區道路綠美化休憩等改善工程</t>
  </si>
  <si>
    <t>公用及建設課</t>
  </si>
  <si>
    <t>04-23397128</t>
  </si>
  <si>
    <t>ntuser84@taichung.gov.tw</t>
  </si>
  <si>
    <t>臺中市和平區公所</t>
  </si>
  <si>
    <t>108年度大甲溪斷面63至65河段疏濬工程兼供土石採售分離作業--和平區內路面、道路駁坎暨排水溝改善工程</t>
  </si>
  <si>
    <t>任泰技術顧問有限公司</t>
  </si>
  <si>
    <t>金祥土木包工業有限公司</t>
  </si>
  <si>
    <t>台中市和平區</t>
  </si>
  <si>
    <t>南勢里</t>
  </si>
  <si>
    <t>第一工區：新設擋土牆L=8.5m H=3.5m 
第二工區：新設等土牆A段L=12m H=3m+B段L=11m H=3m 
第三工區：A段新設排水溝L=12m+B段新設路緣石L=14m 
第四工區：新設擋土牆L=25m H=3m 
第五工區：新設避車處*1處L=7m W=1.5m、路口PC路面修復L=5m、新設路緣石L=15m</t>
  </si>
  <si>
    <t>浦佳筠</t>
  </si>
  <si>
    <t>04-25941501</t>
  </si>
  <si>
    <t>yuinena@taichung.gov.tw</t>
  </si>
  <si>
    <t>110A17</t>
  </si>
  <si>
    <t>109年度石岡壩水質水量保護區水源保育與回饋計畫--保護區內道路整修及水土保持工程興建、維護改善工程</t>
  </si>
  <si>
    <t>嵩豐工程顧問有限公司</t>
  </si>
  <si>
    <t>名陞營造有限公司</t>
  </si>
  <si>
    <t>南勢里、天輪里</t>
  </si>
  <si>
    <t>第一工區(鐵坑巷)：L行擋土牆L=1.7m+L=38.4m+L=93.7m+L=4m+L=4m、PC路面鋪設L=23m+L=4.2m+L=3.3m+L=14.8m+L=51.2m+L=32.8m+L=3.8m、重力式擋土牆L=24m+L=2m+L=2m+L=73.1m、塊狀護欄*80座 
第二工區(牛坪)：A段PC路面L=337m、重力式擋土牆L=40m+B段PC路面L=85m+C段PC路面L=287m+D段PC路面L=101m+E段PC路面L=127m 
第三工區(頭櫃)：PC路面L=262.5m、排水明溝及擋水牆L=2.8m、排水暗溝L=5.4m 
第四工區(東關路三段3號前農路)：PC路面L=187.5m、重力式擋土牆L=8m 
第五工區(崑崙巷橋墩掏空)：護岸補強 
第六工區(南勢里重劃公園)：路緣修復 
第七工區(崑崙巷支線)：A段AC路面L=195m+B段AC路面L=18.8m+C段AC路面L=94m</t>
  </si>
  <si>
    <t>110A20</t>
  </si>
  <si>
    <t>110年度「無自來水地區供水改善計畫第三期」--臺中市和平區佳陽社區簡易自來水改善工程</t>
  </si>
  <si>
    <t>元愷土木技師事務所</t>
  </si>
  <si>
    <t>廣晟水電工程行</t>
  </si>
  <si>
    <t>梨山里</t>
  </si>
  <si>
    <t>A-B：50mmHDPE管佈設L=(900+100*2)m、12mm鍍鋅鋼索L=720m、排砂閥1.5"*4組、釋氣閥1.5"*4組、步行施工便道L=250m、車行施工便道L=2500m、電焊套接頭*30只、1T不鏽鋼沉沙桶*2座、新設水頭整理*2。 
B-C：50mmHDPE管吊管L=520m、12mm鍍鋅鋼索L=530m、錨座*2處 
C-D：50mmHDPE管佈設L=450m、排砂閥1.5"*1組、釋氣閥1.5"*2組、電焊套接頭*13只、1.5"總流量計(含錶箱)*1組、直立式沖由壓力計(錶)*1組 
D-E：50mmHDPE管佈設L=124m、固定L=229m、埋設L=7.5m、排砂閥1.5"*1組、釋氣閥1.5"*1組、電焊套接頭*12只、1T不鏽鋼沉沙桶*1座、既有管線檢修</t>
  </si>
  <si>
    <t>許國雄</t>
  </si>
  <si>
    <t>gison955567@taichung.gov.tw</t>
  </si>
  <si>
    <t>110年度「無自來水地區供水改善計畫第三期」--臺中市和平區唐山寮簡易自來水改善工程</t>
  </si>
  <si>
    <t>臻正有限公司</t>
  </si>
  <si>
    <t>自由里</t>
  </si>
  <si>
    <t>A-B：新設水源頭*1處、63mmHDPE吊管L=100m、12mm鍍鋅鋼索L=100m、施工便道整理L=100m、新設1T不鏽鋼桶*1只 
B-C：63mmHDPE管佈設L=650m、12mm鍍鋅鋼索L=500m、排砂閥*2、釋氣閥*1、施工便道整理L=430m 
C-D：混凝土錨座*2處、63mmHDPE吊管L=220m、16mm鍍鋅鋼索L=230m 
D-F：63mmHDPE管佈設L=80m、2"總流量計*1、E點5"不鏽鋼過濾桶、60頓新設不鏽鋼水塔 
F-G：63mmHDPE管固定L=220m、63mmHDPE管佈設L=670m、63mmHDPE管埋設L=17m、排砂閥*3組、釋氣閥*3組、雜草砍除A=300*0.5m 
G-H：63mmHDPE管佈設L=480m、排砂閥*2組、釋氣閥*1組、雜草砍除A=410*0.5m 
H-I：50mmHDPE管佈設L=360m、50mmHDPE管埋設L=3m、雜草砍除A=200*0.5m 
H-J：32mmHDPE管佈設L=810m+固定L=15m+埋設L=8m、雜草砍除A=500*0.5m</t>
  </si>
  <si>
    <t>110年度「無自來水地區供水改善計畫第三期」--臺中市和平區原住民地區簡易自來水系統營運計畫--設施改善（開口契約）</t>
  </si>
  <si>
    <t>任盈工程顧問有限公司</t>
  </si>
  <si>
    <t>全區</t>
  </si>
  <si>
    <t>挖土機作業、傾卸卡車、板車、吊車、小型搬運機、PVC管、HDPE管、鎖緊式接頭、不鏽鋼減壓(沉沙)桶、星型取水籠、不鏽鋼水塔、沉水馬達、排沙閥、排氣閥、不鏽鋼閘閥、分水鞍、流量計、鍍鋅鋼索、消防栓、三通續留管、電焊套…等。</t>
  </si>
  <si>
    <t>羅小姐</t>
  </si>
  <si>
    <t>110A30</t>
  </si>
  <si>
    <t>110年度「無自來水地區供水改善計畫第三期」--臺中市和平區穿龍簡易自來水改善工程</t>
  </si>
  <si>
    <t>自由里穿龍</t>
  </si>
  <si>
    <t>A-B：新設水源頭整理*1處、63mmHDPE吊管L=60m*2條、佈管L=140m*2條、12mm鍍鋅鋼索L=70*2條、施工便道整理L=100m B-C：63mmHDPE佈管L=1400m、12mm鍍鋅鋼索L=100m、施工便道整理L=650m C-D：63mmHDPE佈管L=1000m、12mm鍍鋅鋼索L=100m、施工便道整理L=500m D-E：50T不鏽鋼水塔*1座、63mm佈管L=250m、新設1T不鏽鋼減壓桶 E-F：63mmHDPE佈管L=1440m、埋管L=10m F-G：50mmHDPE佈管L=1200m F-H：50mmHDPE佈管L=2430m、吊管L=20m、12mm鍍鋅鋼索L=30m、壓力計*1組</t>
  </si>
  <si>
    <t>110A37</t>
  </si>
  <si>
    <t>110年度石岡壩水質水量保護區水源保育與回饋計畫--保護區內道路整修及水土保持工程興建、維護改善工程（開口契約）</t>
  </si>
  <si>
    <t>萬瑞達營造有限公司</t>
  </si>
  <si>
    <t>挖土機作業、吊車作業、傾卸貨車作業、平板車作業、鏟裝車作業、混凝土壓送車作業、回填方夯實、基礎回填、機具挖方、人工挖堅石、機械打除混凝土、基礎挖堅石、基礎挖礫石、基礎挖軟石、瀝青路面挖除、路基(面)整理、人孔蓋調整、混凝土管埋設作業、熱拌標線、鋼軌樁作業、反光導標及安裝、雜草清除、欄杆作業、橋面板更新、護網等。 
預拌混凝土、機拌混凝土、普通模板、金屬浪板底模、路樹雜物移除及道路橋樑緊急安全警示、熱浸鍍鋅隔站蓋板、人孔蓋調整、淤泥清除及運棄、埋設混凝土管、不鏽鋼管及安裝、H型鋼組立及搬運、雜草清除、PS塑木、草皮種植、圍籬網安裝、反光導標及安裝</t>
  </si>
  <si>
    <t>蕭怡婷</t>
  </si>
  <si>
    <t>hpit538@taichung.gov.tw</t>
  </si>
  <si>
    <t>110A42</t>
  </si>
  <si>
    <t>110年度石岡壩水質水量保護區水源保育與回饋計畫--和平農村社區污水處理廠用戶接管及設施改善、維護工程（開口契約）</t>
  </si>
  <si>
    <t>兆泉環保科技有限公司</t>
  </si>
  <si>
    <t>110A45</t>
  </si>
  <si>
    <t>110年度石岡壩水質水量保護區水源保育與回饋計畫--(大甲溪流域天輪壩以上)--簡易自來水設施維護修繕工程（開口契約）</t>
  </si>
  <si>
    <t>110A46</t>
  </si>
  <si>
    <t>110年度大甲溪流域天輪壩以上水質水量保護區水源保育與回饋計畫--梨山里及平等里道路整修及水土保持工程興建、維護改善工程</t>
  </si>
  <si>
    <t>梨山里、平等里</t>
  </si>
  <si>
    <t>第一工區台7甲約72K處旁農路：PC路面鋪設L=1320m 
第二工區台8線82K旁農路：PC路面鋪設L=170m 
第三工區台7甲69.5K旁農路：PC路面鋪設L=150m</t>
  </si>
  <si>
    <t>林峰隆</t>
  </si>
  <si>
    <t>jacky3369@taichung.gov.tw</t>
  </si>
  <si>
    <t>臺中市石岡區公所</t>
  </si>
  <si>
    <t>110年度石岡區轄內環境綠美化改善工程(開口契約)</t>
  </si>
  <si>
    <t>楊宗棋建築師事務所</t>
  </si>
  <si>
    <t>裕林造林有限公司</t>
  </si>
  <si>
    <t>蘇文正</t>
  </si>
  <si>
    <t>04-25722511</t>
  </si>
  <si>
    <t>keanu812@taichung.gov.tw</t>
  </si>
  <si>
    <t>110年度石岡區轄內道路、情人木橋維護及護欄設置工程(開口契約)</t>
  </si>
  <si>
    <t>集璟工程顧問有限公司</t>
  </si>
  <si>
    <t>石岡區轄內道路、情人木橋維護及護欄設置</t>
  </si>
  <si>
    <t>戴偉任</t>
  </si>
  <si>
    <t>jo380122@taichung.gov.tw</t>
  </si>
  <si>
    <t>110年度三河局疏濬清淤周邊路面、排水溝暨綠美化等改善工程(開口契約)</t>
  </si>
  <si>
    <t>揚盛工程顧問股份有限公司</t>
  </si>
  <si>
    <t>正明土木包工業(臺中市)</t>
  </si>
  <si>
    <t>疏濬清淤周邊路面、排水溝暨綠美化</t>
  </si>
  <si>
    <t>臺南市政府工務局新建工程科一股</t>
  </si>
  <si>
    <t>曾文溪排水第十號橋改建工程-工程標</t>
  </si>
  <si>
    <t>正昇工程顧問有限公司</t>
  </si>
  <si>
    <t>協聖興營造有限公司</t>
  </si>
  <si>
    <t>臺南市(安南區)</t>
  </si>
  <si>
    <t>橋樑改建</t>
  </si>
  <si>
    <t>姜連丰</t>
  </si>
  <si>
    <t>2991111-8924</t>
  </si>
  <si>
    <t>engineer@mail.tainan.gov.tw</t>
  </si>
  <si>
    <t>三爺溪永寧橋改建工程</t>
  </si>
  <si>
    <t>臺南市(南區)</t>
  </si>
  <si>
    <t>蘇得銓</t>
  </si>
  <si>
    <t>06-2991111</t>
  </si>
  <si>
    <t>臺南市政府工務局新建工程科二股</t>
  </si>
  <si>
    <t>左鎮區左鎮橋改建工程</t>
  </si>
  <si>
    <t>大旺營造有限公司</t>
  </si>
  <si>
    <t>0K+098.1~0K+188.1 兩跨I型橋梁 
2@45m=90m，橋全寬7m； 
矩形箱涵(a)→ 
矩形箱涵(a)，H=150~550]=272.2m 
矩形箱涵(a)，H=150~550]=77.5m 
排水矩形溝(a)→(80.3+83.5+276.9+276.2)m 
排水矩形溝(b)→(20.0+20.0+27.8+30.6)m 
U型檔土牆(b)： 
下田便道→9處 
護欄設施： 
紐澤西護欄； 
道路路面標線繪製； 
LED路燈13盞；</t>
  </si>
  <si>
    <t>陳禹仁</t>
  </si>
  <si>
    <t>06-6322231#6728</t>
  </si>
  <si>
    <t>shen0934@mail.tainan.gov.tw</t>
  </si>
  <si>
    <t>臺南市政府工務局養護工程科二股</t>
  </si>
  <si>
    <t>曾文溪左岸西港大橋下游水防道路加高改善工程</t>
  </si>
  <si>
    <t>永道營造有限公司</t>
  </si>
  <si>
    <t>台南市西港區</t>
  </si>
  <si>
    <t>臺南市西港區</t>
  </si>
  <si>
    <t>1.施工路段0K+107~1K+714,L=1607M 
2.鋪設道路W*L=12~7.2M*1607M 
3.重力式擋土牆:L=1634M 
4.過路版橋:20處 
5.L型端牆:L=1539M 
6.紐澤西護欄:1442M 
7.照明設備工程:LED 220V，49座</t>
  </si>
  <si>
    <t>顏忠仁</t>
  </si>
  <si>
    <t>06-6322231</t>
  </si>
  <si>
    <t>eng151@mail.tainan.gov.tw</t>
  </si>
  <si>
    <t>臺南市政府工務局建築工程科</t>
  </si>
  <si>
    <t>關廟區砲校10米聯外道路延伸暨新仁橋改建工程</t>
  </si>
  <si>
    <t>台南市關廟區</t>
  </si>
  <si>
    <t>臺南市關廟區新埔二街</t>
  </si>
  <si>
    <t>橋梁1座長度為112公尺，道路工程(含引道)長度約258公尺，路寬10公尺</t>
  </si>
  <si>
    <t>陳怡惠</t>
  </si>
  <si>
    <t>enjoy6866@mail.tainan.gov.tw</t>
  </si>
  <si>
    <t>臺南市政府工務局第一工務大隊</t>
  </si>
  <si>
    <t>六塊寮排水總安橋上下游護岸治理工程等2案</t>
  </si>
  <si>
    <t>騰旺營造有限公司</t>
  </si>
  <si>
    <t>橋梁改建長度23.13公尺、寬度約為12.5公尺</t>
  </si>
  <si>
    <t>李羿霈</t>
  </si>
  <si>
    <t>06-2525771</t>
  </si>
  <si>
    <t>galaxyghost@mail.tainan.gov.tw</t>
  </si>
  <si>
    <t>臺南市政府工務局第三工務大隊</t>
  </si>
  <si>
    <t>下營區下營排水出口段大溪橋應急工程-工程標</t>
  </si>
  <si>
    <t>橋樑1座，長63M</t>
  </si>
  <si>
    <t>王培維</t>
  </si>
  <si>
    <t>06-5900326</t>
  </si>
  <si>
    <t>wpw305@mail.tainan.gov.tw</t>
  </si>
  <si>
    <t>臺南市政府水利局水利行政科</t>
  </si>
  <si>
    <t>wat109132</t>
  </si>
  <si>
    <t>岸內排水護岸治理工程一期</t>
  </si>
  <si>
    <t>松陽工程顧問有限公司</t>
  </si>
  <si>
    <t>耀進營造有限公司</t>
  </si>
  <si>
    <t>排水整治320m</t>
  </si>
  <si>
    <t>曾俊傑</t>
  </si>
  <si>
    <t>06-6331455</t>
  </si>
  <si>
    <t>su3cl3z06@mail.tainan.gov.tw</t>
  </si>
  <si>
    <t>臺南市政府水利局水利新建工程科</t>
  </si>
  <si>
    <t>龜子港排水護岸治理工程(3k+943~4k+241)</t>
  </si>
  <si>
    <t>坡面工298公尺 
防汛道路396公尺</t>
  </si>
  <si>
    <t>陳副工程司建仁</t>
  </si>
  <si>
    <t>06-6324231</t>
  </si>
  <si>
    <t>631008@mail.tainan.gov.tw</t>
  </si>
  <si>
    <t>110WBE0924b</t>
  </si>
  <si>
    <t>北門區錦三排水下游段應急工程</t>
  </si>
  <si>
    <t>方章營造有限公司</t>
  </si>
  <si>
    <t>1.箱涵W×H=5m×1.5m,L=112m 
2.瀝青混凝土377T</t>
  </si>
  <si>
    <t>李佳璟</t>
  </si>
  <si>
    <t>i610400@mail.tainan.gov.tw</t>
  </si>
  <si>
    <t>110WBE0929a</t>
  </si>
  <si>
    <t>七股區六成中排一1K+300~1K+365應急工程</t>
  </si>
  <si>
    <t>豐宇土木包工業(台南市)</t>
  </si>
  <si>
    <t>臺南市(七股區)</t>
  </si>
  <si>
    <t>半重力式擋土牆、箱涵橋</t>
  </si>
  <si>
    <t>張約用智威</t>
  </si>
  <si>
    <t>cuc0516@mail.tainan.gov.tw</t>
  </si>
  <si>
    <t>1.抽水站1座 
2.豎軸柴油引擎抽水機2cms 
3.導水渠32m 
4.分水渠13.5m 
5.出口消能井 
6.引水箱涵15m</t>
  </si>
  <si>
    <t>石全隆</t>
  </si>
  <si>
    <t>chuanlung@mail.tainan.gov.tw</t>
  </si>
  <si>
    <t>wat109156</t>
  </si>
  <si>
    <t>北門區永隆溝排水左岸(84線段)治理工程</t>
  </si>
  <si>
    <t>1.半重力式擋土牆641公尺 
2.懸臂式擋土牆含上下階梯4處 
3.橋梁改建1座 
4.配合橋梁改建施作引道206公尺 
5.支流箱涵改建2處 
6.支流閘門體改建2處 
7.既有橋梁打除4座</t>
  </si>
  <si>
    <t>wat110056</t>
  </si>
  <si>
    <t>官田區南南排水(頂角橋上游)應急工程</t>
  </si>
  <si>
    <t>臺南市官田區</t>
  </si>
  <si>
    <t>(1)新建排放拋塊石218公尺。(2)新建半重&amp;#63882;式護岸159公尺。</t>
  </si>
  <si>
    <t>巫義友</t>
  </si>
  <si>
    <t>kuas93sa@mail.tainan.gov.tw</t>
  </si>
  <si>
    <t>wat110087</t>
  </si>
  <si>
    <t>劉厝排水治理工程(7K+661~8K+471)</t>
  </si>
  <si>
    <t>欣義營造有限公司</t>
  </si>
  <si>
    <t>臺南市七股區</t>
  </si>
  <si>
    <t>拋石護岸：2987m 
防洪牆：2334m 
側溝：909m 
道路：2367m</t>
  </si>
  <si>
    <t>黃幫工程司宇平</t>
  </si>
  <si>
    <t>mild3700@mail.tainan.gov.tw</t>
  </si>
  <si>
    <t>wat110101</t>
  </si>
  <si>
    <t>柳營區八老爺滯洪池及應急抽水站治理工程</t>
  </si>
  <si>
    <t>1.新建882公尺分洪道。 
2.新建1.2公頃滯洪池。 
3.8cms抽水站體(6CMS抽水機組)</t>
  </si>
  <si>
    <t>陳建仁(手機號碼：0932885086)</t>
  </si>
  <si>
    <t>臺南市政府水利局水利養護工程科</t>
  </si>
  <si>
    <t>wat109147</t>
  </si>
  <si>
    <t>安定區港口里抽水治理工程</t>
  </si>
  <si>
    <t>勇霖工程顧問有限公司</t>
  </si>
  <si>
    <t>建裕營造有限公司</t>
  </si>
  <si>
    <t>臺南市安定區港口里</t>
  </si>
  <si>
    <t>抽水井1座、沉水式抽水機(1cms)3組、撈污機1組、新設防洪牆13.6m、明溝加蓋A式60m、明溝加蓋B式10m、取水工(含攔汙柵)1座、清污泵1組、清污槽3.5m、水尺1組、反光警示桿106組...等。</t>
  </si>
  <si>
    <t>張&amp;#37175;周</t>
  </si>
  <si>
    <t>06-6359590</t>
  </si>
  <si>
    <t>5759uh@mail.tainan.gov.tw</t>
  </si>
  <si>
    <t>wat109147_</t>
  </si>
  <si>
    <t>安定區港南里抽水治理工程</t>
  </si>
  <si>
    <t>臺南市安定區港南里</t>
  </si>
  <si>
    <t>抽水井1座 
1cms沉水式抽水機3組 
撈汙機1座 
自動閘門2座 
擋土牆70M 
道路71M 
新設防洪牆14.8m</t>
  </si>
  <si>
    <t>wat110036</t>
  </si>
  <si>
    <t>善化區安順寮排水11K+935~12K+585左岸護岸應急工程</t>
  </si>
  <si>
    <t>臺南市善化區</t>
  </si>
  <si>
    <t>護岸295m；封牆4座</t>
  </si>
  <si>
    <t>林艷虹</t>
  </si>
  <si>
    <t>redapple0321@mail.tainan.gov.tw</t>
  </si>
  <si>
    <t>wat110139</t>
  </si>
  <si>
    <t>六塊寮排水治理工程(安定區第1標)</t>
  </si>
  <si>
    <t>長泓陞營造有限公司</t>
  </si>
  <si>
    <t>臺南市安定區(</t>
  </si>
  <si>
    <t>護岸580m</t>
  </si>
  <si>
    <t>楊立帆</t>
  </si>
  <si>
    <t>06-2986672</t>
  </si>
  <si>
    <t>lifan@mail.tainan.gov.tw</t>
  </si>
  <si>
    <t>wat110151</t>
  </si>
  <si>
    <t>虎頭溪排水護岸新建工程(二工區)</t>
  </si>
  <si>
    <t>承營營造有限公司</t>
  </si>
  <si>
    <t>臺南市新化區</t>
  </si>
  <si>
    <t>1.混排石護岸：總長1527.2m 
2.懸臂式護岸：總長110.1m 
3.防汛道路：總長324m</t>
  </si>
  <si>
    <t>蔡焱凱</t>
  </si>
  <si>
    <t>790108@mail.tainan.gov.tw</t>
  </si>
  <si>
    <t>wat110169</t>
  </si>
  <si>
    <t>虎頭溪排水護岸新建工程(一工區)</t>
  </si>
  <si>
    <t>1.混排石護岸：總長759.8m 
2.懸臂式護岸：總長37.00m 
3.懸臂式擋土牆A：總長41.20m 
4.懸臂式擋土牆B：總長33.10m</t>
  </si>
  <si>
    <t>06-6322231#6716</t>
  </si>
  <si>
    <t>臺南市政府水利局雨水下水道工程科</t>
  </si>
  <si>
    <t>偉倡營造有限公司</t>
  </si>
  <si>
    <t>防洪牆798m 
側溝810m 
防汛道路810m 
橋梁改建1座 
抽水井1座</t>
  </si>
  <si>
    <t>蘇友德</t>
  </si>
  <si>
    <t>sud@mail.tainan.gov.tw</t>
  </si>
  <si>
    <t>wat109091</t>
  </si>
  <si>
    <t>三爺溪排水中下游治理工程-萬代橋至後壁厝排水出口(六工區)</t>
  </si>
  <si>
    <t>防洪牆294m 
版樁護岸311m 
版樁補強69m 
側溝756m 
防汛道路819m 
護岸加高133m</t>
  </si>
  <si>
    <t>wat110160</t>
  </si>
  <si>
    <t>六塊寮排水治理工程(安南區)</t>
  </si>
  <si>
    <t>佳綸工程科技有限公司</t>
  </si>
  <si>
    <t>堆高營造工程有限公司</t>
  </si>
  <si>
    <t>護岸工程:懸臂式L=37.8m，箱涵(4.05*2.7m)L=31.4m，坡面工L=2208.6m 
橋梁工程:長和橋改建，北順橋改建 
道路工程:水防道路L=2276.7m，道路側溝L=2276m，出流工12處</t>
  </si>
  <si>
    <t>黃境儀</t>
  </si>
  <si>
    <t>ching69@mail.tainan.gov.tw</t>
  </si>
  <si>
    <t>wat110167</t>
  </si>
  <si>
    <t>仁德區東機場排水護岸應急工程</t>
  </si>
  <si>
    <t>中礱營造有限公司</t>
  </si>
  <si>
    <t>臺南市仁德區機場路</t>
  </si>
  <si>
    <t>仁德區東機場排水護岸應急改善工程</t>
  </si>
  <si>
    <t>陳菀停</t>
  </si>
  <si>
    <t>stoploveyou@mail.tainan.gov.tw</t>
  </si>
  <si>
    <t>wat110174</t>
  </si>
  <si>
    <t>六塊寮排水1K+155~2K+320、3K+370~3K+505治理工程(2工區)</t>
  </si>
  <si>
    <t>統瀛營造股份有限公司</t>
  </si>
  <si>
    <t>1.懸臂式護岸 L=424m3 
2.坡面工護岸L=299 
3.無名橋拆除工程三 
4.水防道路L=709m 
5.道路暗溝L=691m</t>
  </si>
  <si>
    <t>黃仲強</t>
  </si>
  <si>
    <t>dajen129@mail.tainan.gov.tw</t>
  </si>
  <si>
    <t>臺南市政府水利局水門抽水站管理科</t>
  </si>
  <si>
    <t>wat110050</t>
  </si>
  <si>
    <t>永康分洪抽水站設備更新改善應急工程</t>
  </si>
  <si>
    <t>松崗水務有限公司</t>
  </si>
  <si>
    <t>臺南市永康區永康抽水站</t>
  </si>
  <si>
    <t>抽水站抽水機組更新2組</t>
  </si>
  <si>
    <t>林品勳</t>
  </si>
  <si>
    <t>laserbow@mail.tainan.gov.tw</t>
  </si>
  <si>
    <t>wat110060</t>
  </si>
  <si>
    <t>田厝抽水站設備更新改善應急工程</t>
  </si>
  <si>
    <t>宇兆工業有限公司</t>
  </si>
  <si>
    <t>更新2部4.5cms抽水機組</t>
  </si>
  <si>
    <t>陳明陽</t>
  </si>
  <si>
    <t>mycheng@mail.tainan.gov.tw</t>
  </si>
  <si>
    <t>way109113</t>
  </si>
  <si>
    <t>下溪洲抽水站新建工程</t>
  </si>
  <si>
    <t>祥昇機電工業有限公司</t>
  </si>
  <si>
    <t>台南市學甲區</t>
  </si>
  <si>
    <t>臺南市學甲區下溪洲抽水站</t>
  </si>
  <si>
    <t>1.新建2部2cms抽水機組之抽水站主體結構工程。 
2.安裝2部2cms抽水機組。 
3.安裝1部抽水機用發電機。(第2台抽水機用發電機為後續擴充) 
4.安裝1部站用發電機。 
5.安裝2門進流控制閘門及電動吊門機。 
6.安裝2台迴轉式撈污機及1台輸送帶。 
7.進流渠道及出口工工程。</t>
  </si>
  <si>
    <t>賴珈宏</t>
  </si>
  <si>
    <t>mex1995215@mail.tainan.gov.tw</t>
  </si>
  <si>
    <t>臺南市後壁區公所</t>
  </si>
  <si>
    <t>後壁區安溪寮中排一下游應急工程</t>
  </si>
  <si>
    <t>承發營造有限公司</t>
  </si>
  <si>
    <t>台南市後壁區</t>
  </si>
  <si>
    <t>頂安里</t>
  </si>
  <si>
    <t>新建箱涵L=8m 
新建矩形溝L=182m</t>
  </si>
  <si>
    <t>賴俊旭</t>
  </si>
  <si>
    <t>06-6872284</t>
  </si>
  <si>
    <t>hic10@mail.tainan.gov.tw</t>
  </si>
  <si>
    <t>臺南市楠西區公所</t>
  </si>
  <si>
    <t>109-密枝里旺萊山邊坡等3件改善工程</t>
  </si>
  <si>
    <t>台新工程顧問有限公司</t>
  </si>
  <si>
    <t>仕澂營造有限公司</t>
  </si>
  <si>
    <t>臺南市楠西區密枝里</t>
  </si>
  <si>
    <t>L型擋土牆 L=15m 
矩形溝 L=30m 
pc路面 L=70m</t>
  </si>
  <si>
    <t>李東穎</t>
  </si>
  <si>
    <t>06-5751615</t>
  </si>
  <si>
    <t>ppboylee@mail.tainan.gov.tw</t>
  </si>
  <si>
    <t>109-龜丹里鳳梨園排水改善工程及109-龜丹嚴頂農路改善工程等2件</t>
  </si>
  <si>
    <t>森源工程技術顧問有限公司</t>
  </si>
  <si>
    <t>聖銘營造有限公司</t>
  </si>
  <si>
    <t>臺南市楠西區龜丹里</t>
  </si>
  <si>
    <t>新設排水溝、新設排水箱涵、新設固床工、PC路面、排水溝止水帶、PC路面伸縮縫</t>
  </si>
  <si>
    <t>羅耀澤</t>
  </si>
  <si>
    <t>r1997065@mail.tainan.gov.tw</t>
  </si>
  <si>
    <t>110-灣丘里農路排水改善工程等3件</t>
  </si>
  <si>
    <t>長青土木包工業(嘉義縣)</t>
  </si>
  <si>
    <t>臺南市楠西區灣丘里</t>
  </si>
  <si>
    <t>PC、AC路面鋪設</t>
  </si>
  <si>
    <t>06-5751615#513</t>
  </si>
  <si>
    <t>110-龜丹里186-2農路邊坡改善工程</t>
  </si>
  <si>
    <t>宏昇工程技術顧問有限公司</t>
  </si>
  <si>
    <t>擋土牆、封牆、PC路面、護欄</t>
  </si>
  <si>
    <t>臺南市南化區公所</t>
  </si>
  <si>
    <t>109A037</t>
  </si>
  <si>
    <t>南化區北寮里農路改善工程等5件</t>
  </si>
  <si>
    <t>冠頂土木包工業</t>
  </si>
  <si>
    <t>臺南市南化區</t>
  </si>
  <si>
    <t>農路及擋土牆改善工程</t>
  </si>
  <si>
    <t>林技士</t>
  </si>
  <si>
    <t>06-5771513</t>
  </si>
  <si>
    <t>linn6321@gmail.com</t>
  </si>
  <si>
    <t>109A066</t>
  </si>
  <si>
    <t>北寮里頭份道路（頭份高分7)排水改善工程</t>
  </si>
  <si>
    <t>元第土木包工業</t>
  </si>
  <si>
    <t>新建A種溝：L=69.5m 
新建B種溝：L=54.1m 
新建C種溝：L=40.9m 
PC路面：A=681.43m2 
新建L型側溝：L=33.5m 
新建截水側溝：L=4.2m</t>
  </si>
  <si>
    <t>林孝忠</t>
  </si>
  <si>
    <t>hc810101@mail.tainan.gov.tw</t>
  </si>
  <si>
    <t>110A080</t>
  </si>
  <si>
    <t>南化區南化段1370-48、1378-157地號擋土牆及排水改善工程等2件</t>
  </si>
  <si>
    <t>&amp;#21843;勝土木包工業</t>
  </si>
  <si>
    <t>矩型溝</t>
  </si>
  <si>
    <t>陳勃匡</t>
  </si>
  <si>
    <t>s81667@mail.tainan.gov.tw</t>
  </si>
  <si>
    <t>臺南市歸仁區公所</t>
  </si>
  <si>
    <t>橫跨鹽水溪之歸仁區八甲橋改建工程</t>
  </si>
  <si>
    <t>臺南市歸仁區八甲里</t>
  </si>
  <si>
    <t>預力橋梁1座，長82M，寬8M 
道路工程共3126M2</t>
  </si>
  <si>
    <t>許育豪</t>
  </si>
  <si>
    <t>06-2301518#603</t>
  </si>
  <si>
    <t>eric137808@mail.tainan.gov.tw</t>
  </si>
  <si>
    <t>臺南市永康區公所</t>
  </si>
  <si>
    <t>永康區蜈蜞潭中排(烏竹橋至自強路)左岸新建及瓶頸段應急工程</t>
  </si>
  <si>
    <t>為峰營造股份有限公司</t>
  </si>
  <si>
    <t>永康區</t>
  </si>
  <si>
    <t>蜈蜞潭護岸改善</t>
  </si>
  <si>
    <t>薛志坪</t>
  </si>
  <si>
    <t>06-2010308</t>
  </si>
  <si>
    <t>ai8234@mail.tainan.gov.tw</t>
  </si>
  <si>
    <t>高雄市政府水利局設施管理科</t>
  </si>
  <si>
    <t>五甲尾抽水站設施更新改善應急工程</t>
  </si>
  <si>
    <t>宏峻工程顧問有限公司</t>
  </si>
  <si>
    <t>園泰營造股份有限公司</t>
  </si>
  <si>
    <t>五甲尾抽水站</t>
  </si>
  <si>
    <t>本次工程主要針對工作站內(五甲尾抽水站)配電設備及發電機系統施進行更新及汰換 
(1)發電機1200KW 2組 
(2)發電機250KW 1組 
(3)冷卻水塔 2座 
(4)5CMS沉水泵 1組</t>
  </si>
  <si>
    <t>設施管理科-李明龍</t>
  </si>
  <si>
    <t>07-3215929#203</t>
  </si>
  <si>
    <t>m10816@kcg.gov.tw</t>
  </si>
  <si>
    <t>B1100317</t>
  </si>
  <si>
    <t>潭底、海成及永達等3處抽水站設施更新改善應急工程</t>
  </si>
  <si>
    <t>岡山區潭底抽水站、燕巢區海成抽水站、永安區永達抽水站</t>
  </si>
  <si>
    <t>本次工程主要針對潭底工作站內(潭底、海成、永達抽水站)配電設備及系統施進行盤面更新及汰換 
(1)潭底抽水站：更新3.1cms主抽水機組1台、600kw發電機2台、撈污機及配電盤 
(2)海成抽水站：更新0.5cms主抽水機組1台、200kw發電機1台、監控系統及配電盤 
(3)永達抽水站：更新撈污機1台及配電盤。</t>
  </si>
  <si>
    <t>高雄市政府水利局水利養護科</t>
  </si>
  <si>
    <t>B1090305</t>
  </si>
  <si>
    <t>荖濃溪勤和段河段疏濬工程併辦土石標售(第一期)工程</t>
  </si>
  <si>
    <t>華邦工程顧問有限公司</t>
  </si>
  <si>
    <t>曜聖營造有限公司</t>
  </si>
  <si>
    <t>高雄市桃源區</t>
  </si>
  <si>
    <t>勤和段河段疏濬</t>
  </si>
  <si>
    <t>防洪維護科-薛伊伶</t>
  </si>
  <si>
    <t>07-7995678</t>
  </si>
  <si>
    <t>ab5410@kcg.gov.tw</t>
  </si>
  <si>
    <t>C1100340</t>
  </si>
  <si>
    <t>南汕里抽水站設施更新改善應急工程</t>
  </si>
  <si>
    <t>園昌營造有限公司</t>
  </si>
  <si>
    <t>高雄市旗津區</t>
  </si>
  <si>
    <t>高雄市旗津區、三民區</t>
  </si>
  <si>
    <t>辦理旗津區南汕里抽水站1cms沉水式抽水機1台及配電盤相關防汛設備更新，與高雄市政府水情中心建造監控室。</t>
  </si>
  <si>
    <t>水利養護科-郭耀仁</t>
  </si>
  <si>
    <t>kyj1987@kcg.gov.tw</t>
  </si>
  <si>
    <t>高雄市政府水利局市區排水一科</t>
  </si>
  <si>
    <t>C1100212</t>
  </si>
  <si>
    <t>曹公新圳支流(文寧街)護岸改善應急工程</t>
  </si>
  <si>
    <t>永合工程顧問有限公司</t>
  </si>
  <si>
    <t>允程營造有限公司</t>
  </si>
  <si>
    <t>高雄市左營區</t>
  </si>
  <si>
    <t>高雄市(左營區)</t>
  </si>
  <si>
    <t>護岸一，H=2.3m，L=13.1M 
護岸二，H=2m，L=37m 
溝蓋h=0.3m，L=37m</t>
  </si>
  <si>
    <t>市區排水一科-程建庭</t>
  </si>
  <si>
    <t>mist0420@kcg.gov.tw</t>
  </si>
  <si>
    <t>高雄市政府水利局市區排水二科</t>
  </si>
  <si>
    <t>B1090718</t>
  </si>
  <si>
    <t>西挖支線(0K+000~1K+450)排水路渠道改善工程</t>
  </si>
  <si>
    <t>捷程營造有限公司</t>
  </si>
  <si>
    <t>本案為西挖支線排水左岸拓寬工程，工程範圍起與涵口圳與通地溝匯流處至外子溝排水，渠道長度約1.459公里。</t>
  </si>
  <si>
    <t>市區排水二科-吳佳宜</t>
  </si>
  <si>
    <t>woyoya@kcg.gov.tw</t>
  </si>
  <si>
    <t>B1090917-1</t>
  </si>
  <si>
    <t>鳥松區美山路排水改善工程第一次變更設計</t>
  </si>
  <si>
    <t>全良祐營造有限公司</t>
  </si>
  <si>
    <t>高雄市(非原住民地區)</t>
  </si>
  <si>
    <t>市區排水二科-陳怡均</t>
  </si>
  <si>
    <t>B1100118</t>
  </si>
  <si>
    <t>永安區永安路排水改善應急工程</t>
  </si>
  <si>
    <t>高雄市永安區</t>
  </si>
  <si>
    <t>永安路</t>
  </si>
  <si>
    <t>1.0K+060~0K+660既有道路高程抬升。 
2.級配粒料底層及壓實，V=4,471m3 
3.5公分密級配瀝青混凝土鋪面16,859m2。 
4.既有標線復原468m2。</t>
  </si>
  <si>
    <t>市區排水二科-薛穎駿</t>
  </si>
  <si>
    <t>jun0411@kcg.gov.tw</t>
  </si>
  <si>
    <t>B1100213</t>
  </si>
  <si>
    <t>橋頭區通燕路排水改善應急工程</t>
  </si>
  <si>
    <t>高雄市橋頭區</t>
  </si>
  <si>
    <t>1.沉水式抽水機0.3cms*2台。 
2.抽水井面積A=96m2，抽水井深度H=3m。 
3.W*H=0.8m*1.83m側溝，L=55m。 
4.W*H=1m*1m防水閘門乙座。</t>
  </si>
  <si>
    <t>市區排水二科-陳瑞韓</t>
  </si>
  <si>
    <t>mrk1376@kcg.gov.tw</t>
  </si>
  <si>
    <t>B1100722</t>
  </si>
  <si>
    <t>美濃區三洽水滯(蓄)洪池新建工程</t>
  </si>
  <si>
    <t>建陞工程技術顧問有限公司</t>
  </si>
  <si>
    <t>新設分流銜接箱涵232m 
新設抽水井1處，0.3cms沉水式泵浦4組 
新設滯洪調節池0.58ha</t>
  </si>
  <si>
    <t>市區排水二科-李建南</t>
  </si>
  <si>
    <t>chiennan@kcg.gov.tw</t>
  </si>
  <si>
    <t>B1101169</t>
  </si>
  <si>
    <t>燕巢區橫山橋上游及大占巷旁中小排水災害復建工程(110年7月、8月豪雨)</t>
  </si>
  <si>
    <t>瑀騰營造有限公司</t>
  </si>
  <si>
    <t>新設護岸、固床工及三面工</t>
  </si>
  <si>
    <t>市區排水二科-陳柏柏</t>
  </si>
  <si>
    <t>nt7paul@kcg.gov.tw</t>
  </si>
  <si>
    <t>B1110225</t>
  </si>
  <si>
    <t>橋頭區公厝北路集水井應急工程</t>
  </si>
  <si>
    <t>C1100111</t>
  </si>
  <si>
    <t>燕巢區面前埔排水改善應急工程</t>
  </si>
  <si>
    <t>人和營造有限公司</t>
  </si>
  <si>
    <t>暗溝改善，L=499.5m</t>
  </si>
  <si>
    <t>市區排水二科-陳柏&amp;#20120;</t>
  </si>
  <si>
    <t>C1100115</t>
  </si>
  <si>
    <t>永安區永華路排水改善應急工程</t>
  </si>
  <si>
    <t>京展營造有限公司</t>
  </si>
  <si>
    <t>永華路</t>
  </si>
  <si>
    <t>1.新設矩型箱涵2.2mx1.6m,L=156.1m 
2.新設矩型箱涵1.8mx1.6m,L=133.9m 
3.新設矩型暗溝1.0mx1.3m,L=5.5m 
4.5cm密級配瀝青混凝土鋪設=4421m2</t>
  </si>
  <si>
    <t>市區排水二科-彭珮斯</t>
  </si>
  <si>
    <t>07-7995678#2141</t>
  </si>
  <si>
    <t>peng82@kcg.gov.tw</t>
  </si>
  <si>
    <t>C1100617</t>
  </si>
  <si>
    <t>橋頭區鹽埔橋旁新設抽水站工程</t>
  </si>
  <si>
    <t>紹騰營造股份有限公司</t>
  </si>
  <si>
    <t>高雄市橋頭區西林里芋林路鹽埔橋西南側</t>
  </si>
  <si>
    <t>地上1層、地下1層，總樓地板面503平方公尺之RC造工程</t>
  </si>
  <si>
    <t>市區排水二科-簡嘉君</t>
  </si>
  <si>
    <t>jian1012@kcg.gov.tw</t>
  </si>
  <si>
    <t>C1101155</t>
  </si>
  <si>
    <t>六龜區文武里復興溪中小排水護岸復建工程(110年7月及8月豪雨)</t>
  </si>
  <si>
    <t>金順隆營造有限公司</t>
  </si>
  <si>
    <t>高雄市六龜區復興巷</t>
  </si>
  <si>
    <t>護岸及固床工災害復建工程</t>
  </si>
  <si>
    <t>C1110224</t>
  </si>
  <si>
    <t>六龜區邦腹溪排水應急工程</t>
  </si>
  <si>
    <t>君宸營造有限公司</t>
  </si>
  <si>
    <t>高雄市六龜區邦腹溪</t>
  </si>
  <si>
    <t>護岸整治</t>
  </si>
  <si>
    <t>高雄市政府水利局水利工程科</t>
  </si>
  <si>
    <t>110D010P024-0</t>
  </si>
  <si>
    <t>後勁溪中山高速公路橋下方護岸治理工程(已解約)</t>
  </si>
  <si>
    <t>高雄市政府水利局</t>
  </si>
  <si>
    <t>護岸整治長度約130M</t>
  </si>
  <si>
    <t>劉鑌鋈</t>
  </si>
  <si>
    <t>07-7995678轉2151</t>
  </si>
  <si>
    <t>bwliu@kcg.gov.tw</t>
  </si>
  <si>
    <t>前瞻計畫</t>
  </si>
  <si>
    <t>B1080640</t>
  </si>
  <si>
    <t>永安區永達路排水系統治理工程</t>
  </si>
  <si>
    <t>三采工程顧問有限公司</t>
  </si>
  <si>
    <t>1.新建排水箱涵W*H=2.7m*1.8m，L＝196m 
2.新建排水箱涵W*H=2.5m*1.8m，L＝200m 
3.新設永達路側溝W*H=0.5m*0.7m，L＝396m 
4.微型樁，L=6.5m，共986支 
5.微型樁，L=4.5m，共1584支 
6.鋼板樁，靜壓式，L=7m，共150m 
7.永達路AC路面改善3730m2 
8.集水井W*B*H=0.7m*0.9m*1.3m，計16座 
9.箱涵人孔，計10座</t>
  </si>
  <si>
    <t>區排科-羅祥哲</t>
  </si>
  <si>
    <t>xiangzhe@kcg.gov.tw</t>
  </si>
  <si>
    <t>B1090227</t>
  </si>
  <si>
    <t>高雄岡山區</t>
  </si>
  <si>
    <t>1.滯洪池1座(面積：12.5公頃、滯洪量：約60萬噸)。 
2.溢流堰1處(後續擴充)。 
3.出流工1處(後續擴充)。 
4.聯通箱涵1處(後續擴充)。 
5.防汛道路約1,300公尺。</t>
  </si>
  <si>
    <t>區域排水科-史金昇</t>
  </si>
  <si>
    <t>jam0812@kcg.gov.tw</t>
  </si>
  <si>
    <t>B1090315</t>
  </si>
  <si>
    <t>後勁溪水岸及遊憩環境營造計畫</t>
  </si>
  <si>
    <t>高雄市楠梓區</t>
  </si>
  <si>
    <t>高雄市楠梓區後勁溪新台17線至益群橋沿岸</t>
  </si>
  <si>
    <t>1.親水步道工程：長度約2790公尺。 
2.岸頂步道工程：長度約840公尺。 
3.節點廣場工程：6處。 
4.彩 繪 牆 工 程：長度344公尺，合計面積1720平方公尺。 
5.渠底塊石清運：6500立方公尺。 
6.植 栽 工 程：喬木移植27株；灌木植栽42690株；假儉草256M2。 
7.照 明 工 程：景觀高燈8組；LED投光燈8組。</t>
  </si>
  <si>
    <t>區排科-薛運隆</t>
  </si>
  <si>
    <t>hylung@kcg.gov.tw</t>
  </si>
  <si>
    <t>B1090367</t>
  </si>
  <si>
    <t>後勁溪八涳橋上下游渠道拓寬應急工程</t>
  </si>
  <si>
    <t>鼎祐營造有限公司</t>
  </si>
  <si>
    <t>1.雙孔箱涵：W5公尺*H5.8公尺，長度16公尺。 
2.直立式護岸及漸變段護岸：長度84公尺。 
3.導流工：2處。 
4.既有護岸銜接處裡。 
5.既有箱涵改建：長度23.5公尺。 
6.防汛道路銜接及復原。 
7.深槽區加固保護。 
8.雜項工程：施工測量、清除及掘除、臨時設施、臨時擋土擋抽(導)排水、施工臨時便道、現有排水設施銜接工料、臨時辦公室及簡報設備(租用)、施工圍籬、防塵網及架設、防汛措施、工程告示牌、公共管線系統保護及管線探勘&amp;防護、施工交通安全措施及設施、既有結構物及設施復舊、施工攝錄影、喬木調查及移植、施工前鄰近建築物現況調查、建築物與構造物保護、施工安全監測、基樁載重試驗、交通維持編制及送審修正相關作業、既有自來水幹線及中華電信管線安全保護措施、水利會灌溉管線銜接處理等。</t>
  </si>
  <si>
    <t>B1090927</t>
  </si>
  <si>
    <t>美濃湖排水瓶頸段橋梁及護岸缺口改善工程</t>
  </si>
  <si>
    <t>南�祣蝟y有限公司</t>
  </si>
  <si>
    <t>新設永安橋一座 
護岸改善69.1M</t>
  </si>
  <si>
    <t>區排科-黃琮裕</t>
  </si>
  <si>
    <t>ad3038@kcg.gov.tw</t>
  </si>
  <si>
    <t>B1100137</t>
  </si>
  <si>
    <t>大社區牛食坑排水嘉和橋下游渠段護岸改善應急工程</t>
  </si>
  <si>
    <t>合瑲營造有限公司</t>
  </si>
  <si>
    <t>高雄市大社區</t>
  </si>
  <si>
    <t>護岸施作50m</t>
  </si>
  <si>
    <t>區域排水科-黃省得</t>
  </si>
  <si>
    <t>f89046@kcg.gov.tw</t>
  </si>
  <si>
    <t>B1100311</t>
  </si>
  <si>
    <t>仁武區1588巷抽水機新設應急工程</t>
  </si>
  <si>
    <t>1.抽水機0.5cms*2台。 
2.抽水井面積A=96m2，抽水井深度H=3.1m。 
3.250cm*250cm鍍鋅隔柵2組、100cm*100cm鍍鋅隔柵9組。 
4.監控及監視系統1式。</t>
  </si>
  <si>
    <t>水利工程科-鈕希婷</t>
  </si>
  <si>
    <t>c1992@kcg.gov.tw</t>
  </si>
  <si>
    <t>B1100624</t>
  </si>
  <si>
    <t>北屋排水及草潭埤滯洪池治理工程</t>
  </si>
  <si>
    <t>振勝營造有限公司</t>
  </si>
  <si>
    <t>渠道及箱涵工程 
道路工程 
植栽工程 
抽水機工程 
景觀工程 
景觀橋工程 
整地排水工程 
道路側(暗)溝工程 
截流箱涵及擋土牆截流溝工程 
出入流工及箱涵工程 
照明工程 
澆灌及生態池循環工程 
雜項工程</t>
  </si>
  <si>
    <t>水利工程科-張祉凱</t>
  </si>
  <si>
    <t>chikai@kcg.gov.tw</t>
  </si>
  <si>
    <t>B1100704</t>
  </si>
  <si>
    <t>拷潭排水中上游治理工程(0K+670~1K+620)(第一期)</t>
  </si>
  <si>
    <t>土堤頂基礎 662.80m 
植生坡面 731.30m2 
懸臂式護岸 755.2m 
固床工 68 支 
暗溝 516.1m 
L 型擋牆溝 173.1m 
單孔箱涵 148.6m、∮60cm 自動閘門 1 組</t>
  </si>
  <si>
    <t>水利工程科-殷浩庭</t>
  </si>
  <si>
    <t>vrochiyoru@kcg.gov.tw</t>
  </si>
  <si>
    <t>B1100706</t>
  </si>
  <si>
    <t>拷潭排水中上游治理工程(1K+620~2K+581)(第二期)</t>
  </si>
  <si>
    <t>堤頂基礎1559.4m、植生坡面2691m2、懸臂式護岸1060.60m、固床 
工108 支、暗溝1523.40m、L 型擋牆溝515.30m、L 型擋牆66.80m、RC 拱型橋5 
座、∮60cm 自動閘門10組</t>
  </si>
  <si>
    <t>B1101030</t>
  </si>
  <si>
    <t>典寶溪D區滯洪池工程（第二期）</t>
  </si>
  <si>
    <t>南帝營造有限公司</t>
  </si>
  <si>
    <t>1.土方外運，156,952m3 
2.排水箱涵，2.5*1.5m，L=40.0m; 
1.0*1.0m，L=27.5m; 
2.5*1.2m四孔箱涵，L=4m，２座 
3.維修道路，AC舖設6,058m2 
4.護坡坡腳&amp;#25243;石，1357m3 
5.護坡常水保護工，994m 
6.護坡植栽，喬木275株; 
灌木10,490株; 
舖植草皮18,986m2; 
喬木移植43株 
7.擋土牆修復，128m 
8.新設照明設備，25盞</t>
  </si>
  <si>
    <t>水利工持科-黃麟翔</t>
  </si>
  <si>
    <t>lin2lin2@kcg.gov.tw</t>
  </si>
  <si>
    <t>B1101177</t>
  </si>
  <si>
    <t>大寮區潮州寮排水6K+600及6K+800處護岸損壞修復工程</t>
  </si>
  <si>
    <t>0k+600 左側護坡，W(平均)=1.96m，L=3.8m 
0k+610 左側護坡，W(平均)=1.97m，L=3.2m 
0k+610 右側護坡，W(平均)=1.8m，L=2.5m 
0k+630 左側護坡，W(平均)=2.25m，L=5.1m 
0k+630 右側護坡，W(平均)=2.22m，L=4m 
0k+640 右側護坡，W(平均)=2.28m，L=4.1m 
0k+790 左側護坡，W(平均)=2.01m，L=23.3m 
鋼軌樁擋土設施費H=5m，L=58m</t>
  </si>
  <si>
    <t>B1101256</t>
  </si>
  <si>
    <t>高雄市林園區東西汕海堤整體環境營造工程(第一期)</t>
  </si>
  <si>
    <t>1.TYPE A 海堤W×H(平均)=4×1.5m，L=100m 
2.欄杆，L=200m 
3.座椅 ，5座 
4.親海階梯及欄杆 ，1座 
5.救生圈 ，1座 
6.既有AC刨除5cm後，舖5cm厚AC面層，L=100m 
7舖10cm厚AC面層，L=100m</t>
  </si>
  <si>
    <t>水利工程科-林家嘉</t>
  </si>
  <si>
    <t>s210330@kcg.gov.tw</t>
  </si>
  <si>
    <t>C1090808</t>
  </si>
  <si>
    <t>美濃山下排水收集系統先期改善工程</t>
  </si>
  <si>
    <t>大丹營造有限公司</t>
  </si>
  <si>
    <t>高雄市美濃區福美路</t>
  </si>
  <si>
    <t>渠道1000公尺</t>
  </si>
  <si>
    <t>區排科-黃麟翔</t>
  </si>
  <si>
    <t>C1090908</t>
  </si>
  <si>
    <t>後勁溪排水台塑仁武廠工業區瓶頸段治理工程(第一標)</t>
  </si>
  <si>
    <t>高標工程顧問有限公司</t>
  </si>
  <si>
    <t>益陞營造有限公司</t>
  </si>
  <si>
    <t>814高雄市仁武區八德二路158巷，後勁溪(非原住民區)</t>
  </si>
  <si>
    <t>1.新設護岸：共370+70=440m 
2.CCP樁*L9m(圍牆托底)：281+70=351支 
3.封牆(階段施工保護設施)：4+2=6座 
4.橫向排水調整排放口：1座 
5.雜項工程：1式 (含施工便道構築與維護、既有道路維護費等項目) 
6.封口：4.7m 
7.明溝：1.8m 
8.地盤封底灌漿：1式 
9.地盤改良，水泥灌漿：146+40=186孔</t>
  </si>
  <si>
    <t>區排科-劉鑌鋈</t>
  </si>
  <si>
    <t>C1091130</t>
  </si>
  <si>
    <t>林園排水左岸整治工程</t>
  </si>
  <si>
    <t>1.護岸基礎保護工與帽梁全長L=327.5m</t>
  </si>
  <si>
    <t>07-7995678#2157</t>
  </si>
  <si>
    <t>ch615@kcg.gov.tw</t>
  </si>
  <si>
    <t>C1091144</t>
  </si>
  <si>
    <t>拷潭排水中上游左岸治理工程</t>
  </si>
  <si>
    <t>乙男營造有限公司</t>
  </si>
  <si>
    <t>1.新設懸臂式擋土牆:250 m 
2.生態護岸:90 m 
3.箱涵:1座 
4.防汛道路:1,921m2 
5.新設H:1.8m、H:2.7m、H:3.9m擋土牆</t>
  </si>
  <si>
    <t>C1091212</t>
  </si>
  <si>
    <t>永安區北溝排水後續護岸新建治理工程(第三期)</t>
  </si>
  <si>
    <t>預力混凝土板樁護岸L=508m 
5m防汛道路L=254m 
雙孔箱涵1座 
版樁銜接封牆4座 
簡易式閘門2座 
進橋版52m2 
集水井2座</t>
  </si>
  <si>
    <t>區域排水科-羅祥哲</t>
  </si>
  <si>
    <t>07-7995678#2148</t>
  </si>
  <si>
    <t>C1100109</t>
  </si>
  <si>
    <t>美濃排水中下游段整建工程</t>
  </si>
  <si>
    <t>盛暉營造有限公司</t>
  </si>
  <si>
    <t>高雄市美濃區中山路二段15號</t>
  </si>
  <si>
    <t>1.興建護岸，L=178公尺。 
2.防汛道路，L=116.1公尺。</t>
  </si>
  <si>
    <t>水利工程科-林映&amp;#20227;</t>
  </si>
  <si>
    <t>j0003410@kcg.gov.tw</t>
  </si>
  <si>
    <t>C1100803</t>
  </si>
  <si>
    <t>岡山區五甲尾(嘉興橋上游區段)護岸整治第二期工程</t>
  </si>
  <si>
    <t>易騰營造有限公司</t>
  </si>
  <si>
    <t>1.護岸興建 L＝349M 
2.防洪牆興建 L＝517M 
3.護欄 L＝462M 
4.AC路面改善 A=3115M2</t>
  </si>
  <si>
    <t>水利工程科-廖敏吟</t>
  </si>
  <si>
    <t>shihchinshen@yahoo.com.tw</t>
  </si>
  <si>
    <t>C1101013</t>
  </si>
  <si>
    <t>岡山區潭底排水渠道浚深及護岸改善(潭底橋下游至高速公路段)工程</t>
  </si>
  <si>
    <t>1.護岸興建 L＝47M 
2.U型溝興建 L＝51M 
3.橋梁改建一座 
4.AC路面改善 A= 1739M2 
5.集水井一座 
6.沉水泵浦(0.3CMS)2組</t>
  </si>
  <si>
    <t>水利工程科-黃省得</t>
  </si>
  <si>
    <t>C1101131</t>
  </si>
  <si>
    <t>林園排水10K+150護岸損壞修復工程暨13K+635~13K+675護岸新建工程</t>
  </si>
  <si>
    <t>預力板樁護岸H=11m，共102支 
帽樑W=1m，H=1m，L=51m 
鋪設瀝青混凝土5cm，A=380m2 
欄杆，L=51m 
φ50cm低壓土壤改良樁，H=7m，共33支 
水中混凝土澆置 25m3 
13K+635~13K+675工區 
L型擋土牆H=2.5m，L=20m 
翼牆一座</t>
  </si>
  <si>
    <t>高雄市政府海洋局</t>
  </si>
  <si>
    <t>高雄市彌陀區南寮海堤環境改善工程</t>
  </si>
  <si>
    <t>玉豐營造有限公司</t>
  </si>
  <si>
    <t>高雄市彌陀區</t>
  </si>
  <si>
    <t>高雄市彌陀區彌陀漁港</t>
  </si>
  <si>
    <t>消破蒯拋放約450顆 
海堤補強及美化 
遮陽設施 
裝置藝術</t>
  </si>
  <si>
    <t>黃冠智</t>
  </si>
  <si>
    <t>07-7995678#1867</t>
  </si>
  <si>
    <t>hkc70@kcg.gov.tw</t>
  </si>
  <si>
    <t>高雄市美濃區公所</t>
  </si>
  <si>
    <t>0111-01-20</t>
  </si>
  <si>
    <t>高雄市美濃區德興里南頭河集水區排水改善計畫工程</t>
  </si>
  <si>
    <t>高雄市(美濃區)</t>
  </si>
  <si>
    <t>謝永能</t>
  </si>
  <si>
    <t>07-6814311#45</t>
  </si>
  <si>
    <t>uni1002@kcg.gov.tw</t>
  </si>
  <si>
    <t>高雄市田寮區公所</t>
  </si>
  <si>
    <t>田寮區110年度阿公店水庫週邊零星工程</t>
  </si>
  <si>
    <t>益鋐營造有限公司</t>
  </si>
  <si>
    <t>高雄市(田寮區)</t>
  </si>
  <si>
    <t>新興里工區1 
"1.高4m懸臂式擋土牆長施作長31m。 
" 
七星里工區2,3 
1.高1.5-3.8m擋土牆長施作長21m。 
2.集水井2處 
3.截水溝4.5+8=12.5m</t>
  </si>
  <si>
    <t>李錦龍</t>
  </si>
  <si>
    <t>07-6361475</t>
  </si>
  <si>
    <t>t80000@kcg.gov.tw</t>
  </si>
  <si>
    <t>田寮區高14-2線大新橋前側溝災害復建工程等3</t>
  </si>
  <si>
    <t>申福土木包工業</t>
  </si>
  <si>
    <t>高雄市田寮區新興里</t>
  </si>
  <si>
    <t>AC路面刨鋪153m、新設擋土牆13m(工區一) 
新設矩形溝41m(工區二) 
新設擋土牆及明溝10m(工區三)</t>
  </si>
  <si>
    <t>t8000@kcg.cov.tw</t>
  </si>
  <si>
    <t>高雄市六龜區公所</t>
  </si>
  <si>
    <t>110D001</t>
  </si>
  <si>
    <t>高雄市六龜區紅水坑溪清疏及護岸改善工程</t>
  </si>
  <si>
    <t>華暉土木包工業(高雄市)</t>
  </si>
  <si>
    <t>石籠護岸40m 
河道清疏100m</t>
  </si>
  <si>
    <t>林孟翰/黃寶慧</t>
  </si>
  <si>
    <t>07-6892100</t>
  </si>
  <si>
    <t>lemon625@kcg.gov.tw</t>
  </si>
  <si>
    <t>高雄市茂林區公所</t>
  </si>
  <si>
    <t>高雄市茂林區萬山里簡易自來水建置工程</t>
  </si>
  <si>
    <t>元億工程顧問有限公司</t>
  </si>
  <si>
    <t>牧亞土木包工業(屏東縣)</t>
  </si>
  <si>
    <t>高雄市茂林區</t>
  </si>
  <si>
    <t>高雄市茂林區萬山里</t>
  </si>
  <si>
    <t>深井鑿井工程 
新設加壓站 
新設25噸蓄水塔 
新設3’HDPE水管2090m</t>
  </si>
  <si>
    <t>吳建國</t>
  </si>
  <si>
    <t>07-6801045</t>
  </si>
  <si>
    <t>dahu0308@yahoo.com.tw</t>
  </si>
  <si>
    <t>高雄市桃源區公所</t>
  </si>
  <si>
    <t>111T005</t>
  </si>
  <si>
    <t>111年桃源區雅尼6號野溪護岸治理工程</t>
  </si>
  <si>
    <t>池橙土木包工有限公司</t>
  </si>
  <si>
    <t>高雄市桃源區桃源里</t>
  </si>
  <si>
    <t>護岸治理工程</t>
  </si>
  <si>
    <t>謝宜君</t>
  </si>
  <si>
    <t>07-6861132</t>
  </si>
  <si>
    <t>aruai58@kcg.gov.tw</t>
  </si>
  <si>
    <t>高雄市那瑪夏區公所</t>
  </si>
  <si>
    <t>DKL-110003</t>
  </si>
  <si>
    <t>瑪星哈蘭部落簡易自來水供水改善工程</t>
  </si>
  <si>
    <t>宏鑌工程顧問有限公司</t>
  </si>
  <si>
    <t>方工土木包工業(屏東縣)</t>
  </si>
  <si>
    <t>高雄市那瑪夏區</t>
  </si>
  <si>
    <t>新設20頓PE蓄水池(含基座)，2座 
新設HDPE輸水管，5981M 
新設取水口，1處 
新設PC地坪，12M3 
舊有PE蓄水池遷移設置費，3座</t>
  </si>
  <si>
    <t>鄧光榮</t>
  </si>
  <si>
    <t>07-6701001</t>
  </si>
  <si>
    <t>qwer854591@gmail.com</t>
  </si>
  <si>
    <t>DKL-110010</t>
  </si>
  <si>
    <t>110年度那瑪夏區水資源作業基金公益支出</t>
  </si>
  <si>
    <t>1.鋼筋及彎紮組立 
2.預算混凝土 
3.模板組立</t>
  </si>
  <si>
    <t>顏宸怡</t>
  </si>
  <si>
    <t>ji384su3@kcg.gov.tw</t>
  </si>
  <si>
    <t>備註：</t>
    <phoneticPr fontId="54" type="noConversion"/>
  </si>
  <si>
    <t>鄒漢貴</t>
    <phoneticPr fontId="54" type="noConversion"/>
  </si>
  <si>
    <t>鄒漢貴、鄒漢貴、鄒漢貴</t>
    <phoneticPr fontId="54" type="noConversion"/>
  </si>
  <si>
    <t xml:space="preserve">高鐵
(北上)204班次台中站(07:48)-南港站(08:45)並於南港站南港站2號出口(興中路)集合後，由主辦單位接駁至簡報地點(或工區現勘)。
</t>
    <phoneticPr fontId="54" type="noConversion"/>
  </si>
  <si>
    <t>會議優先</t>
    <phoneticPr fontId="54" type="noConversion"/>
  </si>
  <si>
    <t>G101101718</t>
    <phoneticPr fontId="54" type="noConversion"/>
  </si>
  <si>
    <r>
      <rPr>
        <sz val="12"/>
        <color rgb="FFFF0000"/>
        <rFont val="標楷體"/>
        <family val="4"/>
        <charset val="136"/>
      </rPr>
      <t>案號</t>
    </r>
    <r>
      <rPr>
        <sz val="12"/>
        <rFont val="標楷體"/>
        <family val="4"/>
        <charset val="136"/>
      </rPr>
      <t xml:space="preserve">
中央管流域整體改善與調適計畫(110~115年)-羅東溪淋漓坑堤防整建工程(宜蘭縣冬山鄉)</t>
    </r>
    <phoneticPr fontId="54" type="noConversion"/>
  </si>
  <si>
    <t>XXX</t>
    <phoneticPr fontId="54" type="noConversion"/>
  </si>
  <si>
    <t>領隊、幹事、督導委員</t>
    <phoneticPr fontId="54" type="noConversion"/>
  </si>
  <si>
    <t>督導日期：
2022年4月21日</t>
    <phoneticPr fontId="54" type="noConversion"/>
  </si>
  <si>
    <t xml:space="preserve">※搭乘高鐵建議
</t>
    <phoneticPr fontId="54" type="noConversion"/>
  </si>
  <si>
    <t>幹  事</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</si>
</sst>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quot;&quot;;General"/>
    <numFmt numFmtId="177" formatCode="0\ &quot;分鐘&quot;"/>
    <numFmt numFmtId="178" formatCode="[$-404]e&quot;年&quot;m&quot;月&quot;d&quot;日&quot;;@"/>
    <numFmt numFmtId="179" formatCode="[$-404]e/m/d;@"/>
    <numFmt numFmtId="180" formatCode="#,##0_ "/>
    <numFmt numFmtId="181" formatCode="0&quot;分&quot;"/>
    <numFmt numFmtId="182" formatCode="h:mm"/>
    <numFmt numFmtId="183" formatCode="[$-F400]h:mm:ss\ AM/PM"/>
    <numFmt numFmtId="184" formatCode="h:mm\ AM/PM"/>
    <numFmt numFmtId="185" formatCode="h:mm;@"/>
    <numFmt numFmtId="186" formatCode="[$-F800]dddd\,\ mmmm\ dd\,\ yyyy"/>
  </numFmts>
  <fonts count="59">
    <font>
      <sz val="12"/>
      <name val="宋体"/>
      <charset val="134"/>
    </font>
    <font>
      <sz val="12"/>
      <name val="新細明體"/>
      <family val="1"/>
      <charset val="136"/>
    </font>
    <font>
      <sz val="12"/>
      <color indexed="8"/>
      <name val="新細明體"/>
      <family val="2"/>
      <charset val="136"/>
    </font>
    <font>
      <sz val="12"/>
      <color indexed="9"/>
      <name val="新細明體"/>
      <family val="2"/>
      <charset val="136"/>
    </font>
    <font>
      <sz val="12"/>
      <color indexed="10"/>
      <name val="新細明體"/>
      <family val="2"/>
      <charset val="136"/>
    </font>
    <font>
      <sz val="12"/>
      <color indexed="23"/>
      <name val="新細明體"/>
      <family val="2"/>
      <charset val="136"/>
    </font>
    <font>
      <sz val="12"/>
      <color indexed="17"/>
      <name val="新細明體"/>
      <family val="2"/>
      <charset val="136"/>
    </font>
    <font>
      <sz val="12"/>
      <color indexed="63"/>
      <name val="新細明體"/>
      <family val="2"/>
      <charset val="136"/>
    </font>
    <font>
      <u/>
      <sz val="12"/>
      <color indexed="12"/>
      <name val="新細明體"/>
      <family val="1"/>
      <charset val="136"/>
    </font>
    <font>
      <sz val="12"/>
      <color indexed="60"/>
      <name val="新細明體"/>
      <family val="2"/>
      <charset val="136"/>
    </font>
    <font>
      <sz val="14"/>
      <color indexed="8"/>
      <name val="標楷體"/>
      <family val="4"/>
      <charset val="136"/>
    </font>
    <font>
      <sz val="12"/>
      <color indexed="10"/>
      <name val="新細明體"/>
      <family val="1"/>
      <charset val="136"/>
    </font>
    <font>
      <b/>
      <sz val="14"/>
      <color indexed="8"/>
      <name val="標楷體"/>
      <family val="4"/>
      <charset val="136"/>
    </font>
    <font>
      <sz val="12"/>
      <color indexed="8"/>
      <name val="標楷體"/>
      <family val="4"/>
      <charset val="136"/>
    </font>
    <font>
      <sz val="12"/>
      <name val="標楷體"/>
      <family val="4"/>
      <charset val="136"/>
    </font>
    <font>
      <sz val="12"/>
      <name val="Times New Roman"/>
      <family val="1"/>
      <charset val="134"/>
    </font>
    <font>
      <sz val="10"/>
      <name val="標楷體"/>
      <family val="4"/>
      <charset val="136"/>
    </font>
    <font>
      <b/>
      <sz val="12"/>
      <name val="標楷體"/>
      <family val="4"/>
      <charset val="136"/>
    </font>
    <font>
      <sz val="16"/>
      <name val="Times New Roman"/>
      <family val="1"/>
      <charset val="134"/>
    </font>
    <font>
      <b/>
      <sz val="22"/>
      <name val="標楷體"/>
      <family val="4"/>
      <charset val="136"/>
    </font>
    <font>
      <sz val="16"/>
      <name val="標楷體"/>
      <family val="4"/>
      <charset val="136"/>
    </font>
    <font>
      <sz val="16"/>
      <color indexed="10"/>
      <name val="標楷體"/>
      <family val="4"/>
      <charset val="136"/>
    </font>
    <font>
      <sz val="14"/>
      <name val="標楷體"/>
      <family val="4"/>
      <charset val="136"/>
    </font>
    <font>
      <b/>
      <sz val="18"/>
      <name val="標楷體"/>
      <family val="4"/>
      <charset val="136"/>
    </font>
    <font>
      <b/>
      <sz val="16"/>
      <name val="標楷體"/>
      <family val="4"/>
      <charset val="136"/>
    </font>
    <font>
      <sz val="11"/>
      <name val="標楷體"/>
      <family val="4"/>
      <charset val="136"/>
    </font>
    <font>
      <b/>
      <sz val="13.5"/>
      <name val="Times New Roman"/>
      <family val="1"/>
      <charset val="134"/>
    </font>
    <font>
      <b/>
      <sz val="14"/>
      <name val="Times New Roman"/>
      <family val="1"/>
      <charset val="134"/>
    </font>
    <font>
      <sz val="14"/>
      <name val="Times New Roman"/>
      <family val="1"/>
      <charset val="134"/>
    </font>
    <font>
      <sz val="10"/>
      <name val="Times New Roman"/>
      <family val="1"/>
      <charset val="134"/>
    </font>
    <font>
      <b/>
      <sz val="14"/>
      <name val="標楷體"/>
      <family val="4"/>
      <charset val="136"/>
    </font>
    <font>
      <b/>
      <u/>
      <sz val="16"/>
      <name val="標楷體"/>
      <family val="4"/>
      <charset val="136"/>
    </font>
    <font>
      <u/>
      <sz val="12"/>
      <name val="Times New Roman"/>
      <family val="1"/>
      <charset val="134"/>
    </font>
    <font>
      <b/>
      <sz val="20"/>
      <name val="標楷體"/>
      <family val="4"/>
      <charset val="136"/>
    </font>
    <font>
      <sz val="16"/>
      <name val="新細明體"/>
      <family val="1"/>
      <charset val="136"/>
    </font>
    <font>
      <b/>
      <sz val="12"/>
      <name val="Times New Roman"/>
      <family val="1"/>
      <charset val="134"/>
    </font>
    <font>
      <b/>
      <sz val="10"/>
      <name val="標楷體"/>
      <family val="4"/>
      <charset val="136"/>
    </font>
    <font>
      <sz val="11"/>
      <color indexed="12"/>
      <name val="Times New Roman"/>
      <family val="1"/>
      <charset val="134"/>
    </font>
    <font>
      <i/>
      <sz val="12"/>
      <name val="Times New Roman"/>
      <family val="1"/>
      <charset val="134"/>
    </font>
    <font>
      <i/>
      <sz val="12"/>
      <name val="新細明體"/>
      <family val="1"/>
      <charset val="136"/>
    </font>
    <font>
      <b/>
      <sz val="7"/>
      <name val="Times New Roman"/>
      <family val="1"/>
      <charset val="134"/>
    </font>
    <font>
      <sz val="12"/>
      <color indexed="10"/>
      <name val="標楷體"/>
      <family val="4"/>
      <charset val="136"/>
    </font>
    <font>
      <sz val="14"/>
      <color indexed="9"/>
      <name val="標楷體"/>
      <family val="4"/>
      <charset val="136"/>
    </font>
    <font>
      <sz val="12"/>
      <color indexed="10"/>
      <name val="Times New Roman"/>
      <family val="1"/>
      <charset val="134"/>
    </font>
    <font>
      <sz val="14"/>
      <color indexed="8"/>
      <name val="Times New Roman"/>
      <family val="1"/>
      <charset val="134"/>
    </font>
    <font>
      <sz val="7"/>
      <name val="Times New Roman"/>
      <family val="1"/>
      <charset val="134"/>
    </font>
    <font>
      <sz val="14"/>
      <color indexed="8"/>
      <name val="Times New Roman"/>
      <family val="1"/>
      <charset val="136"/>
    </font>
    <font>
      <u/>
      <sz val="12"/>
      <name val="標楷體"/>
      <family val="4"/>
      <charset val="136"/>
    </font>
    <font>
      <b/>
      <sz val="16"/>
      <name val="Times New Roman"/>
      <family val="1"/>
      <charset val="134"/>
    </font>
    <font>
      <b/>
      <sz val="13.5"/>
      <name val="標楷體"/>
      <family val="4"/>
      <charset val="136"/>
    </font>
    <font>
      <b/>
      <u/>
      <sz val="13.5"/>
      <name val="標楷體"/>
      <family val="4"/>
      <charset val="136"/>
    </font>
    <font>
      <b/>
      <u/>
      <sz val="13.5"/>
      <name val="Times New Roman"/>
      <family val="1"/>
      <charset val="134"/>
    </font>
    <font>
      <sz val="14"/>
      <name val="新細明體"/>
      <family val="1"/>
      <charset val="136"/>
    </font>
    <font>
      <sz val="14"/>
      <name val="細明體"/>
      <family val="3"/>
      <charset val="136"/>
    </font>
    <font>
      <sz val="9"/>
      <name val="細明體"/>
      <family val="3"/>
      <charset val="136"/>
    </font>
    <font>
      <b/>
      <sz val="12"/>
      <color rgb="FFFF0000"/>
      <name val="標楷體"/>
      <family val="4"/>
      <charset val="136"/>
    </font>
    <font>
      <sz val="12"/>
      <color rgb="FFFF0000"/>
      <name val="標楷體"/>
      <family val="4"/>
      <charset val="136"/>
    </font>
    <font>
      <b/>
      <sz val="18"/>
      <color rgb="FFFF0000"/>
      <name val="標楷體"/>
      <family val="4"/>
      <charset val="136"/>
    </font>
    <font>
      <sz val="12"/>
      <color rgb="FFFF0000"/>
      <name val="細明體"/>
      <family val="3"/>
      <charset val="136"/>
    </font>
  </fonts>
  <fills count="14">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10"/>
        <bgColor indexed="64"/>
      </patternFill>
    </fill>
    <fill>
      <patternFill patternType="solid">
        <fgColor indexed="26"/>
        <bgColor indexed="64"/>
      </patternFill>
    </fill>
    <fill>
      <patternFill patternType="solid">
        <fgColor indexed="29"/>
        <bgColor indexed="64"/>
      </patternFill>
    </fill>
    <fill>
      <patternFill patternType="solid">
        <fgColor indexed="8"/>
        <bgColor indexed="64"/>
      </patternFill>
    </fill>
    <fill>
      <patternFill patternType="solid">
        <fgColor indexed="23"/>
        <bgColor indexed="64"/>
      </patternFill>
    </fill>
    <fill>
      <patternFill patternType="solid">
        <fgColor rgb="FFFFFF00"/>
        <bgColor indexed="64"/>
      </patternFill>
    </fill>
    <fill>
      <patternFill patternType="solid">
        <fgColor theme="0" tint="-0.149998474074526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style="thin">
        <color indexed="64"/>
      </bottom>
      <diagonal/>
    </border>
    <border>
      <left/>
      <right style="thick">
        <color indexed="64"/>
      </right>
      <top/>
      <bottom/>
      <diagonal/>
    </border>
    <border>
      <left/>
      <right style="medium">
        <color indexed="64"/>
      </right>
      <top/>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23"/>
      </left>
      <right style="thin">
        <color indexed="23"/>
      </right>
      <top style="thin">
        <color indexed="23"/>
      </top>
      <bottom style="thin">
        <color indexed="23"/>
      </bottom>
      <diagonal/>
    </border>
  </borders>
  <cellStyleXfs count="25">
    <xf numFmtId="0" fontId="0" fillId="0" borderId="0">
      <alignment vertical="center"/>
    </xf>
    <xf numFmtId="0" fontId="2" fillId="0" borderId="0" applyBorder="0" applyProtection="0">
      <alignment vertical="center"/>
    </xf>
    <xf numFmtId="0" fontId="3" fillId="10" borderId="0" applyBorder="0" applyProtection="0">
      <alignment vertical="center"/>
    </xf>
    <xf numFmtId="0" fontId="2" fillId="6" borderId="0" applyBorder="0" applyProtection="0">
      <alignment vertical="center"/>
    </xf>
    <xf numFmtId="0" fontId="2" fillId="0" borderId="0" applyBorder="0" applyProtection="0">
      <alignment vertical="center"/>
    </xf>
    <xf numFmtId="0" fontId="3" fillId="11" borderId="0" applyBorder="0" applyProtection="0">
      <alignment vertical="center"/>
    </xf>
    <xf numFmtId="0" fontId="4" fillId="9" borderId="0" applyBorder="0" applyProtection="0">
      <alignment vertical="center"/>
    </xf>
    <xf numFmtId="0" fontId="3" fillId="7" borderId="0" applyBorder="0" applyProtection="0">
      <alignment vertical="center"/>
    </xf>
    <xf numFmtId="0" fontId="5" fillId="0" borderId="0" applyBorder="0" applyProtection="0">
      <alignment vertical="center"/>
    </xf>
    <xf numFmtId="0" fontId="6" fillId="4" borderId="0" applyBorder="0" applyProtection="0">
      <alignment vertical="center"/>
    </xf>
    <xf numFmtId="0" fontId="2" fillId="0" borderId="0" applyBorder="0" applyProtection="0">
      <alignment vertical="center"/>
    </xf>
    <xf numFmtId="0" fontId="2" fillId="0" borderId="0" applyBorder="0" applyProtection="0">
      <alignment vertical="center"/>
    </xf>
    <xf numFmtId="0" fontId="7" fillId="8" borderId="48" applyProtection="0">
      <alignment vertical="center"/>
    </xf>
    <xf numFmtId="0" fontId="2" fillId="0" borderId="0" applyBorder="0" applyProtection="0">
      <alignment vertical="center"/>
    </xf>
    <xf numFmtId="0" fontId="9" fillId="8" borderId="0" applyBorder="0" applyProtection="0">
      <alignment vertical="center"/>
    </xf>
    <xf numFmtId="0" fontId="2" fillId="0" borderId="0" applyBorder="0" applyProtection="0">
      <alignment vertical="center"/>
    </xf>
    <xf numFmtId="0" fontId="4" fillId="0" borderId="0" applyBorder="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8" fillId="0" borderId="0" applyNumberFormat="0" applyFill="0" applyBorder="0" applyProtection="0">
      <alignment vertical="center"/>
    </xf>
    <xf numFmtId="0" fontId="8" fillId="0" borderId="0" applyNumberFormat="0" applyFill="0" applyBorder="0" applyAlignment="0" applyProtection="0">
      <alignment vertical="center"/>
    </xf>
  </cellStyleXfs>
  <cellXfs count="412">
    <xf numFmtId="0" fontId="1" fillId="0" borderId="0" xfId="0" applyFont="1" applyAlignment="1">
      <alignment vertical="center"/>
    </xf>
    <xf numFmtId="3" fontId="1" fillId="0" borderId="0" xfId="17" applyNumberFormat="1" applyAlignment="1">
      <alignment vertical="center"/>
    </xf>
    <xf numFmtId="11" fontId="1" fillId="0" borderId="0" xfId="17" applyNumberFormat="1" applyAlignment="1">
      <alignment vertical="center"/>
    </xf>
    <xf numFmtId="0" fontId="10" fillId="0" borderId="0" xfId="17" applyFont="1" applyAlignment="1">
      <alignment vertical="center"/>
    </xf>
    <xf numFmtId="0" fontId="1" fillId="0" borderId="0" xfId="17" applyAlignment="1">
      <alignment horizontal="center" vertical="center"/>
    </xf>
    <xf numFmtId="0" fontId="1" fillId="0" borderId="0" xfId="17" applyAlignment="1">
      <alignment vertical="center" wrapText="1"/>
    </xf>
    <xf numFmtId="0" fontId="2" fillId="0" borderId="0" xfId="22" applyAlignment="1">
      <alignment vertical="center"/>
    </xf>
    <xf numFmtId="0" fontId="2" fillId="0" borderId="0" xfId="22" applyAlignment="1">
      <alignment vertical="center" wrapText="1"/>
    </xf>
    <xf numFmtId="0" fontId="2" fillId="0" borderId="0" xfId="22" applyAlignment="1">
      <alignment horizontal="left" vertical="center"/>
    </xf>
    <xf numFmtId="0" fontId="2" fillId="0" borderId="0" xfId="22" applyAlignment="1">
      <alignment horizontal="left" vertical="center" wrapText="1"/>
    </xf>
    <xf numFmtId="0" fontId="2" fillId="0" borderId="0" xfId="22" applyFont="1" applyAlignment="1">
      <alignment vertical="center"/>
    </xf>
    <xf numFmtId="176" fontId="1" fillId="0" borderId="0" xfId="17" applyNumberFormat="1" applyAlignment="1">
      <alignment vertical="center"/>
    </xf>
    <xf numFmtId="14" fontId="1" fillId="0" borderId="0" xfId="17" applyNumberFormat="1" applyAlignment="1">
      <alignment vertical="center"/>
    </xf>
    <xf numFmtId="0" fontId="1" fillId="0" borderId="1" xfId="17" applyBorder="1" applyAlignment="1">
      <alignment vertical="center"/>
    </xf>
    <xf numFmtId="0" fontId="1" fillId="0" borderId="0" xfId="17" applyBorder="1" applyAlignment="1">
      <alignment vertical="center"/>
    </xf>
    <xf numFmtId="0" fontId="1" fillId="0" borderId="0" xfId="17" applyFill="1" applyAlignment="1">
      <alignment horizontal="center" vertical="center" wrapText="1"/>
    </xf>
    <xf numFmtId="0" fontId="1" fillId="0" borderId="0" xfId="17" applyFill="1" applyAlignment="1">
      <alignment vertical="center"/>
    </xf>
    <xf numFmtId="0" fontId="1" fillId="0" borderId="0" xfId="17" applyFill="1" applyAlignment="1">
      <alignment vertical="center" wrapText="1"/>
    </xf>
    <xf numFmtId="0" fontId="1" fillId="0" borderId="0" xfId="17" applyFill="1" applyAlignment="1">
      <alignment horizontal="center" vertical="center"/>
    </xf>
    <xf numFmtId="0" fontId="11" fillId="0" borderId="0" xfId="17" applyFont="1" applyAlignment="1">
      <alignment horizontal="center" vertical="center"/>
    </xf>
    <xf numFmtId="0" fontId="1" fillId="0" borderId="0" xfId="17" applyAlignment="1">
      <alignment horizontal="center" vertical="center" wrapText="1"/>
    </xf>
    <xf numFmtId="0" fontId="11" fillId="0" borderId="2" xfId="17" applyFont="1" applyBorder="1" applyAlignment="1">
      <alignment horizontal="center" vertical="center"/>
    </xf>
    <xf numFmtId="0" fontId="1" fillId="0" borderId="3" xfId="17" applyBorder="1" applyAlignment="1">
      <alignment vertical="center"/>
    </xf>
    <xf numFmtId="0" fontId="1" fillId="0" borderId="4" xfId="17" applyBorder="1" applyAlignment="1">
      <alignment horizontal="center" vertical="center"/>
    </xf>
    <xf numFmtId="0" fontId="1" fillId="0" borderId="5" xfId="17" applyBorder="1" applyAlignment="1">
      <alignment vertical="center"/>
    </xf>
    <xf numFmtId="0" fontId="1" fillId="0" borderId="6" xfId="17" applyBorder="1" applyAlignment="1">
      <alignment horizontal="center" vertical="center"/>
    </xf>
    <xf numFmtId="0" fontId="1" fillId="0" borderId="7" xfId="17" applyBorder="1" applyAlignment="1">
      <alignment vertical="center"/>
    </xf>
    <xf numFmtId="0" fontId="2" fillId="0" borderId="0" xfId="21" applyAlignment="1"/>
    <xf numFmtId="0" fontId="10" fillId="0" borderId="0" xfId="21" applyFont="1" applyAlignment="1"/>
    <xf numFmtId="0" fontId="10" fillId="0" borderId="0" xfId="21" applyFont="1" applyBorder="1" applyAlignment="1"/>
    <xf numFmtId="0" fontId="14" fillId="0" borderId="2" xfId="21" applyFont="1" applyBorder="1" applyAlignment="1">
      <alignment horizontal="center" vertical="center" wrapText="1"/>
    </xf>
    <xf numFmtId="0" fontId="14" fillId="2" borderId="1" xfId="21" applyFont="1" applyFill="1" applyBorder="1" applyAlignment="1">
      <alignment horizontal="center" vertical="center" wrapText="1"/>
    </xf>
    <xf numFmtId="0" fontId="14" fillId="0" borderId="1" xfId="21" applyFont="1" applyBorder="1" applyAlignment="1">
      <alignment horizontal="center" vertical="center" wrapText="1"/>
    </xf>
    <xf numFmtId="179" fontId="15" fillId="2" borderId="1" xfId="21" applyNumberFormat="1" applyFont="1" applyFill="1" applyBorder="1" applyAlignment="1">
      <alignment horizontal="center" vertical="center" wrapText="1"/>
    </xf>
    <xf numFmtId="10" fontId="15" fillId="2" borderId="1" xfId="21" applyNumberFormat="1" applyFont="1" applyFill="1" applyBorder="1" applyAlignment="1">
      <alignment horizontal="center" vertical="center" wrapText="1"/>
    </xf>
    <xf numFmtId="10" fontId="15" fillId="2" borderId="1" xfId="21" applyNumberFormat="1" applyFont="1" applyFill="1" applyBorder="1" applyAlignment="1">
      <alignment vertical="center" wrapText="1"/>
    </xf>
    <xf numFmtId="0" fontId="14" fillId="0" borderId="1" xfId="21" applyFont="1" applyBorder="1" applyAlignment="1">
      <alignment vertical="center" wrapText="1"/>
    </xf>
    <xf numFmtId="0" fontId="14" fillId="0" borderId="2" xfId="21" applyFont="1" applyBorder="1" applyAlignment="1">
      <alignment horizontal="justify" vertical="center" wrapText="1"/>
    </xf>
    <xf numFmtId="0" fontId="14" fillId="0" borderId="2" xfId="17" applyFont="1" applyBorder="1" applyAlignment="1">
      <alignment horizontal="center" vertical="center" wrapText="1"/>
    </xf>
    <xf numFmtId="0" fontId="15" fillId="0" borderId="10" xfId="17" applyFont="1" applyBorder="1" applyAlignment="1">
      <alignment horizontal="right" vertical="top"/>
    </xf>
    <xf numFmtId="0" fontId="15" fillId="0" borderId="0" xfId="17" applyFont="1" applyBorder="1" applyAlignment="1">
      <alignment horizontal="right" vertical="top"/>
    </xf>
    <xf numFmtId="0" fontId="15" fillId="0" borderId="8" xfId="17" applyFont="1" applyBorder="1" applyAlignment="1">
      <alignment horizontal="right" vertical="top"/>
    </xf>
    <xf numFmtId="0" fontId="14" fillId="0" borderId="1" xfId="17" applyFont="1" applyFill="1" applyBorder="1" applyAlignment="1">
      <alignment horizontal="center" vertical="center" wrapText="1"/>
    </xf>
    <xf numFmtId="0" fontId="2" fillId="0" borderId="0" xfId="21" applyFont="1" applyAlignment="1"/>
    <xf numFmtId="178" fontId="15" fillId="2" borderId="1" xfId="21" applyNumberFormat="1" applyFont="1" applyFill="1" applyBorder="1" applyAlignment="1">
      <alignment horizontal="center" vertical="center" wrapText="1"/>
    </xf>
    <xf numFmtId="0" fontId="14" fillId="0" borderId="3" xfId="21" applyFont="1" applyBorder="1" applyAlignment="1">
      <alignment vertical="center" wrapText="1"/>
    </xf>
    <xf numFmtId="0" fontId="15" fillId="0" borderId="0" xfId="19" applyFont="1" applyAlignment="1"/>
    <xf numFmtId="0" fontId="18" fillId="0" borderId="0" xfId="19" applyFont="1" applyAlignment="1">
      <alignment horizontal="center"/>
    </xf>
    <xf numFmtId="0" fontId="18" fillId="0" borderId="0" xfId="19" applyFont="1" applyAlignment="1"/>
    <xf numFmtId="0" fontId="20" fillId="0" borderId="6" xfId="19" applyFont="1" applyBorder="1" applyAlignment="1">
      <alignment horizontal="center"/>
    </xf>
    <xf numFmtId="0" fontId="18" fillId="0" borderId="12" xfId="19" applyFont="1" applyBorder="1" applyAlignment="1">
      <alignment horizontal="center" vertical="center"/>
    </xf>
    <xf numFmtId="182" fontId="18" fillId="0" borderId="14" xfId="19" applyNumberFormat="1" applyFont="1" applyBorder="1" applyAlignment="1">
      <alignment horizontal="left" vertical="center"/>
    </xf>
    <xf numFmtId="177" fontId="20" fillId="0" borderId="1" xfId="19" applyNumberFormat="1" applyFont="1" applyBorder="1" applyAlignment="1">
      <alignment horizontal="center" vertical="center"/>
    </xf>
    <xf numFmtId="182" fontId="18" fillId="0" borderId="10" xfId="19" applyNumberFormat="1" applyFont="1" applyBorder="1" applyAlignment="1">
      <alignment horizontal="center" vertical="center"/>
    </xf>
    <xf numFmtId="182" fontId="18" fillId="0" borderId="3" xfId="19" applyNumberFormat="1" applyFont="1" applyBorder="1" applyAlignment="1">
      <alignment horizontal="center" vertical="center"/>
    </xf>
    <xf numFmtId="0" fontId="18" fillId="0" borderId="2" xfId="19" applyFont="1" applyBorder="1" applyAlignment="1">
      <alignment horizontal="center" vertical="center"/>
    </xf>
    <xf numFmtId="0" fontId="18" fillId="0" borderId="15" xfId="19" applyFont="1" applyBorder="1" applyAlignment="1">
      <alignment horizontal="right" vertical="center"/>
    </xf>
    <xf numFmtId="182" fontId="20" fillId="0" borderId="0" xfId="19" applyNumberFormat="1" applyFont="1" applyBorder="1" applyAlignment="1">
      <alignment horizontal="left" vertical="center"/>
    </xf>
    <xf numFmtId="182" fontId="20" fillId="0" borderId="0" xfId="19" applyNumberFormat="1" applyFont="1" applyBorder="1" applyAlignment="1">
      <alignment horizontal="left" vertical="center" wrapText="1"/>
    </xf>
    <xf numFmtId="0" fontId="15" fillId="0" borderId="15" xfId="19" applyFont="1" applyBorder="1" applyAlignment="1"/>
    <xf numFmtId="0" fontId="18" fillId="0" borderId="0" xfId="19" applyFont="1" applyBorder="1" applyAlignment="1"/>
    <xf numFmtId="0" fontId="18" fillId="0" borderId="15" xfId="19" applyFont="1" applyBorder="1" applyAlignment="1">
      <alignment horizontal="right" vertical="top"/>
    </xf>
    <xf numFmtId="182" fontId="20" fillId="0" borderId="0" xfId="19" applyNumberFormat="1" applyFont="1" applyBorder="1" applyAlignment="1">
      <alignment horizontal="left" vertical="top" wrapText="1"/>
    </xf>
    <xf numFmtId="0" fontId="15" fillId="0" borderId="13" xfId="19" applyFont="1" applyBorder="1" applyAlignment="1"/>
    <xf numFmtId="0" fontId="15" fillId="0" borderId="0" xfId="19" applyFont="1" applyBorder="1" applyAlignment="1"/>
    <xf numFmtId="0" fontId="18" fillId="0" borderId="0" xfId="19" applyFont="1" applyBorder="1" applyAlignment="1">
      <alignment horizontal="center"/>
    </xf>
    <xf numFmtId="178" fontId="15" fillId="0" borderId="0" xfId="19" applyNumberFormat="1" applyFont="1" applyAlignment="1"/>
    <xf numFmtId="0" fontId="15" fillId="0" borderId="0" xfId="19" applyFont="1" applyAlignment="1">
      <alignment vertical="center"/>
    </xf>
    <xf numFmtId="178" fontId="15" fillId="0" borderId="0" xfId="19" applyNumberFormat="1" applyFont="1" applyAlignment="1">
      <alignment vertical="center"/>
    </xf>
    <xf numFmtId="182" fontId="21" fillId="0" borderId="0" xfId="19" applyNumberFormat="1" applyFont="1" applyBorder="1" applyAlignment="1">
      <alignment vertical="center"/>
    </xf>
    <xf numFmtId="182" fontId="21" fillId="0" borderId="0" xfId="19" applyNumberFormat="1" applyFont="1" applyBorder="1" applyAlignment="1">
      <alignment horizontal="left" vertical="center"/>
    </xf>
    <xf numFmtId="182" fontId="20" fillId="0" borderId="5" xfId="19" applyNumberFormat="1" applyFont="1" applyBorder="1" applyAlignment="1">
      <alignment horizontal="left" vertical="top" wrapText="1"/>
    </xf>
    <xf numFmtId="0" fontId="14" fillId="0" borderId="0" xfId="19" applyFont="1" applyAlignment="1">
      <alignment wrapText="1"/>
    </xf>
    <xf numFmtId="0" fontId="22" fillId="0" borderId="0" xfId="17" applyFont="1" applyAlignment="1">
      <alignment horizontal="left" vertical="center"/>
    </xf>
    <xf numFmtId="0" fontId="1" fillId="0" borderId="9" xfId="17" applyBorder="1" applyAlignment="1">
      <alignment vertical="center"/>
    </xf>
    <xf numFmtId="0" fontId="1" fillId="0" borderId="11" xfId="17" applyBorder="1" applyAlignment="1">
      <alignment vertical="center"/>
    </xf>
    <xf numFmtId="0" fontId="1" fillId="0" borderId="15" xfId="17" applyBorder="1" applyAlignment="1">
      <alignment vertical="center"/>
    </xf>
    <xf numFmtId="0" fontId="24" fillId="0" borderId="12" xfId="17" applyFont="1" applyBorder="1" applyAlignment="1">
      <alignment horizontal="left" vertical="center"/>
    </xf>
    <xf numFmtId="0" fontId="24" fillId="0" borderId="17" xfId="17" applyFont="1" applyBorder="1" applyAlignment="1">
      <alignment vertical="center"/>
    </xf>
    <xf numFmtId="0" fontId="1" fillId="0" borderId="18" xfId="17" applyBorder="1" applyAlignment="1">
      <alignment vertical="center"/>
    </xf>
    <xf numFmtId="0" fontId="1" fillId="0" borderId="12" xfId="17" applyBorder="1" applyAlignment="1">
      <alignment vertical="center"/>
    </xf>
    <xf numFmtId="0" fontId="22" fillId="0" borderId="17" xfId="17" applyFont="1" applyBorder="1" applyAlignment="1">
      <alignment vertical="center"/>
    </xf>
    <xf numFmtId="0" fontId="22" fillId="0" borderId="0" xfId="17" applyFont="1" applyBorder="1" applyAlignment="1">
      <alignment horizontal="justify" vertical="center"/>
    </xf>
    <xf numFmtId="0" fontId="22" fillId="0" borderId="0" xfId="17" applyFont="1" applyBorder="1" applyAlignment="1">
      <alignment vertical="center"/>
    </xf>
    <xf numFmtId="0" fontId="1" fillId="0" borderId="13" xfId="17" applyBorder="1" applyAlignment="1">
      <alignment vertical="center"/>
    </xf>
    <xf numFmtId="0" fontId="1" fillId="0" borderId="8" xfId="17" applyBorder="1" applyAlignment="1">
      <alignment vertical="center"/>
    </xf>
    <xf numFmtId="0" fontId="1" fillId="0" borderId="17" xfId="17" applyBorder="1" applyAlignment="1">
      <alignment vertical="center"/>
    </xf>
    <xf numFmtId="0" fontId="27" fillId="0" borderId="17" xfId="17" applyFont="1" applyBorder="1" applyAlignment="1">
      <alignment vertical="center"/>
    </xf>
    <xf numFmtId="0" fontId="27" fillId="0" borderId="0" xfId="17" applyFont="1" applyBorder="1" applyAlignment="1">
      <alignment vertical="center"/>
    </xf>
    <xf numFmtId="0" fontId="28" fillId="0" borderId="0" xfId="17" applyFont="1" applyBorder="1" applyAlignment="1">
      <alignment horizontal="justify" vertical="center"/>
    </xf>
    <xf numFmtId="0" fontId="29" fillId="0" borderId="0" xfId="17" applyFont="1" applyAlignment="1">
      <alignment horizontal="right" vertical="top"/>
    </xf>
    <xf numFmtId="0" fontId="1" fillId="0" borderId="10" xfId="17" applyBorder="1" applyAlignment="1">
      <alignment vertical="center"/>
    </xf>
    <xf numFmtId="0" fontId="1" fillId="0" borderId="14" xfId="17" applyBorder="1" applyAlignment="1">
      <alignment vertical="center"/>
    </xf>
    <xf numFmtId="0" fontId="24" fillId="0" borderId="12" xfId="17" applyFont="1" applyBorder="1" applyAlignment="1">
      <alignment vertical="center"/>
    </xf>
    <xf numFmtId="0" fontId="1" fillId="0" borderId="12" xfId="17" applyBorder="1" applyAlignment="1">
      <alignment horizontal="left" vertical="center"/>
    </xf>
    <xf numFmtId="0" fontId="30" fillId="0" borderId="0" xfId="17" applyFont="1" applyBorder="1" applyAlignment="1">
      <alignment vertical="center"/>
    </xf>
    <xf numFmtId="0" fontId="24" fillId="0" borderId="10" xfId="17" applyFont="1" applyBorder="1" applyAlignment="1">
      <alignment vertical="center"/>
    </xf>
    <xf numFmtId="49" fontId="28" fillId="0" borderId="0" xfId="17" applyNumberFormat="1" applyFont="1" applyBorder="1" applyAlignment="1">
      <alignment horizontal="center" vertical="top"/>
    </xf>
    <xf numFmtId="49" fontId="28" fillId="0" borderId="8" xfId="17" applyNumberFormat="1" applyFont="1" applyBorder="1" applyAlignment="1">
      <alignment horizontal="center" vertical="top"/>
    </xf>
    <xf numFmtId="0" fontId="1" fillId="0" borderId="21" xfId="17" applyBorder="1" applyAlignment="1">
      <alignment vertical="center"/>
    </xf>
    <xf numFmtId="0" fontId="28" fillId="0" borderId="0" xfId="17" applyFont="1" applyAlignment="1">
      <alignment vertical="top"/>
    </xf>
    <xf numFmtId="0" fontId="28" fillId="0" borderId="0" xfId="17" applyFont="1" applyAlignment="1">
      <alignment horizontal="left" vertical="justify" wrapText="1"/>
    </xf>
    <xf numFmtId="0" fontId="28" fillId="0" borderId="0" xfId="17" applyFont="1" applyAlignment="1">
      <alignment horizontal="left" vertical="center"/>
    </xf>
    <xf numFmtId="0" fontId="24" fillId="0" borderId="0" xfId="17" applyFont="1" applyBorder="1" applyAlignment="1">
      <alignment vertical="center"/>
    </xf>
    <xf numFmtId="0" fontId="22" fillId="0" borderId="1" xfId="17" applyFont="1" applyBorder="1" applyAlignment="1">
      <alignment horizontal="center" vertical="center" wrapText="1"/>
    </xf>
    <xf numFmtId="0" fontId="14" fillId="3" borderId="1" xfId="17" applyFont="1" applyFill="1" applyBorder="1" applyAlignment="1">
      <alignment horizontal="center" vertical="center" wrapText="1"/>
    </xf>
    <xf numFmtId="0" fontId="22" fillId="3" borderId="2" xfId="17" applyFont="1" applyFill="1" applyBorder="1" applyAlignment="1">
      <alignment vertical="center" wrapText="1"/>
    </xf>
    <xf numFmtId="0" fontId="24" fillId="0" borderId="30" xfId="17" applyFont="1" applyBorder="1" applyAlignment="1">
      <alignment horizontal="center" vertical="center"/>
    </xf>
    <xf numFmtId="0" fontId="22" fillId="0" borderId="6" xfId="17" applyFont="1" applyBorder="1" applyAlignment="1">
      <alignment horizontal="center" vertical="center" wrapText="1"/>
    </xf>
    <xf numFmtId="0" fontId="1" fillId="2" borderId="6" xfId="17" applyFill="1" applyBorder="1" applyAlignment="1">
      <alignment vertical="center"/>
    </xf>
    <xf numFmtId="0" fontId="1" fillId="2" borderId="39" xfId="17" applyFill="1" applyBorder="1" applyAlignment="1">
      <alignment vertical="center"/>
    </xf>
    <xf numFmtId="0" fontId="1" fillId="2" borderId="1" xfId="17" applyFill="1" applyBorder="1" applyAlignment="1">
      <alignment vertical="center"/>
    </xf>
    <xf numFmtId="0" fontId="1" fillId="2" borderId="40" xfId="17" applyFill="1" applyBorder="1" applyAlignment="1">
      <alignment vertical="center"/>
    </xf>
    <xf numFmtId="0" fontId="1" fillId="0" borderId="40" xfId="17" applyBorder="1" applyAlignment="1">
      <alignment vertical="center"/>
    </xf>
    <xf numFmtId="0" fontId="22" fillId="0" borderId="42" xfId="17" applyFont="1" applyBorder="1" applyAlignment="1">
      <alignment horizontal="center" vertical="center" wrapText="1"/>
    </xf>
    <xf numFmtId="0" fontId="1" fillId="2" borderId="42" xfId="17" applyFill="1" applyBorder="1" applyAlignment="1">
      <alignment vertical="center"/>
    </xf>
    <xf numFmtId="0" fontId="1" fillId="2" borderId="43" xfId="17" applyFill="1" applyBorder="1" applyAlignment="1">
      <alignment vertical="center"/>
    </xf>
    <xf numFmtId="0" fontId="34" fillId="0" borderId="0" xfId="17" applyFont="1" applyAlignment="1">
      <alignment vertical="center"/>
    </xf>
    <xf numFmtId="3" fontId="28" fillId="0" borderId="1" xfId="17" applyNumberFormat="1" applyFont="1" applyFill="1" applyBorder="1" applyAlignment="1">
      <alignment horizontal="center" vertical="center" wrapText="1"/>
    </xf>
    <xf numFmtId="3" fontId="37" fillId="0" borderId="1" xfId="17" applyNumberFormat="1" applyFont="1" applyFill="1" applyBorder="1" applyAlignment="1">
      <alignment horizontal="center" vertical="center" wrapText="1"/>
    </xf>
    <xf numFmtId="3" fontId="38" fillId="0" borderId="0" xfId="17" applyNumberFormat="1" applyFont="1" applyAlignment="1">
      <alignment vertical="center"/>
    </xf>
    <xf numFmtId="0" fontId="39" fillId="0" borderId="0" xfId="17" applyFont="1" applyAlignment="1">
      <alignment vertical="center"/>
    </xf>
    <xf numFmtId="0" fontId="17" fillId="0" borderId="1" xfId="17" applyFont="1" applyBorder="1" applyAlignment="1">
      <alignment horizontal="center" vertical="top" wrapText="1"/>
    </xf>
    <xf numFmtId="0" fontId="17" fillId="3" borderId="1" xfId="17" applyFont="1" applyFill="1" applyBorder="1" applyAlignment="1">
      <alignment horizontal="left" vertical="center" wrapText="1"/>
    </xf>
    <xf numFmtId="0" fontId="17" fillId="3" borderId="1" xfId="17" applyFont="1" applyFill="1" applyBorder="1" applyAlignment="1">
      <alignment vertical="center" wrapText="1"/>
    </xf>
    <xf numFmtId="0" fontId="17" fillId="0" borderId="1" xfId="17" applyFont="1" applyFill="1" applyBorder="1" applyAlignment="1">
      <alignment horizontal="left" vertical="center" wrapText="1"/>
    </xf>
    <xf numFmtId="0" fontId="17" fillId="0" borderId="1" xfId="17" applyFont="1" applyBorder="1" applyAlignment="1">
      <alignment vertical="center" wrapText="1"/>
    </xf>
    <xf numFmtId="0" fontId="35" fillId="0" borderId="1" xfId="17" applyFont="1" applyBorder="1" applyAlignment="1">
      <alignment vertical="center"/>
    </xf>
    <xf numFmtId="0" fontId="40" fillId="0" borderId="1" xfId="17" applyFont="1" applyBorder="1" applyAlignment="1">
      <alignment vertical="top"/>
    </xf>
    <xf numFmtId="0" fontId="22" fillId="0" borderId="0" xfId="17" applyFont="1" applyAlignment="1">
      <alignment vertical="center"/>
    </xf>
    <xf numFmtId="0" fontId="42" fillId="0" borderId="0" xfId="17" applyFont="1" applyBorder="1" applyAlignment="1">
      <alignment vertical="center"/>
    </xf>
    <xf numFmtId="0" fontId="22" fillId="0" borderId="0" xfId="17" applyFont="1" applyBorder="1" applyAlignment="1">
      <alignment vertical="center" wrapText="1"/>
    </xf>
    <xf numFmtId="0" fontId="8" fillId="0" borderId="0" xfId="23" applyBorder="1" applyAlignment="1">
      <alignment vertical="center"/>
    </xf>
    <xf numFmtId="185" fontId="22" fillId="0" borderId="0" xfId="17" applyNumberFormat="1" applyFont="1" applyBorder="1" applyAlignment="1">
      <alignment vertical="center"/>
    </xf>
    <xf numFmtId="0" fontId="8" fillId="0" borderId="0" xfId="23" applyAlignment="1">
      <alignment vertical="center"/>
    </xf>
    <xf numFmtId="184" fontId="22" fillId="0" borderId="0" xfId="17" applyNumberFormat="1" applyFont="1" applyBorder="1" applyAlignment="1">
      <alignment vertical="center"/>
    </xf>
    <xf numFmtId="0" fontId="43" fillId="0" borderId="1" xfId="17" applyFont="1" applyFill="1" applyBorder="1" applyAlignment="1">
      <alignment vertical="center"/>
    </xf>
    <xf numFmtId="0" fontId="22" fillId="0" borderId="1" xfId="17" applyFont="1" applyFill="1" applyBorder="1" applyAlignment="1">
      <alignment vertical="center"/>
    </xf>
    <xf numFmtId="14" fontId="22" fillId="0" borderId="1" xfId="17" applyNumberFormat="1" applyFont="1" applyFill="1" applyBorder="1" applyAlignment="1">
      <alignment horizontal="center" vertical="center"/>
    </xf>
    <xf numFmtId="0" fontId="22" fillId="0" borderId="1" xfId="17" applyFont="1" applyFill="1" applyBorder="1" applyAlignment="1">
      <alignment horizontal="center" vertical="center"/>
    </xf>
    <xf numFmtId="0" fontId="22" fillId="0" borderId="1" xfId="17" applyFont="1" applyFill="1" applyBorder="1" applyAlignment="1">
      <alignment vertical="center" wrapText="1"/>
    </xf>
    <xf numFmtId="179" fontId="22" fillId="12" borderId="1" xfId="17" applyNumberFormat="1" applyFont="1" applyFill="1" applyBorder="1" applyAlignment="1">
      <alignment vertical="center"/>
    </xf>
    <xf numFmtId="179" fontId="22" fillId="12" borderId="1" xfId="17" applyNumberFormat="1" applyFont="1" applyFill="1" applyBorder="1" applyAlignment="1">
      <alignment horizontal="left" vertical="center"/>
    </xf>
    <xf numFmtId="0" fontId="22" fillId="12" borderId="1" xfId="17" applyFont="1" applyFill="1" applyBorder="1" applyAlignment="1">
      <alignment horizontal="left" vertical="center"/>
    </xf>
    <xf numFmtId="0" fontId="28" fillId="12" borderId="1" xfId="17" applyFont="1" applyFill="1" applyBorder="1" applyAlignment="1">
      <alignment horizontal="center" vertical="center"/>
    </xf>
    <xf numFmtId="0" fontId="22" fillId="12" borderId="1" xfId="17" applyFont="1" applyFill="1" applyBorder="1" applyAlignment="1">
      <alignment vertical="center" wrapText="1"/>
    </xf>
    <xf numFmtId="0" fontId="22" fillId="0" borderId="1" xfId="17" applyFont="1" applyFill="1" applyBorder="1" applyAlignment="1">
      <alignment horizontal="left" vertical="center" wrapText="1"/>
    </xf>
    <xf numFmtId="0" fontId="22" fillId="12" borderId="1" xfId="17" applyFont="1" applyFill="1" applyBorder="1" applyAlignment="1">
      <alignment vertical="center"/>
    </xf>
    <xf numFmtId="0" fontId="22" fillId="12" borderId="1" xfId="17" applyNumberFormat="1" applyFont="1" applyFill="1" applyBorder="1" applyAlignment="1">
      <alignment horizontal="left" vertical="center"/>
    </xf>
    <xf numFmtId="183" fontId="22" fillId="12" borderId="1" xfId="17" applyNumberFormat="1" applyFont="1" applyFill="1" applyBorder="1" applyAlignment="1">
      <alignment horizontal="left" vertical="center"/>
    </xf>
    <xf numFmtId="0" fontId="55" fillId="3" borderId="1" xfId="17" applyFont="1" applyFill="1" applyBorder="1" applyAlignment="1">
      <alignment horizontal="left" vertical="center" wrapText="1"/>
    </xf>
    <xf numFmtId="0" fontId="22" fillId="12" borderId="1" xfId="17" applyFont="1" applyFill="1" applyBorder="1" applyAlignment="1">
      <alignment horizontal="justify" vertical="center" wrapText="1"/>
    </xf>
    <xf numFmtId="49" fontId="22" fillId="12" borderId="1" xfId="17" applyNumberFormat="1" applyFont="1" applyFill="1" applyBorder="1" applyAlignment="1">
      <alignment vertical="center"/>
    </xf>
    <xf numFmtId="0" fontId="36" fillId="12" borderId="8" xfId="17" applyFont="1" applyFill="1" applyBorder="1" applyAlignment="1">
      <alignment horizontal="left" vertical="center" wrapText="1"/>
    </xf>
    <xf numFmtId="0" fontId="23" fillId="5" borderId="44" xfId="17" applyFont="1" applyFill="1" applyBorder="1" applyAlignment="1">
      <alignment horizontal="center" vertical="center"/>
    </xf>
    <xf numFmtId="0" fontId="23" fillId="5" borderId="45" xfId="17" applyFont="1" applyFill="1" applyBorder="1" applyAlignment="1">
      <alignment horizontal="center" vertical="center"/>
    </xf>
    <xf numFmtId="0" fontId="23" fillId="5" borderId="46" xfId="17" applyFont="1" applyFill="1" applyBorder="1" applyAlignment="1">
      <alignment horizontal="center" vertical="center"/>
    </xf>
    <xf numFmtId="14" fontId="22" fillId="0" borderId="47" xfId="17" applyNumberFormat="1" applyFont="1" applyFill="1" applyBorder="1" applyAlignment="1">
      <alignment horizontal="center" vertical="center"/>
    </xf>
    <xf numFmtId="14" fontId="22" fillId="0" borderId="0" xfId="17" applyNumberFormat="1" applyFont="1" applyFill="1" applyBorder="1" applyAlignment="1">
      <alignment horizontal="center" vertical="center"/>
    </xf>
    <xf numFmtId="0" fontId="22" fillId="0" borderId="47" xfId="17" applyFont="1" applyFill="1" applyBorder="1" applyAlignment="1">
      <alignment horizontal="center" vertical="center"/>
    </xf>
    <xf numFmtId="0" fontId="22" fillId="0" borderId="0" xfId="17" applyFont="1" applyFill="1" applyBorder="1" applyAlignment="1">
      <alignment horizontal="center" vertical="center"/>
    </xf>
    <xf numFmtId="0" fontId="22" fillId="12" borderId="0" xfId="17" applyFont="1" applyFill="1" applyBorder="1" applyAlignment="1">
      <alignment horizontal="left" vertical="center" wrapText="1"/>
    </xf>
    <xf numFmtId="0" fontId="22" fillId="12" borderId="0" xfId="17" applyFont="1" applyFill="1" applyBorder="1" applyAlignment="1">
      <alignment horizontal="left" vertical="center"/>
    </xf>
    <xf numFmtId="0" fontId="22" fillId="12" borderId="20" xfId="17" applyFont="1" applyFill="1" applyBorder="1" applyAlignment="1">
      <alignment horizontal="left" vertical="center"/>
    </xf>
    <xf numFmtId="0" fontId="22" fillId="0" borderId="1" xfId="17" applyFont="1" applyFill="1" applyBorder="1" applyAlignment="1">
      <alignment horizontal="center" vertical="center"/>
    </xf>
    <xf numFmtId="0" fontId="30" fillId="13" borderId="1" xfId="17" applyFont="1" applyFill="1" applyBorder="1" applyAlignment="1">
      <alignment horizontal="center" vertical="center"/>
    </xf>
    <xf numFmtId="0" fontId="22" fillId="0" borderId="1" xfId="17" applyFont="1" applyFill="1" applyBorder="1" applyAlignment="1">
      <alignment horizontal="center" vertical="center" wrapText="1"/>
    </xf>
    <xf numFmtId="14" fontId="22" fillId="0" borderId="1" xfId="17" applyNumberFormat="1" applyFont="1" applyFill="1" applyBorder="1" applyAlignment="1">
      <alignment horizontal="center" vertical="center"/>
    </xf>
    <xf numFmtId="0" fontId="22" fillId="12" borderId="1" xfId="17" applyFont="1" applyFill="1" applyBorder="1" applyAlignment="1">
      <alignment horizontal="left" vertical="center"/>
    </xf>
    <xf numFmtId="0" fontId="22" fillId="12" borderId="11" xfId="17" applyFont="1" applyFill="1" applyBorder="1" applyAlignment="1">
      <alignment horizontal="left" vertical="center" wrapText="1"/>
    </xf>
    <xf numFmtId="0" fontId="22" fillId="12" borderId="12" xfId="17" applyFont="1" applyFill="1" applyBorder="1" applyAlignment="1">
      <alignment horizontal="left" vertical="center" wrapText="1"/>
    </xf>
    <xf numFmtId="0" fontId="22" fillId="12" borderId="14" xfId="17" applyFont="1" applyFill="1" applyBorder="1" applyAlignment="1">
      <alignment horizontal="left" vertical="center" wrapText="1"/>
    </xf>
    <xf numFmtId="0" fontId="18" fillId="0" borderId="15" xfId="19" applyFont="1" applyBorder="1" applyAlignment="1">
      <alignment horizontal="right" vertical="top"/>
    </xf>
    <xf numFmtId="0" fontId="1" fillId="0" borderId="15" xfId="0" applyFont="1" applyBorder="1" applyAlignment="1">
      <alignment horizontal="right" vertical="top"/>
    </xf>
    <xf numFmtId="0" fontId="19" fillId="12" borderId="0" xfId="19" applyFont="1" applyFill="1" applyBorder="1" applyAlignment="1">
      <alignment horizontal="center" vertical="center" wrapText="1"/>
    </xf>
    <xf numFmtId="0" fontId="20" fillId="0" borderId="11" xfId="19" applyFont="1" applyBorder="1" applyAlignment="1">
      <alignment horizontal="center" vertical="center"/>
    </xf>
    <xf numFmtId="0" fontId="20" fillId="0" borderId="12" xfId="19" applyFont="1" applyBorder="1" applyAlignment="1">
      <alignment horizontal="center" vertical="center"/>
    </xf>
    <xf numFmtId="0" fontId="20" fillId="3" borderId="12" xfId="19" applyFont="1" applyFill="1" applyBorder="1" applyAlignment="1">
      <alignment horizontal="left" vertical="center" wrapText="1"/>
    </xf>
    <xf numFmtId="0" fontId="20" fillId="3" borderId="14" xfId="19" applyFont="1" applyFill="1" applyBorder="1" applyAlignment="1">
      <alignment horizontal="left" vertical="center" wrapText="1"/>
    </xf>
    <xf numFmtId="0" fontId="20" fillId="12" borderId="12" xfId="19" applyFont="1" applyFill="1" applyBorder="1" applyAlignment="1">
      <alignment horizontal="left" vertical="center"/>
    </xf>
    <xf numFmtId="0" fontId="20" fillId="12" borderId="14" xfId="19" applyFont="1" applyFill="1" applyBorder="1" applyAlignment="1">
      <alignment horizontal="left" vertical="center"/>
    </xf>
    <xf numFmtId="178" fontId="20" fillId="3" borderId="12" xfId="19" applyNumberFormat="1" applyFont="1" applyFill="1" applyBorder="1" applyAlignment="1">
      <alignment horizontal="left" vertical="center"/>
    </xf>
    <xf numFmtId="178" fontId="20" fillId="3" borderId="14" xfId="19" applyNumberFormat="1" applyFont="1" applyFill="1" applyBorder="1" applyAlignment="1">
      <alignment horizontal="left" vertical="center"/>
    </xf>
    <xf numFmtId="0" fontId="20" fillId="0" borderId="11" xfId="19" applyFont="1" applyBorder="1" applyAlignment="1">
      <alignment horizontal="center"/>
    </xf>
    <xf numFmtId="0" fontId="20" fillId="0" borderId="12" xfId="19" applyFont="1" applyBorder="1" applyAlignment="1">
      <alignment horizontal="center"/>
    </xf>
    <xf numFmtId="0" fontId="20" fillId="0" borderId="14" xfId="19" applyFont="1" applyBorder="1" applyAlignment="1">
      <alignment horizontal="center"/>
    </xf>
    <xf numFmtId="0" fontId="20" fillId="0" borderId="13" xfId="19" applyFont="1" applyBorder="1" applyAlignment="1">
      <alignment horizontal="center"/>
    </xf>
    <xf numFmtId="0" fontId="20" fillId="0" borderId="8" xfId="19" applyFont="1" applyBorder="1" applyAlignment="1">
      <alignment horizontal="center"/>
    </xf>
    <xf numFmtId="0" fontId="20" fillId="0" borderId="7" xfId="19" applyFont="1" applyBorder="1" applyAlignment="1">
      <alignment horizontal="center"/>
    </xf>
    <xf numFmtId="182" fontId="18" fillId="0" borderId="11" xfId="19" applyNumberFormat="1" applyFont="1" applyBorder="1" applyAlignment="1">
      <alignment horizontal="right" vertical="center"/>
    </xf>
    <xf numFmtId="182" fontId="18" fillId="0" borderId="12" xfId="19" applyNumberFormat="1" applyFont="1" applyBorder="1" applyAlignment="1">
      <alignment horizontal="right" vertical="center"/>
    </xf>
    <xf numFmtId="0" fontId="20" fillId="0" borderId="11" xfId="19" applyFont="1" applyBorder="1" applyAlignment="1">
      <alignment horizontal="left" vertical="center" wrapText="1"/>
    </xf>
    <xf numFmtId="0" fontId="20" fillId="0" borderId="12" xfId="19" applyFont="1" applyBorder="1" applyAlignment="1">
      <alignment horizontal="left" vertical="center"/>
    </xf>
    <xf numFmtId="0" fontId="20" fillId="0" borderId="14" xfId="19" applyFont="1" applyBorder="1" applyAlignment="1">
      <alignment horizontal="left" vertical="center"/>
    </xf>
    <xf numFmtId="0" fontId="20" fillId="0" borderId="11" xfId="17" applyFont="1" applyBorder="1" applyAlignment="1">
      <alignment horizontal="left" vertical="center" wrapText="1"/>
    </xf>
    <xf numFmtId="0" fontId="20" fillId="0" borderId="12" xfId="17" applyFont="1" applyBorder="1" applyAlignment="1">
      <alignment horizontal="left" vertical="center" wrapText="1"/>
    </xf>
    <xf numFmtId="0" fontId="20" fillId="0" borderId="14" xfId="17" applyFont="1" applyBorder="1" applyAlignment="1">
      <alignment horizontal="left" vertical="center" wrapText="1"/>
    </xf>
    <xf numFmtId="0" fontId="20" fillId="0" borderId="1" xfId="17" applyFont="1" applyBorder="1" applyAlignment="1">
      <alignment horizontal="left" vertical="center" wrapText="1"/>
    </xf>
    <xf numFmtId="182" fontId="21" fillId="0" borderId="0" xfId="19" applyNumberFormat="1" applyFont="1" applyBorder="1" applyAlignment="1">
      <alignment horizontal="center" vertical="center"/>
    </xf>
    <xf numFmtId="182" fontId="21" fillId="0" borderId="0" xfId="19" applyNumberFormat="1" applyFont="1" applyBorder="1" applyAlignment="1">
      <alignment horizontal="left" vertical="center"/>
    </xf>
    <xf numFmtId="182" fontId="20" fillId="0" borderId="0" xfId="19" applyNumberFormat="1" applyFont="1" applyBorder="1" applyAlignment="1">
      <alignment horizontal="left" vertical="center" wrapText="1"/>
    </xf>
    <xf numFmtId="182" fontId="20" fillId="0" borderId="0" xfId="19" applyNumberFormat="1" applyFont="1" applyBorder="1" applyAlignment="1">
      <alignment horizontal="left" vertical="center"/>
    </xf>
    <xf numFmtId="182" fontId="20" fillId="0" borderId="5" xfId="19" applyNumberFormat="1" applyFont="1" applyBorder="1" applyAlignment="1">
      <alignment horizontal="left" vertical="center"/>
    </xf>
    <xf numFmtId="182" fontId="18" fillId="0" borderId="9" xfId="19" applyNumberFormat="1" applyFont="1" applyBorder="1" applyAlignment="1">
      <alignment horizontal="right" vertical="center"/>
    </xf>
    <xf numFmtId="182" fontId="18" fillId="0" borderId="10" xfId="19" applyNumberFormat="1" applyFont="1" applyBorder="1" applyAlignment="1">
      <alignment horizontal="right" vertical="center"/>
    </xf>
    <xf numFmtId="0" fontId="20" fillId="0" borderId="2" xfId="17" applyFont="1" applyBorder="1" applyAlignment="1">
      <alignment horizontal="left" vertical="center" wrapText="1"/>
    </xf>
    <xf numFmtId="182" fontId="20" fillId="0" borderId="9" xfId="19" applyNumberFormat="1" applyFont="1" applyBorder="1" applyAlignment="1">
      <alignment horizontal="left" vertical="center"/>
    </xf>
    <xf numFmtId="182" fontId="20" fillId="0" borderId="10" xfId="19" applyNumberFormat="1" applyFont="1" applyBorder="1" applyAlignment="1">
      <alignment horizontal="left" vertical="center"/>
    </xf>
    <xf numFmtId="182" fontId="20" fillId="0" borderId="3" xfId="19" applyNumberFormat="1" applyFont="1" applyBorder="1" applyAlignment="1">
      <alignment horizontal="left" vertical="center"/>
    </xf>
    <xf numFmtId="182" fontId="20" fillId="0" borderId="0" xfId="19" applyNumberFormat="1" applyFont="1" applyBorder="1" applyAlignment="1">
      <alignment horizontal="left" vertical="top" wrapText="1"/>
    </xf>
    <xf numFmtId="182" fontId="20" fillId="0" borderId="5" xfId="19" applyNumberFormat="1" applyFont="1" applyBorder="1" applyAlignment="1">
      <alignment horizontal="left" vertical="top" wrapText="1"/>
    </xf>
    <xf numFmtId="182" fontId="20" fillId="0" borderId="8" xfId="19" applyNumberFormat="1" applyFont="1" applyBorder="1" applyAlignment="1">
      <alignment horizontal="left" vertical="top" wrapText="1"/>
    </xf>
    <xf numFmtId="182" fontId="20" fillId="0" borderId="7" xfId="19" applyNumberFormat="1" applyFont="1" applyBorder="1" applyAlignment="1">
      <alignment horizontal="left" vertical="top" wrapText="1"/>
    </xf>
    <xf numFmtId="182" fontId="20" fillId="3" borderId="0" xfId="19" applyNumberFormat="1" applyFont="1" applyFill="1" applyBorder="1" applyAlignment="1">
      <alignment horizontal="left" vertical="top" wrapText="1"/>
    </xf>
    <xf numFmtId="182" fontId="20" fillId="3" borderId="5" xfId="19" applyNumberFormat="1" applyFont="1" applyFill="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182" fontId="20" fillId="0" borderId="0" xfId="19" applyNumberFormat="1" applyFont="1" applyBorder="1" applyAlignment="1">
      <alignment horizontal="left" vertical="top"/>
    </xf>
    <xf numFmtId="0" fontId="1" fillId="0" borderId="0" xfId="0" applyFont="1" applyAlignment="1">
      <alignment horizontal="left" vertical="top"/>
    </xf>
    <xf numFmtId="0" fontId="23" fillId="0" borderId="8" xfId="17" applyFont="1" applyBorder="1" applyAlignment="1">
      <alignment horizontal="center" vertical="center" wrapText="1"/>
    </xf>
    <xf numFmtId="0" fontId="17" fillId="0" borderId="11" xfId="17" applyFont="1" applyBorder="1" applyAlignment="1">
      <alignment horizontal="distributed" vertical="center" wrapText="1"/>
    </xf>
    <xf numFmtId="0" fontId="17" fillId="0" borderId="12" xfId="17" applyFont="1" applyBorder="1" applyAlignment="1">
      <alignment horizontal="distributed" vertical="center" wrapText="1"/>
    </xf>
    <xf numFmtId="0" fontId="17" fillId="0" borderId="14" xfId="17" applyFont="1" applyBorder="1" applyAlignment="1">
      <alignment horizontal="distributed" vertical="center" wrapText="1"/>
    </xf>
    <xf numFmtId="0" fontId="22" fillId="0" borderId="11" xfId="17" applyFont="1" applyFill="1" applyBorder="1" applyAlignment="1">
      <alignment horizontal="distributed" vertical="center"/>
    </xf>
    <xf numFmtId="0" fontId="22" fillId="0" borderId="14" xfId="17" applyFont="1" applyFill="1" applyBorder="1" applyAlignment="1">
      <alignment horizontal="distributed" vertical="center"/>
    </xf>
    <xf numFmtId="0" fontId="17" fillId="0" borderId="2" xfId="17" applyFont="1" applyBorder="1" applyAlignment="1">
      <alignment horizontal="center" vertical="center" wrapText="1"/>
    </xf>
    <xf numFmtId="0" fontId="17" fillId="0" borderId="4" xfId="17" applyFont="1" applyBorder="1" applyAlignment="1">
      <alignment horizontal="center" vertical="center" wrapText="1"/>
    </xf>
    <xf numFmtId="0" fontId="35" fillId="0" borderId="6" xfId="17" applyFont="1" applyBorder="1" applyAlignment="1">
      <alignment horizontal="center" vertical="center" wrapText="1"/>
    </xf>
    <xf numFmtId="0" fontId="28" fillId="0" borderId="1" xfId="17" applyFont="1" applyFill="1" applyBorder="1" applyAlignment="1">
      <alignment horizontal="center" vertical="center"/>
    </xf>
    <xf numFmtId="0" fontId="17" fillId="0" borderId="1" xfId="17" applyFont="1" applyBorder="1" applyAlignment="1">
      <alignment horizontal="distributed" vertical="center" wrapText="1"/>
    </xf>
    <xf numFmtId="0" fontId="35" fillId="0" borderId="1" xfId="17" applyFont="1" applyBorder="1" applyAlignment="1">
      <alignment horizontal="distributed" vertical="center" wrapText="1"/>
    </xf>
    <xf numFmtId="0" fontId="22" fillId="3" borderId="2" xfId="17" applyFont="1" applyFill="1" applyBorder="1" applyAlignment="1">
      <alignment horizontal="center" vertical="center"/>
    </xf>
    <xf numFmtId="0" fontId="22" fillId="3" borderId="4" xfId="17" applyFont="1" applyFill="1" applyBorder="1" applyAlignment="1">
      <alignment horizontal="center" vertical="center"/>
    </xf>
    <xf numFmtId="0" fontId="22" fillId="3" borderId="6" xfId="17" applyFont="1" applyFill="1" applyBorder="1" applyAlignment="1">
      <alignment horizontal="center" vertical="center"/>
    </xf>
    <xf numFmtId="0" fontId="22" fillId="0" borderId="2" xfId="17" applyFont="1" applyFill="1" applyBorder="1" applyAlignment="1">
      <alignment horizontal="center" vertical="center"/>
    </xf>
    <xf numFmtId="0" fontId="22" fillId="0" borderId="4" xfId="17" applyFont="1" applyFill="1" applyBorder="1" applyAlignment="1">
      <alignment horizontal="center" vertical="center"/>
    </xf>
    <xf numFmtId="0" fontId="22" fillId="0" borderId="6" xfId="17" applyFont="1" applyFill="1" applyBorder="1" applyAlignment="1">
      <alignment horizontal="center" vertical="center"/>
    </xf>
    <xf numFmtId="0" fontId="22" fillId="0" borderId="1" xfId="17" applyFont="1" applyFill="1" applyBorder="1" applyAlignment="1">
      <alignment horizontal="distributed" vertical="center"/>
    </xf>
    <xf numFmtId="3" fontId="28" fillId="0" borderId="2" xfId="17" applyNumberFormat="1" applyFont="1" applyFill="1" applyBorder="1" applyAlignment="1">
      <alignment horizontal="center" vertical="center" wrapText="1"/>
    </xf>
    <xf numFmtId="3" fontId="28" fillId="0" borderId="4" xfId="17" applyNumberFormat="1" applyFont="1" applyFill="1" applyBorder="1" applyAlignment="1">
      <alignment horizontal="center" vertical="center" wrapText="1"/>
    </xf>
    <xf numFmtId="3" fontId="28" fillId="0" borderId="6" xfId="17" applyNumberFormat="1" applyFont="1" applyFill="1" applyBorder="1" applyAlignment="1">
      <alignment horizontal="center" vertical="center" wrapText="1"/>
    </xf>
    <xf numFmtId="0" fontId="17" fillId="0" borderId="2" xfId="17" applyFont="1" applyBorder="1" applyAlignment="1">
      <alignment horizontal="distributed" vertical="center" wrapText="1"/>
    </xf>
    <xf numFmtId="0" fontId="1" fillId="0" borderId="6" xfId="17" applyFont="1" applyBorder="1" applyAlignment="1">
      <alignment horizontal="distributed" vertical="center" wrapText="1"/>
    </xf>
    <xf numFmtId="3" fontId="28" fillId="0" borderId="1" xfId="17" applyNumberFormat="1" applyFont="1" applyFill="1" applyBorder="1" applyAlignment="1">
      <alignment horizontal="center" vertical="center" wrapText="1"/>
    </xf>
    <xf numFmtId="3" fontId="28" fillId="0" borderId="2" xfId="17" applyNumberFormat="1" applyFont="1" applyFill="1" applyBorder="1" applyAlignment="1">
      <alignment horizontal="center" vertical="center"/>
    </xf>
    <xf numFmtId="3" fontId="28" fillId="0" borderId="4" xfId="17" applyNumberFormat="1" applyFont="1" applyFill="1" applyBorder="1" applyAlignment="1">
      <alignment horizontal="center" vertical="center"/>
    </xf>
    <xf numFmtId="3" fontId="28" fillId="0" borderId="6" xfId="17" applyNumberFormat="1" applyFont="1" applyFill="1" applyBorder="1" applyAlignment="1">
      <alignment horizontal="center" vertical="center"/>
    </xf>
    <xf numFmtId="0" fontId="1" fillId="0" borderId="4" xfId="17" applyFont="1" applyBorder="1" applyAlignment="1">
      <alignment horizontal="distributed" vertical="center" wrapText="1"/>
    </xf>
    <xf numFmtId="0" fontId="36" fillId="0" borderId="2" xfId="17" applyFont="1" applyBorder="1" applyAlignment="1">
      <alignment horizontal="distributed" vertical="center" wrapText="1"/>
    </xf>
    <xf numFmtId="0" fontId="1" fillId="0" borderId="2" xfId="17" applyFont="1" applyBorder="1" applyAlignment="1">
      <alignment horizontal="center" vertical="center" wrapText="1"/>
    </xf>
    <xf numFmtId="0" fontId="1" fillId="0" borderId="4" xfId="17" applyFont="1" applyBorder="1" applyAlignment="1">
      <alignment horizontal="center" vertical="center" wrapText="1"/>
    </xf>
    <xf numFmtId="0" fontId="1" fillId="0" borderId="6" xfId="17" applyFont="1" applyBorder="1" applyAlignment="1">
      <alignment horizontal="center" vertical="center" wrapText="1"/>
    </xf>
    <xf numFmtId="0" fontId="14" fillId="12" borderId="2" xfId="17" applyFont="1" applyFill="1" applyBorder="1" applyAlignment="1">
      <alignment vertical="center" wrapText="1"/>
    </xf>
    <xf numFmtId="0" fontId="14" fillId="12" borderId="4" xfId="17" applyFont="1" applyFill="1" applyBorder="1" applyAlignment="1">
      <alignment vertical="center" wrapText="1"/>
    </xf>
    <xf numFmtId="0" fontId="14" fillId="12" borderId="6" xfId="17" applyFont="1" applyFill="1" applyBorder="1" applyAlignment="1">
      <alignment vertical="center" wrapText="1"/>
    </xf>
    <xf numFmtId="0" fontId="14" fillId="0" borderId="2" xfId="17" applyFont="1" applyBorder="1" applyAlignment="1">
      <alignment horizontal="left" vertical="center" wrapText="1"/>
    </xf>
    <xf numFmtId="0" fontId="14" fillId="0" borderId="4" xfId="17" applyFont="1" applyBorder="1" applyAlignment="1">
      <alignment horizontal="left" vertical="center" wrapText="1"/>
    </xf>
    <xf numFmtId="0" fontId="14" fillId="0" borderId="6" xfId="17" applyFont="1" applyBorder="1" applyAlignment="1">
      <alignment horizontal="left" vertical="center" wrapText="1"/>
    </xf>
    <xf numFmtId="0" fontId="19" fillId="0" borderId="0" xfId="17" applyFont="1" applyBorder="1" applyAlignment="1">
      <alignment horizontal="center" vertical="center"/>
    </xf>
    <xf numFmtId="0" fontId="23" fillId="0" borderId="22" xfId="17" applyFont="1" applyBorder="1" applyAlignment="1">
      <alignment horizontal="center" vertical="center" wrapText="1"/>
    </xf>
    <xf numFmtId="0" fontId="23" fillId="0" borderId="23" xfId="17" applyFont="1" applyBorder="1" applyAlignment="1">
      <alignment horizontal="center" vertical="center" wrapText="1"/>
    </xf>
    <xf numFmtId="0" fontId="23" fillId="3" borderId="24" xfId="17" applyFont="1" applyFill="1" applyBorder="1" applyAlignment="1">
      <alignment horizontal="left" vertical="center" wrapText="1"/>
    </xf>
    <xf numFmtId="0" fontId="23" fillId="3" borderId="25" xfId="17" applyFont="1" applyFill="1" applyBorder="1" applyAlignment="1">
      <alignment horizontal="left" vertical="center" wrapText="1"/>
    </xf>
    <xf numFmtId="0" fontId="23" fillId="3" borderId="26" xfId="17" applyFont="1" applyFill="1" applyBorder="1" applyAlignment="1">
      <alignment horizontal="left" vertical="center" wrapText="1"/>
    </xf>
    <xf numFmtId="0" fontId="23" fillId="0" borderId="27" xfId="17" applyFont="1" applyBorder="1" applyAlignment="1">
      <alignment horizontal="center" vertical="center" wrapText="1"/>
    </xf>
    <xf numFmtId="0" fontId="23" fillId="0" borderId="1" xfId="17" applyFont="1" applyBorder="1" applyAlignment="1">
      <alignment horizontal="center" vertical="center" wrapText="1"/>
    </xf>
    <xf numFmtId="186" fontId="23" fillId="3" borderId="11" xfId="17" applyNumberFormat="1" applyFont="1" applyFill="1" applyBorder="1" applyAlignment="1">
      <alignment horizontal="left" vertical="center"/>
    </xf>
    <xf numFmtId="186" fontId="23" fillId="3" borderId="12" xfId="17" applyNumberFormat="1" applyFont="1" applyFill="1" applyBorder="1" applyAlignment="1">
      <alignment horizontal="left" vertical="center"/>
    </xf>
    <xf numFmtId="186" fontId="23" fillId="3" borderId="28" xfId="17" applyNumberFormat="1" applyFont="1" applyFill="1" applyBorder="1" applyAlignment="1">
      <alignment horizontal="left" vertical="center"/>
    </xf>
    <xf numFmtId="0" fontId="57" fillId="0" borderId="38" xfId="17" applyFont="1" applyBorder="1" applyAlignment="1">
      <alignment horizontal="center" vertical="center" wrapText="1"/>
    </xf>
    <xf numFmtId="0" fontId="57" fillId="0" borderId="27" xfId="17" applyFont="1" applyBorder="1" applyAlignment="1">
      <alignment horizontal="center" vertical="center" wrapText="1"/>
    </xf>
    <xf numFmtId="0" fontId="23" fillId="0" borderId="41" xfId="17" applyFont="1" applyBorder="1" applyAlignment="1">
      <alignment horizontal="center" vertical="center" wrapText="1"/>
    </xf>
    <xf numFmtId="0" fontId="23" fillId="0" borderId="29" xfId="17" applyFont="1" applyBorder="1" applyAlignment="1">
      <alignment horizontal="center" vertical="center" wrapText="1"/>
    </xf>
    <xf numFmtId="0" fontId="23" fillId="0" borderId="30" xfId="17" applyFont="1" applyBorder="1" applyAlignment="1">
      <alignment horizontal="center" vertical="center" wrapText="1"/>
    </xf>
    <xf numFmtId="0" fontId="23" fillId="3" borderId="31" xfId="17" applyFont="1" applyFill="1" applyBorder="1" applyAlignment="1">
      <alignment horizontal="left" vertical="center"/>
    </xf>
    <xf numFmtId="0" fontId="23" fillId="3" borderId="32" xfId="17" applyFont="1" applyFill="1" applyBorder="1" applyAlignment="1">
      <alignment horizontal="left" vertical="center"/>
    </xf>
    <xf numFmtId="0" fontId="23" fillId="3" borderId="33" xfId="17" applyFont="1" applyFill="1" applyBorder="1" applyAlignment="1">
      <alignment horizontal="left" vertical="center"/>
    </xf>
    <xf numFmtId="0" fontId="24" fillId="0" borderId="34" xfId="17" applyFont="1" applyBorder="1" applyAlignment="1">
      <alignment horizontal="center" vertical="center" wrapText="1"/>
    </xf>
    <xf numFmtId="0" fontId="24" fillId="0" borderId="35" xfId="17" applyFont="1" applyBorder="1" applyAlignment="1">
      <alignment horizontal="center" vertical="center" wrapText="1"/>
    </xf>
    <xf numFmtId="0" fontId="24" fillId="0" borderId="29" xfId="17" applyFont="1" applyBorder="1" applyAlignment="1">
      <alignment horizontal="center" vertical="center" wrapText="1"/>
    </xf>
    <xf numFmtId="0" fontId="24" fillId="0" borderId="30" xfId="17" applyFont="1" applyBorder="1" applyAlignment="1">
      <alignment horizontal="center" vertical="center" wrapText="1"/>
    </xf>
    <xf numFmtId="0" fontId="22" fillId="0" borderId="1" xfId="17" applyFont="1" applyBorder="1" applyAlignment="1">
      <alignment horizontal="center" vertical="center" wrapText="1"/>
    </xf>
    <xf numFmtId="0" fontId="22" fillId="0" borderId="2" xfId="17" applyFont="1" applyBorder="1" applyAlignment="1">
      <alignment horizontal="center" vertical="center" wrapText="1"/>
    </xf>
    <xf numFmtId="0" fontId="58" fillId="12" borderId="2" xfId="17" applyFont="1" applyFill="1" applyBorder="1" applyAlignment="1">
      <alignment horizontal="justify" vertical="center" wrapText="1"/>
    </xf>
    <xf numFmtId="0" fontId="15" fillId="12" borderId="2" xfId="17" applyFont="1" applyFill="1" applyBorder="1" applyAlignment="1">
      <alignment horizontal="justify" vertical="center" wrapText="1"/>
    </xf>
    <xf numFmtId="0" fontId="22" fillId="0" borderId="11" xfId="17" applyFont="1" applyBorder="1" applyAlignment="1">
      <alignment horizontal="center" vertical="center" wrapText="1"/>
    </xf>
    <xf numFmtId="0" fontId="22" fillId="0" borderId="11" xfId="17" applyFont="1" applyBorder="1" applyAlignment="1">
      <alignment horizontal="center" vertical="center"/>
    </xf>
    <xf numFmtId="0" fontId="14" fillId="0" borderId="11" xfId="17" applyFont="1" applyBorder="1" applyAlignment="1">
      <alignment horizontal="center" vertical="center" wrapText="1"/>
    </xf>
    <xf numFmtId="0" fontId="14" fillId="0" borderId="11" xfId="17" applyFont="1" applyBorder="1" applyAlignment="1">
      <alignment horizontal="center" vertical="center"/>
    </xf>
    <xf numFmtId="0" fontId="30" fillId="0" borderId="0" xfId="17" applyFont="1" applyAlignment="1">
      <alignment horizontal="center" vertical="center"/>
    </xf>
    <xf numFmtId="0" fontId="33" fillId="0" borderId="0" xfId="17" applyFont="1" applyBorder="1" applyAlignment="1">
      <alignment horizontal="center" vertical="center" wrapText="1"/>
    </xf>
    <xf numFmtId="0" fontId="23" fillId="12" borderId="8" xfId="17" applyFont="1" applyFill="1" applyBorder="1" applyAlignment="1">
      <alignment horizontal="center" vertical="center" wrapText="1"/>
    </xf>
    <xf numFmtId="0" fontId="22" fillId="0" borderId="14" xfId="17" applyFont="1" applyBorder="1" applyAlignment="1">
      <alignment horizontal="center" vertical="center" wrapText="1"/>
    </xf>
    <xf numFmtId="0" fontId="22" fillId="0" borderId="0" xfId="17" applyFont="1" applyAlignment="1">
      <alignment horizontal="left" vertical="center"/>
    </xf>
    <xf numFmtId="0" fontId="23" fillId="0" borderId="0" xfId="17" applyFont="1" applyAlignment="1">
      <alignment horizontal="center" vertical="center"/>
    </xf>
    <xf numFmtId="0" fontId="22" fillId="0" borderId="12" xfId="17" applyFont="1" applyBorder="1" applyAlignment="1">
      <alignment horizontal="center" vertical="center" wrapText="1"/>
    </xf>
    <xf numFmtId="0" fontId="22" fillId="12" borderId="1" xfId="17" applyFont="1" applyFill="1" applyBorder="1" applyAlignment="1">
      <alignment horizontal="left" vertical="center" wrapText="1"/>
    </xf>
    <xf numFmtId="186" fontId="22" fillId="12" borderId="11" xfId="17" applyNumberFormat="1" applyFont="1" applyFill="1" applyBorder="1" applyAlignment="1">
      <alignment horizontal="left" vertical="center" wrapText="1"/>
    </xf>
    <xf numFmtId="186" fontId="22" fillId="12" borderId="12" xfId="17" applyNumberFormat="1" applyFont="1" applyFill="1" applyBorder="1" applyAlignment="1">
      <alignment horizontal="left" vertical="center" wrapText="1"/>
    </xf>
    <xf numFmtId="186" fontId="22" fillId="12" borderId="14" xfId="17" applyNumberFormat="1" applyFont="1" applyFill="1" applyBorder="1" applyAlignment="1">
      <alignment horizontal="left" vertical="center" wrapText="1"/>
    </xf>
    <xf numFmtId="0" fontId="14" fillId="0" borderId="10" xfId="17" applyFont="1" applyBorder="1" applyAlignment="1">
      <alignment horizontal="left" vertical="top" wrapText="1"/>
    </xf>
    <xf numFmtId="0" fontId="14" fillId="0" borderId="3" xfId="17" applyFont="1" applyBorder="1" applyAlignment="1">
      <alignment horizontal="left" vertical="top" wrapText="1"/>
    </xf>
    <xf numFmtId="0" fontId="24" fillId="0" borderId="12" xfId="17" applyFont="1" applyBorder="1" applyAlignment="1">
      <alignment horizontal="left" vertical="center"/>
    </xf>
    <xf numFmtId="0" fontId="24" fillId="0" borderId="16" xfId="17" applyFont="1" applyBorder="1" applyAlignment="1">
      <alignment horizontal="left" vertical="center"/>
    </xf>
    <xf numFmtId="0" fontId="24" fillId="0" borderId="0" xfId="17" applyFont="1" applyBorder="1" applyAlignment="1">
      <alignment horizontal="left" vertical="center"/>
    </xf>
    <xf numFmtId="0" fontId="24" fillId="0" borderId="19" xfId="17" applyFont="1" applyBorder="1" applyAlignment="1">
      <alignment horizontal="left" vertical="center"/>
    </xf>
    <xf numFmtId="0" fontId="22" fillId="0" borderId="0" xfId="17" applyFont="1" applyBorder="1" applyAlignment="1">
      <alignment horizontal="center" vertical="center"/>
    </xf>
    <xf numFmtId="0" fontId="25" fillId="2" borderId="0" xfId="17" applyFont="1" applyFill="1" applyBorder="1" applyAlignment="1">
      <alignment horizontal="left" vertical="center" wrapText="1"/>
    </xf>
    <xf numFmtId="0" fontId="25" fillId="2" borderId="5" xfId="17" applyFont="1" applyFill="1" applyBorder="1" applyAlignment="1">
      <alignment horizontal="left" vertical="center" wrapText="1"/>
    </xf>
    <xf numFmtId="0" fontId="26" fillId="0" borderId="0" xfId="17" applyFont="1" applyBorder="1" applyAlignment="1">
      <alignment horizontal="left" vertical="center"/>
    </xf>
    <xf numFmtId="0" fontId="26" fillId="0" borderId="19" xfId="17" applyFont="1" applyBorder="1" applyAlignment="1">
      <alignment horizontal="left" vertical="center"/>
    </xf>
    <xf numFmtId="0" fontId="14" fillId="2" borderId="0" xfId="17" applyFont="1" applyFill="1" applyBorder="1" applyAlignment="1">
      <alignment horizontal="left" vertical="center" wrapText="1"/>
    </xf>
    <xf numFmtId="0" fontId="14" fillId="2" borderId="5" xfId="17" applyFont="1" applyFill="1" applyBorder="1" applyAlignment="1">
      <alignment horizontal="left" vertical="center" wrapText="1"/>
    </xf>
    <xf numFmtId="0" fontId="30" fillId="0" borderId="0" xfId="17" applyFont="1" applyBorder="1" applyAlignment="1">
      <alignment horizontal="center" vertical="center"/>
    </xf>
    <xf numFmtId="0" fontId="16" fillId="0" borderId="0" xfId="17" applyFont="1" applyBorder="1" applyAlignment="1">
      <alignment horizontal="left" vertical="center"/>
    </xf>
    <xf numFmtId="0" fontId="16" fillId="0" borderId="5" xfId="17" applyFont="1" applyBorder="1" applyAlignment="1">
      <alignment horizontal="left" vertical="center"/>
    </xf>
    <xf numFmtId="0" fontId="29" fillId="0" borderId="0" xfId="17" applyFont="1" applyBorder="1" applyAlignment="1">
      <alignment horizontal="left" vertical="center"/>
    </xf>
    <xf numFmtId="0" fontId="29" fillId="0" borderId="5" xfId="17" applyFont="1" applyBorder="1" applyAlignment="1">
      <alignment horizontal="left" vertical="center"/>
    </xf>
    <xf numFmtId="0" fontId="29" fillId="0" borderId="8" xfId="17" applyFont="1" applyBorder="1" applyAlignment="1">
      <alignment horizontal="left" vertical="center"/>
    </xf>
    <xf numFmtId="0" fontId="29" fillId="0" borderId="7" xfId="17" applyFont="1" applyBorder="1" applyAlignment="1">
      <alignment horizontal="left" vertical="center"/>
    </xf>
    <xf numFmtId="0" fontId="28" fillId="0" borderId="0" xfId="17" applyFont="1" applyBorder="1" applyAlignment="1">
      <alignment horizontal="left" vertical="center"/>
    </xf>
    <xf numFmtId="0" fontId="24" fillId="0" borderId="0" xfId="17" applyFont="1" applyBorder="1" applyAlignment="1">
      <alignment horizontal="right" vertical="center"/>
    </xf>
    <xf numFmtId="0" fontId="28" fillId="0" borderId="20" xfId="17" applyFont="1" applyBorder="1" applyAlignment="1">
      <alignment horizontal="left" vertical="center"/>
    </xf>
    <xf numFmtId="0" fontId="28" fillId="0" borderId="8" xfId="17" applyFont="1" applyBorder="1" applyAlignment="1">
      <alignment horizontal="left" vertical="center"/>
    </xf>
    <xf numFmtId="0" fontId="28" fillId="0" borderId="7" xfId="17" applyFont="1" applyBorder="1" applyAlignment="1">
      <alignment horizontal="left" vertical="center"/>
    </xf>
    <xf numFmtId="0" fontId="31" fillId="0" borderId="10" xfId="17" applyFont="1" applyBorder="1" applyAlignment="1">
      <alignment horizontal="left" vertical="center"/>
    </xf>
    <xf numFmtId="0" fontId="31" fillId="0" borderId="3" xfId="17" applyFont="1" applyBorder="1" applyAlignment="1">
      <alignment horizontal="left" vertical="center"/>
    </xf>
    <xf numFmtId="0" fontId="32" fillId="0" borderId="8" xfId="17" applyFont="1" applyBorder="1" applyAlignment="1">
      <alignment vertical="center"/>
    </xf>
    <xf numFmtId="0" fontId="32" fillId="0" borderId="7" xfId="17" applyFont="1" applyBorder="1" applyAlignment="1">
      <alignment vertical="center"/>
    </xf>
    <xf numFmtId="0" fontId="22" fillId="0" borderId="0" xfId="17" applyFont="1" applyBorder="1" applyAlignment="1">
      <alignment horizontal="left" vertical="center"/>
    </xf>
    <xf numFmtId="0" fontId="28" fillId="0" borderId="5" xfId="17" applyFont="1" applyBorder="1" applyAlignment="1">
      <alignment horizontal="left" vertical="center"/>
    </xf>
    <xf numFmtId="0" fontId="22" fillId="0" borderId="0" xfId="17" applyFont="1" applyBorder="1" applyAlignment="1">
      <alignment horizontal="left" vertical="center" wrapText="1"/>
    </xf>
    <xf numFmtId="0" fontId="28" fillId="0" borderId="0" xfId="17" applyFont="1" applyBorder="1" applyAlignment="1">
      <alignment horizontal="left" vertical="center" wrapText="1"/>
    </xf>
    <xf numFmtId="0" fontId="28" fillId="0" borderId="5" xfId="17" applyFont="1" applyBorder="1" applyAlignment="1">
      <alignment horizontal="left" vertical="center" wrapText="1"/>
    </xf>
    <xf numFmtId="0" fontId="22" fillId="0" borderId="8" xfId="17" applyFont="1" applyBorder="1" applyAlignment="1">
      <alignment horizontal="left" vertical="center"/>
    </xf>
    <xf numFmtId="0" fontId="30" fillId="0" borderId="12" xfId="17" applyFont="1" applyBorder="1" applyAlignment="1">
      <alignment horizontal="left" vertical="center"/>
    </xf>
    <xf numFmtId="0" fontId="30" fillId="0" borderId="14" xfId="17" applyFont="1" applyBorder="1" applyAlignment="1">
      <alignment horizontal="left" vertical="center"/>
    </xf>
    <xf numFmtId="0" fontId="30" fillId="0" borderId="0" xfId="17" applyFont="1" applyBorder="1" applyAlignment="1">
      <alignment horizontal="left" vertical="center"/>
    </xf>
    <xf numFmtId="0" fontId="28" fillId="0" borderId="0" xfId="17" applyFont="1" applyAlignment="1">
      <alignment horizontal="left" vertical="justify" wrapText="1"/>
    </xf>
    <xf numFmtId="0" fontId="28" fillId="0" borderId="0" xfId="17" applyFont="1" applyAlignment="1">
      <alignment horizontal="left" vertical="center"/>
    </xf>
    <xf numFmtId="0" fontId="22" fillId="0" borderId="0" xfId="17" applyFont="1" applyAlignment="1">
      <alignment horizontal="left" vertical="justify" wrapText="1"/>
    </xf>
    <xf numFmtId="0" fontId="22" fillId="0" borderId="0" xfId="17" applyFont="1" applyBorder="1" applyAlignment="1">
      <alignment horizontal="left" vertical="justify" wrapText="1"/>
    </xf>
    <xf numFmtId="0" fontId="22" fillId="0" borderId="0" xfId="17" applyFont="1" applyBorder="1" applyAlignment="1">
      <alignment horizontal="left" vertical="top" wrapText="1"/>
    </xf>
    <xf numFmtId="0" fontId="19" fillId="0" borderId="0" xfId="19" applyFont="1" applyBorder="1" applyAlignment="1">
      <alignment horizontal="center" vertical="center" wrapText="1"/>
    </xf>
    <xf numFmtId="0" fontId="20" fillId="0" borderId="12" xfId="19" applyFont="1" applyBorder="1" applyAlignment="1">
      <alignment horizontal="left" vertical="center" wrapText="1"/>
    </xf>
    <xf numFmtId="0" fontId="20" fillId="0" borderId="14" xfId="19" applyFont="1" applyBorder="1" applyAlignment="1">
      <alignment horizontal="left" vertical="center" wrapText="1"/>
    </xf>
    <xf numFmtId="182" fontId="20" fillId="0" borderId="5" xfId="19" applyNumberFormat="1" applyFont="1" applyBorder="1" applyAlignment="1">
      <alignment horizontal="left" vertical="center" wrapText="1"/>
    </xf>
    <xf numFmtId="0" fontId="12" fillId="0" borderId="0" xfId="21" applyFont="1" applyBorder="1" applyAlignment="1">
      <alignment horizontal="center" vertical="center"/>
    </xf>
    <xf numFmtId="0" fontId="13" fillId="0" borderId="8" xfId="21" applyFont="1" applyBorder="1" applyAlignment="1">
      <alignment horizontal="right"/>
    </xf>
    <xf numFmtId="0" fontId="14" fillId="2" borderId="11" xfId="21" applyFont="1" applyFill="1" applyBorder="1" applyAlignment="1">
      <alignment horizontal="justify" vertical="center" wrapText="1"/>
    </xf>
    <xf numFmtId="0" fontId="14" fillId="2" borderId="12" xfId="21" applyFont="1" applyFill="1" applyBorder="1" applyAlignment="1">
      <alignment horizontal="justify" vertical="center" wrapText="1"/>
    </xf>
    <xf numFmtId="0" fontId="14" fillId="2" borderId="14" xfId="21" applyFont="1" applyFill="1" applyBorder="1" applyAlignment="1">
      <alignment horizontal="justify" vertical="center" wrapText="1"/>
    </xf>
    <xf numFmtId="0" fontId="14" fillId="2" borderId="1" xfId="21" applyFont="1" applyFill="1" applyBorder="1" applyAlignment="1">
      <alignment horizontal="justify" vertical="center" wrapText="1"/>
    </xf>
    <xf numFmtId="0" fontId="14" fillId="2" borderId="11" xfId="21" applyFont="1" applyFill="1" applyBorder="1" applyAlignment="1">
      <alignment horizontal="left" vertical="center" wrapText="1"/>
    </xf>
    <xf numFmtId="0" fontId="14" fillId="2" borderId="12" xfId="21" applyFont="1" applyFill="1" applyBorder="1" applyAlignment="1">
      <alignment horizontal="left" vertical="center" wrapText="1"/>
    </xf>
    <xf numFmtId="0" fontId="14" fillId="2" borderId="14" xfId="21" applyFont="1" applyFill="1" applyBorder="1" applyAlignment="1">
      <alignment horizontal="left" vertical="center" wrapText="1"/>
    </xf>
    <xf numFmtId="179" fontId="15" fillId="2" borderId="11" xfId="21" applyNumberFormat="1" applyFont="1" applyFill="1" applyBorder="1" applyAlignment="1">
      <alignment horizontal="center" vertical="center" wrapText="1"/>
    </xf>
    <xf numFmtId="179" fontId="15" fillId="2" borderId="14" xfId="21" applyNumberFormat="1" applyFont="1" applyFill="1" applyBorder="1" applyAlignment="1">
      <alignment horizontal="center" vertical="center" wrapText="1"/>
    </xf>
    <xf numFmtId="10" fontId="15" fillId="2" borderId="11" xfId="21" applyNumberFormat="1" applyFont="1" applyFill="1" applyBorder="1" applyAlignment="1">
      <alignment horizontal="center" vertical="center" wrapText="1"/>
    </xf>
    <xf numFmtId="10" fontId="15" fillId="2" borderId="14" xfId="21" applyNumberFormat="1" applyFont="1" applyFill="1" applyBorder="1" applyAlignment="1">
      <alignment horizontal="center" vertical="center" wrapText="1"/>
    </xf>
    <xf numFmtId="0" fontId="16" fillId="2" borderId="11" xfId="21" applyFont="1" applyFill="1" applyBorder="1" applyAlignment="1">
      <alignment horizontal="left" vertical="center" wrapText="1"/>
    </xf>
    <xf numFmtId="0" fontId="16" fillId="2" borderId="12" xfId="21" applyFont="1" applyFill="1" applyBorder="1" applyAlignment="1">
      <alignment horizontal="left" vertical="center" wrapText="1"/>
    </xf>
    <xf numFmtId="0" fontId="16" fillId="2" borderId="14" xfId="21" applyFont="1" applyFill="1" applyBorder="1" applyAlignment="1">
      <alignment horizontal="left" vertical="center" wrapText="1"/>
    </xf>
    <xf numFmtId="180" fontId="14" fillId="2" borderId="1" xfId="21" applyNumberFormat="1" applyFont="1" applyFill="1" applyBorder="1" applyAlignment="1">
      <alignment horizontal="center" vertical="center" wrapText="1"/>
    </xf>
    <xf numFmtId="0" fontId="14" fillId="0" borderId="9" xfId="21" applyFont="1" applyFill="1" applyBorder="1" applyAlignment="1">
      <alignment horizontal="left" vertical="center" wrapText="1"/>
    </xf>
    <xf numFmtId="0" fontId="14" fillId="0" borderId="10" xfId="21" applyFont="1" applyFill="1" applyBorder="1" applyAlignment="1">
      <alignment horizontal="left" vertical="center" wrapText="1"/>
    </xf>
    <xf numFmtId="0" fontId="14" fillId="0" borderId="3" xfId="21" applyFont="1" applyFill="1" applyBorder="1" applyAlignment="1">
      <alignment horizontal="left" vertical="center" wrapText="1"/>
    </xf>
    <xf numFmtId="181" fontId="14" fillId="0" borderId="9" xfId="21" applyNumberFormat="1" applyFont="1" applyBorder="1" applyAlignment="1">
      <alignment horizontal="right" vertical="center" wrapText="1"/>
    </xf>
    <xf numFmtId="181" fontId="14" fillId="0" borderId="10" xfId="21" applyNumberFormat="1" applyFont="1" applyBorder="1" applyAlignment="1">
      <alignment horizontal="right" vertical="center" wrapText="1"/>
    </xf>
    <xf numFmtId="0" fontId="14" fillId="0" borderId="10" xfId="17" applyFont="1" applyBorder="1" applyAlignment="1">
      <alignment horizontal="left" vertical="center" wrapText="1"/>
    </xf>
    <xf numFmtId="0" fontId="1" fillId="0" borderId="10" xfId="17" applyBorder="1" applyAlignment="1">
      <alignment horizontal="left" vertical="center" wrapText="1"/>
    </xf>
    <xf numFmtId="0" fontId="1" fillId="0" borderId="3" xfId="17" applyBorder="1" applyAlignment="1">
      <alignment horizontal="left" vertical="center" wrapText="1"/>
    </xf>
    <xf numFmtId="0" fontId="14" fillId="0" borderId="0" xfId="17" applyFont="1" applyBorder="1" applyAlignment="1">
      <alignment horizontal="left" vertical="center" wrapText="1"/>
    </xf>
    <xf numFmtId="0" fontId="1" fillId="0" borderId="0" xfId="17" applyBorder="1" applyAlignment="1">
      <alignment horizontal="left" vertical="center" wrapText="1"/>
    </xf>
    <xf numFmtId="0" fontId="1" fillId="0" borderId="5" xfId="17" applyBorder="1" applyAlignment="1">
      <alignment horizontal="left" vertical="center" wrapText="1"/>
    </xf>
    <xf numFmtId="0" fontId="14" fillId="0" borderId="8" xfId="17" applyFont="1" applyBorder="1" applyAlignment="1">
      <alignment horizontal="left" vertical="center" wrapText="1"/>
    </xf>
    <xf numFmtId="0" fontId="1" fillId="0" borderId="8" xfId="17" applyBorder="1" applyAlignment="1">
      <alignment horizontal="left" vertical="center" wrapText="1"/>
    </xf>
    <xf numFmtId="0" fontId="1" fillId="0" borderId="7" xfId="17" applyBorder="1" applyAlignment="1">
      <alignment horizontal="left" vertical="center" wrapText="1"/>
    </xf>
    <xf numFmtId="0" fontId="17" fillId="0" borderId="10" xfId="17" applyFont="1" applyBorder="1" applyAlignment="1">
      <alignment horizontal="left" vertical="center"/>
    </xf>
    <xf numFmtId="0" fontId="1" fillId="0" borderId="10" xfId="17" applyBorder="1" applyAlignment="1">
      <alignment horizontal="left" vertical="center"/>
    </xf>
    <xf numFmtId="0" fontId="1" fillId="0" borderId="3" xfId="17" applyBorder="1" applyAlignment="1">
      <alignment horizontal="left" vertical="center"/>
    </xf>
    <xf numFmtId="0" fontId="17" fillId="0" borderId="0" xfId="17" applyFont="1" applyBorder="1" applyAlignment="1">
      <alignment horizontal="left" vertical="center"/>
    </xf>
    <xf numFmtId="0" fontId="1" fillId="0" borderId="0" xfId="17" applyBorder="1" applyAlignment="1">
      <alignment horizontal="left" vertical="center"/>
    </xf>
    <xf numFmtId="0" fontId="1" fillId="0" borderId="5" xfId="17" applyBorder="1" applyAlignment="1">
      <alignment horizontal="left" vertical="center"/>
    </xf>
    <xf numFmtId="0" fontId="14" fillId="0" borderId="11" xfId="17" applyFont="1" applyFill="1" applyBorder="1" applyAlignment="1">
      <alignment horizontal="left" vertical="center" wrapText="1"/>
    </xf>
    <xf numFmtId="0" fontId="1" fillId="0" borderId="12" xfId="17" applyBorder="1" applyAlignment="1">
      <alignment horizontal="left" vertical="center" wrapText="1"/>
    </xf>
    <xf numFmtId="0" fontId="1" fillId="0" borderId="14" xfId="17" applyBorder="1" applyAlignment="1">
      <alignment horizontal="left" vertical="center" wrapText="1"/>
    </xf>
    <xf numFmtId="0" fontId="14" fillId="0" borderId="2" xfId="21" applyFont="1" applyBorder="1" applyAlignment="1">
      <alignment horizontal="center" vertical="center" wrapText="1"/>
    </xf>
    <xf numFmtId="0" fontId="14" fillId="0" borderId="6" xfId="21" applyFont="1" applyBorder="1" applyAlignment="1">
      <alignment horizontal="center" vertical="center" wrapText="1"/>
    </xf>
    <xf numFmtId="0" fontId="14" fillId="0" borderId="2" xfId="17" applyFont="1" applyBorder="1" applyAlignment="1">
      <alignment horizontal="center" vertical="center" wrapText="1"/>
    </xf>
    <xf numFmtId="0" fontId="1" fillId="0" borderId="4" xfId="17" applyBorder="1" applyAlignment="1">
      <alignment horizontal="center" vertical="center" wrapText="1"/>
    </xf>
    <xf numFmtId="0" fontId="1" fillId="0" borderId="6" xfId="17" applyBorder="1" applyAlignment="1">
      <alignment horizontal="center" vertical="center" wrapText="1"/>
    </xf>
    <xf numFmtId="0" fontId="14" fillId="2" borderId="2" xfId="21" applyFont="1" applyFill="1" applyBorder="1" applyAlignment="1">
      <alignment horizontal="center" vertical="center" wrapText="1"/>
    </xf>
    <xf numFmtId="0" fontId="14" fillId="2" borderId="6" xfId="21" applyFont="1" applyFill="1" applyBorder="1" applyAlignment="1">
      <alignment horizontal="center" vertical="center" wrapText="1"/>
    </xf>
    <xf numFmtId="0" fontId="16" fillId="2" borderId="2" xfId="21" applyFont="1" applyFill="1" applyBorder="1" applyAlignment="1">
      <alignment horizontal="center" vertical="center" wrapText="1"/>
    </xf>
    <xf numFmtId="0" fontId="16" fillId="2" borderId="6" xfId="21" applyFont="1" applyFill="1" applyBorder="1" applyAlignment="1">
      <alignment horizontal="center" vertical="center" wrapText="1"/>
    </xf>
    <xf numFmtId="0" fontId="14" fillId="2" borderId="9" xfId="21" applyFont="1" applyFill="1" applyBorder="1" applyAlignment="1">
      <alignment horizontal="left" vertical="center" wrapText="1"/>
    </xf>
    <xf numFmtId="0" fontId="14" fillId="2" borderId="10" xfId="21" applyFont="1" applyFill="1" applyBorder="1" applyAlignment="1">
      <alignment horizontal="left" vertical="center" wrapText="1"/>
    </xf>
    <xf numFmtId="0" fontId="14" fillId="2" borderId="3" xfId="21" applyFont="1" applyFill="1" applyBorder="1" applyAlignment="1">
      <alignment horizontal="left" vertical="center" wrapText="1"/>
    </xf>
    <xf numFmtId="0" fontId="14" fillId="2" borderId="13" xfId="21" applyFont="1" applyFill="1" applyBorder="1" applyAlignment="1">
      <alignment horizontal="left" vertical="center" wrapText="1"/>
    </xf>
    <xf numFmtId="0" fontId="14" fillId="2" borderId="8" xfId="21" applyFont="1" applyFill="1" applyBorder="1" applyAlignment="1">
      <alignment horizontal="left" vertical="center" wrapText="1"/>
    </xf>
    <xf numFmtId="0" fontId="14" fillId="2" borderId="7" xfId="21" applyFont="1" applyFill="1" applyBorder="1" applyAlignment="1">
      <alignment horizontal="left" vertical="center" wrapText="1"/>
    </xf>
    <xf numFmtId="178" fontId="15" fillId="2" borderId="9" xfId="21" applyNumberFormat="1" applyFont="1" applyFill="1" applyBorder="1" applyAlignment="1">
      <alignment horizontal="center" vertical="center" wrapText="1"/>
    </xf>
    <xf numFmtId="178" fontId="15" fillId="2" borderId="3" xfId="21" applyNumberFormat="1" applyFont="1" applyFill="1" applyBorder="1" applyAlignment="1">
      <alignment horizontal="center" vertical="center" wrapText="1"/>
    </xf>
    <xf numFmtId="178" fontId="15" fillId="2" borderId="13" xfId="21" applyNumberFormat="1" applyFont="1" applyFill="1" applyBorder="1" applyAlignment="1">
      <alignment horizontal="center" vertical="center" wrapText="1"/>
    </xf>
    <xf numFmtId="178" fontId="15" fillId="2" borderId="7" xfId="21" applyNumberFormat="1" applyFont="1" applyFill="1" applyBorder="1" applyAlignment="1">
      <alignment horizontal="center" vertical="center" wrapText="1"/>
    </xf>
    <xf numFmtId="0" fontId="1" fillId="0" borderId="0" xfId="17" applyAlignment="1">
      <alignment horizontal="center" vertical="center"/>
    </xf>
    <xf numFmtId="0" fontId="1" fillId="0" borderId="1" xfId="17" applyBorder="1" applyAlignment="1">
      <alignment horizontal="center" vertical="center" wrapText="1"/>
    </xf>
    <xf numFmtId="0" fontId="20" fillId="12" borderId="35" xfId="17" applyFont="1" applyFill="1" applyBorder="1" applyAlignment="1">
      <alignment horizontal="center" vertical="center"/>
    </xf>
    <xf numFmtId="0" fontId="20" fillId="12" borderId="36" xfId="17" applyFont="1" applyFill="1" applyBorder="1" applyAlignment="1">
      <alignment horizontal="center" vertical="center"/>
    </xf>
    <xf numFmtId="0" fontId="20" fillId="12" borderId="30" xfId="17" applyFont="1" applyFill="1" applyBorder="1" applyAlignment="1">
      <alignment horizontal="center" vertical="center"/>
    </xf>
    <xf numFmtId="0" fontId="20" fillId="12" borderId="37" xfId="17" applyFont="1" applyFill="1" applyBorder="1" applyAlignment="1">
      <alignment vertical="center"/>
    </xf>
  </cellXfs>
  <cellStyles count="25">
    <cellStyle name="Accent" xfId="4"/>
    <cellStyle name="Accent 1" xfId="2"/>
    <cellStyle name="Accent 2" xfId="5"/>
    <cellStyle name="Accent 3" xfId="3"/>
    <cellStyle name="Bad" xfId="6"/>
    <cellStyle name="Error" xfId="7"/>
    <cellStyle name="Footnote" xfId="8"/>
    <cellStyle name="Good" xfId="9"/>
    <cellStyle name="Heading" xfId="10"/>
    <cellStyle name="Heading 1" xfId="11"/>
    <cellStyle name="Heading 2" xfId="13"/>
    <cellStyle name="Neutral" xfId="14"/>
    <cellStyle name="Note" xfId="12"/>
    <cellStyle name="Status" xfId="15"/>
    <cellStyle name="Text" xfId="1"/>
    <cellStyle name="Warning" xfId="16"/>
    <cellStyle name="一般" xfId="0" builtinId="0"/>
    <cellStyle name="一般 2" xfId="18"/>
    <cellStyle name="一般 3" xfId="19"/>
    <cellStyle name="一般 4" xfId="20"/>
    <cellStyle name="一般 5" xfId="21"/>
    <cellStyle name="一般 6" xfId="22"/>
    <cellStyle name="一般 7" xfId="17"/>
    <cellStyle name="超連結" xfId="23" builtinId="8"/>
    <cellStyle name="超連結 2"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000000"/>
        </a:solidFill>
        <a:ln w="6350" cap="flat" cmpd="sng" algn="ctr">
          <a:solidFill>
            <a:srgbClr val="000000"/>
          </a:solidFill>
          <a:prstDash val="solid"/>
          <a:round/>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F25"/>
  <sheetViews>
    <sheetView showGridLines="0" workbookViewId="0">
      <selection activeCell="C16" sqref="C16:E16"/>
    </sheetView>
  </sheetViews>
  <sheetFormatPr defaultColWidth="10.625" defaultRowHeight="19.5"/>
  <cols>
    <col min="1" max="1" width="7.375" style="129" customWidth="1"/>
    <col min="2" max="2" width="24" style="129" customWidth="1"/>
    <col min="3" max="3" width="30.125" style="129" customWidth="1"/>
    <col min="4" max="4" width="27.875" style="129" customWidth="1"/>
    <col min="5" max="5" width="27" style="129" customWidth="1"/>
    <col min="6" max="6" width="2.375" style="129" customWidth="1"/>
    <col min="7" max="16384" width="10.625" style="129"/>
  </cols>
  <sheetData>
    <row r="1" spans="1:6" ht="25.5">
      <c r="A1" s="154" t="s">
        <v>0</v>
      </c>
      <c r="B1" s="155"/>
      <c r="C1" s="155"/>
      <c r="D1" s="155"/>
      <c r="E1" s="156"/>
      <c r="F1" s="130"/>
    </row>
    <row r="2" spans="1:6" ht="19.5" customHeight="1">
      <c r="A2" s="157" t="s">
        <v>1</v>
      </c>
      <c r="B2" s="158"/>
      <c r="C2" s="141" t="s">
        <v>2</v>
      </c>
      <c r="D2" s="138" t="s">
        <v>3</v>
      </c>
      <c r="E2" s="152" t="s">
        <v>4</v>
      </c>
      <c r="F2" s="83"/>
    </row>
    <row r="3" spans="1:6">
      <c r="A3" s="159" t="s">
        <v>6</v>
      </c>
      <c r="B3" s="160"/>
      <c r="C3" s="161" t="s">
        <v>7</v>
      </c>
      <c r="D3" s="162"/>
      <c r="E3" s="163"/>
      <c r="F3" s="130"/>
    </row>
    <row r="4" spans="1:6">
      <c r="A4" s="167" t="s">
        <v>8</v>
      </c>
      <c r="B4" s="167"/>
      <c r="C4" s="142">
        <v>44672</v>
      </c>
      <c r="D4" s="136" t="s">
        <v>9</v>
      </c>
      <c r="E4" s="137"/>
      <c r="F4" s="83"/>
    </row>
    <row r="5" spans="1:6">
      <c r="A5" s="164" t="s">
        <v>10</v>
      </c>
      <c r="B5" s="164"/>
      <c r="C5" s="168" t="s">
        <v>11</v>
      </c>
      <c r="D5" s="168"/>
      <c r="E5" s="168"/>
      <c r="F5" s="83"/>
    </row>
    <row r="6" spans="1:6">
      <c r="A6" s="164" t="s">
        <v>12</v>
      </c>
      <c r="B6" s="164"/>
      <c r="C6" s="168" t="s">
        <v>13</v>
      </c>
      <c r="D6" s="168"/>
      <c r="E6" s="168"/>
      <c r="F6" s="83"/>
    </row>
    <row r="7" spans="1:6">
      <c r="A7" s="164" t="s">
        <v>14</v>
      </c>
      <c r="B7" s="164"/>
      <c r="C7" s="143" t="s">
        <v>15</v>
      </c>
      <c r="D7" s="138" t="s">
        <v>16</v>
      </c>
      <c r="E7" s="144" t="s">
        <v>17</v>
      </c>
      <c r="F7" s="83"/>
    </row>
    <row r="8" spans="1:6">
      <c r="A8" s="166" t="s">
        <v>18</v>
      </c>
      <c r="B8" s="139" t="s">
        <v>19</v>
      </c>
      <c r="C8" s="143" t="s">
        <v>6232</v>
      </c>
      <c r="D8" s="139"/>
      <c r="E8" s="139"/>
      <c r="F8" s="83"/>
    </row>
    <row r="9" spans="1:6" ht="22.5" customHeight="1">
      <c r="A9" s="166"/>
      <c r="B9" s="139" t="s">
        <v>21</v>
      </c>
      <c r="C9" s="143" t="s">
        <v>6233</v>
      </c>
      <c r="D9" s="139"/>
      <c r="E9" s="139"/>
      <c r="F9" s="83"/>
    </row>
    <row r="10" spans="1:6" ht="24" customHeight="1">
      <c r="A10" s="166"/>
      <c r="B10" s="139" t="s">
        <v>24</v>
      </c>
      <c r="C10" s="143" t="s">
        <v>6233</v>
      </c>
      <c r="D10" s="139"/>
      <c r="E10" s="139"/>
      <c r="F10" s="83"/>
    </row>
    <row r="11" spans="1:6" ht="19.5" customHeight="1">
      <c r="A11" s="166"/>
      <c r="B11" s="139" t="s">
        <v>27</v>
      </c>
      <c r="C11" s="143" t="s">
        <v>26</v>
      </c>
      <c r="D11" s="139"/>
      <c r="E11" s="139"/>
      <c r="F11" s="83"/>
    </row>
    <row r="12" spans="1:6" ht="19.5" customHeight="1">
      <c r="A12" s="165" t="s">
        <v>28</v>
      </c>
      <c r="B12" s="165"/>
      <c r="C12" s="165"/>
      <c r="D12" s="165"/>
      <c r="E12" s="165"/>
      <c r="F12" s="83"/>
    </row>
    <row r="13" spans="1:6">
      <c r="A13" s="166" t="s">
        <v>29</v>
      </c>
      <c r="B13" s="137" t="s">
        <v>30</v>
      </c>
      <c r="C13" s="143" t="s">
        <v>31</v>
      </c>
      <c r="D13" s="137"/>
      <c r="E13" s="137"/>
      <c r="F13" s="83"/>
    </row>
    <row r="14" spans="1:6" ht="23.25" customHeight="1">
      <c r="A14" s="166"/>
      <c r="B14" s="137" t="s">
        <v>32</v>
      </c>
      <c r="C14" s="143" t="s">
        <v>33</v>
      </c>
      <c r="D14" s="137"/>
      <c r="E14" s="137"/>
      <c r="F14" s="83"/>
    </row>
    <row r="15" spans="1:6" ht="23.25" customHeight="1">
      <c r="A15" s="166"/>
      <c r="B15" s="137" t="s">
        <v>34</v>
      </c>
      <c r="C15" s="145" t="s">
        <v>35</v>
      </c>
      <c r="D15" s="140"/>
      <c r="E15" s="140"/>
      <c r="F15" s="83"/>
    </row>
    <row r="16" spans="1:6" ht="39">
      <c r="A16" s="166"/>
      <c r="B16" s="146" t="s">
        <v>36</v>
      </c>
      <c r="C16" s="169" t="s">
        <v>6234</v>
      </c>
      <c r="D16" s="170"/>
      <c r="E16" s="171"/>
      <c r="F16" s="131"/>
    </row>
    <row r="17" spans="1:6" ht="39">
      <c r="A17" s="166"/>
      <c r="B17" s="140" t="s">
        <v>37</v>
      </c>
      <c r="C17" s="147" t="s">
        <v>38</v>
      </c>
      <c r="D17" s="137" t="s">
        <v>39</v>
      </c>
      <c r="E17" s="147" t="s">
        <v>40</v>
      </c>
      <c r="F17" s="131"/>
    </row>
    <row r="18" spans="1:6" ht="39">
      <c r="A18" s="166"/>
      <c r="B18" s="140" t="s">
        <v>41</v>
      </c>
      <c r="C18" s="147" t="s">
        <v>42</v>
      </c>
      <c r="D18" s="137" t="s">
        <v>43</v>
      </c>
      <c r="E18" s="147" t="s">
        <v>44</v>
      </c>
      <c r="F18" s="83"/>
    </row>
    <row r="19" spans="1:6" ht="39">
      <c r="A19" s="166"/>
      <c r="B19" s="140" t="s">
        <v>45</v>
      </c>
      <c r="C19" s="147"/>
      <c r="D19" s="137" t="s">
        <v>46</v>
      </c>
      <c r="E19" s="147"/>
      <c r="F19" s="83"/>
    </row>
    <row r="20" spans="1:6" ht="39">
      <c r="A20" s="166"/>
      <c r="B20" s="140" t="s">
        <v>47</v>
      </c>
      <c r="C20" s="148">
        <v>30</v>
      </c>
      <c r="D20" s="137"/>
      <c r="E20" s="137"/>
      <c r="F20" s="83"/>
    </row>
    <row r="21" spans="1:6">
      <c r="A21" s="166"/>
      <c r="B21" s="137" t="s">
        <v>48</v>
      </c>
      <c r="C21" s="149">
        <v>0.41666666666666702</v>
      </c>
      <c r="D21" s="137"/>
      <c r="E21" s="137"/>
      <c r="F21" s="83"/>
    </row>
    <row r="22" spans="1:6" ht="24" customHeight="1">
      <c r="A22" s="166"/>
      <c r="B22" s="137" t="s">
        <v>49</v>
      </c>
      <c r="C22" s="147" t="s">
        <v>6235</v>
      </c>
      <c r="D22" s="137"/>
      <c r="E22" s="137"/>
      <c r="F22" s="83"/>
    </row>
    <row r="23" spans="1:6" ht="24.75" customHeight="1">
      <c r="A23" s="131"/>
      <c r="B23" s="83"/>
      <c r="C23" s="83"/>
      <c r="D23" s="132"/>
      <c r="E23" s="83"/>
      <c r="F23" s="83"/>
    </row>
    <row r="24" spans="1:6">
      <c r="A24" s="131"/>
      <c r="B24" s="83"/>
      <c r="C24" s="83"/>
      <c r="D24" s="83"/>
      <c r="E24" s="83"/>
      <c r="F24" s="133"/>
    </row>
    <row r="25" spans="1:6">
      <c r="D25" s="134"/>
      <c r="F25" s="135"/>
    </row>
  </sheetData>
  <mergeCells count="14">
    <mergeCell ref="A12:E12"/>
    <mergeCell ref="A8:A11"/>
    <mergeCell ref="A13:A22"/>
    <mergeCell ref="A4:B4"/>
    <mergeCell ref="A5:B5"/>
    <mergeCell ref="C5:E5"/>
    <mergeCell ref="A6:B6"/>
    <mergeCell ref="C6:E6"/>
    <mergeCell ref="C16:E16"/>
    <mergeCell ref="A1:E1"/>
    <mergeCell ref="A2:B2"/>
    <mergeCell ref="A3:B3"/>
    <mergeCell ref="C3:E3"/>
    <mergeCell ref="A7:B7"/>
  </mergeCells>
  <phoneticPr fontId="54" type="noConversion"/>
  <dataValidations count="2">
    <dataValidation allowBlank="1" showInputMessage="1" showErrorMessage="1" prompt="請輸入全名(稱謂省略)" sqref="C8:C10"/>
    <dataValidation type="list" allowBlank="1" sqref="E9">
      <formula1>INDIRECT("下拉式選單資訊!$D$2:$D$99")</formula1>
    </dataValidation>
  </dataValidations>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0"/>
  <sheetViews>
    <sheetView workbookViewId="0">
      <selection activeCell="P31" sqref="P31"/>
    </sheetView>
  </sheetViews>
  <sheetFormatPr defaultColWidth="9" defaultRowHeight="16.5"/>
  <cols>
    <col min="1" max="1" width="15.125" customWidth="1"/>
    <col min="2" max="2" width="15.375" customWidth="1"/>
    <col min="3" max="3" width="27.375" customWidth="1"/>
    <col min="4" max="4" width="16.125" style="11" customWidth="1"/>
    <col min="5" max="5" width="20.875" style="4" customWidth="1"/>
    <col min="6" max="6" width="16" customWidth="1"/>
    <col min="7" max="7" width="12.875" customWidth="1"/>
    <col min="8" max="8" width="13.125" customWidth="1"/>
    <col min="9" max="9" width="13.875" customWidth="1"/>
    <col min="10" max="10" width="13.375" customWidth="1"/>
    <col min="11" max="11" width="13.875" customWidth="1"/>
    <col min="12" max="12" width="12.625" customWidth="1"/>
    <col min="13" max="13" width="9.125" customWidth="1"/>
    <col min="14" max="14" width="13.375" customWidth="1"/>
    <col min="15" max="15" width="15.875" customWidth="1"/>
    <col min="16" max="16" width="38.375" customWidth="1"/>
    <col min="17" max="17" width="9.375" customWidth="1"/>
    <col min="25" max="25" width="9.375" customWidth="1"/>
  </cols>
  <sheetData>
    <row r="1" spans="1:24" ht="16.5" customHeight="1">
      <c r="A1" s="12">
        <v>44666</v>
      </c>
      <c r="B1" t="s">
        <v>3</v>
      </c>
      <c r="D1" s="11" t="s">
        <v>305</v>
      </c>
      <c r="F1" s="13" t="s">
        <v>306</v>
      </c>
      <c r="G1" s="13" t="s">
        <v>307</v>
      </c>
      <c r="K1" s="14"/>
      <c r="L1" s="407" t="s">
        <v>308</v>
      </c>
      <c r="M1" s="407" t="s">
        <v>309</v>
      </c>
      <c r="N1" s="407" t="s">
        <v>310</v>
      </c>
      <c r="O1" s="407" t="s">
        <v>311</v>
      </c>
      <c r="P1" s="407" t="s">
        <v>103</v>
      </c>
      <c r="Q1" s="407" t="s">
        <v>8</v>
      </c>
      <c r="R1" s="407" t="s">
        <v>312</v>
      </c>
      <c r="S1" s="407" t="s">
        <v>19</v>
      </c>
      <c r="T1" s="407" t="s">
        <v>313</v>
      </c>
      <c r="U1" s="407" t="s">
        <v>314</v>
      </c>
      <c r="V1" s="407" t="s">
        <v>27</v>
      </c>
      <c r="W1">
        <v>70</v>
      </c>
    </row>
    <row r="2" spans="1:24">
      <c r="B2" t="s">
        <v>315</v>
      </c>
      <c r="D2" s="11" t="s">
        <v>316</v>
      </c>
      <c r="E2" s="11"/>
      <c r="F2" s="14"/>
      <c r="G2" s="14"/>
      <c r="L2" s="407"/>
      <c r="M2" s="407"/>
      <c r="N2" s="407"/>
      <c r="O2" s="407"/>
      <c r="P2" s="407"/>
      <c r="Q2" s="407"/>
      <c r="R2" s="407"/>
      <c r="S2" s="407"/>
      <c r="T2" s="407"/>
      <c r="U2" s="407"/>
      <c r="V2" s="407"/>
      <c r="W2">
        <v>74</v>
      </c>
    </row>
    <row r="3" spans="1:24">
      <c r="B3" t="s">
        <v>317</v>
      </c>
      <c r="D3" s="11" t="s">
        <v>318</v>
      </c>
      <c r="E3" s="11"/>
      <c r="L3">
        <v>110</v>
      </c>
      <c r="M3">
        <v>1</v>
      </c>
      <c r="N3" t="s">
        <v>319</v>
      </c>
      <c r="O3" s="1" t="s">
        <v>320</v>
      </c>
      <c r="P3" t="s">
        <v>321</v>
      </c>
      <c r="Q3" t="s">
        <v>322</v>
      </c>
      <c r="R3" s="1">
        <v>171735.26</v>
      </c>
      <c r="S3" t="s">
        <v>323</v>
      </c>
      <c r="T3">
        <v>0</v>
      </c>
      <c r="U3" t="s">
        <v>324</v>
      </c>
      <c r="V3">
        <v>0</v>
      </c>
      <c r="X3">
        <v>0</v>
      </c>
    </row>
    <row r="4" spans="1:24">
      <c r="B4" t="s">
        <v>325</v>
      </c>
      <c r="D4" s="11" t="s">
        <v>326</v>
      </c>
      <c r="E4" s="11"/>
      <c r="L4">
        <v>110</v>
      </c>
      <c r="M4">
        <v>1</v>
      </c>
      <c r="N4" t="s">
        <v>327</v>
      </c>
      <c r="O4" s="1" t="s">
        <v>328</v>
      </c>
      <c r="P4" t="s">
        <v>329</v>
      </c>
      <c r="Q4" t="s">
        <v>330</v>
      </c>
      <c r="R4" s="1">
        <v>94220</v>
      </c>
      <c r="S4" t="s">
        <v>331</v>
      </c>
      <c r="T4">
        <v>0</v>
      </c>
      <c r="U4" t="s">
        <v>332</v>
      </c>
      <c r="V4">
        <v>0</v>
      </c>
      <c r="X4">
        <v>0</v>
      </c>
    </row>
    <row r="5" spans="1:24">
      <c r="B5" t="s">
        <v>333</v>
      </c>
      <c r="D5" s="11" t="s">
        <v>334</v>
      </c>
      <c r="L5">
        <v>110</v>
      </c>
      <c r="M5">
        <v>1</v>
      </c>
      <c r="N5" t="s">
        <v>335</v>
      </c>
      <c r="O5" s="1" t="s">
        <v>328</v>
      </c>
      <c r="P5" t="s">
        <v>336</v>
      </c>
      <c r="Q5" t="s">
        <v>330</v>
      </c>
      <c r="R5" s="1">
        <v>54400</v>
      </c>
      <c r="S5" t="s">
        <v>337</v>
      </c>
      <c r="T5">
        <v>0</v>
      </c>
      <c r="U5" t="s">
        <v>338</v>
      </c>
      <c r="V5">
        <v>0</v>
      </c>
      <c r="X5">
        <v>0</v>
      </c>
    </row>
    <row r="6" spans="1:24">
      <c r="B6" t="s">
        <v>339</v>
      </c>
      <c r="D6" s="11" t="s">
        <v>340</v>
      </c>
      <c r="L6">
        <v>110</v>
      </c>
      <c r="M6">
        <v>2</v>
      </c>
      <c r="N6" t="s">
        <v>341</v>
      </c>
      <c r="O6" s="1" t="s">
        <v>342</v>
      </c>
      <c r="P6" t="s">
        <v>343</v>
      </c>
      <c r="Q6" t="s">
        <v>344</v>
      </c>
      <c r="R6" s="1">
        <v>51400</v>
      </c>
      <c r="S6" t="s">
        <v>345</v>
      </c>
      <c r="T6">
        <v>0</v>
      </c>
      <c r="U6" t="s">
        <v>346</v>
      </c>
      <c r="V6">
        <v>0</v>
      </c>
      <c r="X6">
        <v>0</v>
      </c>
    </row>
    <row r="7" spans="1:24">
      <c r="B7" t="s">
        <v>347</v>
      </c>
      <c r="D7" s="11" t="s">
        <v>348</v>
      </c>
      <c r="L7">
        <v>110</v>
      </c>
      <c r="M7">
        <v>2</v>
      </c>
      <c r="N7" t="s">
        <v>349</v>
      </c>
      <c r="O7" s="1" t="s">
        <v>328</v>
      </c>
      <c r="P7" t="s">
        <v>350</v>
      </c>
      <c r="Q7" t="s">
        <v>351</v>
      </c>
      <c r="R7" s="1">
        <v>105330</v>
      </c>
      <c r="S7" t="s">
        <v>352</v>
      </c>
      <c r="T7">
        <v>0</v>
      </c>
      <c r="U7" t="s">
        <v>353</v>
      </c>
      <c r="V7">
        <v>0</v>
      </c>
      <c r="X7" s="5">
        <v>0</v>
      </c>
    </row>
    <row r="8" spans="1:24">
      <c r="B8" t="s">
        <v>354</v>
      </c>
      <c r="D8" s="11" t="s">
        <v>355</v>
      </c>
      <c r="L8">
        <v>110</v>
      </c>
      <c r="M8">
        <v>3</v>
      </c>
      <c r="N8" t="s">
        <v>356</v>
      </c>
      <c r="O8" s="1" t="s">
        <v>328</v>
      </c>
      <c r="P8" t="s">
        <v>357</v>
      </c>
      <c r="Q8" t="s">
        <v>358</v>
      </c>
      <c r="R8" s="1">
        <v>15032</v>
      </c>
      <c r="S8" t="s">
        <v>337</v>
      </c>
      <c r="T8">
        <v>0</v>
      </c>
      <c r="U8" t="s">
        <v>359</v>
      </c>
      <c r="V8">
        <v>0</v>
      </c>
      <c r="X8">
        <v>0</v>
      </c>
    </row>
    <row r="9" spans="1:24">
      <c r="B9" t="s">
        <v>360</v>
      </c>
      <c r="D9" s="11" t="s">
        <v>361</v>
      </c>
      <c r="L9">
        <v>110</v>
      </c>
      <c r="M9">
        <v>3</v>
      </c>
      <c r="N9" t="s">
        <v>362</v>
      </c>
      <c r="O9" s="1" t="s">
        <v>363</v>
      </c>
      <c r="P9" t="s">
        <v>364</v>
      </c>
      <c r="Q9" t="s">
        <v>365</v>
      </c>
      <c r="R9" s="1">
        <v>95397</v>
      </c>
      <c r="S9" t="s">
        <v>352</v>
      </c>
      <c r="T9">
        <v>0</v>
      </c>
      <c r="U9" t="s">
        <v>366</v>
      </c>
      <c r="V9">
        <v>0</v>
      </c>
      <c r="X9">
        <v>0</v>
      </c>
    </row>
    <row r="10" spans="1:24">
      <c r="B10" t="s">
        <v>367</v>
      </c>
      <c r="D10" s="11" t="s">
        <v>368</v>
      </c>
      <c r="L10">
        <v>110</v>
      </c>
      <c r="M10">
        <v>3</v>
      </c>
      <c r="N10" t="s">
        <v>362</v>
      </c>
      <c r="O10" s="1" t="s">
        <v>363</v>
      </c>
      <c r="P10" t="s">
        <v>369</v>
      </c>
      <c r="Q10" t="s">
        <v>365</v>
      </c>
      <c r="R10" s="1">
        <v>82800</v>
      </c>
      <c r="S10" t="s">
        <v>352</v>
      </c>
      <c r="T10">
        <v>0</v>
      </c>
      <c r="U10" t="s">
        <v>366</v>
      </c>
      <c r="V10">
        <v>0</v>
      </c>
      <c r="X10">
        <v>0</v>
      </c>
    </row>
    <row r="11" spans="1:24">
      <c r="B11" t="s">
        <v>370</v>
      </c>
      <c r="D11" s="11" t="s">
        <v>371</v>
      </c>
      <c r="L11">
        <v>110</v>
      </c>
      <c r="M11">
        <v>3</v>
      </c>
      <c r="N11" t="s">
        <v>372</v>
      </c>
      <c r="O11" s="1" t="s">
        <v>373</v>
      </c>
      <c r="P11" t="s">
        <v>374</v>
      </c>
      <c r="Q11" t="s">
        <v>375</v>
      </c>
      <c r="R11" s="1">
        <v>204224.1</v>
      </c>
      <c r="S11" t="s">
        <v>323</v>
      </c>
      <c r="T11">
        <v>0</v>
      </c>
      <c r="U11" t="s">
        <v>376</v>
      </c>
      <c r="V11">
        <v>0</v>
      </c>
      <c r="X11">
        <v>0</v>
      </c>
    </row>
    <row r="12" spans="1:24">
      <c r="B12" t="s">
        <v>377</v>
      </c>
      <c r="D12" s="11" t="s">
        <v>378</v>
      </c>
      <c r="L12">
        <v>110</v>
      </c>
      <c r="M12">
        <v>3</v>
      </c>
      <c r="N12" t="s">
        <v>379</v>
      </c>
      <c r="O12" s="1" t="s">
        <v>380</v>
      </c>
      <c r="P12" t="s">
        <v>381</v>
      </c>
      <c r="Q12" t="s">
        <v>382</v>
      </c>
      <c r="R12" s="1">
        <v>3658000</v>
      </c>
      <c r="S12" t="s">
        <v>331</v>
      </c>
      <c r="T12">
        <v>0</v>
      </c>
      <c r="U12" t="s">
        <v>383</v>
      </c>
      <c r="V12">
        <v>0</v>
      </c>
      <c r="X12" s="5">
        <v>0</v>
      </c>
    </row>
    <row r="13" spans="1:24">
      <c r="B13" t="s">
        <v>384</v>
      </c>
      <c r="D13" s="11" t="s">
        <v>22</v>
      </c>
      <c r="L13">
        <v>110</v>
      </c>
      <c r="M13">
        <v>3</v>
      </c>
      <c r="N13" t="s">
        <v>385</v>
      </c>
      <c r="O13" s="1" t="s">
        <v>386</v>
      </c>
      <c r="P13" t="s">
        <v>387</v>
      </c>
      <c r="Q13" t="s">
        <v>388</v>
      </c>
      <c r="R13" s="1">
        <v>40820</v>
      </c>
      <c r="S13" t="s">
        <v>345</v>
      </c>
      <c r="T13">
        <v>0</v>
      </c>
      <c r="U13" t="s">
        <v>389</v>
      </c>
      <c r="V13">
        <v>0</v>
      </c>
      <c r="X13">
        <v>0</v>
      </c>
    </row>
    <row r="14" spans="1:24">
      <c r="B14" t="s">
        <v>390</v>
      </c>
      <c r="D14" s="11" t="s">
        <v>391</v>
      </c>
      <c r="L14">
        <v>110</v>
      </c>
      <c r="M14">
        <v>4</v>
      </c>
      <c r="N14" t="s">
        <v>392</v>
      </c>
      <c r="O14" s="1" t="s">
        <v>386</v>
      </c>
      <c r="P14" t="s">
        <v>393</v>
      </c>
      <c r="Q14" t="s">
        <v>394</v>
      </c>
      <c r="R14" s="1">
        <v>0</v>
      </c>
      <c r="S14" t="s">
        <v>395</v>
      </c>
      <c r="T14">
        <v>0</v>
      </c>
      <c r="U14" t="s">
        <v>396</v>
      </c>
      <c r="V14">
        <v>0</v>
      </c>
      <c r="X14">
        <v>0</v>
      </c>
    </row>
    <row r="15" spans="1:24">
      <c r="B15" t="s">
        <v>397</v>
      </c>
      <c r="D15" s="11" t="s">
        <v>398</v>
      </c>
      <c r="L15">
        <v>110</v>
      </c>
      <c r="M15">
        <v>4</v>
      </c>
      <c r="N15" t="s">
        <v>335</v>
      </c>
      <c r="O15" s="1" t="s">
        <v>386</v>
      </c>
      <c r="P15" t="s">
        <v>399</v>
      </c>
      <c r="Q15" t="s">
        <v>400</v>
      </c>
      <c r="R15" s="1">
        <v>0</v>
      </c>
      <c r="S15" t="s">
        <v>345</v>
      </c>
      <c r="T15">
        <v>0</v>
      </c>
      <c r="U15" t="s">
        <v>401</v>
      </c>
      <c r="V15">
        <v>0</v>
      </c>
      <c r="X15">
        <v>0</v>
      </c>
    </row>
    <row r="16" spans="1:24">
      <c r="B16" t="s">
        <v>402</v>
      </c>
      <c r="D16" s="11" t="s">
        <v>403</v>
      </c>
      <c r="L16">
        <v>110</v>
      </c>
      <c r="M16">
        <v>4</v>
      </c>
      <c r="N16" t="s">
        <v>404</v>
      </c>
      <c r="O16" s="1" t="s">
        <v>405</v>
      </c>
      <c r="P16" t="s">
        <v>406</v>
      </c>
      <c r="Q16" t="s">
        <v>407</v>
      </c>
      <c r="R16" s="1">
        <v>0</v>
      </c>
      <c r="S16" t="s">
        <v>352</v>
      </c>
      <c r="T16">
        <v>0</v>
      </c>
      <c r="U16" t="s">
        <v>408</v>
      </c>
      <c r="V16">
        <v>0</v>
      </c>
      <c r="X16">
        <v>0</v>
      </c>
    </row>
    <row r="17" spans="2:24">
      <c r="B17" t="s">
        <v>409</v>
      </c>
      <c r="D17" s="11" t="s">
        <v>410</v>
      </c>
      <c r="F17" t="s">
        <v>411</v>
      </c>
      <c r="L17">
        <v>110</v>
      </c>
      <c r="M17">
        <v>4</v>
      </c>
      <c r="N17" t="s">
        <v>412</v>
      </c>
      <c r="O17" s="1" t="s">
        <v>386</v>
      </c>
      <c r="P17" t="s">
        <v>413</v>
      </c>
      <c r="Q17" t="s">
        <v>414</v>
      </c>
      <c r="R17" s="1">
        <v>0</v>
      </c>
      <c r="S17" t="s">
        <v>345</v>
      </c>
      <c r="T17">
        <v>0</v>
      </c>
      <c r="U17" t="s">
        <v>415</v>
      </c>
      <c r="V17">
        <v>0</v>
      </c>
      <c r="X17">
        <v>0</v>
      </c>
    </row>
    <row r="18" spans="2:24">
      <c r="B18" t="s">
        <v>416</v>
      </c>
      <c r="D18" s="11" t="s">
        <v>417</v>
      </c>
      <c r="E18" s="4" t="s">
        <v>19</v>
      </c>
      <c r="F18" t="str">
        <f>IF(基本資訊表!C8&lt;&gt;"",LEFT(基本資訊表!C8,1)&amp;"領隊"&amp;RIGHT(基本資訊表!C8,LEN(基本資訊表!C8)-1)&amp;"、","")</f>
        <v>鄒領隊漢貴、</v>
      </c>
      <c r="L18">
        <v>110</v>
      </c>
      <c r="M18">
        <v>4</v>
      </c>
      <c r="N18" t="s">
        <v>418</v>
      </c>
      <c r="O18" s="1" t="s">
        <v>386</v>
      </c>
      <c r="P18" t="s">
        <v>419</v>
      </c>
      <c r="Q18" t="s">
        <v>420</v>
      </c>
      <c r="R18" s="1">
        <v>0</v>
      </c>
      <c r="S18" t="s">
        <v>337</v>
      </c>
      <c r="T18">
        <v>0</v>
      </c>
      <c r="U18" t="s">
        <v>421</v>
      </c>
      <c r="V18">
        <v>0</v>
      </c>
      <c r="X18">
        <v>0</v>
      </c>
    </row>
    <row r="19" spans="2:24">
      <c r="B19" t="s">
        <v>422</v>
      </c>
      <c r="D19" s="11" t="s">
        <v>423</v>
      </c>
      <c r="E19" s="4" t="s">
        <v>21</v>
      </c>
      <c r="F19" t="str">
        <f>IF(基本資訊表!C9&lt;&gt;"",LEFT(基本資訊表!C9,1)&amp;"委員"&amp;RIGHT(基本資訊表!C9,LEN(基本資訊表!C9)-1)&amp;"、","")</f>
        <v>鄒委員漢貴、鄒漢貴、鄒漢貴、</v>
      </c>
      <c r="G19" t="str">
        <f>IF(基本資訊表!D9&lt;&gt;"",LEFT(基本資訊表!D9,1)&amp;"委員"&amp;RIGHT(基本資訊表!D9,LEN(基本資訊表!D9)-1)&amp;"、","")</f>
        <v/>
      </c>
      <c r="H19" t="str">
        <f>IF(基本資訊表!E9&lt;&gt;"",LEFT(基本資訊表!E9,1)&amp;"委員"&amp;RIGHT(基本資訊表!E9,LEN(基本資訊表!E9)-1)&amp;"、","")</f>
        <v/>
      </c>
      <c r="L19">
        <v>110</v>
      </c>
      <c r="M19">
        <v>4</v>
      </c>
      <c r="N19" t="s">
        <v>424</v>
      </c>
      <c r="O19" s="1" t="s">
        <v>386</v>
      </c>
      <c r="P19" t="s">
        <v>425</v>
      </c>
      <c r="Q19" s="12" t="s">
        <v>426</v>
      </c>
      <c r="R19" s="1">
        <v>0</v>
      </c>
      <c r="S19" t="s">
        <v>427</v>
      </c>
      <c r="T19">
        <v>0</v>
      </c>
      <c r="U19" t="s">
        <v>428</v>
      </c>
      <c r="V19">
        <v>0</v>
      </c>
      <c r="X19">
        <v>0</v>
      </c>
    </row>
    <row r="20" spans="2:24">
      <c r="B20" t="s">
        <v>429</v>
      </c>
      <c r="D20" s="11" t="s">
        <v>430</v>
      </c>
      <c r="E20" s="4" t="s">
        <v>24</v>
      </c>
      <c r="F20" t="str">
        <f>IF(基本資訊表!C10&lt;&gt;"",LEFT(基本資訊表!C10,1)&amp;"委員"&amp;RIGHT(基本資訊表!C10,LEN(基本資訊表!C10)-1)&amp;"、","")</f>
        <v>鄒委員漢貴、鄒漢貴、鄒漢貴、</v>
      </c>
      <c r="G20" t="str">
        <f>IF(基本資訊表!D10&lt;&gt;"",LEFT(基本資訊表!D10,1)&amp;"委員"&amp;RIGHT(基本資訊表!D10,LEN(基本資訊表!D10)-1)&amp;"、","")</f>
        <v/>
      </c>
      <c r="H20" t="str">
        <f>IF(基本資訊表!E10&lt;&gt;"",LEFT(基本資訊表!E10,1)&amp;"委員"&amp;RIGHT(基本資訊表!E10,LEN(基本資訊表!E10)-1)&amp;"、","")</f>
        <v/>
      </c>
      <c r="I20" t="e">
        <f>IF(基本資訊表!#REF!&lt;&gt;"",LEFT(基本資訊表!#REF!,1)&amp;"委員"&amp;RIGHT(基本資訊表!#REF!,LEN(基本資訊表!#REF!)-1)&amp;"、","")</f>
        <v>#REF!</v>
      </c>
      <c r="J20" t="e">
        <f>IF(基本資訊表!#REF!&lt;&gt;"",LEFT(基本資訊表!#REF!,1)&amp;"委員"&amp;RIGHT(基本資訊表!#REF!,LEN(基本資訊表!#REF!)-1)&amp;"、","")</f>
        <v>#REF!</v>
      </c>
      <c r="K20" t="e">
        <f>IF(基本資訊表!#REF!&lt;&gt;"",LEFT(基本資訊表!#REF!,1)&amp;"委員"&amp;RIGHT(基本資訊表!#REF!,LEN(基本資訊表!#REF!)-1)&amp;"、","")</f>
        <v>#REF!</v>
      </c>
      <c r="L20">
        <v>110</v>
      </c>
      <c r="M20">
        <v>5</v>
      </c>
      <c r="N20" t="s">
        <v>424</v>
      </c>
      <c r="O20" s="1" t="s">
        <v>431</v>
      </c>
      <c r="P20" t="s">
        <v>432</v>
      </c>
      <c r="Q20">
        <v>44320</v>
      </c>
      <c r="R20" s="1">
        <v>14200</v>
      </c>
      <c r="S20" t="s">
        <v>331</v>
      </c>
      <c r="T20" t="s">
        <v>433</v>
      </c>
      <c r="U20" t="s">
        <v>434</v>
      </c>
      <c r="V20" t="s">
        <v>435</v>
      </c>
      <c r="X20">
        <v>0</v>
      </c>
    </row>
    <row r="21" spans="2:24">
      <c r="B21" t="s">
        <v>436</v>
      </c>
      <c r="D21" s="11" t="s">
        <v>437</v>
      </c>
      <c r="E21" s="4" t="s">
        <v>27</v>
      </c>
      <c r="F21" t="str">
        <f>IF(基本資訊表!C11&lt;&gt;"",LEFT(基本資訊表!C11,1)&amp;"幹事"&amp;RIGHT(基本資訊表!C11,LEN(基本資訊表!C11)-1)&amp;"、","")</f>
        <v>陳幹事加榮、</v>
      </c>
      <c r="L21">
        <v>110</v>
      </c>
      <c r="M21">
        <v>8</v>
      </c>
      <c r="N21" t="s">
        <v>438</v>
      </c>
      <c r="O21" s="1" t="s">
        <v>386</v>
      </c>
      <c r="P21" t="s">
        <v>439</v>
      </c>
      <c r="Q21">
        <v>44425</v>
      </c>
      <c r="R21" s="1">
        <v>358490</v>
      </c>
      <c r="S21" t="s">
        <v>352</v>
      </c>
      <c r="T21" t="s">
        <v>440</v>
      </c>
      <c r="U21" t="s">
        <v>441</v>
      </c>
      <c r="V21" t="s">
        <v>442</v>
      </c>
      <c r="X21" t="s">
        <v>443</v>
      </c>
    </row>
    <row r="22" spans="2:24">
      <c r="B22" t="s">
        <v>444</v>
      </c>
      <c r="D22" s="11" t="s">
        <v>445</v>
      </c>
      <c r="E22" s="4" t="s">
        <v>446</v>
      </c>
      <c r="F22" t="str">
        <f>IFERROR(HLOOKUP(LEFT(基本資訊表!C11,1)&amp;"委員"&amp;RIGHT(基本資訊表!C11,LEN(基本資訊表!C11)-1)&amp;"、",E20:K20,1,FALSE),"No one")</f>
        <v>No one</v>
      </c>
      <c r="H22" t="str">
        <f>IF(基本資訊表!E11&lt;&gt;"",LEFT(基本資訊表!E11,1)&amp;"委員"&amp;RIGHT(基本資訊表!E11,2),"")</f>
        <v/>
      </c>
      <c r="L22">
        <v>110</v>
      </c>
      <c r="M22">
        <v>8</v>
      </c>
      <c r="N22" t="s">
        <v>447</v>
      </c>
      <c r="O22" s="1" t="s">
        <v>448</v>
      </c>
      <c r="P22" t="s">
        <v>449</v>
      </c>
      <c r="Q22">
        <v>44426</v>
      </c>
      <c r="R22" s="1">
        <v>183970</v>
      </c>
      <c r="S22" t="s">
        <v>345</v>
      </c>
      <c r="T22" t="s">
        <v>450</v>
      </c>
      <c r="U22" t="s">
        <v>451</v>
      </c>
      <c r="V22" t="s">
        <v>452</v>
      </c>
      <c r="X22" t="s">
        <v>453</v>
      </c>
    </row>
    <row r="23" spans="2:24">
      <c r="B23" t="s">
        <v>454</v>
      </c>
      <c r="D23" s="11" t="s">
        <v>455</v>
      </c>
      <c r="E23" s="4" t="s">
        <v>456</v>
      </c>
      <c r="F23" t="str">
        <f>IF(OR(IF(IFERROR(MATCH($F$22,$F$20:$K$20,0),0)=1,"",F20)=0,IF(IFERROR(MATCH($F$22,$F$20:$K$20,0),0)=1,"",F20)=""),"",F20)</f>
        <v>鄒委員漢貴、鄒漢貴、鄒漢貴、</v>
      </c>
      <c r="G23" t="str">
        <f>IF(OR(IF(IFERROR(MATCH($F$22,$F$20:$K$20,0),0)=2,"",G20)=0,IF(IFERROR(MATCH($F$22,$F$20:$K$20,0),0)=2,"",G20)=""),"",G20)</f>
        <v/>
      </c>
      <c r="H23" t="str">
        <f>IF(OR(IF(IFERROR(MATCH($F$22,$F$20:$K$20,0),0)=3,"",H20)=0,IF(IFERROR(MATCH($F$22,$F$20:$K$20,0),0)=3,"",H20)=""),"",H20)</f>
        <v/>
      </c>
      <c r="I23" t="e">
        <f>IF(OR(IF(IFERROR(MATCH($F$22,$F$20:$K$20,0),0)=4,"",I20)=0,IF(IFERROR(MATCH($F$22,$F$20:$K$20,0),0)=4,"",I20)=""),"",I20)</f>
        <v>#REF!</v>
      </c>
      <c r="J23" t="e">
        <f>IF(OR(IF(IFERROR(MATCH($F$22,$F$20:$K$20,0),0)=5,"",J20)=0,IF(IFERROR(MATCH($F$22,$F$20:$K$20,0),0)=5,"",J20)=""),"",J20)</f>
        <v>#REF!</v>
      </c>
      <c r="K23" t="e">
        <f>IF(OR(IF(IFERROR(MATCH($F$22,$F$20:$K$20,0),0)=6,"",K20)=0,IF(IFERROR(MATCH($F$22,$F$20:$K$20,0),0)=6,"",K20)=""),"",K20)</f>
        <v>#REF!</v>
      </c>
      <c r="L23">
        <v>110</v>
      </c>
      <c r="M23">
        <v>8</v>
      </c>
      <c r="N23" t="s">
        <v>424</v>
      </c>
      <c r="O23" s="1" t="s">
        <v>405</v>
      </c>
      <c r="P23" t="s">
        <v>457</v>
      </c>
      <c r="Q23">
        <v>44428</v>
      </c>
      <c r="R23" s="1">
        <v>193000</v>
      </c>
      <c r="S23" t="s">
        <v>395</v>
      </c>
      <c r="T23" t="s">
        <v>458</v>
      </c>
      <c r="U23" t="s">
        <v>459</v>
      </c>
      <c r="V23" t="s">
        <v>460</v>
      </c>
      <c r="X23" t="s">
        <v>461</v>
      </c>
    </row>
    <row r="24" spans="2:24" ht="33">
      <c r="B24" t="s">
        <v>462</v>
      </c>
      <c r="D24" s="11" t="s">
        <v>463</v>
      </c>
      <c r="E24" s="4" t="s">
        <v>464</v>
      </c>
      <c r="F24" t="str">
        <f>LEFT(F22,LEN(F22)-1)&amp;"(兼幹事)、"</f>
        <v>No on(兼幹事)、</v>
      </c>
      <c r="L24">
        <v>110</v>
      </c>
      <c r="M24">
        <v>8</v>
      </c>
      <c r="N24" t="s">
        <v>465</v>
      </c>
      <c r="O24" s="1" t="s">
        <v>405</v>
      </c>
      <c r="P24" t="s">
        <v>466</v>
      </c>
      <c r="Q24">
        <v>44428</v>
      </c>
      <c r="R24" s="1">
        <v>129200</v>
      </c>
      <c r="S24" t="s">
        <v>20</v>
      </c>
      <c r="T24" s="5" t="s">
        <v>467</v>
      </c>
      <c r="U24" t="s">
        <v>468</v>
      </c>
      <c r="V24" t="s">
        <v>469</v>
      </c>
      <c r="X24" t="s">
        <v>470</v>
      </c>
    </row>
    <row r="25" spans="2:24">
      <c r="B25" t="s">
        <v>471</v>
      </c>
      <c r="D25" s="11" t="s">
        <v>472</v>
      </c>
      <c r="E25" s="4" t="s">
        <v>473</v>
      </c>
      <c r="F25" t="e">
        <f>CONCATENATE(F18,F19,G19,H19,F23,G23,H23,I23,J23,K23,IF(F22&lt;&gt;"no one",F24,F21))</f>
        <v>#REF!</v>
      </c>
      <c r="L25">
        <v>110</v>
      </c>
      <c r="M25">
        <v>8</v>
      </c>
      <c r="N25" t="s">
        <v>362</v>
      </c>
      <c r="O25" s="1" t="s">
        <v>474</v>
      </c>
      <c r="P25" t="s">
        <v>475</v>
      </c>
      <c r="Q25">
        <v>44433</v>
      </c>
      <c r="R25" s="1">
        <v>3820000</v>
      </c>
      <c r="S25" t="s">
        <v>427</v>
      </c>
      <c r="T25" t="s">
        <v>476</v>
      </c>
      <c r="U25" t="s">
        <v>477</v>
      </c>
      <c r="V25" t="s">
        <v>478</v>
      </c>
      <c r="X25" t="s">
        <v>479</v>
      </c>
    </row>
    <row r="26" spans="2:24">
      <c r="B26" t="s">
        <v>480</v>
      </c>
      <c r="D26" s="11" t="s">
        <v>481</v>
      </c>
      <c r="E26" s="4" t="s">
        <v>482</v>
      </c>
      <c r="F26" t="e">
        <f>LEFT(F25,LEN(F25)-1)</f>
        <v>#REF!</v>
      </c>
      <c r="L26">
        <v>110</v>
      </c>
      <c r="M26">
        <v>8</v>
      </c>
      <c r="N26" t="s">
        <v>356</v>
      </c>
      <c r="O26" s="1" t="s">
        <v>448</v>
      </c>
      <c r="P26" t="s">
        <v>483</v>
      </c>
      <c r="Q26">
        <v>44435</v>
      </c>
      <c r="R26" s="1">
        <v>155877</v>
      </c>
      <c r="S26" t="s">
        <v>20</v>
      </c>
      <c r="T26" t="s">
        <v>484</v>
      </c>
      <c r="U26" t="s">
        <v>485</v>
      </c>
      <c r="V26" t="s">
        <v>486</v>
      </c>
      <c r="X26" t="s">
        <v>487</v>
      </c>
    </row>
    <row r="27" spans="2:24">
      <c r="B27" t="s">
        <v>488</v>
      </c>
      <c r="D27" s="11" t="s">
        <v>489</v>
      </c>
      <c r="E27" s="4" t="s">
        <v>490</v>
      </c>
      <c r="F27" t="e">
        <f>LEFT(CONCATENATE(IF(基本資訊表!C8&lt;&gt;"",LEFT(基本資訊表!C8,1)&amp;"委員"&amp;RIGHT(基本資訊表!C8,LEN(基本資訊表!C8)-1)&amp;"、",""),下拉式選單資訊!F20,下拉式選單資訊!G20,下拉式選單資訊!H20,下拉式選單資訊!I20,下拉式選單資訊!J20,下拉式選單資訊!K20),LEN(CONCATENATE(下拉式選單資訊!F18,下拉式選單資訊!F20,下拉式選單資訊!G20,下拉式選單資訊!H20,下拉式選單資訊!I20,下拉式選單資訊!J20,下拉式選單資訊!K20))-1)</f>
        <v>#REF!</v>
      </c>
      <c r="L27">
        <v>110</v>
      </c>
      <c r="M27">
        <v>9</v>
      </c>
      <c r="N27" t="s">
        <v>412</v>
      </c>
      <c r="O27" s="1" t="s">
        <v>405</v>
      </c>
      <c r="P27" t="s">
        <v>491</v>
      </c>
      <c r="Q27">
        <v>44452</v>
      </c>
      <c r="R27" s="1">
        <v>179850</v>
      </c>
      <c r="S27" t="s">
        <v>352</v>
      </c>
      <c r="T27" t="s">
        <v>492</v>
      </c>
      <c r="U27" t="s">
        <v>493</v>
      </c>
      <c r="V27" t="s">
        <v>494</v>
      </c>
      <c r="X27" t="s">
        <v>495</v>
      </c>
    </row>
    <row r="28" spans="2:24">
      <c r="B28" t="s">
        <v>496</v>
      </c>
      <c r="D28" s="11" t="s">
        <v>497</v>
      </c>
      <c r="L28">
        <v>110</v>
      </c>
      <c r="M28">
        <v>9</v>
      </c>
      <c r="N28" t="s">
        <v>447</v>
      </c>
      <c r="O28" s="1" t="s">
        <v>405</v>
      </c>
      <c r="P28" t="s">
        <v>498</v>
      </c>
      <c r="Q28">
        <v>44454</v>
      </c>
      <c r="R28" s="1">
        <v>100570</v>
      </c>
      <c r="S28" t="s">
        <v>352</v>
      </c>
      <c r="T28" t="s">
        <v>499</v>
      </c>
      <c r="U28" t="s">
        <v>500</v>
      </c>
      <c r="V28" t="s">
        <v>469</v>
      </c>
      <c r="X28" t="s">
        <v>501</v>
      </c>
    </row>
    <row r="29" spans="2:24">
      <c r="B29" t="s">
        <v>502</v>
      </c>
      <c r="D29" s="11" t="s">
        <v>503</v>
      </c>
      <c r="L29">
        <v>110</v>
      </c>
      <c r="M29">
        <v>9</v>
      </c>
      <c r="N29" t="s">
        <v>349</v>
      </c>
      <c r="O29" s="1" t="s">
        <v>405</v>
      </c>
      <c r="P29" t="s">
        <v>504</v>
      </c>
      <c r="Q29">
        <v>44455</v>
      </c>
      <c r="R29" s="1">
        <v>4780</v>
      </c>
      <c r="S29" t="s">
        <v>427</v>
      </c>
      <c r="T29" t="s">
        <v>505</v>
      </c>
      <c r="U29" t="s">
        <v>506</v>
      </c>
      <c r="V29" t="s">
        <v>435</v>
      </c>
      <c r="X29" t="s">
        <v>507</v>
      </c>
    </row>
    <row r="30" spans="2:24">
      <c r="B30" t="s">
        <v>508</v>
      </c>
      <c r="D30" s="11" t="s">
        <v>509</v>
      </c>
      <c r="E30" s="4" t="s">
        <v>510</v>
      </c>
      <c r="L30">
        <v>110</v>
      </c>
      <c r="M30">
        <v>9</v>
      </c>
      <c r="N30" t="s">
        <v>424</v>
      </c>
      <c r="O30" s="1" t="s">
        <v>386</v>
      </c>
      <c r="P30" t="s">
        <v>511</v>
      </c>
      <c r="Q30">
        <v>44455</v>
      </c>
      <c r="R30" s="1">
        <v>9920</v>
      </c>
      <c r="S30" t="s">
        <v>512</v>
      </c>
      <c r="T30" t="s">
        <v>513</v>
      </c>
      <c r="U30" t="s">
        <v>514</v>
      </c>
      <c r="V30" t="s">
        <v>460</v>
      </c>
      <c r="X30" t="s">
        <v>515</v>
      </c>
    </row>
    <row r="31" spans="2:24">
      <c r="B31" t="s">
        <v>4</v>
      </c>
      <c r="D31" s="11" t="s">
        <v>516</v>
      </c>
      <c r="E31" s="4" t="str">
        <f>基本資訊表!C8</f>
        <v>鄒漢貴</v>
      </c>
      <c r="L31">
        <v>110</v>
      </c>
      <c r="M31">
        <v>9</v>
      </c>
      <c r="N31" t="s">
        <v>372</v>
      </c>
      <c r="O31" s="1" t="s">
        <v>386</v>
      </c>
      <c r="P31" t="s">
        <v>517</v>
      </c>
      <c r="Q31">
        <v>44456</v>
      </c>
      <c r="R31" s="1">
        <v>36830</v>
      </c>
      <c r="S31" t="s">
        <v>518</v>
      </c>
      <c r="T31" t="s">
        <v>519</v>
      </c>
      <c r="U31" t="s">
        <v>520</v>
      </c>
      <c r="V31" t="s">
        <v>478</v>
      </c>
      <c r="X31" t="s">
        <v>521</v>
      </c>
    </row>
    <row r="32" spans="2:24">
      <c r="B32" t="s">
        <v>522</v>
      </c>
      <c r="D32" s="11" t="s">
        <v>523</v>
      </c>
      <c r="E32" s="4" t="str">
        <f>基本資訊表!C9</f>
        <v>鄒漢貴、鄒漢貴、鄒漢貴</v>
      </c>
      <c r="L32">
        <v>110</v>
      </c>
      <c r="M32">
        <v>9</v>
      </c>
      <c r="N32" t="s">
        <v>341</v>
      </c>
      <c r="O32" s="1" t="s">
        <v>405</v>
      </c>
      <c r="P32" t="s">
        <v>524</v>
      </c>
      <c r="Q32">
        <v>44461</v>
      </c>
      <c r="R32" s="1">
        <v>193448</v>
      </c>
      <c r="S32" t="s">
        <v>345</v>
      </c>
      <c r="T32" t="s">
        <v>525</v>
      </c>
      <c r="U32" t="s">
        <v>526</v>
      </c>
      <c r="V32" t="s">
        <v>527</v>
      </c>
      <c r="X32" t="s">
        <v>528</v>
      </c>
    </row>
    <row r="33" spans="2:24">
      <c r="B33" t="s">
        <v>529</v>
      </c>
      <c r="D33" s="11" t="s">
        <v>530</v>
      </c>
      <c r="E33" s="4">
        <f>基本資訊表!D9</f>
        <v>0</v>
      </c>
      <c r="L33">
        <v>110</v>
      </c>
      <c r="M33">
        <v>9</v>
      </c>
      <c r="N33" t="s">
        <v>531</v>
      </c>
      <c r="O33" s="1" t="s">
        <v>405</v>
      </c>
      <c r="P33" t="s">
        <v>532</v>
      </c>
      <c r="Q33">
        <v>44462</v>
      </c>
      <c r="R33" s="1">
        <v>27900</v>
      </c>
      <c r="S33" t="s">
        <v>395</v>
      </c>
      <c r="T33" t="s">
        <v>533</v>
      </c>
      <c r="U33" t="s">
        <v>534</v>
      </c>
      <c r="V33" t="s">
        <v>486</v>
      </c>
      <c r="X33">
        <v>110190210126</v>
      </c>
    </row>
    <row r="34" spans="2:24">
      <c r="B34" t="s">
        <v>535</v>
      </c>
      <c r="D34" s="11" t="s">
        <v>536</v>
      </c>
      <c r="E34" s="4">
        <f>基本資訊表!E9</f>
        <v>0</v>
      </c>
      <c r="L34">
        <v>110</v>
      </c>
      <c r="M34">
        <v>9</v>
      </c>
      <c r="N34" t="s">
        <v>392</v>
      </c>
      <c r="O34" s="1" t="s">
        <v>386</v>
      </c>
      <c r="P34" t="s">
        <v>537</v>
      </c>
      <c r="Q34">
        <v>44466</v>
      </c>
      <c r="R34" s="1">
        <v>34850</v>
      </c>
      <c r="S34" t="s">
        <v>20</v>
      </c>
      <c r="T34" t="s">
        <v>538</v>
      </c>
      <c r="U34" t="s">
        <v>539</v>
      </c>
      <c r="V34" t="s">
        <v>539</v>
      </c>
      <c r="X34" t="s">
        <v>540</v>
      </c>
    </row>
    <row r="35" spans="2:24">
      <c r="B35" t="s">
        <v>541</v>
      </c>
      <c r="D35" s="11" t="s">
        <v>542</v>
      </c>
      <c r="E35" s="4" t="str">
        <f>基本資訊表!C10</f>
        <v>鄒漢貴、鄒漢貴、鄒漢貴</v>
      </c>
      <c r="L35">
        <v>110</v>
      </c>
      <c r="M35">
        <v>9</v>
      </c>
      <c r="N35" t="s">
        <v>362</v>
      </c>
      <c r="O35" s="1" t="s">
        <v>474</v>
      </c>
      <c r="P35" t="s">
        <v>543</v>
      </c>
      <c r="Q35">
        <v>44468</v>
      </c>
      <c r="R35" s="1">
        <v>3050000</v>
      </c>
      <c r="S35" t="s">
        <v>20</v>
      </c>
      <c r="T35" t="s">
        <v>544</v>
      </c>
      <c r="U35" t="s">
        <v>545</v>
      </c>
      <c r="V35" t="s">
        <v>442</v>
      </c>
      <c r="X35" t="s">
        <v>546</v>
      </c>
    </row>
    <row r="36" spans="2:24">
      <c r="B36" t="s">
        <v>547</v>
      </c>
      <c r="D36" s="11" t="s">
        <v>548</v>
      </c>
      <c r="E36" s="4">
        <f>基本資訊表!D10</f>
        <v>0</v>
      </c>
      <c r="L36">
        <v>110</v>
      </c>
      <c r="M36">
        <v>10</v>
      </c>
      <c r="N36" t="s">
        <v>447</v>
      </c>
      <c r="O36" s="1" t="s">
        <v>405</v>
      </c>
      <c r="P36" t="s">
        <v>549</v>
      </c>
      <c r="Q36">
        <v>44477</v>
      </c>
      <c r="R36" s="1">
        <v>157500</v>
      </c>
      <c r="S36" t="s">
        <v>518</v>
      </c>
      <c r="T36" t="s">
        <v>550</v>
      </c>
      <c r="U36" t="s">
        <v>551</v>
      </c>
      <c r="V36" t="s">
        <v>469</v>
      </c>
      <c r="X36" t="s">
        <v>552</v>
      </c>
    </row>
    <row r="37" spans="2:24">
      <c r="B37" t="s">
        <v>553</v>
      </c>
      <c r="D37" s="11" t="s">
        <v>554</v>
      </c>
      <c r="E37" s="4">
        <f>基本資訊表!E10</f>
        <v>0</v>
      </c>
      <c r="L37">
        <v>110</v>
      </c>
      <c r="M37">
        <v>10</v>
      </c>
      <c r="N37" t="s">
        <v>412</v>
      </c>
      <c r="O37" s="1" t="s">
        <v>386</v>
      </c>
      <c r="P37" t="s">
        <v>555</v>
      </c>
      <c r="Q37">
        <v>44481</v>
      </c>
      <c r="R37" s="1">
        <v>16480</v>
      </c>
      <c r="S37" t="s">
        <v>345</v>
      </c>
      <c r="T37" t="s">
        <v>556</v>
      </c>
      <c r="U37" t="s">
        <v>557</v>
      </c>
      <c r="V37" t="s">
        <v>460</v>
      </c>
      <c r="X37" t="s">
        <v>558</v>
      </c>
    </row>
    <row r="38" spans="2:24">
      <c r="B38" t="s">
        <v>559</v>
      </c>
      <c r="D38" s="11" t="s">
        <v>560</v>
      </c>
      <c r="E38" s="4" t="e">
        <f>基本資訊表!#REF!</f>
        <v>#REF!</v>
      </c>
      <c r="L38">
        <v>110</v>
      </c>
      <c r="M38">
        <v>10</v>
      </c>
      <c r="N38" t="s">
        <v>13</v>
      </c>
      <c r="O38" s="1" t="s">
        <v>386</v>
      </c>
      <c r="P38" t="s">
        <v>561</v>
      </c>
      <c r="Q38">
        <v>44484</v>
      </c>
      <c r="R38" s="1">
        <v>33500</v>
      </c>
      <c r="S38" t="s">
        <v>512</v>
      </c>
      <c r="T38" t="s">
        <v>562</v>
      </c>
      <c r="U38" t="s">
        <v>520</v>
      </c>
      <c r="V38" t="s">
        <v>478</v>
      </c>
      <c r="X38" t="s">
        <v>563</v>
      </c>
    </row>
    <row r="39" spans="2:24">
      <c r="B39" t="s">
        <v>564</v>
      </c>
      <c r="D39" s="11" t="s">
        <v>565</v>
      </c>
      <c r="E39" s="4" t="e">
        <f>基本資訊表!#REF!</f>
        <v>#REF!</v>
      </c>
      <c r="L39">
        <v>110</v>
      </c>
      <c r="M39">
        <v>10</v>
      </c>
      <c r="N39" t="s">
        <v>335</v>
      </c>
      <c r="O39" s="1" t="s">
        <v>386</v>
      </c>
      <c r="P39" t="s">
        <v>566</v>
      </c>
      <c r="Q39">
        <v>44487</v>
      </c>
      <c r="R39" s="1">
        <v>22449</v>
      </c>
      <c r="S39" t="s">
        <v>395</v>
      </c>
      <c r="T39" t="s">
        <v>567</v>
      </c>
      <c r="U39" t="s">
        <v>25</v>
      </c>
      <c r="V39" t="s">
        <v>452</v>
      </c>
      <c r="X39" t="s">
        <v>568</v>
      </c>
    </row>
    <row r="40" spans="2:24">
      <c r="D40" s="11" t="s">
        <v>23</v>
      </c>
      <c r="E40" s="4" t="e">
        <f>基本資訊表!#REF!</f>
        <v>#REF!</v>
      </c>
      <c r="L40">
        <v>110</v>
      </c>
      <c r="M40">
        <v>10</v>
      </c>
      <c r="N40" t="s">
        <v>341</v>
      </c>
      <c r="O40" s="1" t="s">
        <v>386</v>
      </c>
      <c r="P40" t="s">
        <v>569</v>
      </c>
      <c r="Q40">
        <v>44487</v>
      </c>
      <c r="R40" s="1">
        <v>131156</v>
      </c>
      <c r="S40" t="s">
        <v>427</v>
      </c>
      <c r="T40" t="s">
        <v>570</v>
      </c>
      <c r="U40" t="s">
        <v>571</v>
      </c>
      <c r="V40" t="s">
        <v>442</v>
      </c>
      <c r="X40" t="s">
        <v>572</v>
      </c>
    </row>
    <row r="41" spans="2:24">
      <c r="D41" s="11" t="s">
        <v>573</v>
      </c>
      <c r="L41">
        <v>110</v>
      </c>
      <c r="M41">
        <v>10</v>
      </c>
      <c r="N41" t="s">
        <v>438</v>
      </c>
      <c r="O41" s="1" t="s">
        <v>405</v>
      </c>
      <c r="P41" t="s">
        <v>574</v>
      </c>
      <c r="Q41">
        <v>44488</v>
      </c>
      <c r="R41" s="1">
        <v>199190</v>
      </c>
      <c r="S41" t="s">
        <v>352</v>
      </c>
      <c r="T41" t="s">
        <v>575</v>
      </c>
      <c r="U41" t="s">
        <v>514</v>
      </c>
      <c r="V41" t="s">
        <v>486</v>
      </c>
      <c r="X41" t="s">
        <v>576</v>
      </c>
    </row>
    <row r="42" spans="2:24">
      <c r="D42" s="11" t="s">
        <v>577</v>
      </c>
      <c r="L42">
        <v>110</v>
      </c>
      <c r="M42">
        <v>10</v>
      </c>
      <c r="N42" t="s">
        <v>578</v>
      </c>
      <c r="O42" s="1" t="s">
        <v>405</v>
      </c>
      <c r="P42" t="s">
        <v>579</v>
      </c>
      <c r="Q42">
        <v>44490</v>
      </c>
      <c r="R42" s="1">
        <v>41560</v>
      </c>
      <c r="S42" t="s">
        <v>427</v>
      </c>
      <c r="T42" t="s">
        <v>580</v>
      </c>
      <c r="U42" t="s">
        <v>581</v>
      </c>
      <c r="V42" t="s">
        <v>26</v>
      </c>
      <c r="X42" t="s">
        <v>582</v>
      </c>
    </row>
    <row r="43" spans="2:24">
      <c r="D43" s="11" t="s">
        <v>583</v>
      </c>
      <c r="L43">
        <v>110</v>
      </c>
      <c r="M43">
        <v>10</v>
      </c>
      <c r="N43" t="s">
        <v>385</v>
      </c>
      <c r="O43" s="1" t="s">
        <v>386</v>
      </c>
      <c r="P43" t="s">
        <v>584</v>
      </c>
      <c r="Q43">
        <v>44491</v>
      </c>
      <c r="R43" s="1">
        <v>17920</v>
      </c>
      <c r="S43" t="s">
        <v>20</v>
      </c>
      <c r="T43" t="s">
        <v>585</v>
      </c>
      <c r="U43" t="s">
        <v>586</v>
      </c>
      <c r="V43" t="s">
        <v>587</v>
      </c>
      <c r="X43">
        <v>110043</v>
      </c>
    </row>
    <row r="44" spans="2:24">
      <c r="D44" s="11" t="s">
        <v>588</v>
      </c>
      <c r="L44">
        <v>110</v>
      </c>
      <c r="M44">
        <v>11</v>
      </c>
      <c r="N44" t="s">
        <v>372</v>
      </c>
      <c r="O44" s="1" t="s">
        <v>386</v>
      </c>
      <c r="P44" t="s">
        <v>589</v>
      </c>
      <c r="Q44">
        <v>44508</v>
      </c>
      <c r="R44" s="1">
        <v>29390</v>
      </c>
      <c r="S44" t="s">
        <v>395</v>
      </c>
      <c r="T44" t="s">
        <v>590</v>
      </c>
      <c r="U44" t="s">
        <v>520</v>
      </c>
      <c r="V44" t="s">
        <v>591</v>
      </c>
      <c r="X44" t="s">
        <v>592</v>
      </c>
    </row>
    <row r="45" spans="2:24">
      <c r="D45" s="11" t="s">
        <v>593</v>
      </c>
      <c r="L45">
        <v>110</v>
      </c>
      <c r="M45">
        <v>11</v>
      </c>
      <c r="N45" t="s">
        <v>341</v>
      </c>
      <c r="O45" s="1" t="s">
        <v>386</v>
      </c>
      <c r="P45" t="s">
        <v>594</v>
      </c>
      <c r="Q45">
        <v>44510</v>
      </c>
      <c r="R45" s="1">
        <v>23360</v>
      </c>
      <c r="S45" t="s">
        <v>512</v>
      </c>
      <c r="T45" t="s">
        <v>595</v>
      </c>
      <c r="U45" t="s">
        <v>539</v>
      </c>
      <c r="V45" t="s">
        <v>587</v>
      </c>
      <c r="X45" t="s">
        <v>596</v>
      </c>
    </row>
    <row r="46" spans="2:24">
      <c r="D46" s="11" t="s">
        <v>597</v>
      </c>
      <c r="L46">
        <v>110</v>
      </c>
      <c r="M46">
        <v>11</v>
      </c>
      <c r="N46" t="s">
        <v>385</v>
      </c>
      <c r="O46" s="1" t="s">
        <v>386</v>
      </c>
      <c r="P46" t="s">
        <v>598</v>
      </c>
      <c r="Q46">
        <v>44510</v>
      </c>
      <c r="R46" s="1">
        <v>16840</v>
      </c>
      <c r="S46" t="s">
        <v>427</v>
      </c>
      <c r="T46" t="s">
        <v>599</v>
      </c>
      <c r="U46" t="s">
        <v>25</v>
      </c>
      <c r="V46" t="s">
        <v>478</v>
      </c>
      <c r="X46">
        <v>110020</v>
      </c>
    </row>
    <row r="47" spans="2:24">
      <c r="D47" s="11" t="s">
        <v>600</v>
      </c>
      <c r="E47" s="406"/>
      <c r="F47" s="406"/>
      <c r="L47">
        <v>110</v>
      </c>
      <c r="M47">
        <v>11</v>
      </c>
      <c r="N47" t="s">
        <v>438</v>
      </c>
      <c r="O47" s="1" t="s">
        <v>386</v>
      </c>
      <c r="P47" t="s">
        <v>601</v>
      </c>
      <c r="Q47">
        <v>44515</v>
      </c>
      <c r="R47" s="1">
        <v>328877</v>
      </c>
      <c r="S47" t="s">
        <v>427</v>
      </c>
      <c r="T47" t="s">
        <v>602</v>
      </c>
      <c r="U47" t="s">
        <v>603</v>
      </c>
      <c r="V47" t="s">
        <v>442</v>
      </c>
      <c r="X47" t="s">
        <v>604</v>
      </c>
    </row>
    <row r="48" spans="2:24">
      <c r="D48" s="11" t="s">
        <v>605</v>
      </c>
      <c r="F48" s="4"/>
      <c r="G48" s="4"/>
      <c r="H48" s="4"/>
      <c r="I48" s="4"/>
      <c r="J48" s="4"/>
      <c r="L48">
        <v>110</v>
      </c>
      <c r="M48">
        <v>11</v>
      </c>
      <c r="N48" t="s">
        <v>606</v>
      </c>
      <c r="O48" s="1" t="s">
        <v>405</v>
      </c>
      <c r="P48" t="s">
        <v>607</v>
      </c>
      <c r="Q48">
        <v>44516</v>
      </c>
      <c r="R48" s="1">
        <v>20140</v>
      </c>
      <c r="S48" t="s">
        <v>518</v>
      </c>
      <c r="T48" t="s">
        <v>608</v>
      </c>
      <c r="U48" t="s">
        <v>609</v>
      </c>
      <c r="V48" t="s">
        <v>26</v>
      </c>
      <c r="X48">
        <v>11005200103</v>
      </c>
    </row>
    <row r="49" spans="4:24">
      <c r="D49" s="11" t="s">
        <v>610</v>
      </c>
      <c r="F49" s="4"/>
      <c r="G49" s="4"/>
      <c r="H49" s="4"/>
      <c r="I49" s="4"/>
      <c r="J49" s="4"/>
      <c r="L49">
        <v>110</v>
      </c>
      <c r="M49">
        <v>11</v>
      </c>
      <c r="N49" t="s">
        <v>392</v>
      </c>
      <c r="O49" s="1" t="s">
        <v>405</v>
      </c>
      <c r="P49" t="s">
        <v>611</v>
      </c>
      <c r="Q49">
        <v>44518</v>
      </c>
      <c r="R49" s="1">
        <v>279900</v>
      </c>
      <c r="S49" t="s">
        <v>352</v>
      </c>
      <c r="T49" t="s">
        <v>612</v>
      </c>
      <c r="U49" t="s">
        <v>613</v>
      </c>
      <c r="V49" t="s">
        <v>486</v>
      </c>
      <c r="X49" t="s">
        <v>614</v>
      </c>
    </row>
    <row r="50" spans="4:24">
      <c r="D50" s="11" t="s">
        <v>615</v>
      </c>
      <c r="E50"/>
      <c r="L50">
        <v>110</v>
      </c>
      <c r="M50">
        <v>11</v>
      </c>
      <c r="N50" t="s">
        <v>362</v>
      </c>
      <c r="O50" s="1" t="s">
        <v>616</v>
      </c>
      <c r="P50" t="s">
        <v>617</v>
      </c>
      <c r="Q50">
        <v>44523</v>
      </c>
      <c r="R50" s="1">
        <v>613000</v>
      </c>
      <c r="S50" t="s">
        <v>345</v>
      </c>
      <c r="T50" t="s">
        <v>618</v>
      </c>
      <c r="U50" t="s">
        <v>619</v>
      </c>
      <c r="V50" t="s">
        <v>527</v>
      </c>
      <c r="X50" t="s">
        <v>620</v>
      </c>
    </row>
    <row r="51" spans="4:24">
      <c r="D51" s="11" t="s">
        <v>621</v>
      </c>
      <c r="F51" s="4"/>
      <c r="L51">
        <v>110</v>
      </c>
      <c r="M51">
        <v>11</v>
      </c>
      <c r="N51" t="s">
        <v>622</v>
      </c>
      <c r="O51" s="1" t="s">
        <v>405</v>
      </c>
      <c r="P51" t="s">
        <v>623</v>
      </c>
      <c r="Q51">
        <v>44523</v>
      </c>
      <c r="R51" s="1">
        <v>209510</v>
      </c>
      <c r="S51" t="s">
        <v>395</v>
      </c>
      <c r="T51" t="s">
        <v>624</v>
      </c>
      <c r="U51" t="s">
        <v>625</v>
      </c>
      <c r="V51" t="s">
        <v>469</v>
      </c>
      <c r="X51" t="s">
        <v>626</v>
      </c>
    </row>
    <row r="52" spans="4:24">
      <c r="D52" s="11" t="s">
        <v>627</v>
      </c>
      <c r="F52" s="4"/>
      <c r="L52">
        <v>110</v>
      </c>
      <c r="M52">
        <v>12</v>
      </c>
      <c r="N52" t="s">
        <v>379</v>
      </c>
      <c r="O52" s="1" t="s">
        <v>363</v>
      </c>
      <c r="P52" t="s">
        <v>628</v>
      </c>
      <c r="Q52">
        <v>44553</v>
      </c>
      <c r="R52" s="1">
        <v>23000</v>
      </c>
      <c r="S52" t="s">
        <v>352</v>
      </c>
      <c r="T52" t="s">
        <v>629</v>
      </c>
      <c r="U52" t="s">
        <v>630</v>
      </c>
      <c r="V52" t="s">
        <v>631</v>
      </c>
      <c r="X52" t="s">
        <v>632</v>
      </c>
    </row>
    <row r="53" spans="4:24">
      <c r="D53" s="11" t="s">
        <v>633</v>
      </c>
      <c r="L53">
        <v>110</v>
      </c>
      <c r="M53">
        <v>12</v>
      </c>
      <c r="N53" t="s">
        <v>634</v>
      </c>
      <c r="O53" s="1" t="s">
        <v>635</v>
      </c>
      <c r="P53" t="s">
        <v>636</v>
      </c>
      <c r="Q53">
        <v>44544</v>
      </c>
      <c r="R53" s="1">
        <v>120880</v>
      </c>
      <c r="S53" t="s">
        <v>512</v>
      </c>
      <c r="T53" t="s">
        <v>637</v>
      </c>
      <c r="U53" t="s">
        <v>638</v>
      </c>
      <c r="V53" t="s">
        <v>571</v>
      </c>
      <c r="X53" t="s">
        <v>639</v>
      </c>
    </row>
    <row r="54" spans="4:24">
      <c r="D54" s="11" t="s">
        <v>640</v>
      </c>
      <c r="L54">
        <v>110</v>
      </c>
      <c r="M54">
        <v>12</v>
      </c>
      <c r="N54" t="s">
        <v>372</v>
      </c>
      <c r="O54" s="1" t="s">
        <v>11</v>
      </c>
      <c r="P54" t="s">
        <v>641</v>
      </c>
      <c r="Q54">
        <v>44538</v>
      </c>
      <c r="R54" s="1">
        <v>56200</v>
      </c>
      <c r="S54" t="s">
        <v>395</v>
      </c>
      <c r="T54" t="s">
        <v>642</v>
      </c>
      <c r="U54" t="s">
        <v>603</v>
      </c>
      <c r="V54" t="s">
        <v>527</v>
      </c>
      <c r="X54" t="s">
        <v>643</v>
      </c>
    </row>
    <row r="55" spans="4:24">
      <c r="D55" s="11" t="s">
        <v>644</v>
      </c>
      <c r="L55">
        <v>110</v>
      </c>
      <c r="M55">
        <v>12</v>
      </c>
      <c r="N55" t="s">
        <v>645</v>
      </c>
      <c r="O55" s="1" t="s">
        <v>646</v>
      </c>
      <c r="P55" t="s">
        <v>647</v>
      </c>
      <c r="Q55">
        <v>44551</v>
      </c>
      <c r="R55" s="1">
        <v>450880</v>
      </c>
      <c r="S55" t="s">
        <v>427</v>
      </c>
      <c r="T55" t="s">
        <v>648</v>
      </c>
      <c r="U55" t="s">
        <v>649</v>
      </c>
      <c r="V55" t="s">
        <v>435</v>
      </c>
      <c r="X55" t="s">
        <v>650</v>
      </c>
    </row>
    <row r="56" spans="4:24">
      <c r="D56" s="11" t="s">
        <v>651</v>
      </c>
      <c r="L56">
        <v>111</v>
      </c>
      <c r="M56">
        <v>1</v>
      </c>
      <c r="N56" t="s">
        <v>362</v>
      </c>
      <c r="O56" s="1" t="s">
        <v>474</v>
      </c>
      <c r="P56" t="s">
        <v>652</v>
      </c>
      <c r="Q56">
        <v>44578</v>
      </c>
      <c r="R56" s="1">
        <v>2842000</v>
      </c>
      <c r="S56" t="s">
        <v>427</v>
      </c>
      <c r="T56" t="s">
        <v>653</v>
      </c>
      <c r="U56" t="s">
        <v>654</v>
      </c>
      <c r="V56" t="s">
        <v>586</v>
      </c>
      <c r="X56" t="s">
        <v>655</v>
      </c>
    </row>
    <row r="57" spans="4:24">
      <c r="D57" s="11" t="s">
        <v>656</v>
      </c>
      <c r="L57">
        <v>111</v>
      </c>
      <c r="M57">
        <v>1</v>
      </c>
      <c r="N57" t="s">
        <v>412</v>
      </c>
      <c r="O57" s="1" t="s">
        <v>405</v>
      </c>
      <c r="P57" t="s">
        <v>657</v>
      </c>
      <c r="Q57">
        <v>44579</v>
      </c>
      <c r="R57" s="1">
        <v>167607</v>
      </c>
      <c r="S57" t="s">
        <v>512</v>
      </c>
      <c r="T57" t="s">
        <v>658</v>
      </c>
      <c r="U57" t="s">
        <v>659</v>
      </c>
      <c r="V57" t="s">
        <v>527</v>
      </c>
      <c r="X57" t="s">
        <v>660</v>
      </c>
    </row>
    <row r="58" spans="4:24">
      <c r="D58" s="11" t="s">
        <v>661</v>
      </c>
      <c r="L58">
        <v>111</v>
      </c>
      <c r="M58">
        <v>1</v>
      </c>
      <c r="N58" t="s">
        <v>372</v>
      </c>
      <c r="O58" s="1" t="s">
        <v>11</v>
      </c>
      <c r="P58" t="s">
        <v>662</v>
      </c>
      <c r="Q58">
        <v>44575</v>
      </c>
      <c r="R58" s="1">
        <v>11820</v>
      </c>
      <c r="S58" t="s">
        <v>345</v>
      </c>
      <c r="T58" t="s">
        <v>663</v>
      </c>
      <c r="U58" t="s">
        <v>664</v>
      </c>
      <c r="V58" t="s">
        <v>435</v>
      </c>
      <c r="X58" t="s">
        <v>665</v>
      </c>
    </row>
    <row r="59" spans="4:24">
      <c r="D59" s="11" t="s">
        <v>666</v>
      </c>
      <c r="L59">
        <v>111</v>
      </c>
      <c r="M59">
        <v>1</v>
      </c>
      <c r="N59" t="s">
        <v>385</v>
      </c>
      <c r="O59" s="1" t="s">
        <v>11</v>
      </c>
      <c r="P59" t="s">
        <v>667</v>
      </c>
      <c r="Q59">
        <v>44568</v>
      </c>
      <c r="R59" s="1">
        <v>24800</v>
      </c>
      <c r="S59" t="s">
        <v>20</v>
      </c>
      <c r="T59" t="s">
        <v>668</v>
      </c>
      <c r="U59" t="s">
        <v>669</v>
      </c>
      <c r="V59" t="s">
        <v>587</v>
      </c>
      <c r="X59">
        <v>110032</v>
      </c>
    </row>
    <row r="60" spans="4:24" ht="33">
      <c r="D60" s="11" t="s">
        <v>670</v>
      </c>
      <c r="E60" s="15" t="s">
        <v>302</v>
      </c>
      <c r="F60" s="16" t="s">
        <v>303</v>
      </c>
      <c r="G60" s="16"/>
      <c r="L60">
        <v>111</v>
      </c>
      <c r="M60">
        <v>1</v>
      </c>
      <c r="N60" t="s">
        <v>671</v>
      </c>
      <c r="O60" s="1" t="s">
        <v>405</v>
      </c>
      <c r="P60" t="s">
        <v>672</v>
      </c>
      <c r="Q60">
        <v>44585</v>
      </c>
      <c r="R60" s="1">
        <v>32200</v>
      </c>
      <c r="S60" t="s">
        <v>352</v>
      </c>
      <c r="T60" t="s">
        <v>673</v>
      </c>
      <c r="U60" t="s">
        <v>674</v>
      </c>
      <c r="V60" t="s">
        <v>675</v>
      </c>
      <c r="X60" t="s">
        <v>676</v>
      </c>
    </row>
    <row r="61" spans="4:24">
      <c r="D61" s="11" t="s">
        <v>677</v>
      </c>
      <c r="E61" s="15" t="s">
        <v>57</v>
      </c>
      <c r="F61" s="17"/>
      <c r="G61" s="16"/>
      <c r="L61">
        <v>111</v>
      </c>
      <c r="M61">
        <v>2</v>
      </c>
      <c r="N61" t="s">
        <v>379</v>
      </c>
      <c r="O61" s="1" t="s">
        <v>678</v>
      </c>
      <c r="P61" t="s">
        <v>381</v>
      </c>
      <c r="Q61">
        <v>44609</v>
      </c>
      <c r="R61" s="1">
        <v>3733182</v>
      </c>
      <c r="S61" t="s">
        <v>395</v>
      </c>
      <c r="T61" t="s">
        <v>679</v>
      </c>
      <c r="U61" t="s">
        <v>25</v>
      </c>
      <c r="V61" t="s">
        <v>586</v>
      </c>
      <c r="X61" t="s">
        <v>680</v>
      </c>
    </row>
    <row r="62" spans="4:24">
      <c r="D62" s="11" t="s">
        <v>681</v>
      </c>
      <c r="E62" s="18"/>
      <c r="F62" s="16"/>
      <c r="G62" s="16"/>
      <c r="L62">
        <v>111</v>
      </c>
      <c r="M62">
        <v>2</v>
      </c>
      <c r="N62" t="s">
        <v>634</v>
      </c>
      <c r="O62" s="1" t="s">
        <v>635</v>
      </c>
      <c r="P62" t="s">
        <v>682</v>
      </c>
      <c r="Q62">
        <v>44601</v>
      </c>
      <c r="R62" s="1">
        <v>1659673</v>
      </c>
      <c r="S62" t="s">
        <v>345</v>
      </c>
      <c r="T62" t="s">
        <v>683</v>
      </c>
      <c r="U62" t="s">
        <v>603</v>
      </c>
      <c r="V62" t="s">
        <v>631</v>
      </c>
      <c r="X62" t="s">
        <v>684</v>
      </c>
    </row>
    <row r="63" spans="4:24">
      <c r="D63" s="11" t="s">
        <v>685</v>
      </c>
      <c r="E63" s="19" t="s">
        <v>686</v>
      </c>
      <c r="L63">
        <v>111</v>
      </c>
      <c r="M63">
        <v>2</v>
      </c>
      <c r="N63" t="s">
        <v>438</v>
      </c>
      <c r="O63" s="1" t="s">
        <v>11</v>
      </c>
      <c r="P63" t="s">
        <v>687</v>
      </c>
      <c r="Q63">
        <v>44614</v>
      </c>
      <c r="R63" s="1">
        <v>76350</v>
      </c>
      <c r="S63" t="s">
        <v>352</v>
      </c>
      <c r="T63" t="s">
        <v>688</v>
      </c>
      <c r="U63" t="s">
        <v>689</v>
      </c>
      <c r="V63" t="s">
        <v>494</v>
      </c>
      <c r="X63" t="s">
        <v>690</v>
      </c>
    </row>
    <row r="64" spans="4:24" ht="409.5">
      <c r="D64" s="11" t="s">
        <v>691</v>
      </c>
      <c r="E64" s="20" t="s">
        <v>5</v>
      </c>
      <c r="L64">
        <v>111</v>
      </c>
      <c r="M64">
        <v>3</v>
      </c>
      <c r="N64" t="s">
        <v>412</v>
      </c>
      <c r="O64" s="1" t="s">
        <v>11</v>
      </c>
      <c r="P64" t="s">
        <v>692</v>
      </c>
      <c r="Q64">
        <v>44637</v>
      </c>
      <c r="R64" s="1">
        <v>46548</v>
      </c>
      <c r="S64" t="s">
        <v>518</v>
      </c>
      <c r="T64" t="s">
        <v>693</v>
      </c>
      <c r="U64" t="s">
        <v>539</v>
      </c>
      <c r="V64" t="s">
        <v>494</v>
      </c>
      <c r="X64" t="s">
        <v>694</v>
      </c>
    </row>
    <row r="65" spans="4:24">
      <c r="D65" s="11" t="s">
        <v>695</v>
      </c>
      <c r="L65">
        <v>111</v>
      </c>
      <c r="M65">
        <v>3</v>
      </c>
      <c r="N65" t="s">
        <v>372</v>
      </c>
      <c r="O65" s="1" t="s">
        <v>11</v>
      </c>
      <c r="P65" t="s">
        <v>696</v>
      </c>
      <c r="Q65">
        <v>44650</v>
      </c>
      <c r="R65" s="1">
        <v>76680</v>
      </c>
      <c r="S65" t="s">
        <v>352</v>
      </c>
      <c r="T65" t="s">
        <v>697</v>
      </c>
      <c r="U65" t="s">
        <v>698</v>
      </c>
      <c r="V65" t="s">
        <v>435</v>
      </c>
      <c r="X65" t="s">
        <v>699</v>
      </c>
    </row>
    <row r="66" spans="4:24">
      <c r="D66" s="11" t="s">
        <v>700</v>
      </c>
      <c r="L66">
        <v>111</v>
      </c>
      <c r="M66">
        <v>3</v>
      </c>
      <c r="N66" t="s">
        <v>385</v>
      </c>
      <c r="O66" s="1" t="s">
        <v>405</v>
      </c>
      <c r="P66" t="s">
        <v>701</v>
      </c>
      <c r="Q66">
        <v>44628</v>
      </c>
      <c r="R66" s="1">
        <v>192300</v>
      </c>
      <c r="S66" t="s">
        <v>345</v>
      </c>
      <c r="T66" t="s">
        <v>702</v>
      </c>
      <c r="U66" t="s">
        <v>703</v>
      </c>
      <c r="V66" t="s">
        <v>587</v>
      </c>
      <c r="X66">
        <v>109040</v>
      </c>
    </row>
    <row r="67" spans="4:24">
      <c r="D67" s="11" t="s">
        <v>704</v>
      </c>
      <c r="E67" s="21" t="s">
        <v>705</v>
      </c>
      <c r="F67" s="22"/>
      <c r="L67">
        <v>111</v>
      </c>
      <c r="M67">
        <v>3</v>
      </c>
      <c r="N67" t="s">
        <v>392</v>
      </c>
      <c r="O67" s="1" t="s">
        <v>405</v>
      </c>
      <c r="P67" t="s">
        <v>706</v>
      </c>
      <c r="Q67">
        <v>44631</v>
      </c>
      <c r="R67" s="1">
        <v>279900</v>
      </c>
      <c r="S67" t="s">
        <v>345</v>
      </c>
      <c r="T67" t="s">
        <v>707</v>
      </c>
      <c r="U67" t="s">
        <v>708</v>
      </c>
      <c r="V67" t="s">
        <v>571</v>
      </c>
      <c r="X67" t="s">
        <v>614</v>
      </c>
    </row>
    <row r="68" spans="4:24">
      <c r="D68" s="11" t="s">
        <v>709</v>
      </c>
      <c r="E68" s="23"/>
      <c r="F68" s="24"/>
      <c r="L68">
        <v>111</v>
      </c>
      <c r="M68">
        <v>3</v>
      </c>
      <c r="N68" t="s">
        <v>424</v>
      </c>
      <c r="O68" s="1" t="s">
        <v>386</v>
      </c>
      <c r="P68" t="s">
        <v>710</v>
      </c>
      <c r="Q68">
        <v>44641</v>
      </c>
      <c r="R68" s="1">
        <v>37800</v>
      </c>
      <c r="S68" t="s">
        <v>345</v>
      </c>
      <c r="T68" t="s">
        <v>711</v>
      </c>
      <c r="U68" t="s">
        <v>25</v>
      </c>
      <c r="V68" t="s">
        <v>26</v>
      </c>
      <c r="X68" t="s">
        <v>712</v>
      </c>
    </row>
    <row r="69" spans="4:24">
      <c r="D69" s="11" t="s">
        <v>713</v>
      </c>
      <c r="E69" s="23"/>
      <c r="F69" s="24"/>
      <c r="L69">
        <v>111</v>
      </c>
      <c r="M69">
        <v>3</v>
      </c>
      <c r="N69" t="s">
        <v>404</v>
      </c>
      <c r="O69" s="1" t="s">
        <v>405</v>
      </c>
      <c r="P69" t="s">
        <v>714</v>
      </c>
      <c r="Q69">
        <v>44631</v>
      </c>
      <c r="R69" s="1">
        <v>37470</v>
      </c>
      <c r="S69" t="s">
        <v>20</v>
      </c>
      <c r="T69" t="s">
        <v>715</v>
      </c>
      <c r="U69" t="s">
        <v>716</v>
      </c>
      <c r="V69" t="s">
        <v>675</v>
      </c>
      <c r="X69" t="s">
        <v>717</v>
      </c>
    </row>
    <row r="70" spans="4:24">
      <c r="D70" s="11" t="s">
        <v>718</v>
      </c>
      <c r="E70" s="23"/>
      <c r="F70" s="24"/>
      <c r="L70">
        <v>111</v>
      </c>
      <c r="M70">
        <v>4</v>
      </c>
      <c r="N70" t="s">
        <v>362</v>
      </c>
      <c r="O70" s="1" t="s">
        <v>363</v>
      </c>
      <c r="P70" t="s">
        <v>719</v>
      </c>
      <c r="Q70">
        <v>44676</v>
      </c>
      <c r="R70" s="1">
        <v>43500</v>
      </c>
      <c r="S70" t="s">
        <v>520</v>
      </c>
      <c r="T70" t="s">
        <v>720</v>
      </c>
      <c r="U70" t="s">
        <v>25</v>
      </c>
      <c r="V70" t="s">
        <v>571</v>
      </c>
      <c r="X70" t="s">
        <v>721</v>
      </c>
    </row>
    <row r="71" spans="4:24">
      <c r="D71" s="11" t="s">
        <v>722</v>
      </c>
      <c r="E71" s="23"/>
      <c r="F71" s="24"/>
      <c r="L71">
        <v>111</v>
      </c>
      <c r="M71">
        <v>4</v>
      </c>
      <c r="N71" t="s">
        <v>13</v>
      </c>
      <c r="O71" s="1" t="s">
        <v>11</v>
      </c>
      <c r="P71" t="s">
        <v>7</v>
      </c>
      <c r="Q71">
        <v>44672</v>
      </c>
      <c r="R71" s="1">
        <v>20670</v>
      </c>
      <c r="S71" t="s">
        <v>20</v>
      </c>
      <c r="T71" t="s">
        <v>723</v>
      </c>
      <c r="U71" t="s">
        <v>689</v>
      </c>
      <c r="V71" t="s">
        <v>26</v>
      </c>
      <c r="X71" t="s">
        <v>17</v>
      </c>
    </row>
    <row r="72" spans="4:24">
      <c r="D72" s="11" t="s">
        <v>724</v>
      </c>
      <c r="E72" s="23"/>
      <c r="F72" s="24"/>
      <c r="L72">
        <v>111</v>
      </c>
      <c r="M72">
        <v>4</v>
      </c>
      <c r="N72" t="s">
        <v>341</v>
      </c>
      <c r="O72" s="1" t="s">
        <v>405</v>
      </c>
      <c r="P72" t="s">
        <v>725</v>
      </c>
      <c r="Q72">
        <v>44672</v>
      </c>
      <c r="R72" s="1">
        <v>118622</v>
      </c>
      <c r="S72" t="s">
        <v>726</v>
      </c>
      <c r="T72" t="s">
        <v>727</v>
      </c>
      <c r="U72" t="s">
        <v>703</v>
      </c>
      <c r="V72" t="s">
        <v>527</v>
      </c>
      <c r="X72" t="s">
        <v>728</v>
      </c>
    </row>
    <row r="73" spans="4:24">
      <c r="D73" s="11" t="s">
        <v>729</v>
      </c>
      <c r="E73" s="23"/>
      <c r="F73" s="24"/>
      <c r="L73">
        <v>111</v>
      </c>
      <c r="M73">
        <v>4</v>
      </c>
      <c r="N73" t="s">
        <v>730</v>
      </c>
      <c r="O73" s="1" t="s">
        <v>731</v>
      </c>
      <c r="P73" t="s">
        <v>732</v>
      </c>
      <c r="Q73">
        <v>44672</v>
      </c>
      <c r="R73" s="1">
        <v>7200</v>
      </c>
      <c r="S73" t="s">
        <v>345</v>
      </c>
      <c r="T73" t="s">
        <v>733</v>
      </c>
      <c r="U73" t="s">
        <v>586</v>
      </c>
      <c r="V73" t="s">
        <v>675</v>
      </c>
      <c r="X73" t="s">
        <v>734</v>
      </c>
    </row>
    <row r="74" spans="4:24">
      <c r="D74" s="11" t="s">
        <v>735</v>
      </c>
      <c r="E74" s="23"/>
      <c r="F74" s="24"/>
      <c r="L74">
        <v>111</v>
      </c>
      <c r="M74">
        <v>4</v>
      </c>
      <c r="N74" t="s">
        <v>356</v>
      </c>
      <c r="O74" s="1" t="s">
        <v>405</v>
      </c>
      <c r="P74" t="s">
        <v>736</v>
      </c>
      <c r="Q74">
        <v>44676</v>
      </c>
      <c r="R74" s="1">
        <v>158600</v>
      </c>
      <c r="S74" t="s">
        <v>352</v>
      </c>
      <c r="T74" t="s">
        <v>737</v>
      </c>
      <c r="U74" t="s">
        <v>738</v>
      </c>
      <c r="V74" t="s">
        <v>587</v>
      </c>
      <c r="X74" t="s">
        <v>739</v>
      </c>
    </row>
    <row r="75" spans="4:24">
      <c r="D75" s="11" t="s">
        <v>740</v>
      </c>
      <c r="E75" s="23"/>
      <c r="F75" s="24"/>
      <c r="L75">
        <v>111</v>
      </c>
      <c r="M75">
        <v>5</v>
      </c>
      <c r="N75">
        <v>0</v>
      </c>
      <c r="O75" s="1">
        <v>0</v>
      </c>
      <c r="P75">
        <v>0</v>
      </c>
      <c r="Q75">
        <v>0</v>
      </c>
      <c r="R75" s="1">
        <v>0</v>
      </c>
      <c r="S75">
        <v>0</v>
      </c>
      <c r="T75">
        <v>0</v>
      </c>
      <c r="U75">
        <v>0</v>
      </c>
      <c r="V75">
        <v>0</v>
      </c>
      <c r="X75">
        <v>0</v>
      </c>
    </row>
    <row r="76" spans="4:24">
      <c r="D76" s="11" t="s">
        <v>741</v>
      </c>
      <c r="E76" s="23"/>
      <c r="F76" s="24"/>
      <c r="L76">
        <v>111</v>
      </c>
      <c r="M76">
        <v>6</v>
      </c>
      <c r="N76">
        <v>0</v>
      </c>
      <c r="O76" s="1">
        <v>0</v>
      </c>
      <c r="P76">
        <v>0</v>
      </c>
      <c r="Q76">
        <v>0</v>
      </c>
      <c r="R76" s="1">
        <v>0</v>
      </c>
      <c r="S76">
        <v>0</v>
      </c>
      <c r="T76">
        <v>0</v>
      </c>
      <c r="U76">
        <v>0</v>
      </c>
      <c r="V76">
        <v>0</v>
      </c>
      <c r="X76">
        <v>0</v>
      </c>
    </row>
    <row r="77" spans="4:24">
      <c r="D77" s="11" t="s">
        <v>742</v>
      </c>
      <c r="E77" s="25"/>
      <c r="F77" s="26"/>
      <c r="L77">
        <v>111</v>
      </c>
      <c r="M77">
        <v>6</v>
      </c>
      <c r="N77">
        <v>0</v>
      </c>
      <c r="O77" s="1">
        <v>0</v>
      </c>
      <c r="P77">
        <v>0</v>
      </c>
      <c r="Q77">
        <v>0</v>
      </c>
      <c r="R77" s="1">
        <v>0</v>
      </c>
      <c r="S77">
        <v>0</v>
      </c>
      <c r="T77">
        <v>0</v>
      </c>
      <c r="U77">
        <v>0</v>
      </c>
      <c r="V77">
        <v>0</v>
      </c>
      <c r="X77">
        <v>0</v>
      </c>
    </row>
    <row r="78" spans="4:24">
      <c r="D78" s="11" t="s">
        <v>743</v>
      </c>
      <c r="L78">
        <v>111</v>
      </c>
      <c r="M78">
        <v>6</v>
      </c>
      <c r="N78">
        <v>0</v>
      </c>
      <c r="O78" s="1">
        <v>0</v>
      </c>
      <c r="P78">
        <v>0</v>
      </c>
      <c r="Q78">
        <v>0</v>
      </c>
      <c r="R78" s="1">
        <v>0</v>
      </c>
      <c r="S78">
        <v>0</v>
      </c>
      <c r="T78">
        <v>0</v>
      </c>
      <c r="U78">
        <v>0</v>
      </c>
      <c r="V78">
        <v>0</v>
      </c>
      <c r="X78">
        <v>0</v>
      </c>
    </row>
    <row r="79" spans="4:24">
      <c r="D79" s="11">
        <v>0</v>
      </c>
      <c r="L79">
        <v>111</v>
      </c>
      <c r="M79">
        <v>6</v>
      </c>
      <c r="N79">
        <v>0</v>
      </c>
      <c r="O79" s="1">
        <v>0</v>
      </c>
      <c r="P79">
        <v>0</v>
      </c>
      <c r="Q79">
        <v>0</v>
      </c>
      <c r="R79" s="1">
        <v>0</v>
      </c>
      <c r="S79">
        <v>0</v>
      </c>
      <c r="T79">
        <v>0</v>
      </c>
      <c r="U79">
        <v>0</v>
      </c>
      <c r="V79">
        <v>0</v>
      </c>
      <c r="X79">
        <v>0</v>
      </c>
    </row>
    <row r="80" spans="4:24">
      <c r="D80" s="11">
        <v>0</v>
      </c>
      <c r="L80">
        <v>111</v>
      </c>
      <c r="M80">
        <v>6</v>
      </c>
      <c r="N80">
        <v>0</v>
      </c>
      <c r="O80" s="1">
        <v>0</v>
      </c>
      <c r="P80">
        <v>0</v>
      </c>
      <c r="Q80">
        <v>0</v>
      </c>
      <c r="R80" s="1">
        <v>0</v>
      </c>
      <c r="S80">
        <v>0</v>
      </c>
      <c r="T80">
        <v>0</v>
      </c>
      <c r="U80">
        <v>0</v>
      </c>
      <c r="V80">
        <v>0</v>
      </c>
      <c r="X80">
        <v>0</v>
      </c>
    </row>
    <row r="81" spans="4:24">
      <c r="D81" s="11">
        <v>0</v>
      </c>
      <c r="L81">
        <v>111</v>
      </c>
      <c r="M81">
        <v>6</v>
      </c>
      <c r="N81">
        <v>0</v>
      </c>
      <c r="O81" s="1">
        <v>0</v>
      </c>
      <c r="P81">
        <v>0</v>
      </c>
      <c r="Q81">
        <v>0</v>
      </c>
      <c r="R81" s="1">
        <v>0</v>
      </c>
      <c r="S81">
        <v>0</v>
      </c>
      <c r="T81">
        <v>0</v>
      </c>
      <c r="U81">
        <v>0</v>
      </c>
      <c r="V81">
        <v>0</v>
      </c>
      <c r="X81">
        <v>0</v>
      </c>
    </row>
    <row r="82" spans="4:24">
      <c r="D82" s="11">
        <v>0</v>
      </c>
      <c r="L82">
        <v>111</v>
      </c>
      <c r="M82">
        <v>6</v>
      </c>
      <c r="N82">
        <v>0</v>
      </c>
      <c r="O82" s="1">
        <v>0</v>
      </c>
      <c r="P82">
        <v>0</v>
      </c>
      <c r="Q82">
        <v>0</v>
      </c>
      <c r="R82" s="1">
        <v>0</v>
      </c>
      <c r="S82">
        <v>0</v>
      </c>
      <c r="T82">
        <v>0</v>
      </c>
      <c r="U82">
        <v>0</v>
      </c>
      <c r="V82">
        <v>0</v>
      </c>
      <c r="X82">
        <v>0</v>
      </c>
    </row>
    <row r="83" spans="4:24">
      <c r="D83" s="11">
        <v>0</v>
      </c>
      <c r="L83">
        <v>111</v>
      </c>
      <c r="M83">
        <v>7</v>
      </c>
      <c r="N83">
        <v>0</v>
      </c>
      <c r="O83" s="1">
        <v>0</v>
      </c>
      <c r="P83">
        <v>0</v>
      </c>
      <c r="Q83">
        <v>0</v>
      </c>
      <c r="R83" s="1">
        <v>0</v>
      </c>
      <c r="S83">
        <v>0</v>
      </c>
      <c r="T83">
        <v>0</v>
      </c>
      <c r="U83">
        <v>0</v>
      </c>
      <c r="V83">
        <v>0</v>
      </c>
      <c r="X83">
        <v>0</v>
      </c>
    </row>
    <row r="84" spans="4:24">
      <c r="D84" s="11">
        <v>0</v>
      </c>
      <c r="L84">
        <v>111</v>
      </c>
      <c r="M84">
        <v>7</v>
      </c>
      <c r="N84">
        <v>0</v>
      </c>
      <c r="O84" s="1">
        <v>0</v>
      </c>
      <c r="P84">
        <v>0</v>
      </c>
      <c r="Q84">
        <v>0</v>
      </c>
      <c r="R84" s="1">
        <v>0</v>
      </c>
      <c r="S84">
        <v>0</v>
      </c>
      <c r="T84">
        <v>0</v>
      </c>
      <c r="U84">
        <v>0</v>
      </c>
      <c r="V84">
        <v>0</v>
      </c>
      <c r="X84">
        <v>0</v>
      </c>
    </row>
    <row r="85" spans="4:24">
      <c r="D85" s="11">
        <v>0</v>
      </c>
      <c r="L85">
        <v>111</v>
      </c>
      <c r="M85">
        <v>7</v>
      </c>
      <c r="N85">
        <v>0</v>
      </c>
      <c r="O85" s="1">
        <v>0</v>
      </c>
      <c r="P85">
        <v>0</v>
      </c>
      <c r="Q85">
        <v>0</v>
      </c>
      <c r="R85" s="1">
        <v>0</v>
      </c>
      <c r="S85">
        <v>0</v>
      </c>
      <c r="T85">
        <v>0</v>
      </c>
      <c r="U85">
        <v>0</v>
      </c>
      <c r="V85">
        <v>0</v>
      </c>
      <c r="X85">
        <v>0</v>
      </c>
    </row>
    <row r="86" spans="4:24">
      <c r="D86" s="11">
        <v>0</v>
      </c>
      <c r="L86">
        <v>111</v>
      </c>
      <c r="M86">
        <v>7</v>
      </c>
      <c r="N86">
        <v>0</v>
      </c>
      <c r="O86" s="1">
        <v>0</v>
      </c>
      <c r="P86">
        <v>0</v>
      </c>
      <c r="Q86">
        <v>0</v>
      </c>
      <c r="R86" s="1">
        <v>0</v>
      </c>
      <c r="S86">
        <v>0</v>
      </c>
      <c r="T86">
        <v>0</v>
      </c>
      <c r="U86">
        <v>0</v>
      </c>
      <c r="V86">
        <v>0</v>
      </c>
      <c r="X86">
        <v>0</v>
      </c>
    </row>
    <row r="87" spans="4:24">
      <c r="D87" s="11">
        <v>0</v>
      </c>
      <c r="L87">
        <v>111</v>
      </c>
      <c r="M87">
        <v>7</v>
      </c>
      <c r="N87">
        <v>0</v>
      </c>
      <c r="O87" s="1">
        <v>0</v>
      </c>
      <c r="P87">
        <v>0</v>
      </c>
      <c r="Q87">
        <v>0</v>
      </c>
      <c r="R87" s="1">
        <v>0</v>
      </c>
      <c r="S87">
        <v>0</v>
      </c>
      <c r="T87">
        <v>0</v>
      </c>
      <c r="U87">
        <v>0</v>
      </c>
      <c r="V87">
        <v>0</v>
      </c>
      <c r="X87">
        <v>0</v>
      </c>
    </row>
    <row r="88" spans="4:24">
      <c r="D88" s="11">
        <v>0</v>
      </c>
      <c r="L88">
        <v>111</v>
      </c>
      <c r="M88">
        <v>8</v>
      </c>
      <c r="N88">
        <v>0</v>
      </c>
      <c r="O88" s="1">
        <v>0</v>
      </c>
      <c r="P88">
        <v>0</v>
      </c>
      <c r="Q88">
        <v>0</v>
      </c>
      <c r="R88" s="1">
        <v>0</v>
      </c>
      <c r="S88">
        <v>0</v>
      </c>
      <c r="T88">
        <v>0</v>
      </c>
      <c r="U88">
        <v>0</v>
      </c>
      <c r="V88">
        <v>0</v>
      </c>
      <c r="X88">
        <v>0</v>
      </c>
    </row>
    <row r="89" spans="4:24">
      <c r="D89" s="11">
        <v>0</v>
      </c>
      <c r="L89">
        <v>111</v>
      </c>
      <c r="M89">
        <v>8</v>
      </c>
      <c r="N89">
        <v>0</v>
      </c>
      <c r="O89" s="1">
        <v>0</v>
      </c>
      <c r="P89">
        <v>0</v>
      </c>
      <c r="Q89">
        <v>0</v>
      </c>
      <c r="R89" s="1">
        <v>0</v>
      </c>
      <c r="S89">
        <v>0</v>
      </c>
      <c r="T89">
        <v>0</v>
      </c>
      <c r="U89">
        <v>0</v>
      </c>
      <c r="V89">
        <v>0</v>
      </c>
      <c r="X89">
        <v>0</v>
      </c>
    </row>
    <row r="90" spans="4:24">
      <c r="D90" s="11">
        <v>0</v>
      </c>
      <c r="L90">
        <v>111</v>
      </c>
      <c r="M90">
        <v>8</v>
      </c>
      <c r="N90">
        <v>0</v>
      </c>
      <c r="O90" s="1">
        <v>0</v>
      </c>
      <c r="P90">
        <v>0</v>
      </c>
      <c r="Q90">
        <v>0</v>
      </c>
      <c r="R90" s="1">
        <v>0</v>
      </c>
      <c r="S90">
        <v>0</v>
      </c>
      <c r="T90">
        <v>0</v>
      </c>
      <c r="U90">
        <v>0</v>
      </c>
      <c r="V90">
        <v>0</v>
      </c>
      <c r="X90">
        <v>0</v>
      </c>
    </row>
    <row r="91" spans="4:24">
      <c r="D91" s="11">
        <v>0</v>
      </c>
      <c r="L91">
        <v>111</v>
      </c>
      <c r="M91">
        <v>8</v>
      </c>
      <c r="N91">
        <v>0</v>
      </c>
      <c r="O91" s="1">
        <v>0</v>
      </c>
      <c r="P91">
        <v>0</v>
      </c>
      <c r="Q91">
        <v>0</v>
      </c>
      <c r="R91" s="1">
        <v>0</v>
      </c>
      <c r="S91">
        <v>0</v>
      </c>
      <c r="T91">
        <v>0</v>
      </c>
      <c r="U91">
        <v>0</v>
      </c>
      <c r="V91">
        <v>0</v>
      </c>
      <c r="X91">
        <v>0</v>
      </c>
    </row>
    <row r="92" spans="4:24">
      <c r="D92" s="11">
        <v>0</v>
      </c>
      <c r="L92">
        <v>111</v>
      </c>
      <c r="M92">
        <v>8</v>
      </c>
      <c r="N92">
        <v>0</v>
      </c>
      <c r="O92" s="1">
        <v>0</v>
      </c>
      <c r="P92">
        <v>0</v>
      </c>
      <c r="Q92">
        <v>0</v>
      </c>
      <c r="R92" s="1">
        <v>0</v>
      </c>
      <c r="S92">
        <v>0</v>
      </c>
      <c r="T92">
        <v>0</v>
      </c>
      <c r="U92">
        <v>0</v>
      </c>
      <c r="V92">
        <v>0</v>
      </c>
      <c r="X92">
        <v>0</v>
      </c>
    </row>
    <row r="93" spans="4:24">
      <c r="D93" s="11">
        <v>0</v>
      </c>
      <c r="L93">
        <v>111</v>
      </c>
      <c r="M93">
        <v>9</v>
      </c>
      <c r="N93">
        <v>0</v>
      </c>
      <c r="O93" s="1">
        <v>0</v>
      </c>
      <c r="P93">
        <v>0</v>
      </c>
      <c r="Q93">
        <v>0</v>
      </c>
      <c r="R93" s="1">
        <v>0</v>
      </c>
      <c r="S93">
        <v>0</v>
      </c>
      <c r="T93">
        <v>0</v>
      </c>
      <c r="U93">
        <v>0</v>
      </c>
      <c r="V93">
        <v>0</v>
      </c>
      <c r="X93">
        <v>0</v>
      </c>
    </row>
    <row r="94" spans="4:24">
      <c r="D94" s="11">
        <v>0</v>
      </c>
      <c r="L94">
        <v>111</v>
      </c>
      <c r="M94">
        <v>9</v>
      </c>
      <c r="N94">
        <v>0</v>
      </c>
      <c r="O94" s="1">
        <v>0</v>
      </c>
      <c r="P94">
        <v>0</v>
      </c>
      <c r="Q94">
        <v>0</v>
      </c>
      <c r="R94" s="1">
        <v>0</v>
      </c>
      <c r="S94">
        <v>0</v>
      </c>
      <c r="T94">
        <v>0</v>
      </c>
      <c r="U94">
        <v>0</v>
      </c>
      <c r="V94">
        <v>0</v>
      </c>
      <c r="X94">
        <v>0</v>
      </c>
    </row>
    <row r="95" spans="4:24">
      <c r="D95" s="11">
        <v>0</v>
      </c>
      <c r="L95">
        <v>111</v>
      </c>
      <c r="M95">
        <v>9</v>
      </c>
      <c r="N95">
        <v>0</v>
      </c>
      <c r="O95" s="1">
        <v>0</v>
      </c>
      <c r="P95">
        <v>0</v>
      </c>
      <c r="Q95">
        <v>0</v>
      </c>
      <c r="R95" s="1">
        <v>0</v>
      </c>
      <c r="S95">
        <v>0</v>
      </c>
      <c r="T95">
        <v>0</v>
      </c>
      <c r="U95">
        <v>0</v>
      </c>
      <c r="V95">
        <v>0</v>
      </c>
      <c r="X95">
        <v>0</v>
      </c>
    </row>
    <row r="96" spans="4:24">
      <c r="D96" s="11">
        <v>0</v>
      </c>
      <c r="L96">
        <v>111</v>
      </c>
      <c r="M96">
        <v>9</v>
      </c>
      <c r="N96">
        <v>0</v>
      </c>
      <c r="O96" s="1">
        <v>0</v>
      </c>
      <c r="P96">
        <v>0</v>
      </c>
      <c r="Q96">
        <v>0</v>
      </c>
      <c r="R96" s="1">
        <v>0</v>
      </c>
      <c r="S96">
        <v>0</v>
      </c>
      <c r="T96">
        <v>0</v>
      </c>
      <c r="U96">
        <v>0</v>
      </c>
      <c r="V96">
        <v>0</v>
      </c>
      <c r="X96">
        <v>0</v>
      </c>
    </row>
    <row r="97" spans="4:24">
      <c r="D97" s="11">
        <v>0</v>
      </c>
      <c r="L97">
        <v>111</v>
      </c>
      <c r="M97">
        <v>9</v>
      </c>
      <c r="N97">
        <v>0</v>
      </c>
      <c r="O97" s="1">
        <v>0</v>
      </c>
      <c r="P97">
        <v>0</v>
      </c>
      <c r="Q97">
        <v>0</v>
      </c>
      <c r="R97" s="1">
        <v>0</v>
      </c>
      <c r="S97">
        <v>0</v>
      </c>
      <c r="T97">
        <v>0</v>
      </c>
      <c r="U97">
        <v>0</v>
      </c>
      <c r="V97">
        <v>0</v>
      </c>
      <c r="X97">
        <v>0</v>
      </c>
    </row>
    <row r="98" spans="4:24">
      <c r="D98" s="11">
        <v>0</v>
      </c>
      <c r="L98">
        <v>111</v>
      </c>
      <c r="M98">
        <v>9</v>
      </c>
      <c r="N98">
        <v>0</v>
      </c>
      <c r="O98" s="1">
        <v>0</v>
      </c>
      <c r="P98">
        <v>0</v>
      </c>
      <c r="Q98">
        <v>0</v>
      </c>
      <c r="R98" s="1">
        <v>0</v>
      </c>
      <c r="S98">
        <v>0</v>
      </c>
      <c r="T98">
        <v>0</v>
      </c>
      <c r="U98">
        <v>0</v>
      </c>
      <c r="V98">
        <v>0</v>
      </c>
      <c r="X98">
        <v>0</v>
      </c>
    </row>
    <row r="99" spans="4:24">
      <c r="D99" s="11">
        <v>0</v>
      </c>
      <c r="L99">
        <v>111</v>
      </c>
      <c r="M99">
        <v>9</v>
      </c>
      <c r="N99">
        <v>0</v>
      </c>
      <c r="O99" s="1">
        <v>0</v>
      </c>
      <c r="P99">
        <v>0</v>
      </c>
      <c r="Q99">
        <v>0</v>
      </c>
      <c r="R99" s="1">
        <v>0</v>
      </c>
      <c r="S99">
        <v>0</v>
      </c>
      <c r="T99">
        <v>0</v>
      </c>
      <c r="U99">
        <v>0</v>
      </c>
      <c r="V99">
        <v>0</v>
      </c>
      <c r="X99">
        <v>0</v>
      </c>
    </row>
    <row r="100" spans="4:24">
      <c r="L100">
        <v>111</v>
      </c>
      <c r="M100">
        <v>10</v>
      </c>
      <c r="N100">
        <v>0</v>
      </c>
      <c r="O100" s="1">
        <v>0</v>
      </c>
      <c r="P100">
        <v>0</v>
      </c>
      <c r="Q100">
        <v>0</v>
      </c>
      <c r="R100" s="1">
        <v>0</v>
      </c>
      <c r="S100">
        <v>0</v>
      </c>
      <c r="T100">
        <v>0</v>
      </c>
      <c r="U100">
        <v>0</v>
      </c>
      <c r="V100">
        <v>0</v>
      </c>
      <c r="X100">
        <v>0</v>
      </c>
    </row>
    <row r="101" spans="4:24">
      <c r="L101">
        <v>111</v>
      </c>
      <c r="M101">
        <v>10</v>
      </c>
      <c r="N101">
        <v>0</v>
      </c>
      <c r="O101" s="1">
        <v>0</v>
      </c>
      <c r="P101">
        <v>0</v>
      </c>
      <c r="Q101">
        <v>0</v>
      </c>
      <c r="R101" s="1">
        <v>0</v>
      </c>
      <c r="S101">
        <v>0</v>
      </c>
      <c r="T101">
        <v>0</v>
      </c>
      <c r="U101">
        <v>0</v>
      </c>
      <c r="V101">
        <v>0</v>
      </c>
      <c r="X101">
        <v>0</v>
      </c>
    </row>
    <row r="102" spans="4:24">
      <c r="L102">
        <v>111</v>
      </c>
      <c r="M102">
        <v>10</v>
      </c>
      <c r="N102">
        <v>0</v>
      </c>
      <c r="O102" s="1">
        <v>0</v>
      </c>
      <c r="P102">
        <v>0</v>
      </c>
      <c r="Q102">
        <v>0</v>
      </c>
      <c r="R102" s="1">
        <v>0</v>
      </c>
      <c r="S102">
        <v>0</v>
      </c>
      <c r="T102">
        <v>0</v>
      </c>
      <c r="U102">
        <v>0</v>
      </c>
      <c r="V102">
        <v>0</v>
      </c>
      <c r="X102">
        <v>0</v>
      </c>
    </row>
    <row r="103" spans="4:24">
      <c r="L103">
        <v>0</v>
      </c>
      <c r="M103">
        <v>10</v>
      </c>
      <c r="N103">
        <v>0</v>
      </c>
      <c r="O103" s="1">
        <v>0</v>
      </c>
      <c r="P103">
        <v>0</v>
      </c>
      <c r="Q103">
        <v>0</v>
      </c>
      <c r="R103" s="1">
        <v>0</v>
      </c>
      <c r="S103">
        <v>0</v>
      </c>
      <c r="T103">
        <v>0</v>
      </c>
      <c r="U103">
        <v>0</v>
      </c>
      <c r="V103">
        <v>0</v>
      </c>
      <c r="X103">
        <v>0</v>
      </c>
    </row>
    <row r="104" spans="4:24">
      <c r="L104">
        <v>0</v>
      </c>
      <c r="M104">
        <v>10</v>
      </c>
      <c r="N104">
        <v>0</v>
      </c>
      <c r="O104" s="1">
        <v>0</v>
      </c>
      <c r="P104">
        <v>0</v>
      </c>
      <c r="Q104">
        <v>0</v>
      </c>
      <c r="R104" s="1">
        <v>0</v>
      </c>
      <c r="S104">
        <v>0</v>
      </c>
      <c r="T104">
        <v>0</v>
      </c>
      <c r="U104">
        <v>0</v>
      </c>
      <c r="V104">
        <v>0</v>
      </c>
      <c r="X104">
        <v>0</v>
      </c>
    </row>
    <row r="105" spans="4:24">
      <c r="L105">
        <v>0</v>
      </c>
      <c r="M105">
        <v>10</v>
      </c>
      <c r="N105">
        <v>0</v>
      </c>
      <c r="O105" s="1">
        <v>0</v>
      </c>
      <c r="P105">
        <v>0</v>
      </c>
      <c r="Q105">
        <v>0</v>
      </c>
      <c r="R105" s="1">
        <v>0</v>
      </c>
      <c r="S105">
        <v>0</v>
      </c>
      <c r="T105">
        <v>0</v>
      </c>
      <c r="U105">
        <v>0</v>
      </c>
      <c r="V105">
        <v>0</v>
      </c>
      <c r="X105">
        <v>0</v>
      </c>
    </row>
    <row r="106" spans="4:24">
      <c r="L106">
        <v>0</v>
      </c>
      <c r="M106">
        <v>11</v>
      </c>
      <c r="N106">
        <v>0</v>
      </c>
      <c r="O106" s="1">
        <v>0</v>
      </c>
      <c r="P106">
        <v>0</v>
      </c>
      <c r="Q106">
        <v>0</v>
      </c>
      <c r="R106" s="1">
        <v>0</v>
      </c>
      <c r="S106">
        <v>0</v>
      </c>
      <c r="T106">
        <v>0</v>
      </c>
      <c r="U106">
        <v>0</v>
      </c>
      <c r="V106">
        <v>0</v>
      </c>
      <c r="X106">
        <v>0</v>
      </c>
    </row>
    <row r="107" spans="4:24">
      <c r="L107">
        <v>0</v>
      </c>
      <c r="M107">
        <v>11</v>
      </c>
      <c r="N107">
        <v>0</v>
      </c>
      <c r="O107" s="1">
        <v>0</v>
      </c>
      <c r="P107">
        <v>0</v>
      </c>
      <c r="Q107">
        <v>0</v>
      </c>
      <c r="R107" s="1">
        <v>0</v>
      </c>
      <c r="S107">
        <v>0</v>
      </c>
      <c r="T107">
        <v>0</v>
      </c>
      <c r="U107">
        <v>0</v>
      </c>
      <c r="V107">
        <v>0</v>
      </c>
      <c r="X107">
        <v>0</v>
      </c>
    </row>
    <row r="108" spans="4:24">
      <c r="L108">
        <v>0</v>
      </c>
      <c r="M108">
        <v>11</v>
      </c>
      <c r="N108">
        <v>0</v>
      </c>
      <c r="O108" s="1">
        <v>0</v>
      </c>
      <c r="P108">
        <v>0</v>
      </c>
      <c r="Q108">
        <v>0</v>
      </c>
      <c r="R108" s="1">
        <v>0</v>
      </c>
      <c r="S108">
        <v>0</v>
      </c>
      <c r="T108">
        <v>0</v>
      </c>
      <c r="U108">
        <v>0</v>
      </c>
      <c r="V108">
        <v>0</v>
      </c>
      <c r="X108">
        <v>0</v>
      </c>
    </row>
    <row r="109" spans="4:24">
      <c r="L109">
        <v>0</v>
      </c>
      <c r="M109">
        <v>11</v>
      </c>
      <c r="N109">
        <v>0</v>
      </c>
      <c r="O109" s="1">
        <v>0</v>
      </c>
      <c r="P109">
        <v>0</v>
      </c>
      <c r="Q109">
        <v>0</v>
      </c>
      <c r="R109" s="1">
        <v>0</v>
      </c>
      <c r="S109">
        <v>0</v>
      </c>
      <c r="T109">
        <v>0</v>
      </c>
      <c r="U109">
        <v>0</v>
      </c>
      <c r="V109">
        <v>0</v>
      </c>
      <c r="X109">
        <v>0</v>
      </c>
    </row>
    <row r="110" spans="4:24">
      <c r="L110">
        <v>0</v>
      </c>
      <c r="M110">
        <v>11</v>
      </c>
      <c r="N110">
        <v>0</v>
      </c>
      <c r="O110" s="1">
        <v>0</v>
      </c>
      <c r="P110">
        <v>0</v>
      </c>
      <c r="Q110">
        <v>0</v>
      </c>
      <c r="R110" s="1">
        <v>0</v>
      </c>
      <c r="S110">
        <v>0</v>
      </c>
      <c r="T110">
        <v>0</v>
      </c>
      <c r="U110">
        <v>0</v>
      </c>
      <c r="V110">
        <v>0</v>
      </c>
      <c r="X110">
        <v>0</v>
      </c>
    </row>
    <row r="111" spans="4:24">
      <c r="L111">
        <v>0</v>
      </c>
      <c r="M111">
        <v>12</v>
      </c>
      <c r="N111">
        <v>0</v>
      </c>
      <c r="O111" s="1">
        <v>0</v>
      </c>
      <c r="P111">
        <v>0</v>
      </c>
      <c r="Q111">
        <v>0</v>
      </c>
      <c r="R111" s="1">
        <v>0</v>
      </c>
      <c r="S111">
        <v>0</v>
      </c>
      <c r="T111">
        <v>0</v>
      </c>
      <c r="U111">
        <v>0</v>
      </c>
      <c r="V111">
        <v>0</v>
      </c>
      <c r="X111">
        <v>0</v>
      </c>
    </row>
    <row r="112" spans="4:24">
      <c r="L112">
        <v>0</v>
      </c>
      <c r="M112">
        <v>12</v>
      </c>
      <c r="N112">
        <v>0</v>
      </c>
      <c r="O112" s="1">
        <v>0</v>
      </c>
      <c r="P112">
        <v>0</v>
      </c>
      <c r="Q112">
        <v>0</v>
      </c>
      <c r="R112" s="1">
        <v>0</v>
      </c>
      <c r="S112">
        <v>0</v>
      </c>
      <c r="T112">
        <v>0</v>
      </c>
      <c r="U112">
        <v>0</v>
      </c>
      <c r="V112">
        <v>0</v>
      </c>
      <c r="X112">
        <v>0</v>
      </c>
    </row>
    <row r="113" spans="12:24">
      <c r="L113">
        <v>0</v>
      </c>
      <c r="M113">
        <v>12</v>
      </c>
      <c r="N113">
        <v>0</v>
      </c>
      <c r="O113" s="1">
        <v>0</v>
      </c>
      <c r="P113">
        <v>0</v>
      </c>
      <c r="Q113">
        <v>0</v>
      </c>
      <c r="R113" s="1">
        <v>0</v>
      </c>
      <c r="S113">
        <v>0</v>
      </c>
      <c r="T113">
        <v>0</v>
      </c>
      <c r="U113">
        <v>0</v>
      </c>
      <c r="V113">
        <v>0</v>
      </c>
      <c r="X113">
        <v>0</v>
      </c>
    </row>
    <row r="114" spans="12:24">
      <c r="L114">
        <v>0</v>
      </c>
      <c r="M114">
        <v>0</v>
      </c>
      <c r="N114">
        <v>0</v>
      </c>
      <c r="O114" s="1">
        <v>0</v>
      </c>
      <c r="P114">
        <v>0</v>
      </c>
      <c r="Q114">
        <v>0</v>
      </c>
      <c r="R114" s="1">
        <v>0</v>
      </c>
      <c r="S114">
        <v>0</v>
      </c>
      <c r="T114">
        <v>0</v>
      </c>
      <c r="U114">
        <v>0</v>
      </c>
      <c r="V114">
        <v>0</v>
      </c>
      <c r="X114">
        <v>0</v>
      </c>
    </row>
    <row r="115" spans="12:24">
      <c r="L115">
        <v>0</v>
      </c>
      <c r="M115">
        <v>0</v>
      </c>
      <c r="N115">
        <v>0</v>
      </c>
      <c r="O115" s="1">
        <v>0</v>
      </c>
      <c r="P115">
        <v>0</v>
      </c>
      <c r="Q115">
        <v>0</v>
      </c>
      <c r="R115" s="1">
        <v>0</v>
      </c>
      <c r="S115">
        <v>0</v>
      </c>
      <c r="T115">
        <v>0</v>
      </c>
      <c r="U115">
        <v>0</v>
      </c>
      <c r="V115">
        <v>0</v>
      </c>
      <c r="X115">
        <v>0</v>
      </c>
    </row>
    <row r="116" spans="12:24">
      <c r="L116">
        <v>0</v>
      </c>
      <c r="M116">
        <v>0</v>
      </c>
      <c r="N116">
        <v>0</v>
      </c>
      <c r="O116" s="1">
        <v>0</v>
      </c>
      <c r="P116">
        <v>0</v>
      </c>
      <c r="Q116">
        <v>0</v>
      </c>
      <c r="R116" s="1">
        <v>0</v>
      </c>
      <c r="S116">
        <v>0</v>
      </c>
      <c r="T116">
        <v>0</v>
      </c>
      <c r="U116">
        <v>0</v>
      </c>
      <c r="V116">
        <v>0</v>
      </c>
      <c r="X116">
        <v>0</v>
      </c>
    </row>
    <row r="117" spans="12:24">
      <c r="L117">
        <v>0</v>
      </c>
      <c r="M117">
        <v>0</v>
      </c>
      <c r="N117">
        <v>0</v>
      </c>
      <c r="O117" s="1">
        <v>0</v>
      </c>
      <c r="P117">
        <v>0</v>
      </c>
      <c r="Q117">
        <v>0</v>
      </c>
      <c r="R117" s="1">
        <v>0</v>
      </c>
      <c r="S117">
        <v>0</v>
      </c>
      <c r="T117">
        <v>0</v>
      </c>
      <c r="U117">
        <v>0</v>
      </c>
      <c r="V117">
        <v>0</v>
      </c>
      <c r="X117">
        <v>0</v>
      </c>
    </row>
    <row r="118" spans="12:24">
      <c r="L118">
        <v>0</v>
      </c>
      <c r="M118">
        <v>0</v>
      </c>
      <c r="N118">
        <v>0</v>
      </c>
      <c r="O118" s="1">
        <v>0</v>
      </c>
      <c r="P118">
        <v>0</v>
      </c>
      <c r="Q118">
        <v>0</v>
      </c>
      <c r="R118" s="1">
        <v>0</v>
      </c>
      <c r="S118">
        <v>0</v>
      </c>
      <c r="T118">
        <v>0</v>
      </c>
      <c r="U118">
        <v>0</v>
      </c>
      <c r="V118">
        <v>0</v>
      </c>
      <c r="X118">
        <v>0</v>
      </c>
    </row>
    <row r="119" spans="12:24">
      <c r="L119">
        <v>0</v>
      </c>
      <c r="M119">
        <v>0</v>
      </c>
      <c r="N119">
        <v>0</v>
      </c>
      <c r="O119" s="1">
        <v>0</v>
      </c>
      <c r="P119">
        <v>0</v>
      </c>
      <c r="Q119">
        <v>0</v>
      </c>
      <c r="R119" s="1">
        <v>0</v>
      </c>
      <c r="S119">
        <v>0</v>
      </c>
      <c r="T119">
        <v>0</v>
      </c>
      <c r="U119">
        <v>0</v>
      </c>
      <c r="V119">
        <v>0</v>
      </c>
      <c r="X119">
        <v>0</v>
      </c>
    </row>
    <row r="120" spans="12:24">
      <c r="L120">
        <v>0</v>
      </c>
      <c r="M120">
        <v>0</v>
      </c>
      <c r="N120">
        <v>0</v>
      </c>
      <c r="O120" s="1">
        <v>0</v>
      </c>
      <c r="P120">
        <v>0</v>
      </c>
      <c r="Q120">
        <v>0</v>
      </c>
      <c r="R120" s="1">
        <v>0</v>
      </c>
      <c r="S120">
        <v>0</v>
      </c>
      <c r="T120">
        <v>0</v>
      </c>
      <c r="U120">
        <v>0</v>
      </c>
      <c r="V120">
        <v>0</v>
      </c>
      <c r="X120">
        <v>0</v>
      </c>
    </row>
    <row r="121" spans="12:24">
      <c r="L121">
        <v>0</v>
      </c>
      <c r="M121">
        <v>0</v>
      </c>
      <c r="N121">
        <v>0</v>
      </c>
      <c r="O121" s="1">
        <v>0</v>
      </c>
      <c r="P121">
        <v>0</v>
      </c>
      <c r="Q121">
        <v>0</v>
      </c>
      <c r="R121" s="1">
        <v>0</v>
      </c>
      <c r="S121">
        <v>0</v>
      </c>
      <c r="T121">
        <v>0</v>
      </c>
      <c r="U121">
        <v>0</v>
      </c>
      <c r="V121">
        <v>0</v>
      </c>
      <c r="X121">
        <v>0</v>
      </c>
    </row>
    <row r="122" spans="12:24">
      <c r="L122">
        <v>0</v>
      </c>
      <c r="M122">
        <v>0</v>
      </c>
      <c r="N122">
        <v>0</v>
      </c>
      <c r="O122" s="1">
        <v>0</v>
      </c>
      <c r="P122">
        <v>0</v>
      </c>
      <c r="Q122">
        <v>0</v>
      </c>
      <c r="R122" s="1">
        <v>0</v>
      </c>
      <c r="S122">
        <v>0</v>
      </c>
      <c r="T122">
        <v>0</v>
      </c>
      <c r="U122">
        <v>0</v>
      </c>
      <c r="V122">
        <v>0</v>
      </c>
      <c r="X122">
        <v>0</v>
      </c>
    </row>
    <row r="123" spans="12:24">
      <c r="L123">
        <v>0</v>
      </c>
      <c r="M123">
        <v>0</v>
      </c>
      <c r="N123">
        <v>0</v>
      </c>
      <c r="O123" s="1">
        <v>0</v>
      </c>
      <c r="P123">
        <v>0</v>
      </c>
      <c r="Q123">
        <v>0</v>
      </c>
      <c r="R123" s="1">
        <v>0</v>
      </c>
      <c r="S123">
        <v>0</v>
      </c>
      <c r="T123">
        <v>0</v>
      </c>
      <c r="U123">
        <v>0</v>
      </c>
      <c r="V123">
        <v>0</v>
      </c>
      <c r="X123">
        <v>0</v>
      </c>
    </row>
    <row r="124" spans="12:24">
      <c r="L124">
        <v>0</v>
      </c>
      <c r="M124">
        <v>0</v>
      </c>
      <c r="N124">
        <v>0</v>
      </c>
      <c r="O124" s="1">
        <v>0</v>
      </c>
      <c r="P124">
        <v>0</v>
      </c>
      <c r="Q124">
        <v>0</v>
      </c>
      <c r="R124" s="1">
        <v>0</v>
      </c>
      <c r="S124">
        <v>0</v>
      </c>
      <c r="T124">
        <v>0</v>
      </c>
      <c r="U124">
        <v>0</v>
      </c>
      <c r="V124">
        <v>0</v>
      </c>
      <c r="X124">
        <v>0</v>
      </c>
    </row>
    <row r="125" spans="12:24">
      <c r="L125">
        <v>0</v>
      </c>
      <c r="M125">
        <v>0</v>
      </c>
      <c r="N125">
        <v>0</v>
      </c>
      <c r="O125" s="1">
        <v>0</v>
      </c>
      <c r="P125">
        <v>0</v>
      </c>
      <c r="Q125">
        <v>0</v>
      </c>
      <c r="R125" s="1">
        <v>0</v>
      </c>
      <c r="S125">
        <v>0</v>
      </c>
      <c r="T125">
        <v>0</v>
      </c>
      <c r="U125">
        <v>0</v>
      </c>
      <c r="V125">
        <v>0</v>
      </c>
      <c r="X125">
        <v>0</v>
      </c>
    </row>
    <row r="126" spans="12:24">
      <c r="L126">
        <v>0</v>
      </c>
      <c r="M126">
        <v>0</v>
      </c>
      <c r="N126">
        <v>0</v>
      </c>
      <c r="O126" s="1">
        <v>0</v>
      </c>
      <c r="P126">
        <v>0</v>
      </c>
      <c r="Q126">
        <v>0</v>
      </c>
      <c r="R126" s="1">
        <v>0</v>
      </c>
      <c r="S126">
        <v>0</v>
      </c>
      <c r="T126">
        <v>0</v>
      </c>
      <c r="U126">
        <v>0</v>
      </c>
      <c r="V126">
        <v>0</v>
      </c>
      <c r="X126">
        <v>0</v>
      </c>
    </row>
    <row r="127" spans="12:24">
      <c r="L127">
        <v>0</v>
      </c>
      <c r="M127">
        <v>0</v>
      </c>
      <c r="N127">
        <v>0</v>
      </c>
      <c r="O127" s="1">
        <v>0</v>
      </c>
      <c r="P127">
        <v>0</v>
      </c>
      <c r="Q127">
        <v>0</v>
      </c>
      <c r="R127" s="1">
        <v>0</v>
      </c>
      <c r="S127">
        <v>0</v>
      </c>
      <c r="T127">
        <v>0</v>
      </c>
      <c r="U127">
        <v>0</v>
      </c>
      <c r="V127">
        <v>0</v>
      </c>
      <c r="X127">
        <v>0</v>
      </c>
    </row>
    <row r="128" spans="12:24">
      <c r="L128">
        <v>0</v>
      </c>
      <c r="M128">
        <v>0</v>
      </c>
      <c r="N128">
        <v>0</v>
      </c>
      <c r="O128" s="1">
        <v>0</v>
      </c>
      <c r="P128">
        <v>0</v>
      </c>
      <c r="Q128">
        <v>0</v>
      </c>
      <c r="R128" s="1">
        <v>0</v>
      </c>
      <c r="S128">
        <v>0</v>
      </c>
      <c r="T128">
        <v>0</v>
      </c>
      <c r="U128">
        <v>0</v>
      </c>
      <c r="V128">
        <v>0</v>
      </c>
      <c r="X128">
        <v>0</v>
      </c>
    </row>
    <row r="129" spans="12:24">
      <c r="L129">
        <v>0</v>
      </c>
      <c r="M129">
        <v>0</v>
      </c>
      <c r="N129">
        <v>0</v>
      </c>
      <c r="O129" s="1">
        <v>0</v>
      </c>
      <c r="P129">
        <v>0</v>
      </c>
      <c r="Q129">
        <v>0</v>
      </c>
      <c r="R129" s="1">
        <v>0</v>
      </c>
      <c r="S129">
        <v>0</v>
      </c>
      <c r="T129">
        <v>0</v>
      </c>
      <c r="U129">
        <v>0</v>
      </c>
      <c r="V129">
        <v>0</v>
      </c>
      <c r="X129">
        <v>0</v>
      </c>
    </row>
    <row r="130" spans="12:24">
      <c r="L130">
        <v>0</v>
      </c>
      <c r="M130">
        <v>0</v>
      </c>
      <c r="N130">
        <v>0</v>
      </c>
      <c r="O130" s="1">
        <v>0</v>
      </c>
      <c r="P130">
        <v>0</v>
      </c>
      <c r="Q130">
        <v>0</v>
      </c>
      <c r="R130" s="1">
        <v>0</v>
      </c>
      <c r="S130">
        <v>0</v>
      </c>
      <c r="T130">
        <v>0</v>
      </c>
      <c r="U130">
        <v>0</v>
      </c>
      <c r="V130">
        <v>0</v>
      </c>
      <c r="X130">
        <v>0</v>
      </c>
    </row>
    <row r="131" spans="12:24">
      <c r="L131">
        <v>0</v>
      </c>
      <c r="M131">
        <v>0</v>
      </c>
      <c r="N131">
        <v>0</v>
      </c>
      <c r="O131" s="1">
        <v>0</v>
      </c>
      <c r="P131">
        <v>0</v>
      </c>
      <c r="Q131">
        <v>0</v>
      </c>
      <c r="R131" s="1">
        <v>0</v>
      </c>
      <c r="S131">
        <v>0</v>
      </c>
      <c r="T131">
        <v>0</v>
      </c>
      <c r="U131">
        <v>0</v>
      </c>
      <c r="V131">
        <v>0</v>
      </c>
      <c r="X131">
        <v>0</v>
      </c>
    </row>
    <row r="132" spans="12:24">
      <c r="L132">
        <v>0</v>
      </c>
      <c r="M132">
        <v>0</v>
      </c>
      <c r="N132">
        <v>0</v>
      </c>
      <c r="O132" s="1">
        <v>0</v>
      </c>
      <c r="P132">
        <v>0</v>
      </c>
      <c r="Q132">
        <v>0</v>
      </c>
      <c r="R132" s="1">
        <v>0</v>
      </c>
      <c r="S132">
        <v>0</v>
      </c>
      <c r="T132">
        <v>0</v>
      </c>
      <c r="U132">
        <v>0</v>
      </c>
      <c r="V132">
        <v>0</v>
      </c>
      <c r="X132">
        <v>0</v>
      </c>
    </row>
    <row r="133" spans="12:24">
      <c r="L133">
        <v>0</v>
      </c>
      <c r="M133">
        <v>0</v>
      </c>
      <c r="N133">
        <v>0</v>
      </c>
      <c r="O133" s="1">
        <v>0</v>
      </c>
      <c r="P133">
        <v>0</v>
      </c>
      <c r="Q133">
        <v>0</v>
      </c>
      <c r="R133" s="1">
        <v>0</v>
      </c>
      <c r="S133">
        <v>0</v>
      </c>
      <c r="T133">
        <v>0</v>
      </c>
      <c r="U133">
        <v>0</v>
      </c>
      <c r="V133">
        <v>0</v>
      </c>
      <c r="X133">
        <v>0</v>
      </c>
    </row>
    <row r="134" spans="12:24">
      <c r="L134">
        <v>0</v>
      </c>
      <c r="M134">
        <v>0</v>
      </c>
      <c r="N134">
        <v>0</v>
      </c>
      <c r="O134" s="1">
        <v>0</v>
      </c>
      <c r="P134">
        <v>0</v>
      </c>
      <c r="Q134">
        <v>0</v>
      </c>
      <c r="R134" s="1">
        <v>0</v>
      </c>
      <c r="S134">
        <v>0</v>
      </c>
      <c r="T134">
        <v>0</v>
      </c>
      <c r="U134">
        <v>0</v>
      </c>
      <c r="V134">
        <v>0</v>
      </c>
      <c r="X134">
        <v>0</v>
      </c>
    </row>
    <row r="135" spans="12:24">
      <c r="L135">
        <v>0</v>
      </c>
      <c r="M135">
        <v>0</v>
      </c>
      <c r="N135">
        <v>0</v>
      </c>
      <c r="O135" s="1">
        <v>0</v>
      </c>
      <c r="P135">
        <v>0</v>
      </c>
      <c r="Q135">
        <v>0</v>
      </c>
      <c r="R135" s="1">
        <v>0</v>
      </c>
      <c r="S135">
        <v>0</v>
      </c>
      <c r="T135">
        <v>0</v>
      </c>
      <c r="U135">
        <v>0</v>
      </c>
      <c r="V135">
        <v>0</v>
      </c>
      <c r="X135">
        <v>0</v>
      </c>
    </row>
    <row r="136" spans="12:24">
      <c r="L136">
        <v>0</v>
      </c>
      <c r="M136">
        <v>0</v>
      </c>
      <c r="N136">
        <v>0</v>
      </c>
      <c r="O136" s="1">
        <v>0</v>
      </c>
      <c r="P136">
        <v>0</v>
      </c>
      <c r="Q136">
        <v>0</v>
      </c>
      <c r="R136" s="1">
        <v>0</v>
      </c>
      <c r="S136">
        <v>0</v>
      </c>
      <c r="T136">
        <v>0</v>
      </c>
      <c r="U136">
        <v>0</v>
      </c>
      <c r="V136">
        <v>0</v>
      </c>
      <c r="X136">
        <v>0</v>
      </c>
    </row>
    <row r="137" spans="12:24">
      <c r="L137">
        <v>0</v>
      </c>
      <c r="M137">
        <v>0</v>
      </c>
      <c r="N137">
        <v>0</v>
      </c>
      <c r="O137" s="1">
        <v>0</v>
      </c>
      <c r="P137">
        <v>0</v>
      </c>
      <c r="Q137">
        <v>0</v>
      </c>
      <c r="R137" s="1">
        <v>0</v>
      </c>
      <c r="S137">
        <v>0</v>
      </c>
      <c r="T137">
        <v>0</v>
      </c>
      <c r="U137">
        <v>0</v>
      </c>
      <c r="V137">
        <v>0</v>
      </c>
      <c r="X137">
        <v>0</v>
      </c>
    </row>
    <row r="138" spans="12:24">
      <c r="L138">
        <v>0</v>
      </c>
      <c r="M138">
        <v>0</v>
      </c>
      <c r="N138">
        <v>0</v>
      </c>
      <c r="O138" s="1">
        <v>0</v>
      </c>
      <c r="P138">
        <v>0</v>
      </c>
      <c r="Q138">
        <v>0</v>
      </c>
      <c r="R138" s="1">
        <v>0</v>
      </c>
      <c r="S138">
        <v>0</v>
      </c>
      <c r="T138">
        <v>0</v>
      </c>
      <c r="U138">
        <v>0</v>
      </c>
      <c r="V138">
        <v>0</v>
      </c>
      <c r="X138">
        <v>0</v>
      </c>
    </row>
    <row r="139" spans="12:24">
      <c r="L139">
        <v>0</v>
      </c>
      <c r="M139">
        <v>0</v>
      </c>
      <c r="N139">
        <v>0</v>
      </c>
      <c r="O139" s="1">
        <v>0</v>
      </c>
      <c r="P139">
        <v>0</v>
      </c>
      <c r="Q139">
        <v>0</v>
      </c>
      <c r="R139" s="1">
        <v>0</v>
      </c>
      <c r="S139">
        <v>0</v>
      </c>
      <c r="T139">
        <v>0</v>
      </c>
      <c r="U139">
        <v>0</v>
      </c>
      <c r="V139">
        <v>0</v>
      </c>
      <c r="X139">
        <v>0</v>
      </c>
    </row>
    <row r="140" spans="12:24">
      <c r="L140">
        <v>0</v>
      </c>
      <c r="M140">
        <v>0</v>
      </c>
      <c r="N140">
        <v>0</v>
      </c>
      <c r="O140" s="1">
        <v>0</v>
      </c>
      <c r="P140">
        <v>0</v>
      </c>
      <c r="Q140">
        <v>0</v>
      </c>
      <c r="R140" s="1">
        <v>0</v>
      </c>
      <c r="S140">
        <v>0</v>
      </c>
      <c r="T140">
        <v>0</v>
      </c>
      <c r="U140">
        <v>0</v>
      </c>
      <c r="V140">
        <v>0</v>
      </c>
      <c r="X140">
        <v>0</v>
      </c>
    </row>
    <row r="141" spans="12:24">
      <c r="L141">
        <v>0</v>
      </c>
      <c r="M141">
        <v>0</v>
      </c>
      <c r="N141">
        <v>0</v>
      </c>
      <c r="O141" s="1">
        <v>0</v>
      </c>
      <c r="P141">
        <v>0</v>
      </c>
      <c r="Q141">
        <v>0</v>
      </c>
      <c r="R141" s="1">
        <v>0</v>
      </c>
      <c r="S141">
        <v>0</v>
      </c>
      <c r="T141">
        <v>0</v>
      </c>
      <c r="U141">
        <v>0</v>
      </c>
      <c r="V141">
        <v>0</v>
      </c>
      <c r="X141">
        <v>0</v>
      </c>
    </row>
    <row r="142" spans="12:24">
      <c r="L142">
        <v>0</v>
      </c>
      <c r="M142">
        <v>0</v>
      </c>
      <c r="N142">
        <v>0</v>
      </c>
      <c r="O142" s="1">
        <v>0</v>
      </c>
      <c r="P142">
        <v>0</v>
      </c>
      <c r="Q142">
        <v>0</v>
      </c>
      <c r="R142" s="1">
        <v>0</v>
      </c>
      <c r="S142">
        <v>0</v>
      </c>
      <c r="T142">
        <v>0</v>
      </c>
      <c r="U142">
        <v>0</v>
      </c>
      <c r="V142">
        <v>0</v>
      </c>
      <c r="X142">
        <v>0</v>
      </c>
    </row>
    <row r="143" spans="12:24">
      <c r="L143">
        <v>0</v>
      </c>
      <c r="M143">
        <v>0</v>
      </c>
      <c r="N143">
        <v>0</v>
      </c>
      <c r="O143" s="1">
        <v>0</v>
      </c>
      <c r="P143">
        <v>0</v>
      </c>
      <c r="Q143">
        <v>0</v>
      </c>
      <c r="R143" s="1">
        <v>0</v>
      </c>
      <c r="S143">
        <v>0</v>
      </c>
      <c r="T143">
        <v>0</v>
      </c>
      <c r="U143">
        <v>0</v>
      </c>
      <c r="V143">
        <v>0</v>
      </c>
      <c r="X143">
        <v>0</v>
      </c>
    </row>
    <row r="144" spans="12:24">
      <c r="L144">
        <v>0</v>
      </c>
      <c r="M144">
        <v>0</v>
      </c>
      <c r="N144">
        <v>0</v>
      </c>
      <c r="O144" s="1">
        <v>0</v>
      </c>
      <c r="P144">
        <v>0</v>
      </c>
      <c r="Q144">
        <v>0</v>
      </c>
      <c r="R144" s="1">
        <v>0</v>
      </c>
      <c r="S144">
        <v>0</v>
      </c>
      <c r="T144">
        <v>0</v>
      </c>
      <c r="U144">
        <v>0</v>
      </c>
      <c r="V144">
        <v>0</v>
      </c>
      <c r="X144">
        <v>0</v>
      </c>
    </row>
    <row r="145" spans="12:24">
      <c r="L145">
        <v>0</v>
      </c>
      <c r="M145">
        <v>0</v>
      </c>
      <c r="N145">
        <v>0</v>
      </c>
      <c r="O145" s="1">
        <v>0</v>
      </c>
      <c r="P145">
        <v>0</v>
      </c>
      <c r="Q145">
        <v>0</v>
      </c>
      <c r="R145" s="1">
        <v>0</v>
      </c>
      <c r="S145">
        <v>0</v>
      </c>
      <c r="T145">
        <v>0</v>
      </c>
      <c r="U145">
        <v>0</v>
      </c>
      <c r="V145">
        <v>0</v>
      </c>
      <c r="X145">
        <v>0</v>
      </c>
    </row>
    <row r="146" spans="12:24">
      <c r="L146">
        <v>0</v>
      </c>
      <c r="M146">
        <v>0</v>
      </c>
      <c r="N146">
        <v>0</v>
      </c>
      <c r="O146" s="1">
        <v>0</v>
      </c>
      <c r="P146">
        <v>0</v>
      </c>
      <c r="Q146">
        <v>0</v>
      </c>
      <c r="R146" s="1">
        <v>0</v>
      </c>
      <c r="S146">
        <v>0</v>
      </c>
      <c r="T146">
        <v>0</v>
      </c>
      <c r="U146">
        <v>0</v>
      </c>
      <c r="V146">
        <v>0</v>
      </c>
      <c r="X146">
        <v>0</v>
      </c>
    </row>
    <row r="147" spans="12:24">
      <c r="L147">
        <v>0</v>
      </c>
      <c r="M147">
        <v>0</v>
      </c>
      <c r="N147">
        <v>0</v>
      </c>
      <c r="O147" s="1">
        <v>0</v>
      </c>
      <c r="P147">
        <v>0</v>
      </c>
      <c r="Q147">
        <v>0</v>
      </c>
      <c r="R147" s="1">
        <v>0</v>
      </c>
      <c r="S147">
        <v>0</v>
      </c>
      <c r="T147">
        <v>0</v>
      </c>
      <c r="U147">
        <v>0</v>
      </c>
      <c r="V147">
        <v>0</v>
      </c>
      <c r="X147">
        <v>0</v>
      </c>
    </row>
    <row r="148" spans="12:24">
      <c r="L148">
        <v>0</v>
      </c>
      <c r="M148">
        <v>0</v>
      </c>
      <c r="N148">
        <v>0</v>
      </c>
      <c r="O148" s="1">
        <v>0</v>
      </c>
      <c r="P148">
        <v>0</v>
      </c>
      <c r="Q148">
        <v>0</v>
      </c>
      <c r="R148" s="1">
        <v>0</v>
      </c>
      <c r="S148">
        <v>0</v>
      </c>
      <c r="T148">
        <v>0</v>
      </c>
      <c r="U148">
        <v>0</v>
      </c>
      <c r="V148">
        <v>0</v>
      </c>
      <c r="X148">
        <v>0</v>
      </c>
    </row>
    <row r="149" spans="12:24">
      <c r="L149">
        <v>0</v>
      </c>
      <c r="M149">
        <v>0</v>
      </c>
      <c r="N149">
        <v>0</v>
      </c>
      <c r="O149" s="1">
        <v>0</v>
      </c>
      <c r="P149">
        <v>0</v>
      </c>
      <c r="Q149">
        <v>0</v>
      </c>
      <c r="R149" s="1">
        <v>0</v>
      </c>
      <c r="S149">
        <v>0</v>
      </c>
      <c r="T149">
        <v>0</v>
      </c>
      <c r="U149">
        <v>0</v>
      </c>
      <c r="V149">
        <v>0</v>
      </c>
      <c r="X149">
        <v>0</v>
      </c>
    </row>
    <row r="150" spans="12:24">
      <c r="L150">
        <v>0</v>
      </c>
      <c r="M150">
        <v>0</v>
      </c>
      <c r="N150">
        <v>0</v>
      </c>
      <c r="O150" s="1">
        <v>0</v>
      </c>
      <c r="P150">
        <v>0</v>
      </c>
      <c r="Q150">
        <v>0</v>
      </c>
      <c r="R150" s="1">
        <v>0</v>
      </c>
      <c r="S150">
        <v>0</v>
      </c>
      <c r="T150">
        <v>0</v>
      </c>
      <c r="U150">
        <v>0</v>
      </c>
      <c r="V150">
        <v>0</v>
      </c>
      <c r="X150">
        <v>0</v>
      </c>
    </row>
    <row r="151" spans="12:24">
      <c r="L151">
        <v>0</v>
      </c>
      <c r="M151">
        <v>0</v>
      </c>
      <c r="N151">
        <v>0</v>
      </c>
      <c r="O151" s="1">
        <v>0</v>
      </c>
      <c r="P151">
        <v>0</v>
      </c>
      <c r="Q151">
        <v>0</v>
      </c>
      <c r="R151" s="1">
        <v>0</v>
      </c>
      <c r="S151">
        <v>0</v>
      </c>
      <c r="T151">
        <v>0</v>
      </c>
      <c r="U151">
        <v>0</v>
      </c>
      <c r="V151">
        <v>0</v>
      </c>
      <c r="X151">
        <v>0</v>
      </c>
    </row>
    <row r="152" spans="12:24">
      <c r="L152">
        <v>0</v>
      </c>
      <c r="M152">
        <v>0</v>
      </c>
      <c r="N152">
        <v>0</v>
      </c>
      <c r="O152" s="1">
        <v>0</v>
      </c>
      <c r="P152">
        <v>0</v>
      </c>
      <c r="Q152">
        <v>0</v>
      </c>
      <c r="R152" s="1">
        <v>0</v>
      </c>
      <c r="S152">
        <v>0</v>
      </c>
      <c r="T152">
        <v>0</v>
      </c>
      <c r="U152">
        <v>0</v>
      </c>
      <c r="V152">
        <v>0</v>
      </c>
      <c r="X152">
        <v>0</v>
      </c>
    </row>
    <row r="153" spans="12:24">
      <c r="L153">
        <v>0</v>
      </c>
      <c r="M153">
        <v>0</v>
      </c>
      <c r="N153">
        <v>0</v>
      </c>
      <c r="O153" s="1">
        <v>0</v>
      </c>
      <c r="P153">
        <v>0</v>
      </c>
      <c r="Q153">
        <v>0</v>
      </c>
      <c r="R153" s="1">
        <v>0</v>
      </c>
      <c r="S153">
        <v>0</v>
      </c>
      <c r="T153">
        <v>0</v>
      </c>
      <c r="U153">
        <v>0</v>
      </c>
      <c r="V153">
        <v>0</v>
      </c>
      <c r="X153">
        <v>0</v>
      </c>
    </row>
    <row r="154" spans="12:24">
      <c r="L154">
        <v>0</v>
      </c>
      <c r="M154">
        <v>0</v>
      </c>
      <c r="N154">
        <v>0</v>
      </c>
      <c r="O154" s="1">
        <v>0</v>
      </c>
      <c r="P154">
        <v>0</v>
      </c>
      <c r="Q154">
        <v>0</v>
      </c>
      <c r="R154" s="1">
        <v>0</v>
      </c>
      <c r="S154">
        <v>0</v>
      </c>
      <c r="T154">
        <v>0</v>
      </c>
      <c r="U154">
        <v>0</v>
      </c>
      <c r="V154">
        <v>0</v>
      </c>
      <c r="X154">
        <v>0</v>
      </c>
    </row>
    <row r="155" spans="12:24">
      <c r="L155">
        <v>0</v>
      </c>
      <c r="M155">
        <v>0</v>
      </c>
      <c r="N155">
        <v>0</v>
      </c>
      <c r="O155" s="1">
        <v>0</v>
      </c>
      <c r="P155">
        <v>0</v>
      </c>
      <c r="Q155">
        <v>0</v>
      </c>
      <c r="R155" s="1">
        <v>0</v>
      </c>
      <c r="S155">
        <v>0</v>
      </c>
      <c r="T155">
        <v>0</v>
      </c>
      <c r="U155">
        <v>0</v>
      </c>
      <c r="V155">
        <v>0</v>
      </c>
      <c r="X155">
        <v>0</v>
      </c>
    </row>
    <row r="156" spans="12:24">
      <c r="L156">
        <v>0</v>
      </c>
      <c r="M156">
        <v>0</v>
      </c>
      <c r="N156">
        <v>0</v>
      </c>
      <c r="O156" s="1">
        <v>0</v>
      </c>
      <c r="P156">
        <v>0</v>
      </c>
      <c r="Q156">
        <v>0</v>
      </c>
      <c r="R156" s="1">
        <v>0</v>
      </c>
      <c r="S156">
        <v>0</v>
      </c>
      <c r="T156">
        <v>0</v>
      </c>
      <c r="U156">
        <v>0</v>
      </c>
      <c r="V156">
        <v>0</v>
      </c>
      <c r="X156">
        <v>0</v>
      </c>
    </row>
    <row r="157" spans="12:24">
      <c r="L157">
        <v>0</v>
      </c>
      <c r="M157">
        <v>0</v>
      </c>
      <c r="N157">
        <v>0</v>
      </c>
      <c r="O157" s="1">
        <v>0</v>
      </c>
      <c r="P157">
        <v>0</v>
      </c>
      <c r="Q157">
        <v>0</v>
      </c>
      <c r="R157" s="1">
        <v>0</v>
      </c>
      <c r="S157">
        <v>0</v>
      </c>
      <c r="T157">
        <v>0</v>
      </c>
      <c r="U157">
        <v>0</v>
      </c>
      <c r="V157">
        <v>0</v>
      </c>
      <c r="X157">
        <v>0</v>
      </c>
    </row>
    <row r="158" spans="12:24">
      <c r="L158">
        <v>0</v>
      </c>
      <c r="M158">
        <v>0</v>
      </c>
      <c r="N158">
        <v>0</v>
      </c>
      <c r="O158" s="1">
        <v>0</v>
      </c>
      <c r="P158">
        <v>0</v>
      </c>
      <c r="Q158">
        <v>0</v>
      </c>
      <c r="R158" s="1">
        <v>0</v>
      </c>
      <c r="S158">
        <v>0</v>
      </c>
      <c r="T158">
        <v>0</v>
      </c>
      <c r="U158">
        <v>0</v>
      </c>
      <c r="V158">
        <v>0</v>
      </c>
      <c r="X158">
        <v>0</v>
      </c>
    </row>
    <row r="159" spans="12:24">
      <c r="L159">
        <v>0</v>
      </c>
      <c r="M159">
        <v>0</v>
      </c>
      <c r="N159">
        <v>0</v>
      </c>
      <c r="O159" s="1">
        <v>0</v>
      </c>
      <c r="P159">
        <v>0</v>
      </c>
      <c r="Q159">
        <v>0</v>
      </c>
      <c r="R159" s="1">
        <v>0</v>
      </c>
      <c r="S159">
        <v>0</v>
      </c>
      <c r="T159">
        <v>0</v>
      </c>
      <c r="U159">
        <v>0</v>
      </c>
      <c r="V159">
        <v>0</v>
      </c>
      <c r="X159">
        <v>0</v>
      </c>
    </row>
    <row r="160" spans="12:24">
      <c r="L160">
        <v>0</v>
      </c>
      <c r="M160">
        <v>0</v>
      </c>
      <c r="N160">
        <v>0</v>
      </c>
      <c r="O160" s="1">
        <v>0</v>
      </c>
      <c r="P160">
        <v>0</v>
      </c>
      <c r="Q160">
        <v>0</v>
      </c>
      <c r="R160" s="1">
        <v>0</v>
      </c>
      <c r="S160">
        <v>0</v>
      </c>
      <c r="T160">
        <v>0</v>
      </c>
      <c r="U160">
        <v>0</v>
      </c>
      <c r="V160">
        <v>0</v>
      </c>
      <c r="X160">
        <v>0</v>
      </c>
    </row>
    <row r="161" spans="12:24">
      <c r="L161">
        <v>0</v>
      </c>
      <c r="M161">
        <v>0</v>
      </c>
      <c r="N161">
        <v>0</v>
      </c>
      <c r="O161" s="1">
        <v>0</v>
      </c>
      <c r="P161">
        <v>0</v>
      </c>
      <c r="Q161">
        <v>0</v>
      </c>
      <c r="R161" s="1">
        <v>0</v>
      </c>
      <c r="S161">
        <v>0</v>
      </c>
      <c r="T161">
        <v>0</v>
      </c>
      <c r="U161">
        <v>0</v>
      </c>
      <c r="V161">
        <v>0</v>
      </c>
      <c r="X161">
        <v>0</v>
      </c>
    </row>
    <row r="162" spans="12:24">
      <c r="L162">
        <v>0</v>
      </c>
      <c r="M162">
        <v>0</v>
      </c>
      <c r="N162">
        <v>0</v>
      </c>
      <c r="O162" s="1">
        <v>0</v>
      </c>
      <c r="P162">
        <v>0</v>
      </c>
      <c r="Q162">
        <v>0</v>
      </c>
      <c r="R162" s="1">
        <v>0</v>
      </c>
      <c r="S162">
        <v>0</v>
      </c>
      <c r="T162">
        <v>0</v>
      </c>
      <c r="U162">
        <v>0</v>
      </c>
      <c r="V162">
        <v>0</v>
      </c>
      <c r="X162">
        <v>0</v>
      </c>
    </row>
    <row r="163" spans="12:24">
      <c r="L163">
        <v>0</v>
      </c>
      <c r="M163">
        <v>0</v>
      </c>
      <c r="N163">
        <v>0</v>
      </c>
      <c r="O163" s="1">
        <v>0</v>
      </c>
      <c r="P163">
        <v>0</v>
      </c>
      <c r="Q163">
        <v>0</v>
      </c>
      <c r="R163" s="1">
        <v>0</v>
      </c>
      <c r="S163">
        <v>0</v>
      </c>
      <c r="T163">
        <v>0</v>
      </c>
      <c r="U163">
        <v>0</v>
      </c>
      <c r="V163">
        <v>0</v>
      </c>
      <c r="X163">
        <v>0</v>
      </c>
    </row>
    <row r="164" spans="12:24">
      <c r="L164">
        <v>0</v>
      </c>
      <c r="M164">
        <v>0</v>
      </c>
      <c r="N164">
        <v>0</v>
      </c>
      <c r="O164" s="1">
        <v>0</v>
      </c>
      <c r="P164">
        <v>0</v>
      </c>
      <c r="Q164">
        <v>0</v>
      </c>
      <c r="R164" s="1">
        <v>0</v>
      </c>
      <c r="S164">
        <v>0</v>
      </c>
      <c r="T164">
        <v>0</v>
      </c>
      <c r="U164">
        <v>0</v>
      </c>
      <c r="V164">
        <v>0</v>
      </c>
      <c r="X164">
        <v>0</v>
      </c>
    </row>
    <row r="165" spans="12:24">
      <c r="L165">
        <v>0</v>
      </c>
      <c r="M165">
        <v>0</v>
      </c>
      <c r="N165">
        <v>0</v>
      </c>
      <c r="O165" s="1">
        <v>0</v>
      </c>
      <c r="P165">
        <v>0</v>
      </c>
      <c r="Q165">
        <v>0</v>
      </c>
      <c r="R165" s="1">
        <v>0</v>
      </c>
      <c r="S165">
        <v>0</v>
      </c>
      <c r="T165">
        <v>0</v>
      </c>
      <c r="U165">
        <v>0</v>
      </c>
      <c r="V165">
        <v>0</v>
      </c>
      <c r="X165">
        <v>0</v>
      </c>
    </row>
    <row r="166" spans="12:24">
      <c r="L166">
        <v>0</v>
      </c>
      <c r="M166">
        <v>0</v>
      </c>
      <c r="N166">
        <v>0</v>
      </c>
      <c r="O166" s="1">
        <v>0</v>
      </c>
      <c r="P166">
        <v>0</v>
      </c>
      <c r="Q166">
        <v>0</v>
      </c>
      <c r="R166" s="1">
        <v>0</v>
      </c>
      <c r="S166">
        <v>0</v>
      </c>
      <c r="T166">
        <v>0</v>
      </c>
      <c r="U166">
        <v>0</v>
      </c>
      <c r="V166">
        <v>0</v>
      </c>
      <c r="X166">
        <v>0</v>
      </c>
    </row>
    <row r="167" spans="12:24">
      <c r="L167">
        <v>0</v>
      </c>
      <c r="M167">
        <v>0</v>
      </c>
      <c r="N167">
        <v>0</v>
      </c>
      <c r="O167" s="1">
        <v>0</v>
      </c>
      <c r="P167">
        <v>0</v>
      </c>
      <c r="Q167">
        <v>0</v>
      </c>
      <c r="R167" s="1">
        <v>0</v>
      </c>
      <c r="S167">
        <v>0</v>
      </c>
      <c r="T167">
        <v>0</v>
      </c>
      <c r="U167">
        <v>0</v>
      </c>
      <c r="V167">
        <v>0</v>
      </c>
      <c r="X167">
        <v>0</v>
      </c>
    </row>
    <row r="168" spans="12:24">
      <c r="L168">
        <v>0</v>
      </c>
      <c r="M168">
        <v>0</v>
      </c>
      <c r="N168">
        <v>0</v>
      </c>
      <c r="O168" s="1">
        <v>0</v>
      </c>
      <c r="P168">
        <v>0</v>
      </c>
      <c r="Q168">
        <v>0</v>
      </c>
      <c r="R168" s="1">
        <v>0</v>
      </c>
      <c r="S168">
        <v>0</v>
      </c>
      <c r="T168">
        <v>0</v>
      </c>
      <c r="U168">
        <v>0</v>
      </c>
      <c r="V168">
        <v>0</v>
      </c>
      <c r="X168">
        <v>0</v>
      </c>
    </row>
    <row r="169" spans="12:24">
      <c r="L169">
        <v>0</v>
      </c>
      <c r="M169">
        <v>0</v>
      </c>
      <c r="N169">
        <v>0</v>
      </c>
      <c r="O169" s="1">
        <v>0</v>
      </c>
      <c r="P169">
        <v>0</v>
      </c>
      <c r="Q169">
        <v>0</v>
      </c>
      <c r="R169" s="1">
        <v>0</v>
      </c>
      <c r="S169">
        <v>0</v>
      </c>
      <c r="T169">
        <v>0</v>
      </c>
      <c r="U169">
        <v>0</v>
      </c>
      <c r="V169">
        <v>0</v>
      </c>
      <c r="X169">
        <v>0</v>
      </c>
    </row>
    <row r="170" spans="12:24">
      <c r="L170">
        <v>0</v>
      </c>
      <c r="M170">
        <v>0</v>
      </c>
      <c r="N170">
        <v>0</v>
      </c>
      <c r="O170" s="1">
        <v>0</v>
      </c>
      <c r="P170">
        <v>0</v>
      </c>
      <c r="Q170">
        <v>0</v>
      </c>
      <c r="R170" s="1">
        <v>0</v>
      </c>
      <c r="S170">
        <v>0</v>
      </c>
      <c r="T170">
        <v>0</v>
      </c>
      <c r="U170">
        <v>0</v>
      </c>
      <c r="V170">
        <v>0</v>
      </c>
      <c r="X170">
        <v>0</v>
      </c>
    </row>
    <row r="171" spans="12:24">
      <c r="L171">
        <v>0</v>
      </c>
      <c r="M171">
        <v>0</v>
      </c>
      <c r="N171">
        <v>0</v>
      </c>
      <c r="O171" s="1">
        <v>0</v>
      </c>
      <c r="P171">
        <v>0</v>
      </c>
      <c r="Q171">
        <v>0</v>
      </c>
      <c r="R171" s="1">
        <v>0</v>
      </c>
      <c r="S171">
        <v>0</v>
      </c>
      <c r="T171">
        <v>0</v>
      </c>
      <c r="U171">
        <v>0</v>
      </c>
      <c r="V171">
        <v>0</v>
      </c>
      <c r="X171">
        <v>0</v>
      </c>
    </row>
    <row r="172" spans="12:24">
      <c r="L172">
        <v>0</v>
      </c>
      <c r="M172">
        <v>0</v>
      </c>
      <c r="N172">
        <v>0</v>
      </c>
      <c r="O172" s="1">
        <v>0</v>
      </c>
      <c r="P172">
        <v>0</v>
      </c>
      <c r="Q172">
        <v>0</v>
      </c>
      <c r="R172" s="1">
        <v>0</v>
      </c>
      <c r="S172">
        <v>0</v>
      </c>
      <c r="T172">
        <v>0</v>
      </c>
      <c r="U172">
        <v>0</v>
      </c>
      <c r="V172">
        <v>0</v>
      </c>
      <c r="X172">
        <v>0</v>
      </c>
    </row>
    <row r="173" spans="12:24">
      <c r="L173">
        <v>0</v>
      </c>
      <c r="M173">
        <v>0</v>
      </c>
      <c r="N173">
        <v>0</v>
      </c>
      <c r="O173" s="1">
        <v>0</v>
      </c>
      <c r="P173">
        <v>0</v>
      </c>
      <c r="Q173">
        <v>0</v>
      </c>
      <c r="R173" s="1">
        <v>0</v>
      </c>
      <c r="S173">
        <v>0</v>
      </c>
      <c r="T173">
        <v>0</v>
      </c>
      <c r="U173">
        <v>0</v>
      </c>
      <c r="V173">
        <v>0</v>
      </c>
      <c r="X173">
        <v>0</v>
      </c>
    </row>
    <row r="174" spans="12:24">
      <c r="L174">
        <v>0</v>
      </c>
      <c r="M174">
        <v>0</v>
      </c>
      <c r="N174">
        <v>0</v>
      </c>
      <c r="O174" s="1">
        <v>0</v>
      </c>
      <c r="P174">
        <v>0</v>
      </c>
      <c r="Q174">
        <v>0</v>
      </c>
      <c r="R174" s="1">
        <v>0</v>
      </c>
      <c r="S174">
        <v>0</v>
      </c>
      <c r="T174">
        <v>0</v>
      </c>
      <c r="U174">
        <v>0</v>
      </c>
      <c r="V174">
        <v>0</v>
      </c>
      <c r="X174">
        <v>0</v>
      </c>
    </row>
    <row r="175" spans="12:24">
      <c r="L175">
        <v>0</v>
      </c>
      <c r="M175">
        <v>0</v>
      </c>
      <c r="N175">
        <v>0</v>
      </c>
      <c r="O175" s="1">
        <v>0</v>
      </c>
      <c r="P175">
        <v>0</v>
      </c>
      <c r="Q175">
        <v>0</v>
      </c>
      <c r="R175" s="1">
        <v>0</v>
      </c>
      <c r="S175">
        <v>0</v>
      </c>
      <c r="T175">
        <v>0</v>
      </c>
      <c r="U175">
        <v>0</v>
      </c>
      <c r="V175">
        <v>0</v>
      </c>
      <c r="X175">
        <v>0</v>
      </c>
    </row>
    <row r="176" spans="12:24">
      <c r="L176">
        <v>0</v>
      </c>
      <c r="M176">
        <v>0</v>
      </c>
      <c r="N176">
        <v>0</v>
      </c>
      <c r="O176" s="1">
        <v>0</v>
      </c>
      <c r="P176">
        <v>0</v>
      </c>
      <c r="Q176">
        <v>0</v>
      </c>
      <c r="R176" s="1">
        <v>0</v>
      </c>
      <c r="S176">
        <v>0</v>
      </c>
      <c r="T176">
        <v>0</v>
      </c>
      <c r="U176">
        <v>0</v>
      </c>
      <c r="V176">
        <v>0</v>
      </c>
      <c r="X176">
        <v>0</v>
      </c>
    </row>
    <row r="177" spans="12:24">
      <c r="L177">
        <v>0</v>
      </c>
      <c r="M177">
        <v>0</v>
      </c>
      <c r="N177">
        <v>0</v>
      </c>
      <c r="O177" s="1">
        <v>0</v>
      </c>
      <c r="P177">
        <v>0</v>
      </c>
      <c r="Q177">
        <v>0</v>
      </c>
      <c r="R177" s="1">
        <v>0</v>
      </c>
      <c r="S177">
        <v>0</v>
      </c>
      <c r="T177">
        <v>0</v>
      </c>
      <c r="U177">
        <v>0</v>
      </c>
      <c r="V177">
        <v>0</v>
      </c>
      <c r="X177">
        <v>0</v>
      </c>
    </row>
    <row r="178" spans="12:24">
      <c r="L178">
        <v>0</v>
      </c>
      <c r="M178">
        <v>0</v>
      </c>
      <c r="N178">
        <v>0</v>
      </c>
      <c r="O178" s="1">
        <v>0</v>
      </c>
      <c r="P178">
        <v>0</v>
      </c>
      <c r="Q178">
        <v>0</v>
      </c>
      <c r="R178" s="1">
        <v>0</v>
      </c>
      <c r="S178">
        <v>0</v>
      </c>
      <c r="T178">
        <v>0</v>
      </c>
      <c r="U178">
        <v>0</v>
      </c>
      <c r="V178">
        <v>0</v>
      </c>
      <c r="X178">
        <v>0</v>
      </c>
    </row>
    <row r="179" spans="12:24">
      <c r="L179">
        <v>0</v>
      </c>
      <c r="M179">
        <v>0</v>
      </c>
      <c r="N179">
        <v>0</v>
      </c>
      <c r="O179" s="1">
        <v>0</v>
      </c>
      <c r="P179">
        <v>0</v>
      </c>
      <c r="Q179">
        <v>0</v>
      </c>
      <c r="R179" s="1">
        <v>0</v>
      </c>
      <c r="S179">
        <v>0</v>
      </c>
      <c r="T179">
        <v>0</v>
      </c>
      <c r="U179">
        <v>0</v>
      </c>
      <c r="V179">
        <v>0</v>
      </c>
      <c r="X179">
        <v>0</v>
      </c>
    </row>
    <row r="180" spans="12:24">
      <c r="L180">
        <v>0</v>
      </c>
      <c r="M180">
        <v>0</v>
      </c>
      <c r="N180">
        <v>0</v>
      </c>
      <c r="O180" s="1">
        <v>0</v>
      </c>
      <c r="P180">
        <v>0</v>
      </c>
      <c r="Q180">
        <v>0</v>
      </c>
      <c r="R180" s="1">
        <v>0</v>
      </c>
      <c r="S180">
        <v>0</v>
      </c>
      <c r="T180">
        <v>0</v>
      </c>
      <c r="U180">
        <v>0</v>
      </c>
      <c r="V180">
        <v>0</v>
      </c>
      <c r="X180">
        <v>0</v>
      </c>
    </row>
    <row r="181" spans="12:24">
      <c r="L181">
        <v>0</v>
      </c>
      <c r="M181">
        <v>0</v>
      </c>
      <c r="N181">
        <v>0</v>
      </c>
      <c r="O181" s="1">
        <v>0</v>
      </c>
      <c r="P181">
        <v>0</v>
      </c>
      <c r="Q181">
        <v>0</v>
      </c>
      <c r="R181" s="1">
        <v>0</v>
      </c>
      <c r="S181">
        <v>0</v>
      </c>
      <c r="T181">
        <v>0</v>
      </c>
      <c r="U181">
        <v>0</v>
      </c>
      <c r="V181">
        <v>0</v>
      </c>
      <c r="X181">
        <v>0</v>
      </c>
    </row>
    <row r="182" spans="12:24">
      <c r="L182">
        <v>0</v>
      </c>
      <c r="M182">
        <v>0</v>
      </c>
      <c r="N182">
        <v>0</v>
      </c>
      <c r="O182" s="1">
        <v>0</v>
      </c>
      <c r="P182">
        <v>0</v>
      </c>
      <c r="Q182">
        <v>0</v>
      </c>
      <c r="R182" s="1">
        <v>0</v>
      </c>
      <c r="S182">
        <v>0</v>
      </c>
      <c r="T182">
        <v>0</v>
      </c>
      <c r="U182">
        <v>0</v>
      </c>
      <c r="V182">
        <v>0</v>
      </c>
      <c r="X182">
        <v>0</v>
      </c>
    </row>
    <row r="183" spans="12:24">
      <c r="L183">
        <v>0</v>
      </c>
      <c r="M183">
        <v>0</v>
      </c>
      <c r="N183">
        <v>0</v>
      </c>
      <c r="O183" s="1">
        <v>0</v>
      </c>
      <c r="P183">
        <v>0</v>
      </c>
      <c r="Q183">
        <v>0</v>
      </c>
      <c r="R183" s="1">
        <v>0</v>
      </c>
      <c r="S183">
        <v>0</v>
      </c>
      <c r="T183">
        <v>0</v>
      </c>
      <c r="U183">
        <v>0</v>
      </c>
      <c r="V183">
        <v>0</v>
      </c>
      <c r="X183">
        <v>0</v>
      </c>
    </row>
    <row r="184" spans="12:24">
      <c r="L184">
        <v>0</v>
      </c>
      <c r="M184">
        <v>0</v>
      </c>
      <c r="N184">
        <v>0</v>
      </c>
      <c r="O184" s="1">
        <v>0</v>
      </c>
      <c r="P184">
        <v>0</v>
      </c>
      <c r="Q184">
        <v>0</v>
      </c>
      <c r="R184" s="1">
        <v>0</v>
      </c>
      <c r="S184">
        <v>0</v>
      </c>
      <c r="T184">
        <v>0</v>
      </c>
      <c r="U184">
        <v>0</v>
      </c>
      <c r="V184">
        <v>0</v>
      </c>
      <c r="X184">
        <v>0</v>
      </c>
    </row>
    <row r="185" spans="12:24">
      <c r="L185">
        <v>0</v>
      </c>
      <c r="M185">
        <v>0</v>
      </c>
      <c r="N185">
        <v>0</v>
      </c>
      <c r="O185" s="1">
        <v>0</v>
      </c>
      <c r="P185">
        <v>0</v>
      </c>
      <c r="Q185">
        <v>0</v>
      </c>
      <c r="R185" s="1">
        <v>0</v>
      </c>
      <c r="S185">
        <v>0</v>
      </c>
      <c r="T185">
        <v>0</v>
      </c>
      <c r="U185">
        <v>0</v>
      </c>
      <c r="V185">
        <v>0</v>
      </c>
      <c r="X185">
        <v>0</v>
      </c>
    </row>
    <row r="186" spans="12:24">
      <c r="L186">
        <v>0</v>
      </c>
      <c r="M186">
        <v>0</v>
      </c>
      <c r="N186">
        <v>0</v>
      </c>
      <c r="O186" s="1">
        <v>0</v>
      </c>
      <c r="P186">
        <v>0</v>
      </c>
      <c r="Q186">
        <v>0</v>
      </c>
      <c r="R186" s="1">
        <v>0</v>
      </c>
      <c r="S186">
        <v>0</v>
      </c>
      <c r="T186">
        <v>0</v>
      </c>
      <c r="U186">
        <v>0</v>
      </c>
      <c r="V186">
        <v>0</v>
      </c>
      <c r="X186">
        <v>0</v>
      </c>
    </row>
    <row r="187" spans="12:24">
      <c r="L187">
        <v>0</v>
      </c>
      <c r="M187">
        <v>0</v>
      </c>
      <c r="N187">
        <v>0</v>
      </c>
      <c r="O187" s="1">
        <v>0</v>
      </c>
      <c r="P187">
        <v>0</v>
      </c>
      <c r="Q187">
        <v>0</v>
      </c>
      <c r="R187" s="1">
        <v>0</v>
      </c>
      <c r="S187">
        <v>0</v>
      </c>
      <c r="T187">
        <v>0</v>
      </c>
      <c r="U187">
        <v>0</v>
      </c>
      <c r="V187">
        <v>0</v>
      </c>
      <c r="X187">
        <v>0</v>
      </c>
    </row>
    <row r="188" spans="12:24">
      <c r="L188">
        <v>0</v>
      </c>
      <c r="M188">
        <v>0</v>
      </c>
      <c r="N188">
        <v>0</v>
      </c>
      <c r="O188" s="1">
        <v>0</v>
      </c>
      <c r="P188">
        <v>0</v>
      </c>
      <c r="Q188">
        <v>0</v>
      </c>
      <c r="R188" s="1">
        <v>0</v>
      </c>
      <c r="S188">
        <v>0</v>
      </c>
      <c r="T188">
        <v>0</v>
      </c>
      <c r="U188">
        <v>0</v>
      </c>
      <c r="V188">
        <v>0</v>
      </c>
      <c r="X188">
        <v>0</v>
      </c>
    </row>
    <row r="189" spans="12:24">
      <c r="L189">
        <v>0</v>
      </c>
      <c r="M189">
        <v>0</v>
      </c>
      <c r="N189">
        <v>0</v>
      </c>
      <c r="O189" s="1">
        <v>0</v>
      </c>
      <c r="P189">
        <v>0</v>
      </c>
      <c r="Q189">
        <v>0</v>
      </c>
      <c r="R189" s="1">
        <v>0</v>
      </c>
      <c r="S189">
        <v>0</v>
      </c>
      <c r="T189">
        <v>0</v>
      </c>
      <c r="U189">
        <v>0</v>
      </c>
      <c r="V189">
        <v>0</v>
      </c>
      <c r="X189">
        <v>0</v>
      </c>
    </row>
    <row r="190" spans="12:24">
      <c r="L190">
        <v>0</v>
      </c>
      <c r="M190">
        <v>0</v>
      </c>
      <c r="N190">
        <v>0</v>
      </c>
      <c r="O190" s="1">
        <v>0</v>
      </c>
      <c r="P190">
        <v>0</v>
      </c>
      <c r="Q190">
        <v>0</v>
      </c>
      <c r="R190" s="1">
        <v>0</v>
      </c>
      <c r="S190">
        <v>0</v>
      </c>
      <c r="T190">
        <v>0</v>
      </c>
      <c r="U190">
        <v>0</v>
      </c>
      <c r="V190">
        <v>0</v>
      </c>
      <c r="X190">
        <v>0</v>
      </c>
    </row>
    <row r="191" spans="12:24">
      <c r="L191">
        <v>0</v>
      </c>
      <c r="M191">
        <v>0</v>
      </c>
      <c r="N191">
        <v>0</v>
      </c>
      <c r="O191" s="1">
        <v>0</v>
      </c>
      <c r="P191">
        <v>0</v>
      </c>
      <c r="Q191">
        <v>0</v>
      </c>
      <c r="R191" s="1">
        <v>0</v>
      </c>
      <c r="S191">
        <v>0</v>
      </c>
      <c r="T191">
        <v>0</v>
      </c>
      <c r="U191">
        <v>0</v>
      </c>
      <c r="V191">
        <v>0</v>
      </c>
      <c r="X191">
        <v>0</v>
      </c>
    </row>
    <row r="192" spans="12:24">
      <c r="L192">
        <v>0</v>
      </c>
      <c r="M192">
        <v>0</v>
      </c>
      <c r="N192">
        <v>0</v>
      </c>
      <c r="O192" s="1">
        <v>0</v>
      </c>
      <c r="P192">
        <v>0</v>
      </c>
      <c r="Q192">
        <v>0</v>
      </c>
      <c r="R192" s="1">
        <v>0</v>
      </c>
      <c r="S192">
        <v>0</v>
      </c>
      <c r="T192">
        <v>0</v>
      </c>
      <c r="U192">
        <v>0</v>
      </c>
      <c r="V192">
        <v>0</v>
      </c>
      <c r="X192">
        <v>0</v>
      </c>
    </row>
    <row r="193" spans="12:24">
      <c r="L193">
        <v>0</v>
      </c>
      <c r="M193">
        <v>0</v>
      </c>
      <c r="N193">
        <v>0</v>
      </c>
      <c r="O193" s="1">
        <v>0</v>
      </c>
      <c r="P193">
        <v>0</v>
      </c>
      <c r="Q193">
        <v>0</v>
      </c>
      <c r="R193" s="1">
        <v>0</v>
      </c>
      <c r="S193">
        <v>0</v>
      </c>
      <c r="T193">
        <v>0</v>
      </c>
      <c r="U193">
        <v>0</v>
      </c>
      <c r="V193">
        <v>0</v>
      </c>
      <c r="X193">
        <v>0</v>
      </c>
    </row>
    <row r="194" spans="12:24">
      <c r="L194">
        <v>0</v>
      </c>
      <c r="M194">
        <v>0</v>
      </c>
      <c r="N194">
        <v>0</v>
      </c>
      <c r="O194" s="1">
        <v>0</v>
      </c>
      <c r="P194">
        <v>0</v>
      </c>
      <c r="Q194">
        <v>0</v>
      </c>
      <c r="R194" s="1">
        <v>0</v>
      </c>
      <c r="S194">
        <v>0</v>
      </c>
      <c r="T194">
        <v>0</v>
      </c>
      <c r="U194">
        <v>0</v>
      </c>
      <c r="V194">
        <v>0</v>
      </c>
      <c r="X194">
        <v>0</v>
      </c>
    </row>
    <row r="195" spans="12:24">
      <c r="L195">
        <v>0</v>
      </c>
      <c r="M195">
        <v>0</v>
      </c>
      <c r="N195">
        <v>0</v>
      </c>
      <c r="O195" s="1">
        <v>0</v>
      </c>
      <c r="P195">
        <v>0</v>
      </c>
      <c r="Q195">
        <v>0</v>
      </c>
      <c r="R195" s="1">
        <v>0</v>
      </c>
      <c r="S195">
        <v>0</v>
      </c>
      <c r="T195">
        <v>0</v>
      </c>
      <c r="U195">
        <v>0</v>
      </c>
      <c r="V195">
        <v>0</v>
      </c>
      <c r="X195">
        <v>0</v>
      </c>
    </row>
    <row r="196" spans="12:24">
      <c r="L196">
        <v>0</v>
      </c>
      <c r="M196">
        <v>0</v>
      </c>
      <c r="N196">
        <v>0</v>
      </c>
      <c r="O196" s="1">
        <v>0</v>
      </c>
      <c r="P196">
        <v>0</v>
      </c>
      <c r="Q196">
        <v>0</v>
      </c>
      <c r="R196" s="1">
        <v>0</v>
      </c>
      <c r="S196">
        <v>0</v>
      </c>
      <c r="T196">
        <v>0</v>
      </c>
      <c r="U196">
        <v>0</v>
      </c>
      <c r="V196">
        <v>0</v>
      </c>
      <c r="X196">
        <v>0</v>
      </c>
    </row>
    <row r="197" spans="12:24">
      <c r="L197">
        <v>0</v>
      </c>
      <c r="M197">
        <v>0</v>
      </c>
      <c r="N197">
        <v>0</v>
      </c>
      <c r="O197" s="1">
        <v>0</v>
      </c>
      <c r="P197">
        <v>0</v>
      </c>
      <c r="Q197">
        <v>0</v>
      </c>
      <c r="R197" s="1">
        <v>0</v>
      </c>
      <c r="S197">
        <v>0</v>
      </c>
      <c r="T197">
        <v>0</v>
      </c>
      <c r="U197">
        <v>0</v>
      </c>
      <c r="V197">
        <v>0</v>
      </c>
      <c r="X197">
        <v>0</v>
      </c>
    </row>
    <row r="198" spans="12:24">
      <c r="L198">
        <v>0</v>
      </c>
      <c r="M198">
        <v>0</v>
      </c>
      <c r="N198">
        <v>0</v>
      </c>
      <c r="O198" s="1">
        <v>0</v>
      </c>
      <c r="P198">
        <v>0</v>
      </c>
      <c r="Q198">
        <v>0</v>
      </c>
      <c r="R198" s="1">
        <v>0</v>
      </c>
      <c r="S198">
        <v>0</v>
      </c>
      <c r="T198">
        <v>0</v>
      </c>
      <c r="U198">
        <v>0</v>
      </c>
      <c r="V198">
        <v>0</v>
      </c>
      <c r="X198">
        <v>0</v>
      </c>
    </row>
    <row r="199" spans="12:24">
      <c r="L199">
        <v>0</v>
      </c>
      <c r="M199">
        <v>0</v>
      </c>
      <c r="N199">
        <v>0</v>
      </c>
      <c r="O199" s="1">
        <v>0</v>
      </c>
      <c r="P199">
        <v>0</v>
      </c>
      <c r="Q199">
        <v>0</v>
      </c>
      <c r="R199" s="1">
        <v>0</v>
      </c>
      <c r="S199">
        <v>0</v>
      </c>
      <c r="T199">
        <v>0</v>
      </c>
      <c r="U199">
        <v>0</v>
      </c>
      <c r="V199">
        <v>0</v>
      </c>
      <c r="X199">
        <v>0</v>
      </c>
    </row>
    <row r="200" spans="12:24">
      <c r="L200">
        <v>0</v>
      </c>
      <c r="M200">
        <v>0</v>
      </c>
      <c r="N200">
        <v>0</v>
      </c>
      <c r="O200" s="1">
        <v>0</v>
      </c>
      <c r="P200">
        <v>0</v>
      </c>
      <c r="Q200">
        <v>0</v>
      </c>
      <c r="R200" s="1">
        <v>0</v>
      </c>
      <c r="S200">
        <v>0</v>
      </c>
      <c r="T200">
        <v>0</v>
      </c>
      <c r="U200">
        <v>0</v>
      </c>
      <c r="V200">
        <v>0</v>
      </c>
      <c r="X200">
        <v>0</v>
      </c>
    </row>
    <row r="201" spans="12:24">
      <c r="L201">
        <v>0</v>
      </c>
      <c r="M201">
        <v>0</v>
      </c>
      <c r="N201">
        <v>0</v>
      </c>
      <c r="O201" s="1">
        <v>0</v>
      </c>
      <c r="P201">
        <v>0</v>
      </c>
      <c r="Q201">
        <v>0</v>
      </c>
      <c r="R201" s="1">
        <v>0</v>
      </c>
      <c r="S201">
        <v>0</v>
      </c>
      <c r="T201">
        <v>0</v>
      </c>
      <c r="U201">
        <v>0</v>
      </c>
      <c r="V201">
        <v>0</v>
      </c>
      <c r="X201">
        <v>0</v>
      </c>
    </row>
    <row r="202" spans="12:24">
      <c r="L202">
        <v>0</v>
      </c>
      <c r="M202">
        <v>0</v>
      </c>
      <c r="N202">
        <v>0</v>
      </c>
      <c r="O202" s="1">
        <v>0</v>
      </c>
      <c r="P202">
        <v>0</v>
      </c>
      <c r="Q202">
        <v>0</v>
      </c>
      <c r="R202" s="1">
        <v>0</v>
      </c>
      <c r="S202">
        <v>0</v>
      </c>
      <c r="T202">
        <v>0</v>
      </c>
      <c r="U202">
        <v>0</v>
      </c>
      <c r="V202">
        <v>0</v>
      </c>
      <c r="X202">
        <v>0</v>
      </c>
    </row>
    <row r="203" spans="12:24">
      <c r="L203">
        <v>0</v>
      </c>
      <c r="M203">
        <v>0</v>
      </c>
      <c r="N203">
        <v>0</v>
      </c>
      <c r="O203" s="1">
        <v>0</v>
      </c>
      <c r="P203">
        <v>0</v>
      </c>
      <c r="Q203">
        <v>0</v>
      </c>
      <c r="R203" s="1">
        <v>0</v>
      </c>
      <c r="S203">
        <v>0</v>
      </c>
      <c r="T203">
        <v>0</v>
      </c>
      <c r="U203">
        <v>0</v>
      </c>
      <c r="V203">
        <v>0</v>
      </c>
      <c r="X203">
        <v>0</v>
      </c>
    </row>
    <row r="204" spans="12:24">
      <c r="L204">
        <v>0</v>
      </c>
      <c r="M204">
        <v>0</v>
      </c>
      <c r="N204">
        <v>0</v>
      </c>
      <c r="O204" s="1">
        <v>0</v>
      </c>
      <c r="P204">
        <v>0</v>
      </c>
      <c r="Q204">
        <v>0</v>
      </c>
      <c r="R204" s="1">
        <v>0</v>
      </c>
      <c r="S204">
        <v>0</v>
      </c>
      <c r="T204">
        <v>0</v>
      </c>
      <c r="U204">
        <v>0</v>
      </c>
      <c r="V204">
        <v>0</v>
      </c>
      <c r="X204">
        <v>0</v>
      </c>
    </row>
    <row r="205" spans="12:24">
      <c r="L205">
        <v>0</v>
      </c>
      <c r="M205">
        <v>0</v>
      </c>
      <c r="N205">
        <v>0</v>
      </c>
      <c r="O205" s="1">
        <v>0</v>
      </c>
      <c r="P205">
        <v>0</v>
      </c>
      <c r="Q205">
        <v>0</v>
      </c>
      <c r="R205" s="1">
        <v>0</v>
      </c>
      <c r="S205">
        <v>0</v>
      </c>
      <c r="T205">
        <v>0</v>
      </c>
      <c r="U205">
        <v>0</v>
      </c>
      <c r="V205">
        <v>0</v>
      </c>
      <c r="X205">
        <v>0</v>
      </c>
    </row>
    <row r="206" spans="12:24">
      <c r="L206">
        <v>0</v>
      </c>
      <c r="M206">
        <v>0</v>
      </c>
      <c r="N206">
        <v>0</v>
      </c>
      <c r="O206" s="1">
        <v>0</v>
      </c>
      <c r="P206">
        <v>0</v>
      </c>
      <c r="Q206">
        <v>0</v>
      </c>
      <c r="R206" s="1">
        <v>0</v>
      </c>
      <c r="S206">
        <v>0</v>
      </c>
      <c r="T206">
        <v>0</v>
      </c>
      <c r="U206">
        <v>0</v>
      </c>
      <c r="V206">
        <v>0</v>
      </c>
      <c r="X206">
        <v>0</v>
      </c>
    </row>
    <row r="207" spans="12:24">
      <c r="L207">
        <v>0</v>
      </c>
      <c r="M207">
        <v>0</v>
      </c>
      <c r="N207">
        <v>0</v>
      </c>
      <c r="O207" s="1">
        <v>0</v>
      </c>
      <c r="P207">
        <v>0</v>
      </c>
      <c r="Q207">
        <v>0</v>
      </c>
      <c r="R207" s="1">
        <v>0</v>
      </c>
      <c r="S207">
        <v>0</v>
      </c>
      <c r="T207">
        <v>0</v>
      </c>
      <c r="U207">
        <v>0</v>
      </c>
      <c r="V207">
        <v>0</v>
      </c>
      <c r="X207">
        <v>0</v>
      </c>
    </row>
    <row r="208" spans="12:24">
      <c r="L208">
        <v>0</v>
      </c>
      <c r="M208">
        <v>0</v>
      </c>
      <c r="N208">
        <v>0</v>
      </c>
      <c r="O208" s="1">
        <v>0</v>
      </c>
      <c r="P208">
        <v>0</v>
      </c>
      <c r="Q208">
        <v>0</v>
      </c>
      <c r="R208" s="1">
        <v>0</v>
      </c>
      <c r="S208">
        <v>0</v>
      </c>
      <c r="T208">
        <v>0</v>
      </c>
      <c r="U208">
        <v>0</v>
      </c>
      <c r="V208">
        <v>0</v>
      </c>
      <c r="X208">
        <v>0</v>
      </c>
    </row>
    <row r="209" spans="12:24">
      <c r="L209">
        <v>0</v>
      </c>
      <c r="M209">
        <v>0</v>
      </c>
      <c r="N209">
        <v>0</v>
      </c>
      <c r="O209" s="1">
        <v>0</v>
      </c>
      <c r="P209">
        <v>0</v>
      </c>
      <c r="Q209">
        <v>0</v>
      </c>
      <c r="R209" s="1">
        <v>0</v>
      </c>
      <c r="S209">
        <v>0</v>
      </c>
      <c r="T209">
        <v>0</v>
      </c>
      <c r="U209">
        <v>0</v>
      </c>
      <c r="V209">
        <v>0</v>
      </c>
      <c r="X209">
        <v>0</v>
      </c>
    </row>
    <row r="210" spans="12:24">
      <c r="L210">
        <v>0</v>
      </c>
      <c r="M210">
        <v>0</v>
      </c>
      <c r="N210">
        <v>0</v>
      </c>
      <c r="O210" s="1">
        <v>0</v>
      </c>
      <c r="P210">
        <v>0</v>
      </c>
      <c r="Q210">
        <v>0</v>
      </c>
      <c r="R210" s="1">
        <v>0</v>
      </c>
      <c r="S210">
        <v>0</v>
      </c>
      <c r="T210">
        <v>0</v>
      </c>
      <c r="U210">
        <v>0</v>
      </c>
      <c r="V210">
        <v>0</v>
      </c>
      <c r="X210">
        <v>0</v>
      </c>
    </row>
    <row r="211" spans="12:24">
      <c r="L211">
        <v>0</v>
      </c>
      <c r="M211">
        <v>0</v>
      </c>
      <c r="N211">
        <v>0</v>
      </c>
      <c r="O211" s="1">
        <v>0</v>
      </c>
      <c r="P211">
        <v>0</v>
      </c>
      <c r="Q211">
        <v>0</v>
      </c>
      <c r="R211" s="1">
        <v>0</v>
      </c>
      <c r="S211">
        <v>0</v>
      </c>
      <c r="T211">
        <v>0</v>
      </c>
      <c r="U211">
        <v>0</v>
      </c>
      <c r="V211">
        <v>0</v>
      </c>
      <c r="X211">
        <v>0</v>
      </c>
    </row>
    <row r="212" spans="12:24">
      <c r="L212">
        <v>0</v>
      </c>
      <c r="M212">
        <v>0</v>
      </c>
      <c r="N212">
        <v>0</v>
      </c>
      <c r="O212" s="1">
        <v>0</v>
      </c>
      <c r="P212">
        <v>0</v>
      </c>
      <c r="Q212">
        <v>0</v>
      </c>
      <c r="R212" s="1">
        <v>0</v>
      </c>
      <c r="S212">
        <v>0</v>
      </c>
      <c r="T212">
        <v>0</v>
      </c>
      <c r="U212">
        <v>0</v>
      </c>
      <c r="V212">
        <v>0</v>
      </c>
      <c r="X212">
        <v>0</v>
      </c>
    </row>
    <row r="213" spans="12:24">
      <c r="L213">
        <v>0</v>
      </c>
      <c r="M213">
        <v>0</v>
      </c>
      <c r="N213">
        <v>0</v>
      </c>
      <c r="O213" s="1">
        <v>0</v>
      </c>
      <c r="P213">
        <v>0</v>
      </c>
      <c r="Q213">
        <v>0</v>
      </c>
      <c r="R213" s="1">
        <v>0</v>
      </c>
      <c r="S213">
        <v>0</v>
      </c>
      <c r="T213">
        <v>0</v>
      </c>
      <c r="U213">
        <v>0</v>
      </c>
      <c r="V213">
        <v>0</v>
      </c>
      <c r="X213">
        <v>0</v>
      </c>
    </row>
    <row r="214" spans="12:24">
      <c r="L214">
        <v>0</v>
      </c>
      <c r="M214">
        <v>0</v>
      </c>
      <c r="N214">
        <v>0</v>
      </c>
      <c r="O214" s="1">
        <v>0</v>
      </c>
      <c r="P214">
        <v>0</v>
      </c>
      <c r="Q214">
        <v>0</v>
      </c>
      <c r="R214" s="1">
        <v>0</v>
      </c>
      <c r="S214">
        <v>0</v>
      </c>
      <c r="T214">
        <v>0</v>
      </c>
      <c r="U214">
        <v>0</v>
      </c>
      <c r="V214">
        <v>0</v>
      </c>
      <c r="X214">
        <v>0</v>
      </c>
    </row>
    <row r="215" spans="12:24">
      <c r="L215">
        <v>0</v>
      </c>
      <c r="M215">
        <v>0</v>
      </c>
      <c r="N215">
        <v>0</v>
      </c>
      <c r="O215" s="1">
        <v>0</v>
      </c>
      <c r="P215">
        <v>0</v>
      </c>
      <c r="Q215">
        <v>0</v>
      </c>
      <c r="R215" s="1">
        <v>0</v>
      </c>
      <c r="S215">
        <v>0</v>
      </c>
      <c r="T215">
        <v>0</v>
      </c>
      <c r="U215">
        <v>0</v>
      </c>
      <c r="V215">
        <v>0</v>
      </c>
      <c r="X215">
        <v>0</v>
      </c>
    </row>
    <row r="216" spans="12:24">
      <c r="L216">
        <v>0</v>
      </c>
      <c r="M216">
        <v>0</v>
      </c>
      <c r="N216">
        <v>0</v>
      </c>
      <c r="O216" s="1">
        <v>0</v>
      </c>
      <c r="P216">
        <v>0</v>
      </c>
      <c r="Q216">
        <v>0</v>
      </c>
      <c r="R216" s="1">
        <v>0</v>
      </c>
      <c r="S216">
        <v>0</v>
      </c>
      <c r="T216">
        <v>0</v>
      </c>
      <c r="U216">
        <v>0</v>
      </c>
      <c r="V216">
        <v>0</v>
      </c>
      <c r="X216">
        <v>0</v>
      </c>
    </row>
    <row r="217" spans="12:24">
      <c r="L217">
        <v>0</v>
      </c>
      <c r="M217">
        <v>0</v>
      </c>
      <c r="N217">
        <v>0</v>
      </c>
      <c r="O217" s="1">
        <v>0</v>
      </c>
      <c r="P217">
        <v>0</v>
      </c>
      <c r="Q217">
        <v>0</v>
      </c>
      <c r="R217" s="1">
        <v>0</v>
      </c>
      <c r="S217">
        <v>0</v>
      </c>
      <c r="T217">
        <v>0</v>
      </c>
      <c r="U217">
        <v>0</v>
      </c>
      <c r="V217">
        <v>0</v>
      </c>
      <c r="X217">
        <v>0</v>
      </c>
    </row>
    <row r="218" spans="12:24">
      <c r="L218">
        <v>0</v>
      </c>
      <c r="M218">
        <v>0</v>
      </c>
      <c r="N218">
        <v>0</v>
      </c>
      <c r="O218" s="1">
        <v>0</v>
      </c>
      <c r="P218">
        <v>0</v>
      </c>
      <c r="Q218">
        <v>0</v>
      </c>
      <c r="R218" s="1">
        <v>0</v>
      </c>
      <c r="S218">
        <v>0</v>
      </c>
      <c r="T218">
        <v>0</v>
      </c>
      <c r="U218">
        <v>0</v>
      </c>
      <c r="V218">
        <v>0</v>
      </c>
      <c r="X218">
        <v>0</v>
      </c>
    </row>
    <row r="219" spans="12:24">
      <c r="L219">
        <v>0</v>
      </c>
      <c r="M219">
        <v>0</v>
      </c>
      <c r="N219">
        <v>0</v>
      </c>
      <c r="O219" s="1">
        <v>0</v>
      </c>
      <c r="P219">
        <v>0</v>
      </c>
      <c r="Q219">
        <v>0</v>
      </c>
      <c r="R219" s="1">
        <v>0</v>
      </c>
      <c r="S219">
        <v>0</v>
      </c>
      <c r="T219">
        <v>0</v>
      </c>
      <c r="U219">
        <v>0</v>
      </c>
      <c r="V219">
        <v>0</v>
      </c>
      <c r="X219">
        <v>0</v>
      </c>
    </row>
    <row r="220" spans="12:24">
      <c r="L220">
        <v>0</v>
      </c>
      <c r="M220">
        <v>0</v>
      </c>
      <c r="N220">
        <v>0</v>
      </c>
      <c r="O220" s="1">
        <v>0</v>
      </c>
      <c r="P220">
        <v>0</v>
      </c>
      <c r="Q220">
        <v>0</v>
      </c>
      <c r="R220" s="1">
        <v>0</v>
      </c>
      <c r="S220">
        <v>0</v>
      </c>
      <c r="T220">
        <v>0</v>
      </c>
      <c r="U220">
        <v>0</v>
      </c>
      <c r="V220">
        <v>0</v>
      </c>
      <c r="X220">
        <v>0</v>
      </c>
    </row>
    <row r="221" spans="12:24">
      <c r="L221">
        <v>0</v>
      </c>
      <c r="M221">
        <v>0</v>
      </c>
      <c r="N221">
        <v>0</v>
      </c>
      <c r="O221" s="1">
        <v>0</v>
      </c>
      <c r="P221">
        <v>0</v>
      </c>
      <c r="Q221">
        <v>0</v>
      </c>
      <c r="R221" s="1">
        <v>0</v>
      </c>
      <c r="S221">
        <v>0</v>
      </c>
      <c r="T221">
        <v>0</v>
      </c>
      <c r="U221">
        <v>0</v>
      </c>
      <c r="V221">
        <v>0</v>
      </c>
      <c r="X221">
        <v>0</v>
      </c>
    </row>
    <row r="222" spans="12:24">
      <c r="L222">
        <v>0</v>
      </c>
      <c r="M222">
        <v>0</v>
      </c>
      <c r="N222">
        <v>0</v>
      </c>
      <c r="O222" s="1">
        <v>0</v>
      </c>
      <c r="P222">
        <v>0</v>
      </c>
      <c r="Q222">
        <v>0</v>
      </c>
      <c r="R222" s="1">
        <v>0</v>
      </c>
      <c r="S222">
        <v>0</v>
      </c>
      <c r="T222">
        <v>0</v>
      </c>
      <c r="U222">
        <v>0</v>
      </c>
      <c r="V222">
        <v>0</v>
      </c>
      <c r="X222">
        <v>0</v>
      </c>
    </row>
    <row r="223" spans="12:24">
      <c r="L223">
        <v>0</v>
      </c>
      <c r="M223">
        <v>0</v>
      </c>
      <c r="N223">
        <v>0</v>
      </c>
      <c r="O223" s="1">
        <v>0</v>
      </c>
      <c r="P223">
        <v>0</v>
      </c>
      <c r="Q223">
        <v>0</v>
      </c>
      <c r="R223" s="1">
        <v>0</v>
      </c>
      <c r="S223">
        <v>0</v>
      </c>
      <c r="T223">
        <v>0</v>
      </c>
      <c r="U223">
        <v>0</v>
      </c>
      <c r="V223">
        <v>0</v>
      </c>
      <c r="X223">
        <v>0</v>
      </c>
    </row>
    <row r="224" spans="12:24">
      <c r="L224">
        <v>0</v>
      </c>
      <c r="M224">
        <v>0</v>
      </c>
      <c r="N224">
        <v>0</v>
      </c>
      <c r="O224" s="1">
        <v>0</v>
      </c>
      <c r="P224">
        <v>0</v>
      </c>
      <c r="Q224">
        <v>0</v>
      </c>
      <c r="R224" s="1">
        <v>0</v>
      </c>
      <c r="S224">
        <v>0</v>
      </c>
      <c r="T224">
        <v>0</v>
      </c>
      <c r="U224">
        <v>0</v>
      </c>
      <c r="V224">
        <v>0</v>
      </c>
      <c r="X224">
        <v>0</v>
      </c>
    </row>
    <row r="225" spans="12:24">
      <c r="L225">
        <v>0</v>
      </c>
      <c r="M225">
        <v>0</v>
      </c>
      <c r="N225">
        <v>0</v>
      </c>
      <c r="O225" s="1">
        <v>0</v>
      </c>
      <c r="P225">
        <v>0</v>
      </c>
      <c r="Q225">
        <v>0</v>
      </c>
      <c r="R225" s="1">
        <v>0</v>
      </c>
      <c r="S225">
        <v>0</v>
      </c>
      <c r="T225">
        <v>0</v>
      </c>
      <c r="U225">
        <v>0</v>
      </c>
      <c r="V225">
        <v>0</v>
      </c>
      <c r="X225">
        <v>0</v>
      </c>
    </row>
    <row r="226" spans="12:24">
      <c r="L226">
        <v>0</v>
      </c>
      <c r="M226">
        <v>0</v>
      </c>
      <c r="N226">
        <v>0</v>
      </c>
      <c r="O226" s="1">
        <v>0</v>
      </c>
      <c r="P226">
        <v>0</v>
      </c>
      <c r="Q226">
        <v>0</v>
      </c>
      <c r="R226" s="1">
        <v>0</v>
      </c>
      <c r="S226">
        <v>0</v>
      </c>
      <c r="T226">
        <v>0</v>
      </c>
      <c r="U226">
        <v>0</v>
      </c>
      <c r="V226">
        <v>0</v>
      </c>
      <c r="X226">
        <v>0</v>
      </c>
    </row>
    <row r="227" spans="12:24">
      <c r="L227">
        <v>0</v>
      </c>
      <c r="M227">
        <v>0</v>
      </c>
      <c r="N227">
        <v>0</v>
      </c>
      <c r="O227" s="1">
        <v>0</v>
      </c>
      <c r="P227">
        <v>0</v>
      </c>
      <c r="Q227">
        <v>0</v>
      </c>
      <c r="R227" s="1">
        <v>0</v>
      </c>
      <c r="S227">
        <v>0</v>
      </c>
      <c r="T227">
        <v>0</v>
      </c>
      <c r="U227">
        <v>0</v>
      </c>
      <c r="V227">
        <v>0</v>
      </c>
      <c r="X227">
        <v>0</v>
      </c>
    </row>
    <row r="228" spans="12:24">
      <c r="L228">
        <v>0</v>
      </c>
      <c r="M228">
        <v>0</v>
      </c>
      <c r="N228">
        <v>0</v>
      </c>
      <c r="O228" s="1">
        <v>0</v>
      </c>
      <c r="P228">
        <v>0</v>
      </c>
      <c r="Q228">
        <v>0</v>
      </c>
      <c r="R228" s="1">
        <v>0</v>
      </c>
      <c r="S228">
        <v>0</v>
      </c>
      <c r="T228">
        <v>0</v>
      </c>
      <c r="U228">
        <v>0</v>
      </c>
      <c r="V228">
        <v>0</v>
      </c>
      <c r="X228">
        <v>0</v>
      </c>
    </row>
    <row r="229" spans="12:24">
      <c r="L229">
        <v>0</v>
      </c>
      <c r="M229">
        <v>0</v>
      </c>
      <c r="N229">
        <v>0</v>
      </c>
      <c r="O229" s="1">
        <v>0</v>
      </c>
      <c r="P229">
        <v>0</v>
      </c>
      <c r="Q229">
        <v>0</v>
      </c>
      <c r="R229" s="1">
        <v>0</v>
      </c>
      <c r="S229">
        <v>0</v>
      </c>
      <c r="T229">
        <v>0</v>
      </c>
      <c r="U229">
        <v>0</v>
      </c>
      <c r="V229">
        <v>0</v>
      </c>
      <c r="X229">
        <v>0</v>
      </c>
    </row>
    <row r="230" spans="12:24">
      <c r="L230">
        <v>0</v>
      </c>
      <c r="M230">
        <v>0</v>
      </c>
      <c r="N230">
        <v>0</v>
      </c>
      <c r="O230" s="1">
        <v>0</v>
      </c>
      <c r="P230">
        <v>0</v>
      </c>
      <c r="Q230">
        <v>0</v>
      </c>
      <c r="R230" s="1">
        <v>0</v>
      </c>
      <c r="S230">
        <v>0</v>
      </c>
      <c r="T230">
        <v>0</v>
      </c>
      <c r="U230">
        <v>0</v>
      </c>
      <c r="V230">
        <v>0</v>
      </c>
      <c r="X230">
        <v>0</v>
      </c>
    </row>
    <row r="231" spans="12:24">
      <c r="L231">
        <v>0</v>
      </c>
      <c r="M231">
        <v>0</v>
      </c>
      <c r="N231">
        <v>0</v>
      </c>
      <c r="O231" s="1">
        <v>0</v>
      </c>
      <c r="P231">
        <v>0</v>
      </c>
      <c r="Q231">
        <v>0</v>
      </c>
      <c r="R231" s="1">
        <v>0</v>
      </c>
      <c r="S231">
        <v>0</v>
      </c>
      <c r="T231">
        <v>0</v>
      </c>
      <c r="U231">
        <v>0</v>
      </c>
      <c r="V231">
        <v>0</v>
      </c>
      <c r="X231">
        <v>0</v>
      </c>
    </row>
    <row r="232" spans="12:24">
      <c r="L232">
        <v>0</v>
      </c>
      <c r="M232">
        <v>0</v>
      </c>
      <c r="N232">
        <v>0</v>
      </c>
      <c r="O232" s="1">
        <v>0</v>
      </c>
      <c r="P232">
        <v>0</v>
      </c>
      <c r="Q232">
        <v>0</v>
      </c>
      <c r="R232" s="1">
        <v>0</v>
      </c>
      <c r="S232">
        <v>0</v>
      </c>
      <c r="T232">
        <v>0</v>
      </c>
      <c r="U232">
        <v>0</v>
      </c>
      <c r="V232">
        <v>0</v>
      </c>
      <c r="X232">
        <v>0</v>
      </c>
    </row>
    <row r="233" spans="12:24">
      <c r="L233">
        <v>0</v>
      </c>
      <c r="M233">
        <v>0</v>
      </c>
      <c r="N233">
        <v>0</v>
      </c>
      <c r="O233" s="1">
        <v>0</v>
      </c>
      <c r="P233">
        <v>0</v>
      </c>
      <c r="Q233">
        <v>0</v>
      </c>
      <c r="R233" s="1">
        <v>0</v>
      </c>
      <c r="S233">
        <v>0</v>
      </c>
      <c r="T233">
        <v>0</v>
      </c>
      <c r="U233">
        <v>0</v>
      </c>
      <c r="V233">
        <v>0</v>
      </c>
      <c r="X233">
        <v>0</v>
      </c>
    </row>
    <row r="234" spans="12:24">
      <c r="L234">
        <v>0</v>
      </c>
      <c r="M234">
        <v>0</v>
      </c>
      <c r="N234">
        <v>0</v>
      </c>
      <c r="O234" s="1">
        <v>0</v>
      </c>
      <c r="P234">
        <v>0</v>
      </c>
      <c r="Q234">
        <v>0</v>
      </c>
      <c r="R234" s="1">
        <v>0</v>
      </c>
      <c r="S234">
        <v>0</v>
      </c>
      <c r="T234">
        <v>0</v>
      </c>
      <c r="U234">
        <v>0</v>
      </c>
      <c r="V234">
        <v>0</v>
      </c>
      <c r="X234">
        <v>0</v>
      </c>
    </row>
    <row r="235" spans="12:24">
      <c r="L235">
        <v>0</v>
      </c>
      <c r="M235">
        <v>0</v>
      </c>
      <c r="N235">
        <v>0</v>
      </c>
      <c r="O235" s="1">
        <v>0</v>
      </c>
      <c r="P235">
        <v>0</v>
      </c>
      <c r="Q235">
        <v>0</v>
      </c>
      <c r="R235" s="1">
        <v>0</v>
      </c>
      <c r="S235">
        <v>0</v>
      </c>
      <c r="T235">
        <v>0</v>
      </c>
      <c r="U235">
        <v>0</v>
      </c>
      <c r="V235">
        <v>0</v>
      </c>
      <c r="X235">
        <v>0</v>
      </c>
    </row>
    <row r="236" spans="12:24">
      <c r="L236">
        <v>0</v>
      </c>
      <c r="M236">
        <v>0</v>
      </c>
      <c r="N236">
        <v>0</v>
      </c>
      <c r="O236" s="1">
        <v>0</v>
      </c>
      <c r="P236">
        <v>0</v>
      </c>
      <c r="Q236">
        <v>0</v>
      </c>
      <c r="R236" s="1">
        <v>0</v>
      </c>
      <c r="S236">
        <v>0</v>
      </c>
      <c r="T236">
        <v>0</v>
      </c>
      <c r="U236">
        <v>0</v>
      </c>
      <c r="V236">
        <v>0</v>
      </c>
      <c r="X236">
        <v>0</v>
      </c>
    </row>
    <row r="237" spans="12:24">
      <c r="L237">
        <v>0</v>
      </c>
      <c r="M237">
        <v>0</v>
      </c>
      <c r="N237">
        <v>0</v>
      </c>
      <c r="O237" s="1">
        <v>0</v>
      </c>
      <c r="P237">
        <v>0</v>
      </c>
      <c r="Q237">
        <v>0</v>
      </c>
      <c r="R237" s="1">
        <v>0</v>
      </c>
      <c r="S237">
        <v>0</v>
      </c>
      <c r="T237">
        <v>0</v>
      </c>
      <c r="U237">
        <v>0</v>
      </c>
      <c r="V237">
        <v>0</v>
      </c>
      <c r="X237">
        <v>0</v>
      </c>
    </row>
    <row r="238" spans="12:24">
      <c r="L238">
        <v>0</v>
      </c>
      <c r="M238">
        <v>0</v>
      </c>
      <c r="N238">
        <v>0</v>
      </c>
      <c r="O238" s="1">
        <v>0</v>
      </c>
      <c r="P238">
        <v>0</v>
      </c>
      <c r="Q238">
        <v>0</v>
      </c>
      <c r="R238" s="1">
        <v>0</v>
      </c>
      <c r="S238">
        <v>0</v>
      </c>
      <c r="T238">
        <v>0</v>
      </c>
      <c r="U238">
        <v>0</v>
      </c>
      <c r="V238">
        <v>0</v>
      </c>
      <c r="X238">
        <v>0</v>
      </c>
    </row>
    <row r="239" spans="12:24">
      <c r="L239">
        <v>0</v>
      </c>
      <c r="M239">
        <v>0</v>
      </c>
      <c r="N239">
        <v>0</v>
      </c>
      <c r="O239" s="1">
        <v>0</v>
      </c>
      <c r="P239">
        <v>0</v>
      </c>
      <c r="Q239">
        <v>0</v>
      </c>
      <c r="R239" s="1">
        <v>0</v>
      </c>
      <c r="S239">
        <v>0</v>
      </c>
      <c r="T239">
        <v>0</v>
      </c>
      <c r="U239">
        <v>0</v>
      </c>
      <c r="V239">
        <v>0</v>
      </c>
      <c r="X239">
        <v>0</v>
      </c>
    </row>
    <row r="240" spans="12:24">
      <c r="L240">
        <v>0</v>
      </c>
      <c r="M240">
        <v>0</v>
      </c>
      <c r="N240">
        <v>0</v>
      </c>
      <c r="O240" s="1">
        <v>0</v>
      </c>
      <c r="P240">
        <v>0</v>
      </c>
      <c r="Q240">
        <v>0</v>
      </c>
      <c r="R240" s="1">
        <v>0</v>
      </c>
      <c r="S240">
        <v>0</v>
      </c>
      <c r="T240">
        <v>0</v>
      </c>
      <c r="U240">
        <v>0</v>
      </c>
      <c r="V240">
        <v>0</v>
      </c>
      <c r="X240">
        <v>0</v>
      </c>
    </row>
    <row r="241" spans="12:24">
      <c r="L241">
        <v>0</v>
      </c>
      <c r="M241">
        <v>0</v>
      </c>
      <c r="N241">
        <v>0</v>
      </c>
      <c r="O241" s="1">
        <v>0</v>
      </c>
      <c r="P241">
        <v>0</v>
      </c>
      <c r="Q241">
        <v>0</v>
      </c>
      <c r="R241" s="1">
        <v>0</v>
      </c>
      <c r="S241">
        <v>0</v>
      </c>
      <c r="T241">
        <v>0</v>
      </c>
      <c r="U241">
        <v>0</v>
      </c>
      <c r="V241">
        <v>0</v>
      </c>
      <c r="X241">
        <v>0</v>
      </c>
    </row>
    <row r="242" spans="12:24">
      <c r="L242">
        <v>0</v>
      </c>
      <c r="M242">
        <v>0</v>
      </c>
      <c r="N242">
        <v>0</v>
      </c>
      <c r="O242" s="1">
        <v>0</v>
      </c>
      <c r="P242">
        <v>0</v>
      </c>
      <c r="Q242">
        <v>0</v>
      </c>
      <c r="R242" s="1">
        <v>0</v>
      </c>
      <c r="S242">
        <v>0</v>
      </c>
      <c r="T242">
        <v>0</v>
      </c>
      <c r="U242">
        <v>0</v>
      </c>
      <c r="V242">
        <v>0</v>
      </c>
      <c r="X242">
        <v>0</v>
      </c>
    </row>
    <row r="243" spans="12:24">
      <c r="L243">
        <v>0</v>
      </c>
      <c r="M243">
        <v>0</v>
      </c>
      <c r="N243">
        <v>0</v>
      </c>
      <c r="O243" s="1">
        <v>0</v>
      </c>
      <c r="P243">
        <v>0</v>
      </c>
      <c r="Q243">
        <v>0</v>
      </c>
      <c r="R243" s="1">
        <v>0</v>
      </c>
      <c r="S243">
        <v>0</v>
      </c>
      <c r="T243">
        <v>0</v>
      </c>
      <c r="U243">
        <v>0</v>
      </c>
      <c r="V243">
        <v>0</v>
      </c>
      <c r="X243">
        <v>0</v>
      </c>
    </row>
    <row r="244" spans="12:24">
      <c r="L244">
        <v>0</v>
      </c>
      <c r="M244">
        <v>0</v>
      </c>
      <c r="N244">
        <v>0</v>
      </c>
      <c r="O244" s="1">
        <v>0</v>
      </c>
      <c r="P244">
        <v>0</v>
      </c>
      <c r="Q244">
        <v>0</v>
      </c>
      <c r="R244" s="1">
        <v>0</v>
      </c>
      <c r="S244">
        <v>0</v>
      </c>
      <c r="T244">
        <v>0</v>
      </c>
      <c r="U244">
        <v>0</v>
      </c>
      <c r="V244">
        <v>0</v>
      </c>
      <c r="X244">
        <v>0</v>
      </c>
    </row>
    <row r="245" spans="12:24">
      <c r="L245">
        <v>0</v>
      </c>
      <c r="M245">
        <v>0</v>
      </c>
      <c r="N245">
        <v>0</v>
      </c>
      <c r="O245" s="1">
        <v>0</v>
      </c>
      <c r="P245">
        <v>0</v>
      </c>
      <c r="Q245">
        <v>0</v>
      </c>
      <c r="R245" s="1">
        <v>0</v>
      </c>
      <c r="S245">
        <v>0</v>
      </c>
      <c r="T245">
        <v>0</v>
      </c>
      <c r="U245">
        <v>0</v>
      </c>
      <c r="V245">
        <v>0</v>
      </c>
      <c r="X245">
        <v>0</v>
      </c>
    </row>
    <row r="246" spans="12:24">
      <c r="L246">
        <v>0</v>
      </c>
      <c r="M246">
        <v>0</v>
      </c>
      <c r="N246">
        <v>0</v>
      </c>
      <c r="O246" s="1">
        <v>0</v>
      </c>
      <c r="P246">
        <v>0</v>
      </c>
      <c r="Q246">
        <v>0</v>
      </c>
      <c r="R246" s="1">
        <v>0</v>
      </c>
      <c r="S246">
        <v>0</v>
      </c>
      <c r="T246">
        <v>0</v>
      </c>
      <c r="U246">
        <v>0</v>
      </c>
      <c r="V246">
        <v>0</v>
      </c>
      <c r="X246">
        <v>0</v>
      </c>
    </row>
    <row r="247" spans="12:24">
      <c r="L247">
        <v>0</v>
      </c>
      <c r="M247">
        <v>0</v>
      </c>
      <c r="N247">
        <v>0</v>
      </c>
      <c r="O247" s="1">
        <v>0</v>
      </c>
      <c r="P247">
        <v>0</v>
      </c>
      <c r="Q247">
        <v>0</v>
      </c>
      <c r="R247" s="1">
        <v>0</v>
      </c>
      <c r="S247">
        <v>0</v>
      </c>
      <c r="T247">
        <v>0</v>
      </c>
      <c r="U247">
        <v>0</v>
      </c>
      <c r="V247">
        <v>0</v>
      </c>
      <c r="X247">
        <v>0</v>
      </c>
    </row>
    <row r="248" spans="12:24">
      <c r="L248">
        <v>0</v>
      </c>
      <c r="M248">
        <v>0</v>
      </c>
      <c r="N248">
        <v>0</v>
      </c>
      <c r="O248" s="1">
        <v>0</v>
      </c>
      <c r="P248">
        <v>0</v>
      </c>
      <c r="Q248">
        <v>0</v>
      </c>
      <c r="R248" s="1">
        <v>0</v>
      </c>
      <c r="S248">
        <v>0</v>
      </c>
      <c r="T248">
        <v>0</v>
      </c>
      <c r="U248">
        <v>0</v>
      </c>
      <c r="V248">
        <v>0</v>
      </c>
      <c r="X248">
        <v>0</v>
      </c>
    </row>
    <row r="249" spans="12:24">
      <c r="L249">
        <v>0</v>
      </c>
      <c r="M249">
        <v>0</v>
      </c>
      <c r="N249">
        <v>0</v>
      </c>
      <c r="O249" s="1">
        <v>0</v>
      </c>
      <c r="P249">
        <v>0</v>
      </c>
      <c r="Q249">
        <v>0</v>
      </c>
      <c r="R249" s="1">
        <v>0</v>
      </c>
      <c r="S249">
        <v>0</v>
      </c>
      <c r="T249">
        <v>0</v>
      </c>
      <c r="U249">
        <v>0</v>
      </c>
      <c r="V249">
        <v>0</v>
      </c>
      <c r="X249">
        <v>0</v>
      </c>
    </row>
    <row r="250" spans="12:24">
      <c r="L250">
        <v>0</v>
      </c>
      <c r="M250">
        <v>0</v>
      </c>
      <c r="N250">
        <v>0</v>
      </c>
      <c r="O250" s="1">
        <v>0</v>
      </c>
      <c r="P250">
        <v>0</v>
      </c>
      <c r="Q250">
        <v>0</v>
      </c>
      <c r="R250" s="1">
        <v>0</v>
      </c>
      <c r="S250">
        <v>0</v>
      </c>
      <c r="T250">
        <v>0</v>
      </c>
      <c r="U250">
        <v>0</v>
      </c>
      <c r="V250">
        <v>0</v>
      </c>
      <c r="X250">
        <v>0</v>
      </c>
    </row>
    <row r="251" spans="12:24">
      <c r="L251">
        <v>0</v>
      </c>
      <c r="M251">
        <v>0</v>
      </c>
      <c r="N251">
        <v>0</v>
      </c>
      <c r="O251" s="1">
        <v>0</v>
      </c>
      <c r="P251">
        <v>0</v>
      </c>
      <c r="Q251">
        <v>0</v>
      </c>
      <c r="R251" s="1">
        <v>0</v>
      </c>
      <c r="S251">
        <v>0</v>
      </c>
      <c r="T251">
        <v>0</v>
      </c>
      <c r="U251">
        <v>0</v>
      </c>
      <c r="V251">
        <v>0</v>
      </c>
      <c r="X251">
        <v>0</v>
      </c>
    </row>
    <row r="252" spans="12:24">
      <c r="L252">
        <v>0</v>
      </c>
      <c r="M252">
        <v>0</v>
      </c>
      <c r="N252">
        <v>0</v>
      </c>
      <c r="O252" s="1">
        <v>0</v>
      </c>
      <c r="P252">
        <v>0</v>
      </c>
      <c r="Q252">
        <v>0</v>
      </c>
      <c r="R252" s="1">
        <v>0</v>
      </c>
      <c r="S252">
        <v>0</v>
      </c>
      <c r="T252">
        <v>0</v>
      </c>
      <c r="U252">
        <v>0</v>
      </c>
      <c r="V252">
        <v>0</v>
      </c>
      <c r="X252">
        <v>0</v>
      </c>
    </row>
    <row r="253" spans="12:24">
      <c r="L253">
        <v>0</v>
      </c>
      <c r="M253">
        <v>0</v>
      </c>
      <c r="N253">
        <v>0</v>
      </c>
      <c r="O253" s="1">
        <v>0</v>
      </c>
      <c r="P253">
        <v>0</v>
      </c>
      <c r="Q253">
        <v>0</v>
      </c>
      <c r="R253" s="1">
        <v>0</v>
      </c>
      <c r="S253">
        <v>0</v>
      </c>
      <c r="T253">
        <v>0</v>
      </c>
      <c r="U253">
        <v>0</v>
      </c>
      <c r="V253">
        <v>0</v>
      </c>
      <c r="X253">
        <v>0</v>
      </c>
    </row>
    <row r="254" spans="12:24">
      <c r="L254">
        <v>0</v>
      </c>
      <c r="M254">
        <v>0</v>
      </c>
      <c r="N254">
        <v>0</v>
      </c>
      <c r="O254" s="1">
        <v>0</v>
      </c>
      <c r="P254">
        <v>0</v>
      </c>
      <c r="Q254">
        <v>0</v>
      </c>
      <c r="R254" s="1">
        <v>0</v>
      </c>
      <c r="S254">
        <v>0</v>
      </c>
      <c r="T254">
        <v>0</v>
      </c>
      <c r="U254">
        <v>0</v>
      </c>
      <c r="V254">
        <v>0</v>
      </c>
      <c r="X254">
        <v>0</v>
      </c>
    </row>
    <row r="255" spans="12:24">
      <c r="L255">
        <v>0</v>
      </c>
      <c r="M255">
        <v>0</v>
      </c>
      <c r="N255">
        <v>0</v>
      </c>
      <c r="O255" s="1">
        <v>0</v>
      </c>
      <c r="P255">
        <v>0</v>
      </c>
      <c r="Q255">
        <v>0</v>
      </c>
      <c r="R255" s="1">
        <v>0</v>
      </c>
      <c r="S255">
        <v>0</v>
      </c>
      <c r="T255">
        <v>0</v>
      </c>
      <c r="U255">
        <v>0</v>
      </c>
      <c r="V255">
        <v>0</v>
      </c>
      <c r="X255">
        <v>0</v>
      </c>
    </row>
    <row r="256" spans="12:24">
      <c r="L256">
        <v>0</v>
      </c>
      <c r="M256">
        <v>0</v>
      </c>
      <c r="N256">
        <v>0</v>
      </c>
      <c r="O256" s="1">
        <v>0</v>
      </c>
      <c r="P256">
        <v>0</v>
      </c>
      <c r="Q256">
        <v>0</v>
      </c>
      <c r="R256" s="1">
        <v>0</v>
      </c>
      <c r="S256">
        <v>0</v>
      </c>
      <c r="T256">
        <v>0</v>
      </c>
      <c r="U256">
        <v>0</v>
      </c>
      <c r="V256">
        <v>0</v>
      </c>
      <c r="X256">
        <v>0</v>
      </c>
    </row>
    <row r="257" spans="12:24">
      <c r="L257">
        <v>0</v>
      </c>
      <c r="M257">
        <v>0</v>
      </c>
      <c r="N257">
        <v>0</v>
      </c>
      <c r="O257" s="1">
        <v>0</v>
      </c>
      <c r="P257">
        <v>0</v>
      </c>
      <c r="Q257">
        <v>0</v>
      </c>
      <c r="R257" s="1">
        <v>0</v>
      </c>
      <c r="S257">
        <v>0</v>
      </c>
      <c r="T257">
        <v>0</v>
      </c>
      <c r="U257">
        <v>0</v>
      </c>
      <c r="V257">
        <v>0</v>
      </c>
      <c r="X257">
        <v>0</v>
      </c>
    </row>
    <row r="258" spans="12:24">
      <c r="L258">
        <v>0</v>
      </c>
      <c r="M258">
        <v>0</v>
      </c>
      <c r="N258">
        <v>0</v>
      </c>
      <c r="O258" s="1">
        <v>0</v>
      </c>
      <c r="P258">
        <v>0</v>
      </c>
      <c r="Q258">
        <v>0</v>
      </c>
      <c r="R258" s="1">
        <v>0</v>
      </c>
      <c r="S258">
        <v>0</v>
      </c>
      <c r="T258">
        <v>0</v>
      </c>
      <c r="U258">
        <v>0</v>
      </c>
      <c r="V258">
        <v>0</v>
      </c>
      <c r="X258">
        <v>0</v>
      </c>
    </row>
    <row r="259" spans="12:24">
      <c r="L259">
        <v>0</v>
      </c>
      <c r="M259">
        <v>0</v>
      </c>
      <c r="N259">
        <v>0</v>
      </c>
      <c r="O259" s="1">
        <v>0</v>
      </c>
      <c r="P259">
        <v>0</v>
      </c>
      <c r="Q259">
        <v>0</v>
      </c>
      <c r="R259" s="1">
        <v>0</v>
      </c>
      <c r="S259">
        <v>0</v>
      </c>
      <c r="T259">
        <v>0</v>
      </c>
      <c r="U259">
        <v>0</v>
      </c>
      <c r="V259">
        <v>0</v>
      </c>
      <c r="X259">
        <v>0</v>
      </c>
    </row>
    <row r="260" spans="12:24">
      <c r="L260">
        <v>0</v>
      </c>
      <c r="M260">
        <v>0</v>
      </c>
      <c r="N260">
        <v>0</v>
      </c>
      <c r="O260" s="1">
        <v>0</v>
      </c>
      <c r="P260">
        <v>0</v>
      </c>
      <c r="Q260">
        <v>0</v>
      </c>
      <c r="R260" s="1">
        <v>0</v>
      </c>
      <c r="S260">
        <v>0</v>
      </c>
      <c r="T260">
        <v>0</v>
      </c>
      <c r="U260">
        <v>0</v>
      </c>
      <c r="V260">
        <v>0</v>
      </c>
      <c r="X260">
        <v>0</v>
      </c>
    </row>
    <row r="261" spans="12:24">
      <c r="L261">
        <v>0</v>
      </c>
      <c r="M261">
        <v>0</v>
      </c>
      <c r="N261">
        <v>0</v>
      </c>
      <c r="O261" s="1">
        <v>0</v>
      </c>
      <c r="P261">
        <v>0</v>
      </c>
      <c r="Q261">
        <v>0</v>
      </c>
      <c r="R261" s="1">
        <v>0</v>
      </c>
      <c r="S261">
        <v>0</v>
      </c>
      <c r="T261">
        <v>0</v>
      </c>
      <c r="U261">
        <v>0</v>
      </c>
      <c r="V261">
        <v>0</v>
      </c>
      <c r="X261">
        <v>0</v>
      </c>
    </row>
    <row r="262" spans="12:24">
      <c r="L262">
        <v>0</v>
      </c>
      <c r="M262">
        <v>0</v>
      </c>
      <c r="N262">
        <v>0</v>
      </c>
      <c r="O262" s="1">
        <v>0</v>
      </c>
      <c r="P262">
        <v>0</v>
      </c>
      <c r="Q262">
        <v>0</v>
      </c>
      <c r="R262" s="1">
        <v>0</v>
      </c>
      <c r="S262">
        <v>0</v>
      </c>
      <c r="T262">
        <v>0</v>
      </c>
      <c r="U262">
        <v>0</v>
      </c>
      <c r="V262">
        <v>0</v>
      </c>
      <c r="X262">
        <v>0</v>
      </c>
    </row>
    <row r="263" spans="12:24">
      <c r="L263">
        <v>0</v>
      </c>
      <c r="M263">
        <v>0</v>
      </c>
      <c r="N263">
        <v>0</v>
      </c>
      <c r="O263" s="1">
        <v>0</v>
      </c>
      <c r="P263">
        <v>0</v>
      </c>
      <c r="Q263">
        <v>0</v>
      </c>
      <c r="R263" s="1">
        <v>0</v>
      </c>
      <c r="S263">
        <v>0</v>
      </c>
      <c r="T263">
        <v>0</v>
      </c>
      <c r="U263">
        <v>0</v>
      </c>
      <c r="V263">
        <v>0</v>
      </c>
      <c r="X263">
        <v>0</v>
      </c>
    </row>
    <row r="264" spans="12:24">
      <c r="L264">
        <v>0</v>
      </c>
      <c r="M264">
        <v>0</v>
      </c>
      <c r="N264">
        <v>0</v>
      </c>
      <c r="O264" s="1">
        <v>0</v>
      </c>
      <c r="P264">
        <v>0</v>
      </c>
      <c r="Q264">
        <v>0</v>
      </c>
      <c r="R264" s="1">
        <v>0</v>
      </c>
      <c r="S264">
        <v>0</v>
      </c>
      <c r="T264">
        <v>0</v>
      </c>
      <c r="U264">
        <v>0</v>
      </c>
      <c r="V264">
        <v>0</v>
      </c>
      <c r="X264">
        <v>0</v>
      </c>
    </row>
    <row r="265" spans="12:24">
      <c r="L265">
        <v>0</v>
      </c>
      <c r="M265">
        <v>0</v>
      </c>
      <c r="N265">
        <v>0</v>
      </c>
      <c r="O265" s="1">
        <v>0</v>
      </c>
      <c r="P265">
        <v>0</v>
      </c>
      <c r="Q265">
        <v>0</v>
      </c>
      <c r="R265" s="1">
        <v>0</v>
      </c>
      <c r="S265">
        <v>0</v>
      </c>
      <c r="T265">
        <v>0</v>
      </c>
      <c r="U265">
        <v>0</v>
      </c>
      <c r="V265">
        <v>0</v>
      </c>
      <c r="X265">
        <v>0</v>
      </c>
    </row>
    <row r="266" spans="12:24">
      <c r="L266">
        <v>0</v>
      </c>
      <c r="M266">
        <v>0</v>
      </c>
      <c r="N266">
        <v>0</v>
      </c>
      <c r="O266" s="1">
        <v>0</v>
      </c>
      <c r="P266">
        <v>0</v>
      </c>
      <c r="Q266">
        <v>0</v>
      </c>
      <c r="R266" s="1">
        <v>0</v>
      </c>
      <c r="S266">
        <v>0</v>
      </c>
      <c r="T266">
        <v>0</v>
      </c>
      <c r="U266">
        <v>0</v>
      </c>
      <c r="V266">
        <v>0</v>
      </c>
      <c r="X266">
        <v>0</v>
      </c>
    </row>
    <row r="267" spans="12:24">
      <c r="L267">
        <v>0</v>
      </c>
      <c r="M267">
        <v>0</v>
      </c>
      <c r="N267">
        <v>0</v>
      </c>
      <c r="O267" s="1">
        <v>0</v>
      </c>
      <c r="P267">
        <v>0</v>
      </c>
      <c r="Q267">
        <v>0</v>
      </c>
      <c r="R267" s="1">
        <v>0</v>
      </c>
      <c r="S267">
        <v>0</v>
      </c>
      <c r="T267">
        <v>0</v>
      </c>
      <c r="U267">
        <v>0</v>
      </c>
      <c r="V267">
        <v>0</v>
      </c>
      <c r="X267">
        <v>0</v>
      </c>
    </row>
    <row r="268" spans="12:24">
      <c r="L268">
        <v>0</v>
      </c>
      <c r="M268">
        <v>0</v>
      </c>
      <c r="N268">
        <v>0</v>
      </c>
      <c r="O268" s="1">
        <v>0</v>
      </c>
      <c r="P268">
        <v>0</v>
      </c>
      <c r="Q268">
        <v>0</v>
      </c>
      <c r="R268" s="1">
        <v>0</v>
      </c>
      <c r="S268">
        <v>0</v>
      </c>
      <c r="T268">
        <v>0</v>
      </c>
      <c r="U268">
        <v>0</v>
      </c>
      <c r="V268">
        <v>0</v>
      </c>
      <c r="X268">
        <v>0</v>
      </c>
    </row>
    <row r="269" spans="12:24">
      <c r="L269">
        <v>0</v>
      </c>
      <c r="M269">
        <v>0</v>
      </c>
      <c r="N269">
        <v>0</v>
      </c>
      <c r="O269" s="1">
        <v>0</v>
      </c>
      <c r="P269">
        <v>0</v>
      </c>
      <c r="Q269">
        <v>0</v>
      </c>
      <c r="R269" s="1">
        <v>0</v>
      </c>
      <c r="S269">
        <v>0</v>
      </c>
      <c r="T269">
        <v>0</v>
      </c>
      <c r="U269">
        <v>0</v>
      </c>
      <c r="V269">
        <v>0</v>
      </c>
      <c r="X269">
        <v>0</v>
      </c>
    </row>
    <row r="270" spans="12:24">
      <c r="L270">
        <v>0</v>
      </c>
      <c r="M270">
        <v>0</v>
      </c>
      <c r="N270">
        <v>0</v>
      </c>
      <c r="O270" s="1">
        <v>0</v>
      </c>
      <c r="P270">
        <v>0</v>
      </c>
      <c r="Q270">
        <v>0</v>
      </c>
      <c r="R270" s="1">
        <v>0</v>
      </c>
      <c r="S270">
        <v>0</v>
      </c>
      <c r="T270">
        <v>0</v>
      </c>
      <c r="U270">
        <v>0</v>
      </c>
      <c r="V270">
        <v>0</v>
      </c>
      <c r="X270">
        <v>0</v>
      </c>
    </row>
    <row r="271" spans="12:24">
      <c r="L271">
        <v>0</v>
      </c>
      <c r="M271">
        <v>0</v>
      </c>
      <c r="N271">
        <v>0</v>
      </c>
      <c r="O271" s="1">
        <v>0</v>
      </c>
      <c r="P271">
        <v>0</v>
      </c>
      <c r="Q271">
        <v>0</v>
      </c>
      <c r="R271" s="1">
        <v>0</v>
      </c>
      <c r="S271">
        <v>0</v>
      </c>
      <c r="T271">
        <v>0</v>
      </c>
      <c r="U271">
        <v>0</v>
      </c>
      <c r="V271">
        <v>0</v>
      </c>
      <c r="X271">
        <v>0</v>
      </c>
    </row>
    <row r="272" spans="12:24">
      <c r="L272">
        <v>0</v>
      </c>
      <c r="M272">
        <v>0</v>
      </c>
      <c r="N272">
        <v>0</v>
      </c>
      <c r="O272" s="1">
        <v>0</v>
      </c>
      <c r="P272">
        <v>0</v>
      </c>
      <c r="Q272">
        <v>0</v>
      </c>
      <c r="R272" s="1">
        <v>0</v>
      </c>
      <c r="S272">
        <v>0</v>
      </c>
      <c r="T272">
        <v>0</v>
      </c>
      <c r="U272">
        <v>0</v>
      </c>
      <c r="V272">
        <v>0</v>
      </c>
      <c r="X272">
        <v>0</v>
      </c>
    </row>
    <row r="273" spans="12:24">
      <c r="L273">
        <v>0</v>
      </c>
      <c r="M273">
        <v>0</v>
      </c>
      <c r="N273">
        <v>0</v>
      </c>
      <c r="O273" s="1">
        <v>0</v>
      </c>
      <c r="P273">
        <v>0</v>
      </c>
      <c r="Q273">
        <v>0</v>
      </c>
      <c r="R273" s="1">
        <v>0</v>
      </c>
      <c r="S273">
        <v>0</v>
      </c>
      <c r="T273">
        <v>0</v>
      </c>
      <c r="U273">
        <v>0</v>
      </c>
      <c r="V273">
        <v>0</v>
      </c>
      <c r="X273">
        <v>0</v>
      </c>
    </row>
    <row r="274" spans="12:24">
      <c r="L274">
        <v>0</v>
      </c>
      <c r="M274">
        <v>0</v>
      </c>
      <c r="N274">
        <v>0</v>
      </c>
      <c r="O274" s="1">
        <v>0</v>
      </c>
      <c r="P274">
        <v>0</v>
      </c>
      <c r="Q274">
        <v>0</v>
      </c>
      <c r="R274" s="1">
        <v>0</v>
      </c>
      <c r="S274">
        <v>0</v>
      </c>
      <c r="T274">
        <v>0</v>
      </c>
      <c r="U274">
        <v>0</v>
      </c>
      <c r="V274">
        <v>0</v>
      </c>
      <c r="X274">
        <v>0</v>
      </c>
    </row>
    <row r="275" spans="12:24">
      <c r="L275">
        <v>0</v>
      </c>
      <c r="M275">
        <v>0</v>
      </c>
      <c r="N275">
        <v>0</v>
      </c>
      <c r="O275" s="1">
        <v>0</v>
      </c>
      <c r="P275">
        <v>0</v>
      </c>
      <c r="Q275">
        <v>0</v>
      </c>
      <c r="R275" s="1">
        <v>0</v>
      </c>
      <c r="S275">
        <v>0</v>
      </c>
      <c r="T275">
        <v>0</v>
      </c>
      <c r="U275">
        <v>0</v>
      </c>
      <c r="V275">
        <v>0</v>
      </c>
      <c r="X275">
        <v>0</v>
      </c>
    </row>
    <row r="276" spans="12:24">
      <c r="L276">
        <v>0</v>
      </c>
      <c r="M276">
        <v>0</v>
      </c>
      <c r="N276">
        <v>0</v>
      </c>
      <c r="O276" s="1">
        <v>0</v>
      </c>
      <c r="P276">
        <v>0</v>
      </c>
      <c r="Q276">
        <v>0</v>
      </c>
      <c r="R276" s="1">
        <v>0</v>
      </c>
      <c r="S276">
        <v>0</v>
      </c>
      <c r="T276">
        <v>0</v>
      </c>
      <c r="U276">
        <v>0</v>
      </c>
      <c r="V276">
        <v>0</v>
      </c>
      <c r="X276">
        <v>0</v>
      </c>
    </row>
    <row r="277" spans="12:24">
      <c r="L277">
        <v>0</v>
      </c>
      <c r="M277">
        <v>0</v>
      </c>
      <c r="N277">
        <v>0</v>
      </c>
      <c r="O277" s="1">
        <v>0</v>
      </c>
      <c r="P277">
        <v>0</v>
      </c>
      <c r="Q277">
        <v>0</v>
      </c>
      <c r="R277" s="1">
        <v>0</v>
      </c>
      <c r="S277">
        <v>0</v>
      </c>
      <c r="T277">
        <v>0</v>
      </c>
      <c r="U277">
        <v>0</v>
      </c>
      <c r="V277">
        <v>0</v>
      </c>
      <c r="X277">
        <v>0</v>
      </c>
    </row>
    <row r="278" spans="12:24">
      <c r="L278">
        <v>0</v>
      </c>
      <c r="M278">
        <v>0</v>
      </c>
      <c r="N278">
        <v>0</v>
      </c>
      <c r="O278" s="1">
        <v>0</v>
      </c>
      <c r="P278">
        <v>0</v>
      </c>
      <c r="Q278">
        <v>0</v>
      </c>
      <c r="R278" s="1">
        <v>0</v>
      </c>
      <c r="S278">
        <v>0</v>
      </c>
      <c r="T278">
        <v>0</v>
      </c>
      <c r="U278">
        <v>0</v>
      </c>
      <c r="V278">
        <v>0</v>
      </c>
      <c r="X278">
        <v>0</v>
      </c>
    </row>
    <row r="279" spans="12:24">
      <c r="L279">
        <v>0</v>
      </c>
      <c r="M279">
        <v>0</v>
      </c>
      <c r="N279">
        <v>0</v>
      </c>
      <c r="O279" s="1">
        <v>0</v>
      </c>
      <c r="P279">
        <v>0</v>
      </c>
      <c r="Q279">
        <v>0</v>
      </c>
      <c r="R279" s="1">
        <v>0</v>
      </c>
      <c r="S279">
        <v>0</v>
      </c>
      <c r="T279">
        <v>0</v>
      </c>
      <c r="U279">
        <v>0</v>
      </c>
      <c r="V279">
        <v>0</v>
      </c>
      <c r="X279">
        <v>0</v>
      </c>
    </row>
    <row r="280" spans="12:24">
      <c r="L280">
        <v>0</v>
      </c>
      <c r="M280">
        <v>0</v>
      </c>
      <c r="N280">
        <v>0</v>
      </c>
      <c r="O280" s="1">
        <v>0</v>
      </c>
      <c r="P280">
        <v>0</v>
      </c>
      <c r="Q280">
        <v>0</v>
      </c>
      <c r="R280" s="1">
        <v>0</v>
      </c>
      <c r="S280">
        <v>0</v>
      </c>
      <c r="T280">
        <v>0</v>
      </c>
      <c r="U280">
        <v>0</v>
      </c>
      <c r="V280">
        <v>0</v>
      </c>
      <c r="X280">
        <v>0</v>
      </c>
    </row>
    <row r="281" spans="12:24">
      <c r="L281">
        <v>0</v>
      </c>
      <c r="M281">
        <v>0</v>
      </c>
      <c r="N281">
        <v>0</v>
      </c>
      <c r="O281" s="1">
        <v>0</v>
      </c>
      <c r="P281">
        <v>0</v>
      </c>
      <c r="Q281">
        <v>0</v>
      </c>
      <c r="R281" s="1">
        <v>0</v>
      </c>
      <c r="S281">
        <v>0</v>
      </c>
      <c r="T281">
        <v>0</v>
      </c>
      <c r="U281">
        <v>0</v>
      </c>
      <c r="V281">
        <v>0</v>
      </c>
      <c r="X281">
        <v>0</v>
      </c>
    </row>
    <row r="282" spans="12:24">
      <c r="L282">
        <v>0</v>
      </c>
      <c r="M282">
        <v>0</v>
      </c>
      <c r="N282">
        <v>0</v>
      </c>
      <c r="O282" s="1">
        <v>0</v>
      </c>
      <c r="P282">
        <v>0</v>
      </c>
      <c r="Q282">
        <v>0</v>
      </c>
      <c r="R282" s="1">
        <v>0</v>
      </c>
      <c r="S282">
        <v>0</v>
      </c>
      <c r="T282">
        <v>0</v>
      </c>
      <c r="U282">
        <v>0</v>
      </c>
      <c r="V282">
        <v>0</v>
      </c>
      <c r="X282">
        <v>0</v>
      </c>
    </row>
    <row r="283" spans="12:24">
      <c r="L283">
        <v>0</v>
      </c>
      <c r="M283">
        <v>0</v>
      </c>
      <c r="N283">
        <v>0</v>
      </c>
      <c r="O283" s="1">
        <v>0</v>
      </c>
      <c r="P283">
        <v>0</v>
      </c>
      <c r="Q283">
        <v>0</v>
      </c>
      <c r="R283" s="1">
        <v>0</v>
      </c>
      <c r="S283">
        <v>0</v>
      </c>
      <c r="T283">
        <v>0</v>
      </c>
      <c r="U283">
        <v>0</v>
      </c>
      <c r="V283">
        <v>0</v>
      </c>
      <c r="X283">
        <v>0</v>
      </c>
    </row>
    <row r="284" spans="12:24">
      <c r="L284">
        <v>0</v>
      </c>
      <c r="M284">
        <v>0</v>
      </c>
      <c r="N284">
        <v>0</v>
      </c>
      <c r="O284" s="1">
        <v>0</v>
      </c>
      <c r="P284">
        <v>0</v>
      </c>
      <c r="Q284">
        <v>0</v>
      </c>
      <c r="R284" s="1">
        <v>0</v>
      </c>
      <c r="S284">
        <v>0</v>
      </c>
      <c r="T284">
        <v>0</v>
      </c>
      <c r="U284">
        <v>0</v>
      </c>
      <c r="V284">
        <v>0</v>
      </c>
      <c r="X284">
        <v>0</v>
      </c>
    </row>
    <row r="285" spans="12:24">
      <c r="L285">
        <v>0</v>
      </c>
      <c r="M285">
        <v>0</v>
      </c>
      <c r="N285">
        <v>0</v>
      </c>
      <c r="O285" s="1">
        <v>0</v>
      </c>
      <c r="P285">
        <v>0</v>
      </c>
      <c r="Q285">
        <v>0</v>
      </c>
      <c r="R285" s="1">
        <v>0</v>
      </c>
      <c r="S285">
        <v>0</v>
      </c>
      <c r="T285">
        <v>0</v>
      </c>
      <c r="U285">
        <v>0</v>
      </c>
      <c r="V285">
        <v>0</v>
      </c>
      <c r="X285">
        <v>0</v>
      </c>
    </row>
    <row r="286" spans="12:24">
      <c r="L286">
        <v>0</v>
      </c>
      <c r="M286">
        <v>0</v>
      </c>
      <c r="N286">
        <v>0</v>
      </c>
      <c r="O286" s="1">
        <v>0</v>
      </c>
      <c r="P286">
        <v>0</v>
      </c>
      <c r="Q286">
        <v>0</v>
      </c>
      <c r="R286" s="1">
        <v>0</v>
      </c>
      <c r="S286">
        <v>0</v>
      </c>
      <c r="T286">
        <v>0</v>
      </c>
      <c r="U286">
        <v>0</v>
      </c>
      <c r="V286">
        <v>0</v>
      </c>
      <c r="X286">
        <v>0</v>
      </c>
    </row>
    <row r="287" spans="12:24">
      <c r="L287">
        <v>0</v>
      </c>
      <c r="M287">
        <v>0</v>
      </c>
      <c r="N287">
        <v>0</v>
      </c>
      <c r="O287" s="1">
        <v>0</v>
      </c>
      <c r="P287">
        <v>0</v>
      </c>
      <c r="Q287">
        <v>0</v>
      </c>
      <c r="R287" s="1">
        <v>0</v>
      </c>
      <c r="S287">
        <v>0</v>
      </c>
      <c r="T287">
        <v>0</v>
      </c>
      <c r="U287">
        <v>0</v>
      </c>
      <c r="V287">
        <v>0</v>
      </c>
      <c r="X287">
        <v>0</v>
      </c>
    </row>
    <row r="288" spans="12:24">
      <c r="L288">
        <v>0</v>
      </c>
      <c r="M288">
        <v>0</v>
      </c>
      <c r="N288">
        <v>0</v>
      </c>
      <c r="O288" s="1">
        <v>0</v>
      </c>
      <c r="P288">
        <v>0</v>
      </c>
      <c r="Q288">
        <v>0</v>
      </c>
      <c r="R288" s="1">
        <v>0</v>
      </c>
      <c r="S288">
        <v>0</v>
      </c>
      <c r="T288">
        <v>0</v>
      </c>
      <c r="U288">
        <v>0</v>
      </c>
      <c r="V288">
        <v>0</v>
      </c>
      <c r="X288">
        <v>0</v>
      </c>
    </row>
    <row r="289" spans="12:24">
      <c r="L289">
        <v>0</v>
      </c>
      <c r="M289">
        <v>0</v>
      </c>
      <c r="N289">
        <v>0</v>
      </c>
      <c r="O289" s="1">
        <v>0</v>
      </c>
      <c r="P289">
        <v>0</v>
      </c>
      <c r="Q289">
        <v>0</v>
      </c>
      <c r="R289" s="1">
        <v>0</v>
      </c>
      <c r="S289">
        <v>0</v>
      </c>
      <c r="T289">
        <v>0</v>
      </c>
      <c r="U289">
        <v>0</v>
      </c>
      <c r="V289">
        <v>0</v>
      </c>
      <c r="X289">
        <v>0</v>
      </c>
    </row>
    <row r="290" spans="12:24">
      <c r="L290">
        <v>0</v>
      </c>
      <c r="M290">
        <v>0</v>
      </c>
      <c r="N290">
        <v>0</v>
      </c>
      <c r="O290" s="1">
        <v>0</v>
      </c>
      <c r="P290">
        <v>0</v>
      </c>
      <c r="Q290">
        <v>0</v>
      </c>
      <c r="R290" s="1">
        <v>0</v>
      </c>
      <c r="S290">
        <v>0</v>
      </c>
      <c r="T290">
        <v>0</v>
      </c>
      <c r="U290">
        <v>0</v>
      </c>
      <c r="V290">
        <v>0</v>
      </c>
      <c r="X290">
        <v>0</v>
      </c>
    </row>
    <row r="291" spans="12:24">
      <c r="L291">
        <v>0</v>
      </c>
      <c r="M291">
        <v>0</v>
      </c>
      <c r="N291">
        <v>0</v>
      </c>
      <c r="O291" s="1">
        <v>0</v>
      </c>
      <c r="P291">
        <v>0</v>
      </c>
      <c r="Q291">
        <v>0</v>
      </c>
      <c r="R291" s="1">
        <v>0</v>
      </c>
      <c r="S291">
        <v>0</v>
      </c>
      <c r="T291">
        <v>0</v>
      </c>
      <c r="U291">
        <v>0</v>
      </c>
      <c r="V291">
        <v>0</v>
      </c>
      <c r="X291">
        <v>0</v>
      </c>
    </row>
    <row r="292" spans="12:24">
      <c r="L292">
        <v>0</v>
      </c>
      <c r="M292">
        <v>0</v>
      </c>
      <c r="N292">
        <v>0</v>
      </c>
      <c r="O292" s="1">
        <v>0</v>
      </c>
      <c r="P292">
        <v>0</v>
      </c>
      <c r="Q292">
        <v>0</v>
      </c>
      <c r="R292" s="1">
        <v>0</v>
      </c>
      <c r="S292">
        <v>0</v>
      </c>
      <c r="T292">
        <v>0</v>
      </c>
      <c r="U292">
        <v>0</v>
      </c>
      <c r="V292">
        <v>0</v>
      </c>
      <c r="X292">
        <v>0</v>
      </c>
    </row>
    <row r="293" spans="12:24">
      <c r="L293">
        <v>0</v>
      </c>
      <c r="M293">
        <v>0</v>
      </c>
      <c r="N293">
        <v>0</v>
      </c>
      <c r="O293" s="1">
        <v>0</v>
      </c>
      <c r="P293">
        <v>0</v>
      </c>
      <c r="Q293">
        <v>0</v>
      </c>
      <c r="R293" s="1">
        <v>0</v>
      </c>
      <c r="S293">
        <v>0</v>
      </c>
      <c r="T293">
        <v>0</v>
      </c>
      <c r="U293">
        <v>0</v>
      </c>
      <c r="V293">
        <v>0</v>
      </c>
      <c r="X293">
        <v>0</v>
      </c>
    </row>
    <row r="294" spans="12:24">
      <c r="L294">
        <v>0</v>
      </c>
      <c r="M294">
        <v>0</v>
      </c>
      <c r="N294">
        <v>0</v>
      </c>
      <c r="O294" s="1">
        <v>0</v>
      </c>
      <c r="P294">
        <v>0</v>
      </c>
      <c r="Q294">
        <v>0</v>
      </c>
      <c r="R294" s="1">
        <v>0</v>
      </c>
      <c r="S294">
        <v>0</v>
      </c>
      <c r="T294">
        <v>0</v>
      </c>
      <c r="U294">
        <v>0</v>
      </c>
      <c r="V294">
        <v>0</v>
      </c>
      <c r="X294">
        <v>0</v>
      </c>
    </row>
    <row r="295" spans="12:24">
      <c r="L295">
        <v>0</v>
      </c>
      <c r="M295">
        <v>0</v>
      </c>
      <c r="N295">
        <v>0</v>
      </c>
      <c r="O295" s="1">
        <v>0</v>
      </c>
      <c r="P295">
        <v>0</v>
      </c>
      <c r="Q295">
        <v>0</v>
      </c>
      <c r="R295" s="1">
        <v>0</v>
      </c>
      <c r="S295">
        <v>0</v>
      </c>
      <c r="T295">
        <v>0</v>
      </c>
      <c r="U295">
        <v>0</v>
      </c>
      <c r="V295">
        <v>0</v>
      </c>
      <c r="X295">
        <v>0</v>
      </c>
    </row>
    <row r="296" spans="12:24">
      <c r="L296">
        <v>0</v>
      </c>
      <c r="M296">
        <v>0</v>
      </c>
      <c r="N296">
        <v>0</v>
      </c>
      <c r="O296" s="1">
        <v>0</v>
      </c>
      <c r="P296">
        <v>0</v>
      </c>
      <c r="Q296">
        <v>0</v>
      </c>
      <c r="R296" s="1">
        <v>0</v>
      </c>
      <c r="S296">
        <v>0</v>
      </c>
      <c r="T296">
        <v>0</v>
      </c>
      <c r="U296">
        <v>0</v>
      </c>
      <c r="V296">
        <v>0</v>
      </c>
      <c r="X296">
        <v>0</v>
      </c>
    </row>
    <row r="297" spans="12:24">
      <c r="L297">
        <v>0</v>
      </c>
      <c r="M297">
        <v>0</v>
      </c>
      <c r="N297">
        <v>0</v>
      </c>
      <c r="O297" s="1">
        <v>0</v>
      </c>
      <c r="P297">
        <v>0</v>
      </c>
      <c r="Q297">
        <v>0</v>
      </c>
      <c r="R297" s="1">
        <v>0</v>
      </c>
      <c r="S297">
        <v>0</v>
      </c>
      <c r="T297">
        <v>0</v>
      </c>
      <c r="U297">
        <v>0</v>
      </c>
      <c r="V297">
        <v>0</v>
      </c>
      <c r="X297">
        <v>0</v>
      </c>
    </row>
    <row r="298" spans="12:24">
      <c r="L298">
        <v>0</v>
      </c>
      <c r="M298">
        <v>0</v>
      </c>
      <c r="N298">
        <v>0</v>
      </c>
      <c r="O298" s="1">
        <v>0</v>
      </c>
      <c r="P298">
        <v>0</v>
      </c>
      <c r="Q298">
        <v>0</v>
      </c>
      <c r="R298" s="1">
        <v>0</v>
      </c>
      <c r="S298">
        <v>0</v>
      </c>
      <c r="T298">
        <v>0</v>
      </c>
      <c r="U298">
        <v>0</v>
      </c>
      <c r="V298">
        <v>0</v>
      </c>
      <c r="X298">
        <v>0</v>
      </c>
    </row>
    <row r="299" spans="12:24">
      <c r="L299">
        <v>0</v>
      </c>
      <c r="M299">
        <v>0</v>
      </c>
      <c r="N299">
        <v>0</v>
      </c>
      <c r="O299" s="1">
        <v>0</v>
      </c>
      <c r="P299">
        <v>0</v>
      </c>
      <c r="Q299">
        <v>0</v>
      </c>
      <c r="R299" s="1">
        <v>0</v>
      </c>
      <c r="S299">
        <v>0</v>
      </c>
      <c r="T299">
        <v>0</v>
      </c>
      <c r="U299">
        <v>0</v>
      </c>
      <c r="V299">
        <v>0</v>
      </c>
      <c r="X299">
        <v>0</v>
      </c>
    </row>
    <row r="300" spans="12:24">
      <c r="L300">
        <v>0</v>
      </c>
      <c r="M300">
        <v>0</v>
      </c>
      <c r="N300">
        <v>0</v>
      </c>
      <c r="O300" s="1">
        <v>0</v>
      </c>
      <c r="P300">
        <v>0</v>
      </c>
      <c r="Q300">
        <v>0</v>
      </c>
      <c r="R300" s="1">
        <v>0</v>
      </c>
      <c r="S300">
        <v>0</v>
      </c>
      <c r="T300">
        <v>0</v>
      </c>
      <c r="U300">
        <v>0</v>
      </c>
      <c r="V300">
        <v>0</v>
      </c>
      <c r="X300">
        <v>0</v>
      </c>
    </row>
  </sheetData>
  <mergeCells count="12">
    <mergeCell ref="U1:U2"/>
    <mergeCell ref="V1:V2"/>
    <mergeCell ref="P1:P2"/>
    <mergeCell ref="Q1:Q2"/>
    <mergeCell ref="R1:R2"/>
    <mergeCell ref="S1:S2"/>
    <mergeCell ref="T1:T2"/>
    <mergeCell ref="E47:F47"/>
    <mergeCell ref="L1:L2"/>
    <mergeCell ref="M1:M2"/>
    <mergeCell ref="N1:N2"/>
    <mergeCell ref="O1:O2"/>
  </mergeCells>
  <phoneticPr fontId="54" type="noConversion"/>
  <pageMargins left="0.69930555555555596" right="0.69930555555555596" top="0.75" bottom="0.75" header="0.3" footer="0.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activeCell="I16" sqref="I16"/>
    </sheetView>
  </sheetViews>
  <sheetFormatPr defaultColWidth="9" defaultRowHeight="16.5"/>
  <cols>
    <col min="1" max="1" width="44.125" style="6" customWidth="1"/>
    <col min="2" max="2" width="15.375" style="6" customWidth="1"/>
    <col min="3" max="3" width="11.125" style="6" customWidth="1"/>
    <col min="4" max="4" width="16.625" style="6" customWidth="1"/>
    <col min="5" max="5" width="15.125" style="7" customWidth="1"/>
    <col min="6" max="6" width="20.375" style="6" customWidth="1"/>
    <col min="7" max="16384" width="9" style="6"/>
  </cols>
  <sheetData>
    <row r="1" spans="1:6">
      <c r="A1" s="6" t="s">
        <v>744</v>
      </c>
      <c r="B1" s="8" t="s">
        <v>8</v>
      </c>
      <c r="C1" s="8" t="s">
        <v>745</v>
      </c>
      <c r="D1" s="6" t="s">
        <v>746</v>
      </c>
      <c r="E1" s="9" t="s">
        <v>747</v>
      </c>
      <c r="F1" s="8" t="s">
        <v>16</v>
      </c>
    </row>
    <row r="2" spans="1:6">
      <c r="A2" s="10" t="s">
        <v>748</v>
      </c>
      <c r="B2" s="8">
        <v>1100709</v>
      </c>
      <c r="C2" s="8" t="s">
        <v>749</v>
      </c>
      <c r="D2" s="6" t="s">
        <v>750</v>
      </c>
      <c r="E2" s="9">
        <v>1030877</v>
      </c>
      <c r="F2" s="8" t="s">
        <v>751</v>
      </c>
    </row>
    <row r="4" spans="1:6">
      <c r="A4" s="6" t="s">
        <v>745</v>
      </c>
      <c r="B4" s="6" t="s">
        <v>752</v>
      </c>
      <c r="C4" s="6" t="s">
        <v>753</v>
      </c>
      <c r="D4" s="6" t="s">
        <v>752</v>
      </c>
      <c r="E4" s="7" t="s">
        <v>311</v>
      </c>
      <c r="F4" s="6" t="s">
        <v>87</v>
      </c>
    </row>
    <row r="5" spans="1:6" ht="33">
      <c r="A5" s="6" t="s">
        <v>754</v>
      </c>
      <c r="B5" s="6" t="s">
        <v>755</v>
      </c>
      <c r="C5" s="6" t="s">
        <v>756</v>
      </c>
      <c r="D5" s="6" t="s">
        <v>757</v>
      </c>
      <c r="E5" s="7" t="s">
        <v>635</v>
      </c>
      <c r="F5" s="6">
        <v>1030903</v>
      </c>
    </row>
    <row r="6" spans="1:6" ht="49.5">
      <c r="A6" s="6" t="s">
        <v>758</v>
      </c>
      <c r="B6" s="6" t="s">
        <v>759</v>
      </c>
      <c r="C6" s="6" t="s">
        <v>13</v>
      </c>
      <c r="D6" s="6" t="s">
        <v>760</v>
      </c>
      <c r="E6" s="7" t="s">
        <v>761</v>
      </c>
      <c r="F6" s="6">
        <v>1040773</v>
      </c>
    </row>
    <row r="7" spans="1:6" ht="49.5">
      <c r="A7" s="6" t="s">
        <v>762</v>
      </c>
      <c r="B7" s="6" t="s">
        <v>763</v>
      </c>
      <c r="C7" s="6" t="s">
        <v>335</v>
      </c>
      <c r="D7" s="6" t="s">
        <v>764</v>
      </c>
      <c r="E7" s="7" t="s">
        <v>765</v>
      </c>
      <c r="F7" s="6">
        <v>1060016</v>
      </c>
    </row>
    <row r="8" spans="1:6" ht="49.5">
      <c r="A8" s="6" t="s">
        <v>2</v>
      </c>
      <c r="B8" s="6" t="s">
        <v>766</v>
      </c>
      <c r="C8" s="6" t="s">
        <v>341</v>
      </c>
      <c r="D8" s="6" t="s">
        <v>767</v>
      </c>
      <c r="E8" s="7" t="s">
        <v>768</v>
      </c>
      <c r="F8" s="6">
        <v>1060835</v>
      </c>
    </row>
    <row r="9" spans="1:6" ht="33">
      <c r="A9" s="6" t="s">
        <v>769</v>
      </c>
      <c r="B9" s="6" t="s">
        <v>749</v>
      </c>
      <c r="C9" s="6" t="s">
        <v>412</v>
      </c>
      <c r="D9" s="6" t="s">
        <v>770</v>
      </c>
      <c r="E9" s="7" t="s">
        <v>771</v>
      </c>
      <c r="F9" s="6">
        <v>1060836</v>
      </c>
    </row>
    <row r="10" spans="1:6" ht="33">
      <c r="A10" s="6" t="s">
        <v>772</v>
      </c>
      <c r="B10" s="6" t="s">
        <v>773</v>
      </c>
      <c r="C10" s="6" t="s">
        <v>372</v>
      </c>
      <c r="D10" s="6" t="s">
        <v>750</v>
      </c>
      <c r="E10" s="7" t="s">
        <v>774</v>
      </c>
      <c r="F10" s="6">
        <v>1060837</v>
      </c>
    </row>
    <row r="11" spans="1:6" ht="49.5">
      <c r="A11" s="6" t="s">
        <v>775</v>
      </c>
      <c r="B11" s="6" t="s">
        <v>776</v>
      </c>
      <c r="C11" s="6" t="s">
        <v>438</v>
      </c>
      <c r="D11" s="6" t="s">
        <v>777</v>
      </c>
      <c r="E11" s="7" t="s">
        <v>405</v>
      </c>
      <c r="F11" s="6">
        <v>1060838</v>
      </c>
    </row>
    <row r="12" spans="1:6" ht="33">
      <c r="A12" s="6">
        <v>0</v>
      </c>
      <c r="B12" s="6">
        <v>0</v>
      </c>
      <c r="C12" s="6" t="s">
        <v>385</v>
      </c>
      <c r="D12" s="6" t="s">
        <v>778</v>
      </c>
      <c r="E12" s="7" t="s">
        <v>646</v>
      </c>
      <c r="F12" s="6">
        <v>1060839</v>
      </c>
    </row>
    <row r="13" spans="1:6" ht="33">
      <c r="A13" s="6">
        <v>0</v>
      </c>
      <c r="B13" s="6">
        <v>0</v>
      </c>
      <c r="C13" s="6" t="s">
        <v>392</v>
      </c>
      <c r="D13" s="6" t="s">
        <v>779</v>
      </c>
      <c r="E13" s="7" t="s">
        <v>780</v>
      </c>
      <c r="F13" s="6">
        <v>1060866</v>
      </c>
    </row>
    <row r="14" spans="1:6" ht="33">
      <c r="A14" s="6">
        <v>0</v>
      </c>
      <c r="B14" s="6">
        <v>0</v>
      </c>
      <c r="C14" s="6" t="s">
        <v>418</v>
      </c>
      <c r="D14" s="6" t="s">
        <v>781</v>
      </c>
      <c r="E14" s="7" t="s">
        <v>782</v>
      </c>
      <c r="F14" s="6">
        <v>1060868</v>
      </c>
    </row>
    <row r="15" spans="1:6" ht="33">
      <c r="A15" s="6">
        <v>0</v>
      </c>
      <c r="B15" s="6">
        <v>0</v>
      </c>
      <c r="C15" s="6" t="s">
        <v>424</v>
      </c>
      <c r="D15" s="6" t="s">
        <v>783</v>
      </c>
      <c r="E15" s="7" t="s">
        <v>474</v>
      </c>
      <c r="F15" s="6">
        <v>1080219</v>
      </c>
    </row>
    <row r="16" spans="1:6" ht="33">
      <c r="A16" s="6">
        <v>0</v>
      </c>
      <c r="B16" s="6">
        <v>0</v>
      </c>
      <c r="C16" s="6" t="s">
        <v>784</v>
      </c>
      <c r="D16" s="6" t="s">
        <v>785</v>
      </c>
      <c r="E16" s="7" t="s">
        <v>786</v>
      </c>
      <c r="F16" s="6">
        <v>1080220</v>
      </c>
    </row>
    <row r="17" spans="1:6" ht="49.5">
      <c r="A17" s="6">
        <v>0</v>
      </c>
      <c r="B17" s="6">
        <v>0</v>
      </c>
      <c r="C17" s="6" t="s">
        <v>379</v>
      </c>
      <c r="D17" s="6" t="s">
        <v>787</v>
      </c>
      <c r="E17" s="7" t="s">
        <v>788</v>
      </c>
      <c r="F17" s="6">
        <v>1080222</v>
      </c>
    </row>
    <row r="18" spans="1:6" ht="49.5">
      <c r="A18" s="6">
        <v>0</v>
      </c>
      <c r="B18" s="6">
        <v>0</v>
      </c>
      <c r="C18" s="6" t="s">
        <v>634</v>
      </c>
      <c r="D18" s="6" t="s">
        <v>789</v>
      </c>
      <c r="E18" s="7" t="s">
        <v>616</v>
      </c>
      <c r="F18" s="6">
        <v>1080223</v>
      </c>
    </row>
    <row r="19" spans="1:6" ht="33">
      <c r="A19" s="6">
        <v>0</v>
      </c>
      <c r="B19" s="6">
        <v>0</v>
      </c>
      <c r="C19" s="6" t="s">
        <v>362</v>
      </c>
      <c r="D19" s="6" t="s">
        <v>790</v>
      </c>
      <c r="E19" s="7" t="s">
        <v>791</v>
      </c>
      <c r="F19" s="6">
        <v>1080224</v>
      </c>
    </row>
    <row r="20" spans="1:6" ht="33">
      <c r="A20" s="6">
        <v>0</v>
      </c>
      <c r="B20" s="6">
        <v>0</v>
      </c>
      <c r="C20" s="6" t="s">
        <v>792</v>
      </c>
      <c r="D20" s="6" t="s">
        <v>793</v>
      </c>
      <c r="E20" s="7" t="s">
        <v>794</v>
      </c>
      <c r="F20" s="6">
        <v>1080225</v>
      </c>
    </row>
    <row r="21" spans="1:6" ht="33">
      <c r="A21" s="6">
        <v>0</v>
      </c>
      <c r="B21" s="6">
        <v>0</v>
      </c>
      <c r="C21" s="6" t="s">
        <v>795</v>
      </c>
      <c r="D21" s="6" t="s">
        <v>796</v>
      </c>
      <c r="E21" s="7" t="s">
        <v>797</v>
      </c>
      <c r="F21" s="6">
        <v>1100370</v>
      </c>
    </row>
    <row r="22" spans="1:6" ht="49.5">
      <c r="A22" s="6">
        <v>0</v>
      </c>
      <c r="B22" s="6">
        <v>0</v>
      </c>
      <c r="C22" s="6" t="s">
        <v>645</v>
      </c>
      <c r="D22" s="6" t="s">
        <v>798</v>
      </c>
      <c r="E22" s="7" t="s">
        <v>799</v>
      </c>
      <c r="F22" s="6">
        <v>1100371</v>
      </c>
    </row>
    <row r="23" spans="1:6" ht="66">
      <c r="A23" s="6">
        <v>0</v>
      </c>
      <c r="B23" s="6">
        <v>0</v>
      </c>
      <c r="C23" s="6" t="s">
        <v>196</v>
      </c>
      <c r="D23" s="6" t="s">
        <v>800</v>
      </c>
      <c r="E23" s="7" t="s">
        <v>801</v>
      </c>
      <c r="F23" s="6">
        <v>1100372</v>
      </c>
    </row>
    <row r="24" spans="1:6" ht="49.5">
      <c r="A24" s="6">
        <v>0</v>
      </c>
      <c r="B24" s="6">
        <v>0</v>
      </c>
      <c r="C24" s="6" t="s">
        <v>319</v>
      </c>
      <c r="D24" s="6" t="s">
        <v>802</v>
      </c>
      <c r="E24" s="7" t="s">
        <v>448</v>
      </c>
      <c r="F24" s="6">
        <v>1030877</v>
      </c>
    </row>
    <row r="25" spans="1:6" ht="49.5">
      <c r="A25" s="6">
        <v>0</v>
      </c>
      <c r="B25" s="6">
        <v>0</v>
      </c>
      <c r="C25" s="6" t="s">
        <v>803</v>
      </c>
      <c r="D25" s="6" t="s">
        <v>804</v>
      </c>
      <c r="E25" s="7" t="s">
        <v>805</v>
      </c>
      <c r="F25" s="6">
        <v>1040774</v>
      </c>
    </row>
    <row r="26" spans="1:6" ht="33">
      <c r="A26" s="6">
        <v>0</v>
      </c>
      <c r="B26" s="6">
        <v>0</v>
      </c>
      <c r="C26" s="6" t="s">
        <v>806</v>
      </c>
      <c r="D26" s="6" t="s">
        <v>807</v>
      </c>
      <c r="E26" s="7" t="s">
        <v>808</v>
      </c>
      <c r="F26" s="6">
        <v>1040775</v>
      </c>
    </row>
    <row r="27" spans="1:6" ht="49.5">
      <c r="A27" s="6">
        <v>0</v>
      </c>
      <c r="B27" s="6">
        <v>0</v>
      </c>
      <c r="C27" s="6" t="s">
        <v>606</v>
      </c>
      <c r="D27" s="6" t="s">
        <v>809</v>
      </c>
      <c r="E27" s="7" t="s">
        <v>342</v>
      </c>
      <c r="F27" s="6">
        <v>1040776</v>
      </c>
    </row>
    <row r="28" spans="1:6" ht="66">
      <c r="A28" s="6">
        <v>0</v>
      </c>
      <c r="B28" s="6">
        <v>0</v>
      </c>
      <c r="C28" s="6" t="s">
        <v>349</v>
      </c>
      <c r="D28" s="6" t="s">
        <v>810</v>
      </c>
      <c r="E28" s="7" t="s">
        <v>811</v>
      </c>
      <c r="F28" s="6">
        <v>1040778</v>
      </c>
    </row>
    <row r="29" spans="1:6" ht="49.5">
      <c r="A29" s="6">
        <v>0</v>
      </c>
      <c r="B29" s="6">
        <v>0</v>
      </c>
      <c r="C29" s="6" t="s">
        <v>812</v>
      </c>
      <c r="D29" s="6" t="s">
        <v>813</v>
      </c>
      <c r="E29" s="7" t="s">
        <v>814</v>
      </c>
      <c r="F29" s="6">
        <v>1060019</v>
      </c>
    </row>
    <row r="30" spans="1:6" ht="33">
      <c r="A30" s="6">
        <v>0</v>
      </c>
      <c r="B30" s="6">
        <v>0</v>
      </c>
      <c r="C30" s="6" t="s">
        <v>578</v>
      </c>
      <c r="D30" s="6" t="s">
        <v>815</v>
      </c>
      <c r="E30" s="7" t="s">
        <v>816</v>
      </c>
      <c r="F30" s="6">
        <v>1060964</v>
      </c>
    </row>
    <row r="31" spans="1:6" ht="49.5">
      <c r="A31" s="6">
        <v>0</v>
      </c>
      <c r="B31" s="6">
        <v>0</v>
      </c>
      <c r="C31" s="6" t="s">
        <v>817</v>
      </c>
      <c r="D31" s="6" t="s">
        <v>818</v>
      </c>
      <c r="E31" s="7" t="s">
        <v>386</v>
      </c>
      <c r="F31" s="6">
        <v>1100003</v>
      </c>
    </row>
    <row r="32" spans="1:6" ht="66">
      <c r="A32" s="6">
        <v>0</v>
      </c>
      <c r="B32" s="6">
        <v>0</v>
      </c>
      <c r="C32" s="6" t="s">
        <v>447</v>
      </c>
      <c r="D32" s="6" t="s">
        <v>819</v>
      </c>
      <c r="E32" s="7" t="s">
        <v>820</v>
      </c>
      <c r="F32" s="6">
        <v>1100373</v>
      </c>
    </row>
    <row r="33" spans="1:6" ht="33">
      <c r="A33" s="6">
        <v>0</v>
      </c>
      <c r="B33" s="6">
        <v>0</v>
      </c>
      <c r="C33" s="6" t="s">
        <v>465</v>
      </c>
      <c r="D33" s="6" t="s">
        <v>821</v>
      </c>
      <c r="E33" s="7" t="s">
        <v>822</v>
      </c>
      <c r="F33" s="6">
        <v>911317011</v>
      </c>
    </row>
    <row r="34" spans="1:6" ht="33">
      <c r="A34" s="6">
        <v>0</v>
      </c>
      <c r="B34" s="6">
        <v>0</v>
      </c>
      <c r="C34" s="6" t="s">
        <v>404</v>
      </c>
      <c r="D34" s="6" t="s">
        <v>823</v>
      </c>
      <c r="E34" s="7" t="s">
        <v>824</v>
      </c>
      <c r="F34" s="6">
        <v>960001922</v>
      </c>
    </row>
    <row r="35" spans="1:6" ht="49.5">
      <c r="A35" s="6">
        <v>0</v>
      </c>
      <c r="B35" s="6">
        <v>0</v>
      </c>
      <c r="C35" s="6" t="s">
        <v>356</v>
      </c>
      <c r="D35" s="6" t="s">
        <v>825</v>
      </c>
      <c r="E35" s="7" t="s">
        <v>826</v>
      </c>
      <c r="F35" s="6">
        <v>1010000363</v>
      </c>
    </row>
    <row r="36" spans="1:6" ht="49.5">
      <c r="A36" s="6">
        <v>0</v>
      </c>
      <c r="B36" s="6">
        <v>0</v>
      </c>
      <c r="C36" s="6" t="s">
        <v>531</v>
      </c>
      <c r="D36" s="6" t="s">
        <v>827</v>
      </c>
      <c r="E36" s="7" t="s">
        <v>828</v>
      </c>
      <c r="F36" s="6">
        <v>1010000364</v>
      </c>
    </row>
    <row r="37" spans="1:6" ht="33">
      <c r="A37" s="6">
        <v>0</v>
      </c>
      <c r="B37" s="6">
        <v>0</v>
      </c>
      <c r="C37" s="6" t="s">
        <v>829</v>
      </c>
      <c r="D37" s="6" t="s">
        <v>830</v>
      </c>
      <c r="E37" s="7" t="s">
        <v>831</v>
      </c>
      <c r="F37" s="6">
        <v>965005</v>
      </c>
    </row>
    <row r="38" spans="1:6" ht="82.5">
      <c r="A38" s="6">
        <v>0</v>
      </c>
      <c r="B38" s="6">
        <v>0</v>
      </c>
      <c r="C38" s="6" t="s">
        <v>622</v>
      </c>
      <c r="D38" s="6" t="s">
        <v>832</v>
      </c>
      <c r="E38" s="7" t="s">
        <v>833</v>
      </c>
      <c r="F38" s="6">
        <v>995092</v>
      </c>
    </row>
    <row r="39" spans="1:6" ht="33">
      <c r="A39" s="6">
        <v>0</v>
      </c>
      <c r="B39" s="6">
        <v>0</v>
      </c>
      <c r="C39" s="6" t="s">
        <v>834</v>
      </c>
      <c r="D39" s="6" t="s">
        <v>835</v>
      </c>
      <c r="E39" s="7" t="s">
        <v>836</v>
      </c>
      <c r="F39" s="6">
        <v>1030904</v>
      </c>
    </row>
    <row r="40" spans="1:6" ht="33">
      <c r="A40" s="6">
        <v>0</v>
      </c>
      <c r="B40" s="6">
        <v>0</v>
      </c>
      <c r="C40" s="6" t="s">
        <v>837</v>
      </c>
      <c r="D40" s="6" t="s">
        <v>838</v>
      </c>
      <c r="E40" s="7" t="s">
        <v>839</v>
      </c>
      <c r="F40" s="6">
        <v>1060834</v>
      </c>
    </row>
    <row r="41" spans="1:6" ht="49.5">
      <c r="A41" s="6">
        <v>0</v>
      </c>
      <c r="B41" s="6">
        <v>0</v>
      </c>
      <c r="C41" s="6" t="s">
        <v>840</v>
      </c>
      <c r="D41" s="6" t="s">
        <v>841</v>
      </c>
      <c r="E41" s="7" t="s">
        <v>842</v>
      </c>
      <c r="F41" s="6">
        <v>1040777</v>
      </c>
    </row>
    <row r="42" spans="1:6" ht="33">
      <c r="A42" s="6">
        <v>0</v>
      </c>
      <c r="B42" s="6">
        <v>0</v>
      </c>
      <c r="C42" s="6">
        <v>0</v>
      </c>
      <c r="D42" s="6">
        <v>0</v>
      </c>
      <c r="E42" s="7" t="s">
        <v>843</v>
      </c>
      <c r="F42" s="6">
        <v>1090498</v>
      </c>
    </row>
    <row r="43" spans="1:6" ht="33">
      <c r="A43" s="6">
        <v>0</v>
      </c>
      <c r="B43" s="6">
        <v>0</v>
      </c>
      <c r="C43" s="6">
        <v>0</v>
      </c>
      <c r="D43" s="6">
        <v>0</v>
      </c>
      <c r="E43" s="7" t="s">
        <v>844</v>
      </c>
      <c r="F43" s="6">
        <v>1090500</v>
      </c>
    </row>
    <row r="44" spans="1:6" ht="49.5">
      <c r="A44" s="6">
        <v>0</v>
      </c>
      <c r="B44" s="6">
        <v>0</v>
      </c>
      <c r="C44" s="6">
        <v>0</v>
      </c>
      <c r="D44" s="6">
        <v>0</v>
      </c>
      <c r="E44" s="7" t="s">
        <v>845</v>
      </c>
      <c r="F44" s="6">
        <v>1090561</v>
      </c>
    </row>
    <row r="45" spans="1:6" ht="66">
      <c r="A45" s="6">
        <v>0</v>
      </c>
      <c r="B45" s="6">
        <v>0</v>
      </c>
      <c r="C45" s="6">
        <v>0</v>
      </c>
      <c r="D45" s="6">
        <v>0</v>
      </c>
      <c r="E45" s="7" t="s">
        <v>846</v>
      </c>
      <c r="F45" s="6">
        <v>1100368</v>
      </c>
    </row>
    <row r="46" spans="1:6" ht="66">
      <c r="A46" s="6">
        <v>0</v>
      </c>
      <c r="B46" s="6">
        <v>0</v>
      </c>
      <c r="C46" s="6">
        <v>0</v>
      </c>
      <c r="D46" s="6">
        <v>0</v>
      </c>
      <c r="E46" s="7" t="s">
        <v>847</v>
      </c>
      <c r="F46" s="6">
        <v>1100369</v>
      </c>
    </row>
    <row r="47" spans="1:6">
      <c r="A47" s="6">
        <v>0</v>
      </c>
      <c r="B47" s="6">
        <v>0</v>
      </c>
      <c r="C47" s="6">
        <v>0</v>
      </c>
      <c r="D47" s="6">
        <v>0</v>
      </c>
      <c r="E47" s="7">
        <v>0</v>
      </c>
      <c r="F47" s="6">
        <v>0</v>
      </c>
    </row>
    <row r="48" spans="1:6">
      <c r="A48" s="6">
        <v>0</v>
      </c>
      <c r="B48" s="6">
        <v>0</v>
      </c>
      <c r="C48" s="6">
        <v>0</v>
      </c>
      <c r="D48" s="6">
        <v>0</v>
      </c>
      <c r="E48" s="7">
        <v>0</v>
      </c>
      <c r="F48" s="6">
        <v>0</v>
      </c>
    </row>
    <row r="49" spans="1:6">
      <c r="A49" s="6">
        <v>0</v>
      </c>
      <c r="B49" s="6">
        <v>0</v>
      </c>
      <c r="C49" s="6">
        <v>0</v>
      </c>
      <c r="D49" s="6">
        <v>0</v>
      </c>
      <c r="E49" s="7">
        <v>0</v>
      </c>
      <c r="F49" s="6">
        <v>0</v>
      </c>
    </row>
    <row r="50" spans="1:6">
      <c r="A50" s="6">
        <v>0</v>
      </c>
      <c r="B50" s="6">
        <v>0</v>
      </c>
      <c r="C50" s="6">
        <v>0</v>
      </c>
      <c r="D50" s="6">
        <v>0</v>
      </c>
      <c r="E50" s="7">
        <v>0</v>
      </c>
      <c r="F50" s="6">
        <v>0</v>
      </c>
    </row>
    <row r="51" spans="1:6">
      <c r="A51" s="6">
        <v>0</v>
      </c>
      <c r="B51" s="6">
        <v>0</v>
      </c>
      <c r="C51" s="6">
        <v>0</v>
      </c>
      <c r="D51" s="6">
        <v>0</v>
      </c>
      <c r="E51" s="7">
        <v>0</v>
      </c>
      <c r="F51" s="6">
        <v>0</v>
      </c>
    </row>
    <row r="52" spans="1:6">
      <c r="A52" s="6">
        <v>0</v>
      </c>
      <c r="B52" s="6">
        <v>0</v>
      </c>
      <c r="C52" s="6">
        <v>0</v>
      </c>
      <c r="D52" s="6">
        <v>0</v>
      </c>
      <c r="E52" s="7">
        <v>0</v>
      </c>
      <c r="F52" s="6">
        <v>0</v>
      </c>
    </row>
    <row r="53" spans="1:6">
      <c r="A53" s="6">
        <v>0</v>
      </c>
      <c r="B53" s="6">
        <v>0</v>
      </c>
      <c r="C53" s="6">
        <v>0</v>
      </c>
      <c r="D53" s="6">
        <v>0</v>
      </c>
      <c r="E53" s="7">
        <v>0</v>
      </c>
      <c r="F53" s="6">
        <v>0</v>
      </c>
    </row>
    <row r="54" spans="1:6">
      <c r="A54" s="6">
        <v>0</v>
      </c>
      <c r="B54" s="6">
        <v>0</v>
      </c>
      <c r="C54" s="6">
        <v>0</v>
      </c>
      <c r="D54" s="6">
        <v>0</v>
      </c>
      <c r="E54" s="7">
        <v>0</v>
      </c>
      <c r="F54" s="6">
        <v>0</v>
      </c>
    </row>
    <row r="55" spans="1:6">
      <c r="A55" s="6">
        <v>0</v>
      </c>
      <c r="B55" s="6">
        <v>0</v>
      </c>
      <c r="C55" s="6">
        <v>0</v>
      </c>
      <c r="D55" s="6">
        <v>0</v>
      </c>
      <c r="E55" s="7">
        <v>0</v>
      </c>
      <c r="F55" s="6">
        <v>0</v>
      </c>
    </row>
    <row r="56" spans="1:6">
      <c r="A56" s="6">
        <v>0</v>
      </c>
      <c r="B56" s="6">
        <v>0</v>
      </c>
      <c r="C56" s="6">
        <v>0</v>
      </c>
      <c r="D56" s="6">
        <v>0</v>
      </c>
      <c r="E56" s="7">
        <v>0</v>
      </c>
      <c r="F56" s="6">
        <v>0</v>
      </c>
    </row>
    <row r="57" spans="1:6">
      <c r="A57" s="6">
        <v>0</v>
      </c>
      <c r="B57" s="6">
        <v>0</v>
      </c>
      <c r="C57" s="6">
        <v>0</v>
      </c>
      <c r="D57" s="6">
        <v>0</v>
      </c>
      <c r="E57" s="7">
        <v>0</v>
      </c>
      <c r="F57" s="6">
        <v>0</v>
      </c>
    </row>
    <row r="58" spans="1:6">
      <c r="A58" s="6">
        <v>0</v>
      </c>
      <c r="B58" s="6">
        <v>0</v>
      </c>
      <c r="C58" s="6">
        <v>0</v>
      </c>
      <c r="D58" s="6">
        <v>0</v>
      </c>
      <c r="E58" s="7">
        <v>0</v>
      </c>
      <c r="F58" s="6">
        <v>0</v>
      </c>
    </row>
    <row r="59" spans="1:6">
      <c r="A59" s="6">
        <v>0</v>
      </c>
      <c r="B59" s="6">
        <v>0</v>
      </c>
      <c r="C59" s="6">
        <v>0</v>
      </c>
      <c r="D59" s="6">
        <v>0</v>
      </c>
      <c r="E59" s="7">
        <v>0</v>
      </c>
      <c r="F59" s="6">
        <v>0</v>
      </c>
    </row>
    <row r="60" spans="1:6">
      <c r="A60" s="6">
        <v>0</v>
      </c>
      <c r="B60" s="6">
        <v>0</v>
      </c>
      <c r="C60" s="6">
        <v>0</v>
      </c>
      <c r="D60" s="6">
        <v>0</v>
      </c>
      <c r="E60" s="7">
        <v>0</v>
      </c>
      <c r="F60" s="6">
        <v>0</v>
      </c>
    </row>
    <row r="61" spans="1:6">
      <c r="A61" s="6">
        <v>0</v>
      </c>
      <c r="B61" s="6">
        <v>0</v>
      </c>
      <c r="C61" s="6">
        <v>0</v>
      </c>
      <c r="D61" s="6">
        <v>0</v>
      </c>
      <c r="E61" s="7">
        <v>0</v>
      </c>
      <c r="F61" s="6">
        <v>0</v>
      </c>
    </row>
    <row r="62" spans="1:6">
      <c r="A62" s="6">
        <v>0</v>
      </c>
      <c r="B62" s="6">
        <v>0</v>
      </c>
      <c r="C62" s="6">
        <v>0</v>
      </c>
      <c r="D62" s="6">
        <v>0</v>
      </c>
      <c r="E62" s="7">
        <v>0</v>
      </c>
      <c r="F62" s="6">
        <v>0</v>
      </c>
    </row>
    <row r="63" spans="1:6">
      <c r="A63" s="6">
        <v>0</v>
      </c>
      <c r="B63" s="6">
        <v>0</v>
      </c>
      <c r="C63" s="6">
        <v>0</v>
      </c>
      <c r="D63" s="6">
        <v>0</v>
      </c>
      <c r="E63" s="7">
        <v>0</v>
      </c>
      <c r="F63" s="6">
        <v>0</v>
      </c>
    </row>
    <row r="64" spans="1:6">
      <c r="A64" s="6">
        <v>0</v>
      </c>
      <c r="B64" s="6">
        <v>0</v>
      </c>
      <c r="C64" s="6">
        <v>0</v>
      </c>
      <c r="D64" s="6">
        <v>0</v>
      </c>
      <c r="E64" s="7">
        <v>0</v>
      </c>
      <c r="F64" s="6">
        <v>0</v>
      </c>
    </row>
    <row r="65" spans="1:6">
      <c r="A65" s="6">
        <v>0</v>
      </c>
      <c r="B65" s="6">
        <v>0</v>
      </c>
      <c r="C65" s="6">
        <v>0</v>
      </c>
      <c r="D65" s="6">
        <v>0</v>
      </c>
      <c r="E65" s="7">
        <v>0</v>
      </c>
      <c r="F65" s="6">
        <v>0</v>
      </c>
    </row>
    <row r="66" spans="1:6">
      <c r="A66" s="6">
        <v>0</v>
      </c>
      <c r="B66" s="6">
        <v>0</v>
      </c>
      <c r="C66" s="6">
        <v>0</v>
      </c>
      <c r="D66" s="6">
        <v>0</v>
      </c>
      <c r="E66" s="7">
        <v>0</v>
      </c>
      <c r="F66" s="6">
        <v>0</v>
      </c>
    </row>
    <row r="67" spans="1:6">
      <c r="A67" s="6">
        <v>0</v>
      </c>
      <c r="B67" s="6">
        <v>0</v>
      </c>
      <c r="C67" s="6">
        <v>0</v>
      </c>
      <c r="D67" s="6">
        <v>0</v>
      </c>
      <c r="E67" s="7">
        <v>0</v>
      </c>
      <c r="F67" s="6">
        <v>0</v>
      </c>
    </row>
    <row r="68" spans="1:6">
      <c r="A68" s="6">
        <v>0</v>
      </c>
      <c r="B68" s="6">
        <v>0</v>
      </c>
      <c r="C68" s="6">
        <v>0</v>
      </c>
      <c r="D68" s="6">
        <v>0</v>
      </c>
      <c r="E68" s="7">
        <v>0</v>
      </c>
      <c r="F68" s="6">
        <v>0</v>
      </c>
    </row>
    <row r="69" spans="1:6">
      <c r="A69" s="6">
        <v>0</v>
      </c>
      <c r="B69" s="6">
        <v>0</v>
      </c>
      <c r="C69" s="6">
        <v>0</v>
      </c>
      <c r="D69" s="6">
        <v>0</v>
      </c>
      <c r="E69" s="7">
        <v>0</v>
      </c>
      <c r="F69" s="6">
        <v>0</v>
      </c>
    </row>
    <row r="70" spans="1:6">
      <c r="A70" s="6">
        <v>0</v>
      </c>
      <c r="B70" s="6">
        <v>0</v>
      </c>
      <c r="C70" s="6">
        <v>0</v>
      </c>
      <c r="D70" s="6">
        <v>0</v>
      </c>
      <c r="E70" s="7">
        <v>0</v>
      </c>
      <c r="F70" s="6">
        <v>0</v>
      </c>
    </row>
  </sheetData>
  <phoneticPr fontId="54" type="noConversion"/>
  <pageMargins left="0.69930555555555596" right="0.69930555555555596" top="0.75" bottom="0.75" header="0.3" footer="0.3"/>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4" sqref="E14"/>
    </sheetView>
  </sheetViews>
  <sheetFormatPr defaultColWidth="9" defaultRowHeight="16.5"/>
  <cols>
    <col min="1" max="1" width="16.375" customWidth="1"/>
    <col min="2" max="2" width="32.875" customWidth="1"/>
    <col min="5" max="5" width="59.375" customWidth="1"/>
  </cols>
  <sheetData>
    <row r="1" spans="1:6">
      <c r="A1" s="4" t="s">
        <v>848</v>
      </c>
      <c r="B1" s="4" t="s">
        <v>849</v>
      </c>
      <c r="C1" s="4" t="s">
        <v>87</v>
      </c>
      <c r="D1" s="4" t="s">
        <v>850</v>
      </c>
      <c r="E1" s="4" t="s">
        <v>851</v>
      </c>
    </row>
    <row r="2" spans="1:6" ht="111" customHeight="1">
      <c r="A2" t="s">
        <v>852</v>
      </c>
      <c r="B2" t="s">
        <v>853</v>
      </c>
      <c r="C2" t="s">
        <v>854</v>
      </c>
      <c r="D2" t="s">
        <v>855</v>
      </c>
      <c r="E2" s="5" t="s">
        <v>856</v>
      </c>
      <c r="F2">
        <f>COUNTIF($A$2:A2,A2)</f>
        <v>1</v>
      </c>
    </row>
    <row r="3" spans="1:6">
      <c r="A3" t="s">
        <v>852</v>
      </c>
      <c r="B3" t="s">
        <v>853</v>
      </c>
      <c r="E3">
        <v>1</v>
      </c>
      <c r="F3">
        <f>COUNTIF($A$2:A3,A3)</f>
        <v>2</v>
      </c>
    </row>
    <row r="4" spans="1:6">
      <c r="A4" t="s">
        <v>852</v>
      </c>
      <c r="B4" t="s">
        <v>53</v>
      </c>
      <c r="E4">
        <v>2</v>
      </c>
      <c r="F4">
        <f>COUNTIF($A$2:A4,A4)</f>
        <v>3</v>
      </c>
    </row>
    <row r="5" spans="1:6">
      <c r="A5" t="s">
        <v>852</v>
      </c>
      <c r="B5" t="s">
        <v>53</v>
      </c>
      <c r="E5">
        <v>3</v>
      </c>
      <c r="F5">
        <f>COUNTIF($A$2:A5,A5)</f>
        <v>4</v>
      </c>
    </row>
    <row r="6" spans="1:6">
      <c r="A6" t="s">
        <v>852</v>
      </c>
      <c r="B6" t="s">
        <v>54</v>
      </c>
      <c r="F6">
        <f>COUNTIF($A$2:A6,A6)</f>
        <v>5</v>
      </c>
    </row>
    <row r="7" spans="1:6">
      <c r="A7" t="s">
        <v>852</v>
      </c>
      <c r="B7" t="s">
        <v>54</v>
      </c>
      <c r="F7">
        <f>COUNTIF($A$2:A7,A7)</f>
        <v>6</v>
      </c>
    </row>
    <row r="8" spans="1:6">
      <c r="F8">
        <f>COUNTIF($A$2:A8,A8)</f>
        <v>0</v>
      </c>
    </row>
    <row r="9" spans="1:6">
      <c r="F9">
        <f>COUNTIF($A$2:A9,A9)</f>
        <v>0</v>
      </c>
    </row>
    <row r="10" spans="1:6">
      <c r="F10">
        <f>COUNTIF($A$2:A10,A10)</f>
        <v>0</v>
      </c>
    </row>
    <row r="11" spans="1:6">
      <c r="F11">
        <f>COUNTIF($A$2:A11,A11)</f>
        <v>0</v>
      </c>
    </row>
    <row r="12" spans="1:6">
      <c r="F12">
        <f>COUNTIF($A$2:A12,A12)</f>
        <v>0</v>
      </c>
    </row>
    <row r="13" spans="1:6">
      <c r="F13">
        <f>COUNTIF($A$2:A13,A13)</f>
        <v>0</v>
      </c>
    </row>
    <row r="14" spans="1:6">
      <c r="F14">
        <f>COUNTIF($A$2:A14,A14)</f>
        <v>0</v>
      </c>
    </row>
    <row r="15" spans="1:6">
      <c r="A15" t="s">
        <v>55</v>
      </c>
      <c r="B15" t="s">
        <v>857</v>
      </c>
      <c r="F15">
        <f>COUNTIF($A$2:A15,A15)</f>
        <v>1</v>
      </c>
    </row>
    <row r="16" spans="1:6">
      <c r="A16" t="s">
        <v>55</v>
      </c>
      <c r="F16">
        <f>COUNTIF($A$2:A16,A16)</f>
        <v>2</v>
      </c>
    </row>
    <row r="17" spans="1:6">
      <c r="A17" t="s">
        <v>55</v>
      </c>
      <c r="F17">
        <f>COUNTIF($A$2:A17,A17)</f>
        <v>3</v>
      </c>
    </row>
    <row r="18" spans="1:6">
      <c r="A18" t="s">
        <v>55</v>
      </c>
      <c r="F18">
        <f>COUNTIF($A$2:A18,A18)</f>
        <v>4</v>
      </c>
    </row>
    <row r="19" spans="1:6">
      <c r="A19" t="s">
        <v>55</v>
      </c>
      <c r="F19">
        <f>COUNTIF($A$2:A19,A19)</f>
        <v>5</v>
      </c>
    </row>
    <row r="20" spans="1:6">
      <c r="A20" t="s">
        <v>55</v>
      </c>
      <c r="F20">
        <f>COUNTIF($A$2:A20,A20)</f>
        <v>6</v>
      </c>
    </row>
    <row r="21" spans="1:6">
      <c r="F21">
        <f>COUNTIF($A$2:A21,A21)</f>
        <v>0</v>
      </c>
    </row>
    <row r="22" spans="1:6">
      <c r="F22">
        <f>COUNTIF($A$2:A22,A22)</f>
        <v>0</v>
      </c>
    </row>
    <row r="23" spans="1:6">
      <c r="F23">
        <f>COUNTIF($A$2:A23,A23)</f>
        <v>0</v>
      </c>
    </row>
  </sheetData>
  <phoneticPr fontId="54" type="noConversion"/>
  <pageMargins left="0.69930555555555596" right="0.69930555555555596" top="0.75" bottom="0.75" header="0.3" footer="0.3"/>
  <pageSetup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6" workbookViewId="0">
      <selection activeCell="K36" sqref="K36"/>
    </sheetView>
  </sheetViews>
  <sheetFormatPr defaultColWidth="9" defaultRowHeight="16.5"/>
  <cols>
    <col min="1" max="1" width="19.125" customWidth="1"/>
    <col min="2" max="2" width="12.375" customWidth="1"/>
    <col min="3" max="3" width="20.875" customWidth="1"/>
  </cols>
  <sheetData>
    <row r="1" spans="1:4">
      <c r="A1" t="s">
        <v>858</v>
      </c>
      <c r="B1" t="s">
        <v>859</v>
      </c>
      <c r="C1" t="s">
        <v>860</v>
      </c>
    </row>
    <row r="2" spans="1:4" ht="19.5">
      <c r="A2" t="s">
        <v>861</v>
      </c>
      <c r="D2" s="3" t="s">
        <v>862</v>
      </c>
    </row>
    <row r="3" spans="1:4" ht="19.5">
      <c r="A3" t="s">
        <v>861</v>
      </c>
      <c r="D3" s="3" t="s">
        <v>863</v>
      </c>
    </row>
    <row r="4" spans="1:4" ht="19.5">
      <c r="A4" t="s">
        <v>861</v>
      </c>
      <c r="D4" s="3" t="s">
        <v>864</v>
      </c>
    </row>
    <row r="5" spans="1:4" ht="19.5">
      <c r="A5" t="s">
        <v>861</v>
      </c>
      <c r="D5" s="3" t="s">
        <v>865</v>
      </c>
    </row>
    <row r="6" spans="1:4" ht="19.5">
      <c r="A6" t="s">
        <v>861</v>
      </c>
      <c r="D6" s="3" t="s">
        <v>866</v>
      </c>
    </row>
    <row r="7" spans="1:4" ht="19.5">
      <c r="A7" t="s">
        <v>861</v>
      </c>
      <c r="D7" s="3" t="s">
        <v>867</v>
      </c>
    </row>
    <row r="8" spans="1:4" ht="19.5">
      <c r="A8" t="s">
        <v>861</v>
      </c>
      <c r="D8" s="3" t="s">
        <v>868</v>
      </c>
    </row>
    <row r="9" spans="1:4" ht="19.5">
      <c r="A9" t="s">
        <v>861</v>
      </c>
      <c r="D9" s="3" t="s">
        <v>865</v>
      </c>
    </row>
    <row r="10" spans="1:4">
      <c r="A10" t="s">
        <v>861</v>
      </c>
      <c r="D10" t="s">
        <v>869</v>
      </c>
    </row>
    <row r="11" spans="1:4">
      <c r="A11" t="s">
        <v>861</v>
      </c>
      <c r="D11" t="s">
        <v>870</v>
      </c>
    </row>
    <row r="12" spans="1:4">
      <c r="A12" t="s">
        <v>861</v>
      </c>
      <c r="D12" t="s">
        <v>871</v>
      </c>
    </row>
    <row r="13" spans="1:4">
      <c r="A13" t="s">
        <v>861</v>
      </c>
      <c r="D13" t="s">
        <v>872</v>
      </c>
    </row>
    <row r="14" spans="1:4">
      <c r="A14" t="s">
        <v>861</v>
      </c>
      <c r="D14" t="s">
        <v>873</v>
      </c>
    </row>
    <row r="15" spans="1:4">
      <c r="A15" t="s">
        <v>861</v>
      </c>
      <c r="D15" t="s">
        <v>874</v>
      </c>
    </row>
    <row r="16" spans="1:4">
      <c r="A16" t="s">
        <v>861</v>
      </c>
      <c r="D16" t="s">
        <v>875</v>
      </c>
    </row>
    <row r="17" spans="1:4">
      <c r="A17" t="s">
        <v>861</v>
      </c>
      <c r="D17" t="s">
        <v>876</v>
      </c>
    </row>
    <row r="18" spans="1:4">
      <c r="A18" t="s">
        <v>861</v>
      </c>
      <c r="D18" t="s">
        <v>877</v>
      </c>
    </row>
    <row r="19" spans="1:4">
      <c r="A19" t="s">
        <v>861</v>
      </c>
      <c r="D19" t="s">
        <v>878</v>
      </c>
    </row>
    <row r="20" spans="1:4">
      <c r="A20" t="s">
        <v>861</v>
      </c>
      <c r="D20" t="s">
        <v>879</v>
      </c>
    </row>
    <row r="21" spans="1:4">
      <c r="A21" t="s">
        <v>861</v>
      </c>
      <c r="D21" t="s">
        <v>880</v>
      </c>
    </row>
    <row r="22" spans="1:4">
      <c r="A22" t="s">
        <v>861</v>
      </c>
      <c r="D22" t="s">
        <v>881</v>
      </c>
    </row>
    <row r="23" spans="1:4">
      <c r="A23" t="s">
        <v>861</v>
      </c>
      <c r="D23" t="s">
        <v>882</v>
      </c>
    </row>
    <row r="24" spans="1:4">
      <c r="A24" t="s">
        <v>861</v>
      </c>
      <c r="D24" t="s">
        <v>883</v>
      </c>
    </row>
    <row r="25" spans="1:4">
      <c r="A25" t="s">
        <v>861</v>
      </c>
      <c r="D25" t="s">
        <v>884</v>
      </c>
    </row>
    <row r="26" spans="1:4">
      <c r="A26" t="s">
        <v>861</v>
      </c>
      <c r="D26" t="s">
        <v>885</v>
      </c>
    </row>
    <row r="27" spans="1:4">
      <c r="A27" t="s">
        <v>861</v>
      </c>
      <c r="D27" t="s">
        <v>886</v>
      </c>
    </row>
    <row r="28" spans="1:4">
      <c r="A28" t="s">
        <v>861</v>
      </c>
      <c r="C28" t="s">
        <v>887</v>
      </c>
      <c r="D28" t="s">
        <v>888</v>
      </c>
    </row>
    <row r="29" spans="1:4">
      <c r="A29" t="s">
        <v>861</v>
      </c>
      <c r="D29" t="s">
        <v>889</v>
      </c>
    </row>
    <row r="30" spans="1:4">
      <c r="A30" t="s">
        <v>890</v>
      </c>
      <c r="D30" t="s">
        <v>891</v>
      </c>
    </row>
    <row r="31" spans="1:4">
      <c r="A31" t="s">
        <v>890</v>
      </c>
      <c r="D31" t="s">
        <v>892</v>
      </c>
    </row>
    <row r="32" spans="1:4">
      <c r="A32" t="s">
        <v>890</v>
      </c>
      <c r="D32" t="s">
        <v>893</v>
      </c>
    </row>
    <row r="33" spans="1:4">
      <c r="A33" t="s">
        <v>890</v>
      </c>
      <c r="D33" t="s">
        <v>894</v>
      </c>
    </row>
  </sheetData>
  <phoneticPr fontId="54" type="noConversion"/>
  <pageMargins left="0.69930555555555596" right="0.69930555555555596" top="0.75" bottom="0.75" header="0.3" footer="0.3"/>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61"/>
  <sheetViews>
    <sheetView topLeftCell="B316" workbookViewId="0">
      <selection activeCell="M13" sqref="M13"/>
    </sheetView>
  </sheetViews>
  <sheetFormatPr defaultColWidth="9" defaultRowHeight="16.5"/>
  <sheetData>
    <row r="1" spans="1:25">
      <c r="B1" t="s">
        <v>12</v>
      </c>
      <c r="C1" t="s">
        <v>87</v>
      </c>
      <c r="D1" t="s">
        <v>128</v>
      </c>
      <c r="E1" t="s">
        <v>895</v>
      </c>
      <c r="F1" t="s">
        <v>896</v>
      </c>
      <c r="G1" t="s">
        <v>897</v>
      </c>
      <c r="H1" t="s">
        <v>53</v>
      </c>
      <c r="I1" t="s">
        <v>898</v>
      </c>
      <c r="J1" t="s">
        <v>899</v>
      </c>
      <c r="K1" t="s">
        <v>900</v>
      </c>
      <c r="L1" t="s">
        <v>901</v>
      </c>
      <c r="M1" t="s">
        <v>902</v>
      </c>
      <c r="N1" t="s">
        <v>222</v>
      </c>
      <c r="O1" t="s">
        <v>903</v>
      </c>
      <c r="P1" t="s">
        <v>904</v>
      </c>
      <c r="Q1" t="s">
        <v>905</v>
      </c>
      <c r="R1" t="s">
        <v>906</v>
      </c>
      <c r="S1" t="s">
        <v>907</v>
      </c>
      <c r="T1" t="s">
        <v>908</v>
      </c>
      <c r="U1" t="s">
        <v>909</v>
      </c>
      <c r="V1" t="s">
        <v>910</v>
      </c>
      <c r="W1" t="s">
        <v>911</v>
      </c>
      <c r="X1" t="s">
        <v>912</v>
      </c>
      <c r="Y1" t="s">
        <v>747</v>
      </c>
    </row>
    <row r="2" spans="1:25">
      <c r="A2">
        <v>1</v>
      </c>
      <c r="B2" t="s">
        <v>117</v>
      </c>
      <c r="C2" t="s">
        <v>913</v>
      </c>
      <c r="D2" t="s">
        <v>914</v>
      </c>
      <c r="E2" s="1">
        <v>5392000</v>
      </c>
      <c r="H2" t="s">
        <v>915</v>
      </c>
      <c r="I2" t="s">
        <v>916</v>
      </c>
      <c r="J2" t="s">
        <v>917</v>
      </c>
      <c r="K2">
        <v>301519.4621</v>
      </c>
      <c r="L2">
        <v>2764299.3029999998</v>
      </c>
      <c r="M2" t="s">
        <v>918</v>
      </c>
      <c r="N2" t="s">
        <v>919</v>
      </c>
      <c r="R2" t="s">
        <v>920</v>
      </c>
      <c r="V2" t="s">
        <v>921</v>
      </c>
      <c r="W2" t="s">
        <v>922</v>
      </c>
      <c r="X2" t="s">
        <v>923</v>
      </c>
      <c r="Y2" t="s">
        <v>924</v>
      </c>
    </row>
    <row r="3" spans="1:25">
      <c r="A3">
        <v>2</v>
      </c>
      <c r="B3" t="s">
        <v>925</v>
      </c>
      <c r="C3" t="s">
        <v>926</v>
      </c>
      <c r="D3" t="s">
        <v>927</v>
      </c>
      <c r="E3" s="1">
        <v>44560000</v>
      </c>
      <c r="F3" s="1">
        <v>35897247</v>
      </c>
      <c r="H3" t="s">
        <v>928</v>
      </c>
      <c r="I3" t="s">
        <v>929</v>
      </c>
      <c r="J3" t="s">
        <v>930</v>
      </c>
      <c r="K3">
        <v>285642.34830000001</v>
      </c>
      <c r="L3">
        <v>2744411.9649999999</v>
      </c>
      <c r="M3" t="s">
        <v>931</v>
      </c>
      <c r="N3" t="s">
        <v>932</v>
      </c>
      <c r="O3">
        <v>1100601</v>
      </c>
      <c r="P3">
        <v>1101231</v>
      </c>
      <c r="Q3">
        <v>1101231</v>
      </c>
      <c r="R3">
        <v>100</v>
      </c>
      <c r="S3">
        <v>100</v>
      </c>
      <c r="T3" t="s">
        <v>933</v>
      </c>
      <c r="U3" s="1">
        <v>18812044</v>
      </c>
      <c r="V3" t="s">
        <v>934</v>
      </c>
      <c r="W3" t="s">
        <v>935</v>
      </c>
      <c r="X3" t="s">
        <v>936</v>
      </c>
      <c r="Y3" t="s">
        <v>363</v>
      </c>
    </row>
    <row r="4" spans="1:25">
      <c r="A4">
        <v>3</v>
      </c>
      <c r="B4" t="s">
        <v>925</v>
      </c>
      <c r="C4" t="s">
        <v>937</v>
      </c>
      <c r="D4" t="s">
        <v>938</v>
      </c>
      <c r="E4" s="1">
        <v>17430000</v>
      </c>
      <c r="F4" s="1">
        <v>24329134</v>
      </c>
      <c r="H4" t="s">
        <v>939</v>
      </c>
      <c r="I4" t="s">
        <v>940</v>
      </c>
      <c r="J4" t="s">
        <v>941</v>
      </c>
      <c r="K4">
        <v>273805.71710000001</v>
      </c>
      <c r="L4">
        <v>2745493.162</v>
      </c>
      <c r="M4" t="s">
        <v>942</v>
      </c>
      <c r="N4" t="s">
        <v>943</v>
      </c>
      <c r="O4">
        <v>1100302</v>
      </c>
      <c r="P4">
        <v>1101231</v>
      </c>
      <c r="Q4">
        <v>1101231</v>
      </c>
      <c r="R4">
        <v>100</v>
      </c>
      <c r="S4">
        <v>100</v>
      </c>
      <c r="T4" t="s">
        <v>944</v>
      </c>
      <c r="U4" s="1">
        <v>24329134</v>
      </c>
      <c r="V4" t="s">
        <v>945</v>
      </c>
      <c r="W4" t="s">
        <v>935</v>
      </c>
      <c r="X4" t="s">
        <v>946</v>
      </c>
      <c r="Y4" t="s">
        <v>363</v>
      </c>
    </row>
    <row r="5" spans="1:25">
      <c r="A5">
        <v>4</v>
      </c>
      <c r="B5" t="s">
        <v>925</v>
      </c>
      <c r="C5" t="s">
        <v>947</v>
      </c>
      <c r="D5" t="s">
        <v>948</v>
      </c>
      <c r="E5" s="1">
        <v>3175000</v>
      </c>
      <c r="H5" t="s">
        <v>925</v>
      </c>
      <c r="I5" t="s">
        <v>949</v>
      </c>
      <c r="J5" t="s">
        <v>941</v>
      </c>
      <c r="K5">
        <v>275080.44349999999</v>
      </c>
      <c r="L5">
        <v>2746186.8679999998</v>
      </c>
      <c r="M5" t="s">
        <v>950</v>
      </c>
      <c r="N5" t="s">
        <v>951</v>
      </c>
      <c r="O5">
        <v>1100101</v>
      </c>
      <c r="P5">
        <v>1101231</v>
      </c>
      <c r="R5">
        <v>100</v>
      </c>
      <c r="S5">
        <v>100</v>
      </c>
      <c r="T5" t="s">
        <v>944</v>
      </c>
      <c r="U5" s="1">
        <v>3103231</v>
      </c>
      <c r="V5" t="s">
        <v>952</v>
      </c>
      <c r="W5" t="s">
        <v>953</v>
      </c>
      <c r="X5" t="s">
        <v>954</v>
      </c>
      <c r="Y5" t="s">
        <v>363</v>
      </c>
    </row>
    <row r="6" spans="1:25">
      <c r="A6">
        <v>5</v>
      </c>
      <c r="B6" t="s">
        <v>925</v>
      </c>
      <c r="C6" t="s">
        <v>955</v>
      </c>
      <c r="D6" t="s">
        <v>956</v>
      </c>
      <c r="E6" s="1">
        <v>4530000</v>
      </c>
      <c r="H6" t="s">
        <v>925</v>
      </c>
      <c r="I6" t="s">
        <v>957</v>
      </c>
      <c r="J6" t="s">
        <v>958</v>
      </c>
      <c r="K6">
        <v>275073.95260000002</v>
      </c>
      <c r="L6">
        <v>2746178.227</v>
      </c>
      <c r="M6" t="s">
        <v>950</v>
      </c>
      <c r="N6" t="s">
        <v>959</v>
      </c>
      <c r="O6">
        <v>1100101</v>
      </c>
      <c r="P6">
        <v>1101231</v>
      </c>
      <c r="R6">
        <v>100</v>
      </c>
      <c r="S6">
        <v>100</v>
      </c>
      <c r="T6" t="s">
        <v>960</v>
      </c>
      <c r="U6" s="1">
        <v>4455392</v>
      </c>
      <c r="V6" t="s">
        <v>952</v>
      </c>
      <c r="W6" t="s">
        <v>953</v>
      </c>
      <c r="X6" t="s">
        <v>954</v>
      </c>
      <c r="Y6" t="s">
        <v>363</v>
      </c>
    </row>
    <row r="7" spans="1:25">
      <c r="A7">
        <v>6</v>
      </c>
      <c r="B7" t="s">
        <v>925</v>
      </c>
      <c r="C7" t="s">
        <v>632</v>
      </c>
      <c r="D7" t="s">
        <v>628</v>
      </c>
      <c r="E7" s="1">
        <v>23000000</v>
      </c>
      <c r="F7" s="1">
        <v>23994208</v>
      </c>
      <c r="H7" t="s">
        <v>961</v>
      </c>
      <c r="I7" t="s">
        <v>949</v>
      </c>
      <c r="J7" t="s">
        <v>930</v>
      </c>
      <c r="K7">
        <v>284295.10269999999</v>
      </c>
      <c r="L7">
        <v>2729199.0430000001</v>
      </c>
      <c r="M7" t="s">
        <v>962</v>
      </c>
      <c r="N7" t="s">
        <v>963</v>
      </c>
      <c r="O7">
        <v>1100218</v>
      </c>
      <c r="P7">
        <v>1101214</v>
      </c>
      <c r="Q7">
        <v>1110708</v>
      </c>
      <c r="R7">
        <v>42.73</v>
      </c>
      <c r="S7">
        <v>38.4</v>
      </c>
      <c r="T7" t="s">
        <v>964</v>
      </c>
      <c r="U7" s="1">
        <v>5514415</v>
      </c>
      <c r="V7" t="s">
        <v>965</v>
      </c>
      <c r="W7" t="s">
        <v>935</v>
      </c>
      <c r="X7" t="s">
        <v>966</v>
      </c>
      <c r="Y7" t="s">
        <v>363</v>
      </c>
    </row>
    <row r="8" spans="1:25">
      <c r="A8">
        <v>7</v>
      </c>
      <c r="B8" t="s">
        <v>925</v>
      </c>
      <c r="C8" t="s">
        <v>967</v>
      </c>
      <c r="D8" t="s">
        <v>968</v>
      </c>
      <c r="E8" s="1">
        <v>72000000</v>
      </c>
      <c r="F8" s="1">
        <v>72165000</v>
      </c>
      <c r="H8" t="s">
        <v>928</v>
      </c>
      <c r="I8" t="s">
        <v>940</v>
      </c>
      <c r="J8" t="s">
        <v>958</v>
      </c>
      <c r="K8">
        <v>277144.69020000001</v>
      </c>
      <c r="L8">
        <v>2745642.9369999999</v>
      </c>
      <c r="M8" t="s">
        <v>969</v>
      </c>
      <c r="N8" t="s">
        <v>970</v>
      </c>
      <c r="O8">
        <v>1100428</v>
      </c>
      <c r="P8">
        <v>1110427</v>
      </c>
      <c r="Q8">
        <v>1110427</v>
      </c>
      <c r="R8">
        <v>82.33</v>
      </c>
      <c r="S8">
        <v>93.98</v>
      </c>
      <c r="T8" t="s">
        <v>964</v>
      </c>
      <c r="U8" s="1">
        <v>41252345</v>
      </c>
      <c r="V8" t="s">
        <v>971</v>
      </c>
      <c r="W8" t="s">
        <v>935</v>
      </c>
      <c r="X8" t="s">
        <v>972</v>
      </c>
      <c r="Y8" t="s">
        <v>924</v>
      </c>
    </row>
    <row r="9" spans="1:25">
      <c r="A9">
        <v>8</v>
      </c>
      <c r="B9" t="s">
        <v>925</v>
      </c>
      <c r="C9" t="s">
        <v>973</v>
      </c>
      <c r="D9" t="s">
        <v>974</v>
      </c>
      <c r="E9" s="1">
        <v>169500000</v>
      </c>
      <c r="H9" t="s">
        <v>928</v>
      </c>
      <c r="I9" t="s">
        <v>975</v>
      </c>
      <c r="J9" t="s">
        <v>958</v>
      </c>
      <c r="K9">
        <v>276406.70199999999</v>
      </c>
      <c r="L9">
        <v>2748241.4049999998</v>
      </c>
      <c r="M9" t="s">
        <v>958</v>
      </c>
      <c r="N9" t="s">
        <v>976</v>
      </c>
      <c r="O9">
        <v>1101006</v>
      </c>
      <c r="P9">
        <v>1110831</v>
      </c>
      <c r="R9">
        <v>8.36</v>
      </c>
      <c r="S9">
        <v>18.63</v>
      </c>
      <c r="T9" t="s">
        <v>964</v>
      </c>
      <c r="U9" s="1">
        <v>21772697</v>
      </c>
      <c r="V9" t="s">
        <v>977</v>
      </c>
      <c r="W9" t="s">
        <v>935</v>
      </c>
      <c r="X9" t="s">
        <v>936</v>
      </c>
      <c r="Y9" t="s">
        <v>978</v>
      </c>
    </row>
    <row r="10" spans="1:25">
      <c r="A10">
        <v>9</v>
      </c>
      <c r="B10" t="s">
        <v>925</v>
      </c>
      <c r="C10" t="s">
        <v>979</v>
      </c>
      <c r="D10" t="s">
        <v>980</v>
      </c>
      <c r="E10" s="1">
        <v>6768000</v>
      </c>
      <c r="F10" s="1">
        <v>6667769</v>
      </c>
      <c r="H10" t="s">
        <v>961</v>
      </c>
      <c r="I10" t="s">
        <v>981</v>
      </c>
      <c r="J10" t="s">
        <v>982</v>
      </c>
      <c r="K10">
        <v>281803.5871</v>
      </c>
      <c r="L10">
        <v>2758093.736</v>
      </c>
      <c r="M10" t="s">
        <v>982</v>
      </c>
      <c r="N10" t="s">
        <v>983</v>
      </c>
      <c r="O10">
        <v>1100820</v>
      </c>
      <c r="P10">
        <v>1101217</v>
      </c>
      <c r="Q10">
        <v>1101217</v>
      </c>
      <c r="R10">
        <v>100</v>
      </c>
      <c r="S10">
        <v>100</v>
      </c>
      <c r="T10" t="s">
        <v>944</v>
      </c>
      <c r="U10" s="1">
        <v>6667769</v>
      </c>
      <c r="V10" t="s">
        <v>984</v>
      </c>
      <c r="W10" t="s">
        <v>953</v>
      </c>
      <c r="X10" t="s">
        <v>985</v>
      </c>
      <c r="Y10" t="s">
        <v>924</v>
      </c>
    </row>
    <row r="11" spans="1:25">
      <c r="A11">
        <v>10</v>
      </c>
      <c r="B11" t="s">
        <v>925</v>
      </c>
      <c r="C11" t="s">
        <v>986</v>
      </c>
      <c r="D11" t="s">
        <v>987</v>
      </c>
      <c r="E11" s="1">
        <v>63000000</v>
      </c>
      <c r="H11" t="s">
        <v>928</v>
      </c>
      <c r="I11" t="s">
        <v>940</v>
      </c>
      <c r="J11" t="s">
        <v>958</v>
      </c>
      <c r="K11">
        <v>274115.9241</v>
      </c>
      <c r="L11">
        <v>2744972.8480000002</v>
      </c>
      <c r="M11" t="s">
        <v>988</v>
      </c>
      <c r="N11" t="s">
        <v>989</v>
      </c>
      <c r="O11">
        <v>1101005</v>
      </c>
      <c r="P11">
        <v>1111004</v>
      </c>
      <c r="R11">
        <v>9.57</v>
      </c>
      <c r="S11">
        <v>38.020000000000003</v>
      </c>
      <c r="T11" t="s">
        <v>964</v>
      </c>
      <c r="U11" s="1">
        <v>4222604</v>
      </c>
      <c r="V11" t="s">
        <v>990</v>
      </c>
      <c r="W11" t="s">
        <v>935</v>
      </c>
      <c r="X11" t="s">
        <v>991</v>
      </c>
      <c r="Y11" t="s">
        <v>924</v>
      </c>
    </row>
    <row r="12" spans="1:25">
      <c r="A12">
        <v>11</v>
      </c>
      <c r="B12" t="s">
        <v>925</v>
      </c>
      <c r="C12" t="s">
        <v>992</v>
      </c>
      <c r="D12" t="s">
        <v>993</v>
      </c>
      <c r="E12" s="1">
        <v>19860000</v>
      </c>
      <c r="H12" t="s">
        <v>928</v>
      </c>
      <c r="I12" t="s">
        <v>994</v>
      </c>
      <c r="J12" t="s">
        <v>930</v>
      </c>
      <c r="K12">
        <v>286054.46710000001</v>
      </c>
      <c r="L12">
        <v>2744456.443</v>
      </c>
      <c r="M12" t="s">
        <v>930</v>
      </c>
      <c r="N12" t="s">
        <v>995</v>
      </c>
      <c r="O12">
        <v>1100906</v>
      </c>
      <c r="P12">
        <v>1110630</v>
      </c>
      <c r="R12">
        <v>0.1</v>
      </c>
      <c r="S12">
        <v>0.2</v>
      </c>
      <c r="T12" t="s">
        <v>964</v>
      </c>
      <c r="U12">
        <v>0</v>
      </c>
      <c r="V12" t="s">
        <v>977</v>
      </c>
      <c r="W12" t="s">
        <v>935</v>
      </c>
      <c r="X12" t="s">
        <v>936</v>
      </c>
      <c r="Y12" t="s">
        <v>978</v>
      </c>
    </row>
    <row r="13" spans="1:25">
      <c r="A13">
        <v>12</v>
      </c>
      <c r="B13" t="s">
        <v>925</v>
      </c>
      <c r="C13" t="s">
        <v>996</v>
      </c>
      <c r="D13" t="s">
        <v>997</v>
      </c>
      <c r="E13" s="1">
        <v>11500000</v>
      </c>
      <c r="H13" t="s">
        <v>998</v>
      </c>
      <c r="I13" t="s">
        <v>999</v>
      </c>
      <c r="J13" t="s">
        <v>930</v>
      </c>
      <c r="K13">
        <v>285861.478</v>
      </c>
      <c r="L13">
        <v>2741023.2820000001</v>
      </c>
      <c r="M13" t="s">
        <v>930</v>
      </c>
      <c r="N13" t="s">
        <v>1000</v>
      </c>
      <c r="O13">
        <v>1100901</v>
      </c>
      <c r="P13">
        <v>1110630</v>
      </c>
      <c r="R13">
        <v>42</v>
      </c>
      <c r="S13">
        <v>42</v>
      </c>
      <c r="T13" t="s">
        <v>964</v>
      </c>
      <c r="U13" s="1">
        <v>2000000</v>
      </c>
      <c r="V13" t="s">
        <v>1001</v>
      </c>
      <c r="W13" t="s">
        <v>1002</v>
      </c>
      <c r="X13" t="s">
        <v>1003</v>
      </c>
      <c r="Y13" t="s">
        <v>924</v>
      </c>
    </row>
    <row r="14" spans="1:25">
      <c r="A14">
        <v>13</v>
      </c>
      <c r="B14" t="s">
        <v>925</v>
      </c>
      <c r="C14" t="s">
        <v>1004</v>
      </c>
      <c r="D14" t="s">
        <v>1005</v>
      </c>
      <c r="E14" s="1">
        <v>31300000</v>
      </c>
      <c r="H14" t="s">
        <v>1006</v>
      </c>
      <c r="I14" t="s">
        <v>1007</v>
      </c>
      <c r="J14" t="s">
        <v>958</v>
      </c>
      <c r="K14">
        <v>275608.38880000002</v>
      </c>
      <c r="L14">
        <v>2746768.3450000002</v>
      </c>
      <c r="M14" t="s">
        <v>1008</v>
      </c>
      <c r="N14" t="s">
        <v>1009</v>
      </c>
      <c r="O14">
        <v>1101201</v>
      </c>
      <c r="P14">
        <v>1110529</v>
      </c>
      <c r="R14">
        <v>30.4</v>
      </c>
      <c r="S14">
        <v>33.14</v>
      </c>
      <c r="T14" t="s">
        <v>964</v>
      </c>
      <c r="U14" s="1">
        <v>5004000</v>
      </c>
      <c r="V14" t="s">
        <v>1010</v>
      </c>
      <c r="W14" t="s">
        <v>935</v>
      </c>
      <c r="X14" t="s">
        <v>1011</v>
      </c>
      <c r="Y14" t="s">
        <v>924</v>
      </c>
    </row>
    <row r="15" spans="1:25">
      <c r="A15">
        <v>14</v>
      </c>
      <c r="B15" t="s">
        <v>925</v>
      </c>
      <c r="C15" t="s">
        <v>1012</v>
      </c>
      <c r="D15" t="s">
        <v>1013</v>
      </c>
      <c r="E15" s="1">
        <v>4800000</v>
      </c>
      <c r="H15" t="s">
        <v>925</v>
      </c>
      <c r="I15" t="s">
        <v>957</v>
      </c>
      <c r="J15" t="s">
        <v>941</v>
      </c>
      <c r="M15" t="s">
        <v>1014</v>
      </c>
      <c r="N15" t="s">
        <v>1015</v>
      </c>
      <c r="O15">
        <v>1110103</v>
      </c>
      <c r="P15">
        <v>1111230</v>
      </c>
      <c r="R15">
        <v>22.05</v>
      </c>
      <c r="S15">
        <v>22.05</v>
      </c>
      <c r="T15" t="s">
        <v>964</v>
      </c>
      <c r="U15">
        <v>0</v>
      </c>
      <c r="V15" t="s">
        <v>1016</v>
      </c>
      <c r="W15" t="s">
        <v>953</v>
      </c>
      <c r="X15" t="s">
        <v>1017</v>
      </c>
      <c r="Y15" t="s">
        <v>363</v>
      </c>
    </row>
    <row r="16" spans="1:25">
      <c r="A16">
        <v>15</v>
      </c>
      <c r="B16" t="s">
        <v>925</v>
      </c>
      <c r="C16" t="s">
        <v>1018</v>
      </c>
      <c r="D16" t="s">
        <v>1019</v>
      </c>
      <c r="E16" s="1">
        <v>3300000</v>
      </c>
      <c r="H16" t="s">
        <v>925</v>
      </c>
      <c r="I16" t="s">
        <v>949</v>
      </c>
      <c r="J16" t="s">
        <v>941</v>
      </c>
      <c r="M16" t="s">
        <v>1020</v>
      </c>
      <c r="N16" t="s">
        <v>1021</v>
      </c>
      <c r="O16">
        <v>1110101</v>
      </c>
      <c r="P16">
        <v>1111231</v>
      </c>
      <c r="R16">
        <v>9.3699999999999992</v>
      </c>
      <c r="S16">
        <v>9.3699999999999992</v>
      </c>
      <c r="T16" t="s">
        <v>964</v>
      </c>
      <c r="U16">
        <v>0</v>
      </c>
      <c r="V16" t="s">
        <v>1016</v>
      </c>
      <c r="W16" t="s">
        <v>953</v>
      </c>
      <c r="X16" t="s">
        <v>1017</v>
      </c>
      <c r="Y16" t="s">
        <v>924</v>
      </c>
    </row>
    <row r="17" spans="1:25">
      <c r="A17">
        <v>16</v>
      </c>
      <c r="B17" t="s">
        <v>925</v>
      </c>
      <c r="C17" t="s">
        <v>1022</v>
      </c>
      <c r="D17" t="s">
        <v>1023</v>
      </c>
      <c r="E17" s="1">
        <v>6230000</v>
      </c>
      <c r="H17" t="s">
        <v>961</v>
      </c>
      <c r="I17" t="s">
        <v>1024</v>
      </c>
      <c r="J17" t="s">
        <v>958</v>
      </c>
      <c r="K17">
        <v>274179.8898</v>
      </c>
      <c r="L17">
        <v>2745212.5980000002</v>
      </c>
      <c r="M17" t="s">
        <v>1025</v>
      </c>
      <c r="N17" t="s">
        <v>1026</v>
      </c>
      <c r="O17">
        <v>1110207</v>
      </c>
      <c r="P17">
        <v>1110706</v>
      </c>
      <c r="R17">
        <v>7.64</v>
      </c>
      <c r="S17">
        <v>12.58</v>
      </c>
      <c r="T17" t="s">
        <v>964</v>
      </c>
      <c r="U17">
        <v>0</v>
      </c>
      <c r="V17" t="s">
        <v>1016</v>
      </c>
      <c r="W17" t="s">
        <v>953</v>
      </c>
      <c r="X17" t="s">
        <v>1017</v>
      </c>
      <c r="Y17" t="s">
        <v>924</v>
      </c>
    </row>
    <row r="18" spans="1:25">
      <c r="A18">
        <v>17</v>
      </c>
      <c r="B18" t="s">
        <v>925</v>
      </c>
      <c r="C18" t="s">
        <v>1027</v>
      </c>
      <c r="D18" t="s">
        <v>1028</v>
      </c>
      <c r="E18" s="1">
        <v>48668161</v>
      </c>
      <c r="I18" t="s">
        <v>1029</v>
      </c>
      <c r="J18" t="s">
        <v>958</v>
      </c>
      <c r="K18">
        <v>274951.85869999998</v>
      </c>
      <c r="L18">
        <v>2746012.1</v>
      </c>
      <c r="M18" t="s">
        <v>1030</v>
      </c>
      <c r="N18" t="s">
        <v>1031</v>
      </c>
      <c r="R18" t="s">
        <v>920</v>
      </c>
      <c r="V18" t="s">
        <v>1032</v>
      </c>
      <c r="W18" t="s">
        <v>935</v>
      </c>
      <c r="X18" t="s">
        <v>1033</v>
      </c>
      <c r="Y18" t="s">
        <v>924</v>
      </c>
    </row>
    <row r="19" spans="1:25">
      <c r="A19">
        <v>18</v>
      </c>
      <c r="B19" t="s">
        <v>925</v>
      </c>
      <c r="C19" t="s">
        <v>1034</v>
      </c>
      <c r="D19" t="s">
        <v>1035</v>
      </c>
      <c r="E19" s="1">
        <v>22256000</v>
      </c>
      <c r="F19" s="1">
        <v>23822798</v>
      </c>
      <c r="H19" t="s">
        <v>961</v>
      </c>
      <c r="I19" t="s">
        <v>1036</v>
      </c>
      <c r="J19" t="s">
        <v>958</v>
      </c>
      <c r="K19">
        <v>279825.93099999998</v>
      </c>
      <c r="L19">
        <v>2747241.1069999998</v>
      </c>
      <c r="M19" t="s">
        <v>958</v>
      </c>
      <c r="N19" t="s">
        <v>1037</v>
      </c>
      <c r="O19">
        <v>1100915</v>
      </c>
      <c r="P19">
        <v>1110313</v>
      </c>
      <c r="Q19">
        <v>1110505</v>
      </c>
      <c r="R19">
        <v>86.96</v>
      </c>
      <c r="S19">
        <v>89.56</v>
      </c>
      <c r="T19" t="s">
        <v>964</v>
      </c>
      <c r="U19" s="1">
        <v>7861410</v>
      </c>
      <c r="V19" t="s">
        <v>1038</v>
      </c>
      <c r="W19" t="s">
        <v>935</v>
      </c>
      <c r="X19" t="s">
        <v>1039</v>
      </c>
      <c r="Y19" t="s">
        <v>771</v>
      </c>
    </row>
    <row r="20" spans="1:25">
      <c r="A20">
        <v>19</v>
      </c>
      <c r="B20" t="s">
        <v>925</v>
      </c>
      <c r="C20" t="s">
        <v>1040</v>
      </c>
      <c r="D20" t="s">
        <v>1041</v>
      </c>
      <c r="E20" s="1">
        <v>59769150</v>
      </c>
      <c r="I20" t="s">
        <v>1042</v>
      </c>
      <c r="J20" t="s">
        <v>958</v>
      </c>
      <c r="M20" t="s">
        <v>941</v>
      </c>
      <c r="N20" t="s">
        <v>1043</v>
      </c>
      <c r="R20" t="s">
        <v>1044</v>
      </c>
      <c r="V20" t="s">
        <v>1045</v>
      </c>
      <c r="W20" t="s">
        <v>935</v>
      </c>
      <c r="X20" t="s">
        <v>1046</v>
      </c>
      <c r="Y20" t="s">
        <v>924</v>
      </c>
    </row>
    <row r="21" spans="1:25">
      <c r="A21">
        <v>20</v>
      </c>
      <c r="B21" t="s">
        <v>925</v>
      </c>
      <c r="C21" t="s">
        <v>1047</v>
      </c>
      <c r="D21" t="s">
        <v>1048</v>
      </c>
      <c r="E21" s="1">
        <v>9110000</v>
      </c>
      <c r="H21" t="s">
        <v>961</v>
      </c>
      <c r="I21" t="s">
        <v>949</v>
      </c>
      <c r="J21" t="s">
        <v>1049</v>
      </c>
      <c r="K21">
        <v>259620.80249999999</v>
      </c>
      <c r="L21">
        <v>2731678.2250000001</v>
      </c>
      <c r="M21" t="s">
        <v>1050</v>
      </c>
      <c r="N21" t="s">
        <v>1051</v>
      </c>
      <c r="O21">
        <v>1110314</v>
      </c>
      <c r="P21">
        <v>1110828</v>
      </c>
      <c r="R21">
        <v>3.8</v>
      </c>
      <c r="S21">
        <v>3.11</v>
      </c>
      <c r="T21" t="s">
        <v>964</v>
      </c>
      <c r="U21">
        <v>0</v>
      </c>
      <c r="V21" t="s">
        <v>1052</v>
      </c>
      <c r="W21" t="s">
        <v>1053</v>
      </c>
      <c r="X21" t="s">
        <v>1054</v>
      </c>
      <c r="Y21" t="s">
        <v>924</v>
      </c>
    </row>
    <row r="22" spans="1:25">
      <c r="A22">
        <v>21</v>
      </c>
      <c r="B22" t="s">
        <v>925</v>
      </c>
      <c r="C22" t="s">
        <v>680</v>
      </c>
      <c r="D22" t="s">
        <v>381</v>
      </c>
      <c r="E22" s="1">
        <v>3658000000</v>
      </c>
      <c r="F22" s="1">
        <v>3701300547</v>
      </c>
      <c r="H22" t="s">
        <v>925</v>
      </c>
      <c r="I22" t="s">
        <v>1055</v>
      </c>
      <c r="J22" t="s">
        <v>958</v>
      </c>
      <c r="K22">
        <v>276602.58809999999</v>
      </c>
      <c r="L22">
        <v>2748166.1090000002</v>
      </c>
      <c r="M22" t="s">
        <v>958</v>
      </c>
      <c r="N22" t="s">
        <v>1056</v>
      </c>
      <c r="O22">
        <v>1061120</v>
      </c>
      <c r="P22">
        <v>1101029</v>
      </c>
      <c r="Q22">
        <v>1110706</v>
      </c>
      <c r="R22">
        <v>89.11</v>
      </c>
      <c r="S22">
        <v>89.38</v>
      </c>
      <c r="T22" t="s">
        <v>964</v>
      </c>
      <c r="U22" s="1">
        <v>3011939966</v>
      </c>
      <c r="V22" t="s">
        <v>1057</v>
      </c>
      <c r="W22" t="s">
        <v>1058</v>
      </c>
      <c r="X22" t="s">
        <v>1059</v>
      </c>
      <c r="Y22" t="s">
        <v>761</v>
      </c>
    </row>
    <row r="23" spans="1:25">
      <c r="A23">
        <v>22</v>
      </c>
      <c r="B23" t="s">
        <v>925</v>
      </c>
      <c r="C23" t="s">
        <v>1060</v>
      </c>
      <c r="D23" t="s">
        <v>1061</v>
      </c>
      <c r="E23" s="1">
        <v>249600000</v>
      </c>
      <c r="F23" s="1">
        <v>263326955</v>
      </c>
      <c r="H23" t="s">
        <v>925</v>
      </c>
      <c r="I23" t="s">
        <v>1062</v>
      </c>
      <c r="J23" t="s">
        <v>958</v>
      </c>
      <c r="K23">
        <v>278748.86749999999</v>
      </c>
      <c r="L23">
        <v>2754969.906</v>
      </c>
      <c r="M23" t="s">
        <v>1063</v>
      </c>
      <c r="N23" t="s">
        <v>1064</v>
      </c>
      <c r="O23">
        <v>1001213</v>
      </c>
      <c r="P23">
        <v>1020903</v>
      </c>
      <c r="Q23">
        <v>1030729</v>
      </c>
      <c r="R23">
        <v>100</v>
      </c>
      <c r="S23">
        <v>100</v>
      </c>
      <c r="T23" t="s">
        <v>944</v>
      </c>
      <c r="U23" s="1">
        <v>263326955</v>
      </c>
      <c r="V23" t="s">
        <v>1065</v>
      </c>
      <c r="W23" t="s">
        <v>1066</v>
      </c>
      <c r="X23" t="s">
        <v>1067</v>
      </c>
      <c r="Y23" t="s">
        <v>824</v>
      </c>
    </row>
    <row r="24" spans="1:25">
      <c r="A24">
        <v>23</v>
      </c>
      <c r="B24" t="s">
        <v>1068</v>
      </c>
      <c r="C24" t="s">
        <v>1069</v>
      </c>
      <c r="D24" t="s">
        <v>1070</v>
      </c>
      <c r="E24" s="1">
        <v>377370000</v>
      </c>
      <c r="F24" s="1">
        <v>377370000</v>
      </c>
      <c r="H24" t="s">
        <v>1071</v>
      </c>
      <c r="I24" t="s">
        <v>1072</v>
      </c>
      <c r="J24" t="s">
        <v>1073</v>
      </c>
      <c r="K24">
        <v>225470.78219999999</v>
      </c>
      <c r="L24">
        <v>2686350.4309999999</v>
      </c>
      <c r="M24" t="s">
        <v>1074</v>
      </c>
      <c r="N24" t="s">
        <v>1075</v>
      </c>
      <c r="O24">
        <v>1101124</v>
      </c>
      <c r="P24">
        <v>1130523</v>
      </c>
      <c r="Q24">
        <v>1130523</v>
      </c>
      <c r="R24">
        <v>5.17</v>
      </c>
      <c r="S24">
        <v>8.02</v>
      </c>
      <c r="T24" t="s">
        <v>964</v>
      </c>
      <c r="U24" s="1">
        <v>6632585</v>
      </c>
      <c r="V24" t="s">
        <v>1076</v>
      </c>
      <c r="W24" t="s">
        <v>1077</v>
      </c>
      <c r="X24" t="s">
        <v>1078</v>
      </c>
      <c r="Y24" t="s">
        <v>924</v>
      </c>
    </row>
    <row r="25" spans="1:25">
      <c r="A25">
        <v>24</v>
      </c>
      <c r="B25" t="s">
        <v>1068</v>
      </c>
      <c r="C25" t="s">
        <v>1079</v>
      </c>
      <c r="D25" t="s">
        <v>1080</v>
      </c>
      <c r="E25" s="1">
        <v>38500000</v>
      </c>
      <c r="H25" t="s">
        <v>1081</v>
      </c>
      <c r="I25" t="s">
        <v>1082</v>
      </c>
      <c r="J25" t="s">
        <v>1083</v>
      </c>
      <c r="K25">
        <v>225263.4828</v>
      </c>
      <c r="L25">
        <v>2635430.716</v>
      </c>
      <c r="M25" t="s">
        <v>1083</v>
      </c>
      <c r="N25" t="s">
        <v>1084</v>
      </c>
      <c r="O25">
        <v>1091207</v>
      </c>
      <c r="P25">
        <v>1101231</v>
      </c>
      <c r="Q25">
        <v>1110209</v>
      </c>
      <c r="R25">
        <v>100</v>
      </c>
      <c r="S25">
        <v>100</v>
      </c>
      <c r="T25" t="s">
        <v>960</v>
      </c>
      <c r="U25" s="1">
        <v>29453822</v>
      </c>
      <c r="V25" t="s">
        <v>1085</v>
      </c>
      <c r="W25" t="s">
        <v>1086</v>
      </c>
      <c r="X25" t="s">
        <v>1087</v>
      </c>
      <c r="Y25" t="s">
        <v>363</v>
      </c>
    </row>
    <row r="26" spans="1:25">
      <c r="A26">
        <v>25</v>
      </c>
      <c r="B26" t="s">
        <v>1068</v>
      </c>
      <c r="C26" t="s">
        <v>1088</v>
      </c>
      <c r="D26" t="s">
        <v>1089</v>
      </c>
      <c r="E26" s="1">
        <v>21960000</v>
      </c>
      <c r="F26" s="1">
        <v>17798000</v>
      </c>
      <c r="H26" t="s">
        <v>1071</v>
      </c>
      <c r="I26" t="s">
        <v>1090</v>
      </c>
      <c r="J26" t="s">
        <v>1083</v>
      </c>
      <c r="K26">
        <v>225191.258</v>
      </c>
      <c r="L26">
        <v>2635380.8369999998</v>
      </c>
      <c r="M26" t="s">
        <v>1091</v>
      </c>
      <c r="N26" t="s">
        <v>1092</v>
      </c>
      <c r="O26">
        <v>1100501</v>
      </c>
      <c r="P26">
        <v>1101231</v>
      </c>
      <c r="R26">
        <v>100</v>
      </c>
      <c r="S26">
        <v>100</v>
      </c>
      <c r="T26" t="s">
        <v>944</v>
      </c>
      <c r="U26" s="1">
        <v>17798000</v>
      </c>
      <c r="V26" t="s">
        <v>1085</v>
      </c>
      <c r="W26" t="s">
        <v>1086</v>
      </c>
      <c r="X26" t="s">
        <v>1087</v>
      </c>
      <c r="Y26" t="s">
        <v>363</v>
      </c>
    </row>
    <row r="27" spans="1:25">
      <c r="A27">
        <v>26</v>
      </c>
      <c r="B27" t="s">
        <v>1068</v>
      </c>
      <c r="C27" t="s">
        <v>1093</v>
      </c>
      <c r="D27" t="s">
        <v>1094</v>
      </c>
      <c r="E27" s="1">
        <v>18000000</v>
      </c>
      <c r="H27" t="s">
        <v>1071</v>
      </c>
      <c r="I27" t="s">
        <v>1095</v>
      </c>
      <c r="J27" t="s">
        <v>1083</v>
      </c>
      <c r="K27">
        <v>225085.78940000001</v>
      </c>
      <c r="L27">
        <v>2635217.5469999998</v>
      </c>
      <c r="M27" t="s">
        <v>1083</v>
      </c>
      <c r="N27" t="s">
        <v>1096</v>
      </c>
      <c r="O27">
        <v>1100823</v>
      </c>
      <c r="P27">
        <v>1101231</v>
      </c>
      <c r="Q27">
        <v>1110113</v>
      </c>
      <c r="R27">
        <v>100</v>
      </c>
      <c r="S27">
        <v>100</v>
      </c>
      <c r="T27" t="s">
        <v>960</v>
      </c>
      <c r="U27" s="1">
        <v>2249345</v>
      </c>
      <c r="V27" t="s">
        <v>1085</v>
      </c>
      <c r="W27" t="s">
        <v>1086</v>
      </c>
      <c r="X27" t="s">
        <v>1087</v>
      </c>
      <c r="Y27" t="s">
        <v>363</v>
      </c>
    </row>
    <row r="28" spans="1:25">
      <c r="A28">
        <v>27</v>
      </c>
      <c r="B28" t="s">
        <v>1068</v>
      </c>
      <c r="C28" t="s">
        <v>1097</v>
      </c>
      <c r="D28" t="s">
        <v>1098</v>
      </c>
      <c r="E28" s="1">
        <v>37120000</v>
      </c>
      <c r="H28" t="s">
        <v>1068</v>
      </c>
      <c r="I28" t="s">
        <v>1099</v>
      </c>
      <c r="J28" t="s">
        <v>1100</v>
      </c>
      <c r="K28">
        <v>226403.448</v>
      </c>
      <c r="L28">
        <v>2634896.9380000001</v>
      </c>
      <c r="M28" t="s">
        <v>1100</v>
      </c>
      <c r="N28" t="s">
        <v>1101</v>
      </c>
      <c r="O28">
        <v>1101012</v>
      </c>
      <c r="P28">
        <v>1110710</v>
      </c>
      <c r="R28">
        <v>28.32</v>
      </c>
      <c r="S28">
        <v>37.54</v>
      </c>
      <c r="T28" t="s">
        <v>964</v>
      </c>
      <c r="U28" s="1">
        <v>9669765</v>
      </c>
      <c r="V28" t="s">
        <v>1102</v>
      </c>
      <c r="W28" t="s">
        <v>1103</v>
      </c>
      <c r="X28" t="s">
        <v>1104</v>
      </c>
      <c r="Y28" t="s">
        <v>924</v>
      </c>
    </row>
    <row r="29" spans="1:25">
      <c r="A29">
        <v>28</v>
      </c>
      <c r="B29" t="s">
        <v>1068</v>
      </c>
      <c r="C29" t="s">
        <v>1105</v>
      </c>
      <c r="D29" t="s">
        <v>1106</v>
      </c>
      <c r="E29" s="1">
        <v>1820000000</v>
      </c>
      <c r="H29" t="s">
        <v>1068</v>
      </c>
      <c r="I29" t="s">
        <v>1107</v>
      </c>
      <c r="J29" t="s">
        <v>1073</v>
      </c>
      <c r="K29">
        <v>225607.4124</v>
      </c>
      <c r="L29">
        <v>2686147.7250000001</v>
      </c>
      <c r="M29" t="s">
        <v>1108</v>
      </c>
      <c r="N29" t="s">
        <v>1109</v>
      </c>
      <c r="O29">
        <v>1110307</v>
      </c>
      <c r="P29">
        <v>1140307</v>
      </c>
      <c r="R29">
        <v>0</v>
      </c>
      <c r="S29">
        <v>0</v>
      </c>
      <c r="T29" t="s">
        <v>1110</v>
      </c>
      <c r="U29">
        <v>0</v>
      </c>
      <c r="V29" t="s">
        <v>1111</v>
      </c>
      <c r="W29" t="s">
        <v>1112</v>
      </c>
      <c r="X29" t="s">
        <v>1113</v>
      </c>
      <c r="Y29">
        <v>1100777</v>
      </c>
    </row>
    <row r="30" spans="1:25">
      <c r="A30">
        <v>29</v>
      </c>
      <c r="B30" t="s">
        <v>1068</v>
      </c>
      <c r="C30" t="s">
        <v>1114</v>
      </c>
      <c r="D30" t="s">
        <v>1115</v>
      </c>
      <c r="E30" s="1">
        <v>1809000000</v>
      </c>
      <c r="I30" t="s">
        <v>1116</v>
      </c>
      <c r="J30" t="s">
        <v>1117</v>
      </c>
      <c r="M30" t="s">
        <v>1118</v>
      </c>
      <c r="R30" t="s">
        <v>1044</v>
      </c>
      <c r="V30" t="s">
        <v>1119</v>
      </c>
      <c r="W30" t="s">
        <v>1112</v>
      </c>
      <c r="Y30" t="s">
        <v>924</v>
      </c>
    </row>
    <row r="31" spans="1:25">
      <c r="A31">
        <v>30</v>
      </c>
      <c r="B31" t="s">
        <v>1068</v>
      </c>
      <c r="C31" t="s">
        <v>1120</v>
      </c>
      <c r="D31" t="s">
        <v>1121</v>
      </c>
      <c r="E31" s="1">
        <v>8134800000</v>
      </c>
      <c r="H31" t="s">
        <v>1068</v>
      </c>
      <c r="I31" t="s">
        <v>1122</v>
      </c>
      <c r="J31" t="s">
        <v>1123</v>
      </c>
      <c r="K31">
        <v>223272.0166</v>
      </c>
      <c r="L31">
        <v>2654687.7310000001</v>
      </c>
      <c r="M31" t="s">
        <v>1123</v>
      </c>
      <c r="N31" t="s">
        <v>1124</v>
      </c>
      <c r="O31">
        <v>1080812</v>
      </c>
      <c r="P31">
        <v>1120810</v>
      </c>
      <c r="Q31">
        <v>1120912</v>
      </c>
      <c r="R31">
        <v>54.79</v>
      </c>
      <c r="S31">
        <v>63.33</v>
      </c>
      <c r="T31" t="s">
        <v>964</v>
      </c>
      <c r="U31" s="1">
        <v>4696247164</v>
      </c>
      <c r="V31" t="s">
        <v>1125</v>
      </c>
      <c r="W31" t="s">
        <v>1112</v>
      </c>
      <c r="X31" t="s">
        <v>1126</v>
      </c>
      <c r="Y31" t="s">
        <v>635</v>
      </c>
    </row>
    <row r="32" spans="1:25">
      <c r="A32">
        <v>31</v>
      </c>
      <c r="B32" t="s">
        <v>1068</v>
      </c>
      <c r="C32" t="s">
        <v>684</v>
      </c>
      <c r="D32" t="s">
        <v>682</v>
      </c>
      <c r="E32" s="1">
        <v>1633000000</v>
      </c>
      <c r="F32" s="1">
        <v>1646931606</v>
      </c>
      <c r="H32" t="s">
        <v>1068</v>
      </c>
      <c r="I32" t="s">
        <v>1127</v>
      </c>
      <c r="J32" t="s">
        <v>1123</v>
      </c>
      <c r="K32">
        <v>223995.18799999999</v>
      </c>
      <c r="L32">
        <v>2653809.4210000001</v>
      </c>
      <c r="M32" t="s">
        <v>1123</v>
      </c>
      <c r="N32" t="s">
        <v>1128</v>
      </c>
      <c r="O32">
        <v>1070816</v>
      </c>
      <c r="P32">
        <v>1100829</v>
      </c>
      <c r="Q32">
        <v>1110925</v>
      </c>
      <c r="R32">
        <v>82.86</v>
      </c>
      <c r="S32">
        <v>87.22</v>
      </c>
      <c r="T32" t="s">
        <v>964</v>
      </c>
      <c r="U32" s="1">
        <v>1241087590</v>
      </c>
      <c r="V32" t="s">
        <v>1129</v>
      </c>
      <c r="W32" t="s">
        <v>1130</v>
      </c>
      <c r="X32" t="s">
        <v>1131</v>
      </c>
      <c r="Y32" t="s">
        <v>635</v>
      </c>
    </row>
    <row r="33" spans="1:25">
      <c r="A33">
        <v>32</v>
      </c>
      <c r="B33" t="s">
        <v>1068</v>
      </c>
      <c r="C33" t="s">
        <v>639</v>
      </c>
      <c r="D33" t="s">
        <v>636</v>
      </c>
      <c r="E33" s="1">
        <v>120880000</v>
      </c>
      <c r="F33" s="1">
        <v>120827413</v>
      </c>
      <c r="H33" t="s">
        <v>1132</v>
      </c>
      <c r="I33" t="s">
        <v>1133</v>
      </c>
      <c r="J33" t="s">
        <v>1123</v>
      </c>
      <c r="K33">
        <v>223247.08660000001</v>
      </c>
      <c r="L33">
        <v>2654657.1490000002</v>
      </c>
      <c r="M33" t="s">
        <v>1123</v>
      </c>
      <c r="N33" t="s">
        <v>1134</v>
      </c>
      <c r="O33">
        <v>1091030</v>
      </c>
      <c r="P33">
        <v>1110422</v>
      </c>
      <c r="Q33">
        <v>1110803</v>
      </c>
      <c r="R33">
        <v>48.17</v>
      </c>
      <c r="S33">
        <v>50.31</v>
      </c>
      <c r="T33" t="s">
        <v>964</v>
      </c>
      <c r="U33" s="1">
        <v>44167305</v>
      </c>
      <c r="V33" t="s">
        <v>1135</v>
      </c>
      <c r="W33" t="s">
        <v>1136</v>
      </c>
      <c r="X33" t="s">
        <v>1137</v>
      </c>
      <c r="Y33" t="s">
        <v>635</v>
      </c>
    </row>
    <row r="34" spans="1:25">
      <c r="A34">
        <v>33</v>
      </c>
      <c r="B34" t="s">
        <v>1068</v>
      </c>
      <c r="C34" t="s">
        <v>1138</v>
      </c>
      <c r="D34" t="s">
        <v>1139</v>
      </c>
      <c r="E34" s="1">
        <v>5146000</v>
      </c>
      <c r="F34" s="1">
        <v>7246100</v>
      </c>
      <c r="H34" t="s">
        <v>1140</v>
      </c>
      <c r="I34" t="s">
        <v>1141</v>
      </c>
      <c r="J34" t="s">
        <v>1142</v>
      </c>
      <c r="M34" t="s">
        <v>1143</v>
      </c>
      <c r="N34" t="s">
        <v>1144</v>
      </c>
      <c r="O34">
        <v>1100107</v>
      </c>
      <c r="P34">
        <v>1101231</v>
      </c>
      <c r="Q34">
        <v>1101231</v>
      </c>
      <c r="R34">
        <v>100</v>
      </c>
      <c r="S34">
        <v>100</v>
      </c>
      <c r="T34" t="s">
        <v>944</v>
      </c>
      <c r="U34" s="1">
        <v>6458111</v>
      </c>
      <c r="V34" t="s">
        <v>1145</v>
      </c>
      <c r="W34" t="s">
        <v>1112</v>
      </c>
      <c r="X34" t="s">
        <v>1146</v>
      </c>
      <c r="Y34" t="s">
        <v>1138</v>
      </c>
    </row>
    <row r="35" spans="1:25">
      <c r="A35">
        <v>34</v>
      </c>
      <c r="B35" t="s">
        <v>1068</v>
      </c>
      <c r="C35" t="s">
        <v>1147</v>
      </c>
      <c r="D35" t="s">
        <v>1148</v>
      </c>
      <c r="E35" s="1">
        <v>20478000</v>
      </c>
      <c r="F35" s="1">
        <v>22695831</v>
      </c>
      <c r="H35" t="s">
        <v>1149</v>
      </c>
      <c r="I35" t="s">
        <v>1141</v>
      </c>
      <c r="J35" t="s">
        <v>1142</v>
      </c>
      <c r="K35">
        <v>211078.97039999999</v>
      </c>
      <c r="L35">
        <v>2620728.38</v>
      </c>
      <c r="M35" t="s">
        <v>1150</v>
      </c>
      <c r="N35" t="s">
        <v>1151</v>
      </c>
      <c r="O35">
        <v>1100816</v>
      </c>
      <c r="P35">
        <v>1110211</v>
      </c>
      <c r="Q35">
        <v>1110428</v>
      </c>
      <c r="R35">
        <v>94.63</v>
      </c>
      <c r="S35">
        <v>94.91</v>
      </c>
      <c r="T35" t="s">
        <v>964</v>
      </c>
      <c r="U35" s="1">
        <v>15536717</v>
      </c>
      <c r="V35" t="s">
        <v>1152</v>
      </c>
      <c r="W35" t="s">
        <v>1153</v>
      </c>
      <c r="X35" t="s">
        <v>1154</v>
      </c>
      <c r="Y35" t="s">
        <v>363</v>
      </c>
    </row>
    <row r="36" spans="1:25">
      <c r="A36">
        <v>35</v>
      </c>
      <c r="B36" t="s">
        <v>1068</v>
      </c>
      <c r="C36" t="s">
        <v>1155</v>
      </c>
      <c r="D36" t="s">
        <v>1156</v>
      </c>
      <c r="E36" s="1">
        <v>7090000</v>
      </c>
      <c r="F36" s="1">
        <v>7385035</v>
      </c>
      <c r="H36" t="s">
        <v>1149</v>
      </c>
      <c r="I36" t="s">
        <v>1157</v>
      </c>
      <c r="J36" t="s">
        <v>1142</v>
      </c>
      <c r="K36">
        <v>210996.2194</v>
      </c>
      <c r="L36">
        <v>2621109.7889999999</v>
      </c>
      <c r="M36" t="s">
        <v>1158</v>
      </c>
      <c r="N36" t="s">
        <v>1159</v>
      </c>
      <c r="O36">
        <v>1100823</v>
      </c>
      <c r="P36">
        <v>1110119</v>
      </c>
      <c r="Q36">
        <v>1110119</v>
      </c>
      <c r="R36">
        <v>100</v>
      </c>
      <c r="S36">
        <v>100</v>
      </c>
      <c r="T36" t="s">
        <v>1160</v>
      </c>
      <c r="U36" s="1">
        <v>6810380</v>
      </c>
      <c r="V36" t="s">
        <v>1152</v>
      </c>
      <c r="W36" t="s">
        <v>1153</v>
      </c>
      <c r="X36" t="s">
        <v>1154</v>
      </c>
      <c r="Y36" t="s">
        <v>363</v>
      </c>
    </row>
    <row r="37" spans="1:25">
      <c r="A37">
        <v>36</v>
      </c>
      <c r="B37" t="s">
        <v>1068</v>
      </c>
      <c r="C37" t="s">
        <v>1161</v>
      </c>
      <c r="D37" t="s">
        <v>1162</v>
      </c>
      <c r="E37" s="1">
        <v>4988000</v>
      </c>
      <c r="H37" t="s">
        <v>1068</v>
      </c>
      <c r="I37" t="s">
        <v>1163</v>
      </c>
      <c r="J37" t="s">
        <v>1164</v>
      </c>
      <c r="M37" t="s">
        <v>1142</v>
      </c>
      <c r="N37" t="s">
        <v>1165</v>
      </c>
      <c r="O37">
        <v>1100117</v>
      </c>
      <c r="P37">
        <v>1111231</v>
      </c>
      <c r="R37">
        <v>0.63</v>
      </c>
      <c r="S37">
        <v>0.63</v>
      </c>
      <c r="T37" t="s">
        <v>964</v>
      </c>
      <c r="U37">
        <v>0</v>
      </c>
      <c r="V37" t="s">
        <v>1166</v>
      </c>
      <c r="W37" t="s">
        <v>1167</v>
      </c>
      <c r="X37" t="s">
        <v>1146</v>
      </c>
      <c r="Y37" t="s">
        <v>924</v>
      </c>
    </row>
    <row r="38" spans="1:25">
      <c r="A38">
        <v>37</v>
      </c>
      <c r="B38" t="s">
        <v>1068</v>
      </c>
      <c r="C38" t="s">
        <v>1168</v>
      </c>
      <c r="D38" t="s">
        <v>1169</v>
      </c>
      <c r="E38" s="1">
        <v>2740000</v>
      </c>
      <c r="H38" t="s">
        <v>1071</v>
      </c>
      <c r="I38" t="s">
        <v>1170</v>
      </c>
      <c r="J38" t="s">
        <v>1171</v>
      </c>
      <c r="K38">
        <v>227048.07120000001</v>
      </c>
      <c r="L38">
        <v>2692864.2919999999</v>
      </c>
      <c r="M38" t="s">
        <v>1172</v>
      </c>
      <c r="N38" t="s">
        <v>1173</v>
      </c>
      <c r="O38">
        <v>1100413</v>
      </c>
      <c r="P38">
        <v>1101231</v>
      </c>
      <c r="R38">
        <v>100</v>
      </c>
      <c r="S38">
        <v>100</v>
      </c>
      <c r="T38" t="s">
        <v>944</v>
      </c>
      <c r="U38" s="1">
        <v>2738197</v>
      </c>
      <c r="V38" t="s">
        <v>1174</v>
      </c>
      <c r="W38" t="s">
        <v>1175</v>
      </c>
      <c r="X38" t="s">
        <v>1176</v>
      </c>
      <c r="Y38" t="s">
        <v>924</v>
      </c>
    </row>
    <row r="39" spans="1:25">
      <c r="A39">
        <v>38</v>
      </c>
      <c r="B39" t="s">
        <v>1068</v>
      </c>
      <c r="C39" t="s">
        <v>1177</v>
      </c>
      <c r="D39" t="s">
        <v>1178</v>
      </c>
      <c r="E39" s="1">
        <v>17958000</v>
      </c>
      <c r="H39" t="s">
        <v>1071</v>
      </c>
      <c r="I39" t="s">
        <v>1179</v>
      </c>
      <c r="J39" t="s">
        <v>1171</v>
      </c>
      <c r="K39">
        <v>226475.02119999999</v>
      </c>
      <c r="L39">
        <v>2692818.5520000001</v>
      </c>
      <c r="M39" t="s">
        <v>1180</v>
      </c>
      <c r="N39" t="s">
        <v>1181</v>
      </c>
      <c r="O39">
        <v>1101222</v>
      </c>
      <c r="P39">
        <v>1110619</v>
      </c>
      <c r="R39">
        <v>40.18</v>
      </c>
      <c r="S39">
        <v>41.19</v>
      </c>
      <c r="T39" t="s">
        <v>964</v>
      </c>
      <c r="U39" s="1">
        <v>3015559</v>
      </c>
      <c r="V39" t="s">
        <v>1174</v>
      </c>
      <c r="W39" t="s">
        <v>1175</v>
      </c>
      <c r="X39" t="s">
        <v>1176</v>
      </c>
      <c r="Y39" t="s">
        <v>924</v>
      </c>
    </row>
    <row r="40" spans="1:25">
      <c r="A40">
        <v>39</v>
      </c>
      <c r="B40" t="s">
        <v>1068</v>
      </c>
      <c r="C40" t="s">
        <v>1182</v>
      </c>
      <c r="D40" t="s">
        <v>1183</v>
      </c>
      <c r="E40" s="1">
        <v>3953189</v>
      </c>
      <c r="F40" s="1">
        <v>4540758</v>
      </c>
      <c r="H40" t="s">
        <v>1071</v>
      </c>
      <c r="I40" t="s">
        <v>1184</v>
      </c>
      <c r="J40" t="s">
        <v>1171</v>
      </c>
      <c r="K40">
        <v>227016.5318</v>
      </c>
      <c r="L40">
        <v>2693138.6830000002</v>
      </c>
      <c r="M40" t="s">
        <v>1185</v>
      </c>
      <c r="N40" t="s">
        <v>1186</v>
      </c>
      <c r="O40">
        <v>1101028</v>
      </c>
      <c r="P40">
        <v>1110125</v>
      </c>
      <c r="Q40">
        <v>1110130</v>
      </c>
      <c r="R40">
        <v>100</v>
      </c>
      <c r="S40">
        <v>100</v>
      </c>
      <c r="T40" t="s">
        <v>964</v>
      </c>
      <c r="U40" s="1">
        <v>3779096</v>
      </c>
      <c r="V40" t="s">
        <v>1174</v>
      </c>
      <c r="W40" t="s">
        <v>1187</v>
      </c>
      <c r="X40" t="s">
        <v>1176</v>
      </c>
      <c r="Y40" t="s">
        <v>924</v>
      </c>
    </row>
    <row r="41" spans="1:25">
      <c r="A41">
        <v>40</v>
      </c>
      <c r="B41" t="s">
        <v>1068</v>
      </c>
      <c r="C41" t="s">
        <v>1188</v>
      </c>
      <c r="D41" t="s">
        <v>1189</v>
      </c>
      <c r="E41" s="1">
        <v>15576000</v>
      </c>
      <c r="H41" t="s">
        <v>1071</v>
      </c>
      <c r="I41" t="s">
        <v>1190</v>
      </c>
      <c r="J41" t="s">
        <v>1191</v>
      </c>
      <c r="K41">
        <v>226499.4172</v>
      </c>
      <c r="L41">
        <v>2693014.051</v>
      </c>
      <c r="M41" t="s">
        <v>1191</v>
      </c>
      <c r="N41" t="s">
        <v>1192</v>
      </c>
      <c r="O41">
        <v>1101227</v>
      </c>
      <c r="P41">
        <v>1110624</v>
      </c>
      <c r="R41">
        <v>52.8</v>
      </c>
      <c r="S41">
        <v>60.67</v>
      </c>
      <c r="T41" t="s">
        <v>964</v>
      </c>
      <c r="U41">
        <v>0</v>
      </c>
      <c r="V41" t="s">
        <v>1174</v>
      </c>
      <c r="W41" t="s">
        <v>1175</v>
      </c>
      <c r="X41" t="s">
        <v>1176</v>
      </c>
      <c r="Y41" t="s">
        <v>924</v>
      </c>
    </row>
    <row r="42" spans="1:25">
      <c r="A42">
        <v>41</v>
      </c>
      <c r="B42" t="s">
        <v>1068</v>
      </c>
      <c r="C42" t="s">
        <v>1193</v>
      </c>
      <c r="D42" t="s">
        <v>1194</v>
      </c>
      <c r="E42" s="1">
        <v>2840000</v>
      </c>
      <c r="H42" t="s">
        <v>1195</v>
      </c>
      <c r="I42" t="s">
        <v>1196</v>
      </c>
      <c r="J42" t="s">
        <v>1171</v>
      </c>
      <c r="M42" t="s">
        <v>1172</v>
      </c>
      <c r="N42" t="s">
        <v>1197</v>
      </c>
      <c r="O42">
        <v>1110321</v>
      </c>
      <c r="P42">
        <v>1111231</v>
      </c>
      <c r="R42">
        <v>0.01</v>
      </c>
      <c r="S42">
        <v>0.1</v>
      </c>
      <c r="T42" t="s">
        <v>1198</v>
      </c>
      <c r="U42">
        <v>0</v>
      </c>
      <c r="V42" t="s">
        <v>1174</v>
      </c>
      <c r="W42" t="s">
        <v>1175</v>
      </c>
      <c r="X42" t="s">
        <v>1176</v>
      </c>
      <c r="Y42" t="s">
        <v>924</v>
      </c>
    </row>
    <row r="43" spans="1:25">
      <c r="A43">
        <v>42</v>
      </c>
      <c r="B43" t="s">
        <v>1068</v>
      </c>
      <c r="C43" t="s">
        <v>1199</v>
      </c>
      <c r="D43" t="s">
        <v>1200</v>
      </c>
      <c r="E43" s="1">
        <v>8976000</v>
      </c>
      <c r="F43" s="1">
        <v>9478177</v>
      </c>
      <c r="H43" t="s">
        <v>1071</v>
      </c>
      <c r="I43" t="s">
        <v>1201</v>
      </c>
      <c r="J43" t="s">
        <v>1073</v>
      </c>
      <c r="K43">
        <v>225811.47829999999</v>
      </c>
      <c r="L43">
        <v>2686312.3870000001</v>
      </c>
      <c r="M43" t="s">
        <v>1074</v>
      </c>
      <c r="N43" t="s">
        <v>1200</v>
      </c>
      <c r="O43">
        <v>1100531</v>
      </c>
      <c r="P43">
        <v>1101231</v>
      </c>
      <c r="Q43">
        <v>1101231</v>
      </c>
      <c r="R43">
        <v>100</v>
      </c>
      <c r="S43">
        <v>100</v>
      </c>
      <c r="T43" t="s">
        <v>944</v>
      </c>
      <c r="U43" s="1">
        <v>7660800</v>
      </c>
      <c r="V43" t="s">
        <v>1076</v>
      </c>
      <c r="W43" t="s">
        <v>1077</v>
      </c>
      <c r="X43" t="s">
        <v>1202</v>
      </c>
      <c r="Y43" t="s">
        <v>1199</v>
      </c>
    </row>
    <row r="44" spans="1:25">
      <c r="A44">
        <v>43</v>
      </c>
      <c r="B44" t="s">
        <v>1068</v>
      </c>
      <c r="C44" t="s">
        <v>1203</v>
      </c>
      <c r="D44" t="s">
        <v>1204</v>
      </c>
      <c r="E44" s="1">
        <v>14700000</v>
      </c>
      <c r="H44" t="s">
        <v>1068</v>
      </c>
      <c r="I44" t="s">
        <v>1205</v>
      </c>
      <c r="J44" t="s">
        <v>1073</v>
      </c>
      <c r="K44">
        <v>227440.86989999999</v>
      </c>
      <c r="L44">
        <v>2686541.9559999998</v>
      </c>
      <c r="M44" t="s">
        <v>1206</v>
      </c>
      <c r="N44" t="s">
        <v>1207</v>
      </c>
      <c r="O44">
        <v>1101018</v>
      </c>
      <c r="P44">
        <v>1110531</v>
      </c>
      <c r="R44">
        <v>45.93</v>
      </c>
      <c r="S44">
        <v>51.12</v>
      </c>
      <c r="T44" t="s">
        <v>964</v>
      </c>
      <c r="U44">
        <v>0</v>
      </c>
      <c r="V44" t="s">
        <v>1208</v>
      </c>
      <c r="W44" t="s">
        <v>1209</v>
      </c>
      <c r="X44" t="s">
        <v>1210</v>
      </c>
      <c r="Y44" t="s">
        <v>1203</v>
      </c>
    </row>
    <row r="45" spans="1:25">
      <c r="A45">
        <v>44</v>
      </c>
      <c r="B45" t="s">
        <v>1211</v>
      </c>
      <c r="C45" t="s">
        <v>1212</v>
      </c>
      <c r="D45" t="s">
        <v>1213</v>
      </c>
      <c r="E45" s="1">
        <v>89260000</v>
      </c>
      <c r="F45" s="1">
        <v>87391294</v>
      </c>
      <c r="H45" t="s">
        <v>1211</v>
      </c>
      <c r="I45" t="s">
        <v>1214</v>
      </c>
      <c r="J45" t="s">
        <v>1215</v>
      </c>
      <c r="K45">
        <v>211462.21</v>
      </c>
      <c r="L45">
        <v>2578260.52</v>
      </c>
      <c r="M45" t="s">
        <v>1216</v>
      </c>
      <c r="N45" t="s">
        <v>1217</v>
      </c>
      <c r="O45">
        <v>1010301</v>
      </c>
      <c r="P45">
        <v>1011006</v>
      </c>
      <c r="Q45">
        <v>1030724</v>
      </c>
      <c r="R45">
        <v>100</v>
      </c>
      <c r="S45">
        <v>100</v>
      </c>
      <c r="T45" t="s">
        <v>933</v>
      </c>
      <c r="U45" s="1">
        <v>87391000</v>
      </c>
      <c r="V45" t="s">
        <v>1218</v>
      </c>
      <c r="W45" t="s">
        <v>1219</v>
      </c>
      <c r="X45" t="s">
        <v>1220</v>
      </c>
      <c r="Y45" t="s">
        <v>833</v>
      </c>
    </row>
    <row r="46" spans="1:25">
      <c r="A46">
        <v>45</v>
      </c>
      <c r="B46" t="s">
        <v>1211</v>
      </c>
      <c r="C46" t="s">
        <v>1221</v>
      </c>
      <c r="D46" t="s">
        <v>1222</v>
      </c>
      <c r="E46" s="1">
        <v>319680000</v>
      </c>
      <c r="F46" s="1">
        <v>308894900</v>
      </c>
      <c r="H46" t="s">
        <v>1211</v>
      </c>
      <c r="I46" t="s">
        <v>1223</v>
      </c>
      <c r="J46" t="s">
        <v>1224</v>
      </c>
      <c r="K46">
        <v>255407.6035</v>
      </c>
      <c r="L46">
        <v>2509326.128</v>
      </c>
      <c r="M46" t="s">
        <v>1225</v>
      </c>
      <c r="N46" t="s">
        <v>1226</v>
      </c>
      <c r="O46">
        <v>1070404</v>
      </c>
      <c r="P46">
        <v>1100517</v>
      </c>
      <c r="Q46">
        <v>1111213</v>
      </c>
      <c r="R46">
        <v>100</v>
      </c>
      <c r="S46">
        <v>100</v>
      </c>
      <c r="T46" t="s">
        <v>944</v>
      </c>
      <c r="U46" s="1">
        <v>291865365</v>
      </c>
      <c r="V46" t="s">
        <v>1227</v>
      </c>
      <c r="W46" t="s">
        <v>1228</v>
      </c>
      <c r="X46" t="s">
        <v>1229</v>
      </c>
      <c r="Y46" t="s">
        <v>774</v>
      </c>
    </row>
    <row r="47" spans="1:25">
      <c r="A47">
        <v>46</v>
      </c>
      <c r="B47" t="s">
        <v>1211</v>
      </c>
      <c r="C47" t="s">
        <v>1230</v>
      </c>
      <c r="D47" t="s">
        <v>364</v>
      </c>
      <c r="E47" s="1">
        <v>95397000</v>
      </c>
      <c r="F47" s="1">
        <v>95397000</v>
      </c>
      <c r="H47" t="s">
        <v>1071</v>
      </c>
      <c r="I47" t="s">
        <v>1231</v>
      </c>
      <c r="J47" t="s">
        <v>1232</v>
      </c>
      <c r="K47">
        <v>226747.0981</v>
      </c>
      <c r="L47">
        <v>2448193.1439999999</v>
      </c>
      <c r="M47" t="s">
        <v>1232</v>
      </c>
      <c r="N47" t="s">
        <v>1233</v>
      </c>
      <c r="O47">
        <v>1090113</v>
      </c>
      <c r="P47">
        <v>1100506</v>
      </c>
      <c r="Q47">
        <v>1101015</v>
      </c>
      <c r="R47">
        <v>100</v>
      </c>
      <c r="S47">
        <v>100</v>
      </c>
      <c r="T47" t="s">
        <v>944</v>
      </c>
      <c r="U47" s="1">
        <v>95397000</v>
      </c>
      <c r="V47" t="s">
        <v>1234</v>
      </c>
      <c r="W47" t="s">
        <v>1235</v>
      </c>
      <c r="X47" t="s">
        <v>1236</v>
      </c>
      <c r="Y47" t="s">
        <v>1237</v>
      </c>
    </row>
    <row r="48" spans="1:25">
      <c r="A48">
        <v>47</v>
      </c>
      <c r="B48" t="s">
        <v>1211</v>
      </c>
      <c r="C48" t="s">
        <v>479</v>
      </c>
      <c r="D48" t="s">
        <v>475</v>
      </c>
      <c r="E48" s="1">
        <v>3820000000</v>
      </c>
      <c r="F48" s="1">
        <v>4053500000</v>
      </c>
      <c r="H48" t="s">
        <v>1211</v>
      </c>
      <c r="I48" t="s">
        <v>1122</v>
      </c>
      <c r="J48" t="s">
        <v>1238</v>
      </c>
      <c r="K48">
        <v>197562.3529</v>
      </c>
      <c r="L48">
        <v>2568875.2209999999</v>
      </c>
      <c r="M48" t="s">
        <v>1239</v>
      </c>
      <c r="N48" t="s">
        <v>1240</v>
      </c>
      <c r="O48">
        <v>1090103</v>
      </c>
      <c r="P48">
        <v>1130609</v>
      </c>
      <c r="Q48">
        <v>1130609</v>
      </c>
      <c r="R48">
        <v>35.520000000000003</v>
      </c>
      <c r="S48">
        <v>36.36</v>
      </c>
      <c r="T48" t="s">
        <v>964</v>
      </c>
      <c r="U48" s="1">
        <v>1047098806</v>
      </c>
      <c r="V48" t="s">
        <v>1241</v>
      </c>
      <c r="W48">
        <v>988926901</v>
      </c>
      <c r="X48" t="s">
        <v>1242</v>
      </c>
      <c r="Y48" t="s">
        <v>474</v>
      </c>
    </row>
    <row r="49" spans="1:25">
      <c r="A49">
        <v>48</v>
      </c>
      <c r="B49" t="s">
        <v>1211</v>
      </c>
      <c r="C49" t="s">
        <v>655</v>
      </c>
      <c r="D49" t="s">
        <v>652</v>
      </c>
      <c r="E49" s="1">
        <v>2842000000</v>
      </c>
      <c r="H49" t="s">
        <v>1211</v>
      </c>
      <c r="I49" t="s">
        <v>1116</v>
      </c>
      <c r="J49" t="s">
        <v>1243</v>
      </c>
      <c r="K49">
        <v>196837.47649999999</v>
      </c>
      <c r="L49">
        <v>2563765.1370000001</v>
      </c>
      <c r="M49" t="s">
        <v>1244</v>
      </c>
      <c r="N49" t="s">
        <v>1245</v>
      </c>
      <c r="O49">
        <v>1090522</v>
      </c>
      <c r="P49">
        <v>1130306</v>
      </c>
      <c r="R49">
        <v>25.27</v>
      </c>
      <c r="S49">
        <v>37.909999999999997</v>
      </c>
      <c r="T49" t="s">
        <v>964</v>
      </c>
      <c r="U49" s="1">
        <v>824414911</v>
      </c>
      <c r="V49" t="s">
        <v>1246</v>
      </c>
      <c r="W49" t="s">
        <v>1247</v>
      </c>
      <c r="X49" t="s">
        <v>1242</v>
      </c>
      <c r="Y49" t="s">
        <v>474</v>
      </c>
    </row>
    <row r="50" spans="1:25">
      <c r="A50">
        <v>49</v>
      </c>
      <c r="B50" t="s">
        <v>1211</v>
      </c>
      <c r="C50" t="s">
        <v>546</v>
      </c>
      <c r="D50" t="s">
        <v>543</v>
      </c>
      <c r="E50" s="1">
        <v>3050000000</v>
      </c>
      <c r="H50" t="s">
        <v>1211</v>
      </c>
      <c r="I50" t="s">
        <v>1248</v>
      </c>
      <c r="J50" t="s">
        <v>1238</v>
      </c>
      <c r="K50">
        <v>196251.0209</v>
      </c>
      <c r="L50">
        <v>2555032.3849999998</v>
      </c>
      <c r="M50" t="s">
        <v>1249</v>
      </c>
      <c r="N50" t="s">
        <v>1250</v>
      </c>
      <c r="O50">
        <v>1090514</v>
      </c>
      <c r="P50">
        <v>1130621</v>
      </c>
      <c r="R50">
        <v>42.53</v>
      </c>
      <c r="S50">
        <v>45.64</v>
      </c>
      <c r="T50" t="s">
        <v>964</v>
      </c>
      <c r="U50" s="1">
        <v>1103431471</v>
      </c>
      <c r="V50" t="s">
        <v>1251</v>
      </c>
      <c r="W50" t="s">
        <v>1252</v>
      </c>
      <c r="X50" t="s">
        <v>1253</v>
      </c>
      <c r="Y50" t="s">
        <v>474</v>
      </c>
    </row>
    <row r="51" spans="1:25">
      <c r="A51">
        <v>50</v>
      </c>
      <c r="B51" t="s">
        <v>1211</v>
      </c>
      <c r="C51" t="s">
        <v>1254</v>
      </c>
      <c r="D51" t="s">
        <v>1255</v>
      </c>
      <c r="E51" s="1">
        <v>117560000</v>
      </c>
      <c r="F51" s="1">
        <v>119211941</v>
      </c>
      <c r="H51" t="s">
        <v>1211</v>
      </c>
      <c r="I51" t="s">
        <v>1256</v>
      </c>
      <c r="J51" t="s">
        <v>1216</v>
      </c>
      <c r="K51">
        <v>210737.44889999999</v>
      </c>
      <c r="L51">
        <v>2578473.6</v>
      </c>
      <c r="M51" t="s">
        <v>1257</v>
      </c>
      <c r="N51" t="s">
        <v>1258</v>
      </c>
      <c r="O51">
        <v>1091119</v>
      </c>
      <c r="P51">
        <v>1110211</v>
      </c>
      <c r="Q51">
        <v>1110729</v>
      </c>
      <c r="R51">
        <v>59.53</v>
      </c>
      <c r="S51">
        <v>60.12</v>
      </c>
      <c r="T51" t="s">
        <v>964</v>
      </c>
      <c r="U51" s="1">
        <v>67377000</v>
      </c>
      <c r="V51" t="s">
        <v>1259</v>
      </c>
      <c r="W51" t="s">
        <v>1260</v>
      </c>
      <c r="X51" t="s">
        <v>1261</v>
      </c>
      <c r="Y51" t="s">
        <v>1237</v>
      </c>
    </row>
    <row r="52" spans="1:25">
      <c r="A52">
        <v>51</v>
      </c>
      <c r="B52" t="s">
        <v>1211</v>
      </c>
      <c r="C52" t="s">
        <v>1262</v>
      </c>
      <c r="D52" t="s">
        <v>1263</v>
      </c>
      <c r="E52" s="1">
        <v>24880000</v>
      </c>
      <c r="F52" s="1">
        <v>29000000</v>
      </c>
      <c r="H52" t="s">
        <v>1211</v>
      </c>
      <c r="I52" t="s">
        <v>1264</v>
      </c>
      <c r="J52" t="s">
        <v>1265</v>
      </c>
      <c r="K52">
        <v>206468.601</v>
      </c>
      <c r="L52">
        <v>2554002.091</v>
      </c>
      <c r="M52" t="s">
        <v>1266</v>
      </c>
      <c r="N52" t="s">
        <v>1267</v>
      </c>
      <c r="O52">
        <v>1100531</v>
      </c>
      <c r="P52">
        <v>1101226</v>
      </c>
      <c r="Q52">
        <v>1110222</v>
      </c>
      <c r="R52">
        <v>100</v>
      </c>
      <c r="S52">
        <v>100</v>
      </c>
      <c r="T52" t="s">
        <v>944</v>
      </c>
      <c r="U52" s="1">
        <v>29000000</v>
      </c>
      <c r="V52" t="s">
        <v>1268</v>
      </c>
      <c r="W52" t="s">
        <v>1269</v>
      </c>
      <c r="X52" t="s">
        <v>1270</v>
      </c>
      <c r="Y52" t="s">
        <v>924</v>
      </c>
    </row>
    <row r="53" spans="1:25">
      <c r="A53">
        <v>52</v>
      </c>
      <c r="B53" t="s">
        <v>1211</v>
      </c>
      <c r="C53" t="s">
        <v>721</v>
      </c>
      <c r="D53" t="s">
        <v>1271</v>
      </c>
      <c r="E53" s="1">
        <v>35900000</v>
      </c>
      <c r="F53" s="1">
        <v>43500000</v>
      </c>
      <c r="H53" t="s">
        <v>1272</v>
      </c>
      <c r="I53" t="s">
        <v>1273</v>
      </c>
      <c r="J53" t="s">
        <v>1216</v>
      </c>
      <c r="K53">
        <v>206640.39619999999</v>
      </c>
      <c r="L53">
        <v>2577090.253</v>
      </c>
      <c r="M53" t="s">
        <v>1215</v>
      </c>
      <c r="N53" t="s">
        <v>1274</v>
      </c>
      <c r="O53">
        <v>1100521</v>
      </c>
      <c r="P53">
        <v>1100917</v>
      </c>
      <c r="Q53">
        <v>1110624</v>
      </c>
      <c r="R53">
        <v>69.05</v>
      </c>
      <c r="S53">
        <v>69.39</v>
      </c>
      <c r="T53" t="s">
        <v>964</v>
      </c>
      <c r="U53" s="1">
        <v>17000000</v>
      </c>
      <c r="V53" t="s">
        <v>1275</v>
      </c>
      <c r="W53" t="s">
        <v>1260</v>
      </c>
      <c r="X53" t="s">
        <v>1276</v>
      </c>
      <c r="Y53" t="s">
        <v>1237</v>
      </c>
    </row>
    <row r="54" spans="1:25">
      <c r="A54">
        <v>53</v>
      </c>
      <c r="B54" t="s">
        <v>1211</v>
      </c>
      <c r="C54" t="s">
        <v>1277</v>
      </c>
      <c r="D54" t="s">
        <v>1278</v>
      </c>
      <c r="E54" s="1">
        <v>9945000</v>
      </c>
      <c r="F54" s="1">
        <v>10232639</v>
      </c>
      <c r="H54" t="s">
        <v>1211</v>
      </c>
      <c r="I54" t="s">
        <v>1279</v>
      </c>
      <c r="J54" t="s">
        <v>1280</v>
      </c>
      <c r="K54">
        <v>181667.01180000001</v>
      </c>
      <c r="L54">
        <v>2523985.0040000002</v>
      </c>
      <c r="M54" t="s">
        <v>1280</v>
      </c>
      <c r="N54" t="s">
        <v>1281</v>
      </c>
      <c r="O54">
        <v>1100614</v>
      </c>
      <c r="P54">
        <v>1101110</v>
      </c>
      <c r="Q54">
        <v>1110331</v>
      </c>
      <c r="R54">
        <v>100</v>
      </c>
      <c r="S54">
        <v>100</v>
      </c>
      <c r="T54" t="s">
        <v>944</v>
      </c>
      <c r="U54" s="1">
        <v>8864450</v>
      </c>
      <c r="V54" t="s">
        <v>1282</v>
      </c>
      <c r="W54" t="s">
        <v>1283</v>
      </c>
      <c r="X54" t="s">
        <v>1284</v>
      </c>
      <c r="Y54" t="s">
        <v>1237</v>
      </c>
    </row>
    <row r="55" spans="1:25">
      <c r="A55">
        <v>54</v>
      </c>
      <c r="B55" t="s">
        <v>1211</v>
      </c>
      <c r="C55" t="s">
        <v>1285</v>
      </c>
      <c r="D55" t="s">
        <v>1286</v>
      </c>
      <c r="E55" s="1">
        <v>5430000</v>
      </c>
      <c r="F55" s="1">
        <v>4860000</v>
      </c>
      <c r="H55" t="s">
        <v>1272</v>
      </c>
      <c r="I55" t="s">
        <v>1287</v>
      </c>
      <c r="J55" t="s">
        <v>1288</v>
      </c>
      <c r="K55">
        <v>215422.68040000001</v>
      </c>
      <c r="L55">
        <v>2585379.2969999998</v>
      </c>
      <c r="M55" t="s">
        <v>1289</v>
      </c>
      <c r="N55" t="s">
        <v>1290</v>
      </c>
      <c r="O55">
        <v>1100628</v>
      </c>
      <c r="P55">
        <v>1101224</v>
      </c>
      <c r="Q55">
        <v>1110209</v>
      </c>
      <c r="R55">
        <v>100</v>
      </c>
      <c r="S55">
        <v>100</v>
      </c>
      <c r="T55" t="s">
        <v>960</v>
      </c>
      <c r="U55" s="1">
        <v>4860000</v>
      </c>
      <c r="V55" t="s">
        <v>1291</v>
      </c>
      <c r="W55">
        <v>931853837</v>
      </c>
      <c r="X55" t="s">
        <v>1292</v>
      </c>
      <c r="Y55" t="s">
        <v>924</v>
      </c>
    </row>
    <row r="56" spans="1:25">
      <c r="A56">
        <v>55</v>
      </c>
      <c r="B56" t="s">
        <v>1211</v>
      </c>
      <c r="C56" t="s">
        <v>1293</v>
      </c>
      <c r="D56" t="s">
        <v>1294</v>
      </c>
      <c r="E56" s="1">
        <v>159000000</v>
      </c>
      <c r="H56" t="s">
        <v>1272</v>
      </c>
      <c r="I56" t="s">
        <v>1295</v>
      </c>
      <c r="J56" t="s">
        <v>1216</v>
      </c>
      <c r="K56">
        <v>209556.84340000001</v>
      </c>
      <c r="L56">
        <v>2578998.9339999999</v>
      </c>
      <c r="M56" t="s">
        <v>1216</v>
      </c>
      <c r="N56" t="s">
        <v>1296</v>
      </c>
      <c r="O56">
        <v>1101122</v>
      </c>
      <c r="P56">
        <v>1120525</v>
      </c>
      <c r="R56">
        <v>4.1500000000000004</v>
      </c>
      <c r="S56">
        <v>14.53</v>
      </c>
      <c r="T56" t="s">
        <v>964</v>
      </c>
      <c r="U56" s="1">
        <v>5300000</v>
      </c>
      <c r="V56" t="s">
        <v>1275</v>
      </c>
      <c r="W56" t="s">
        <v>1297</v>
      </c>
      <c r="X56" t="s">
        <v>1276</v>
      </c>
      <c r="Y56" t="s">
        <v>924</v>
      </c>
    </row>
    <row r="57" spans="1:25">
      <c r="A57">
        <v>56</v>
      </c>
      <c r="B57" t="s">
        <v>1211</v>
      </c>
      <c r="C57" t="s">
        <v>1298</v>
      </c>
      <c r="D57" t="s">
        <v>1299</v>
      </c>
      <c r="E57" s="1">
        <v>4110000</v>
      </c>
      <c r="F57" s="1">
        <v>3845265</v>
      </c>
      <c r="H57" t="s">
        <v>1211</v>
      </c>
      <c r="I57" t="s">
        <v>1300</v>
      </c>
      <c r="J57" t="s">
        <v>1301</v>
      </c>
      <c r="K57">
        <v>183012.3763</v>
      </c>
      <c r="L57">
        <v>2523059.548</v>
      </c>
      <c r="M57" t="s">
        <v>1301</v>
      </c>
      <c r="N57" t="s">
        <v>1302</v>
      </c>
      <c r="O57">
        <v>1100823</v>
      </c>
      <c r="P57">
        <v>1101110</v>
      </c>
      <c r="Q57">
        <v>1101110</v>
      </c>
      <c r="R57">
        <v>100</v>
      </c>
      <c r="S57">
        <v>100</v>
      </c>
      <c r="T57" t="s">
        <v>1303</v>
      </c>
      <c r="U57" s="1">
        <v>3845265</v>
      </c>
      <c r="V57" t="s">
        <v>1218</v>
      </c>
      <c r="W57" t="s">
        <v>1304</v>
      </c>
      <c r="X57" t="s">
        <v>1220</v>
      </c>
      <c r="Y57" t="s">
        <v>1237</v>
      </c>
    </row>
    <row r="58" spans="1:25">
      <c r="A58">
        <v>57</v>
      </c>
      <c r="B58" t="s">
        <v>1211</v>
      </c>
      <c r="C58" t="s">
        <v>1305</v>
      </c>
      <c r="D58" t="s">
        <v>1306</v>
      </c>
      <c r="E58" s="1">
        <v>19950000</v>
      </c>
      <c r="H58" t="s">
        <v>1211</v>
      </c>
      <c r="I58" t="s">
        <v>1307</v>
      </c>
      <c r="J58" t="s">
        <v>1288</v>
      </c>
      <c r="K58">
        <v>221804.9411</v>
      </c>
      <c r="L58">
        <v>2594249.6430000002</v>
      </c>
      <c r="M58" t="s">
        <v>1288</v>
      </c>
      <c r="N58" t="s">
        <v>1308</v>
      </c>
      <c r="O58">
        <v>1100920</v>
      </c>
      <c r="P58">
        <v>1110417</v>
      </c>
      <c r="R58">
        <v>85</v>
      </c>
      <c r="S58">
        <v>85.42</v>
      </c>
      <c r="T58" t="s">
        <v>964</v>
      </c>
      <c r="U58" s="1">
        <v>12400000</v>
      </c>
      <c r="V58" t="s">
        <v>1291</v>
      </c>
      <c r="W58">
        <v>931853837</v>
      </c>
      <c r="X58" t="s">
        <v>1292</v>
      </c>
      <c r="Y58">
        <v>1060836</v>
      </c>
    </row>
    <row r="59" spans="1:25">
      <c r="A59">
        <v>58</v>
      </c>
      <c r="B59" t="s">
        <v>1211</v>
      </c>
      <c r="C59" t="s">
        <v>1309</v>
      </c>
      <c r="D59" t="s">
        <v>1310</v>
      </c>
      <c r="E59" s="1">
        <v>21450000</v>
      </c>
      <c r="F59" s="1">
        <v>25876253</v>
      </c>
      <c r="H59" t="s">
        <v>1211</v>
      </c>
      <c r="I59" t="s">
        <v>1311</v>
      </c>
      <c r="J59" t="s">
        <v>1312</v>
      </c>
      <c r="K59">
        <v>197828.70970000001</v>
      </c>
      <c r="L59">
        <v>2569088.023</v>
      </c>
      <c r="M59" t="s">
        <v>1313</v>
      </c>
      <c r="N59" t="s">
        <v>1314</v>
      </c>
      <c r="O59">
        <v>1101028</v>
      </c>
      <c r="P59">
        <v>1110224</v>
      </c>
      <c r="Q59">
        <v>1110331</v>
      </c>
      <c r="R59">
        <v>100</v>
      </c>
      <c r="S59">
        <v>100</v>
      </c>
      <c r="T59" t="s">
        <v>960</v>
      </c>
      <c r="U59" s="1">
        <v>11052020</v>
      </c>
      <c r="V59" t="s">
        <v>1315</v>
      </c>
      <c r="W59" t="s">
        <v>1260</v>
      </c>
      <c r="X59" t="s">
        <v>1316</v>
      </c>
      <c r="Y59" t="s">
        <v>1317</v>
      </c>
    </row>
    <row r="60" spans="1:25">
      <c r="A60">
        <v>59</v>
      </c>
      <c r="B60" t="s">
        <v>1211</v>
      </c>
      <c r="C60" t="s">
        <v>1318</v>
      </c>
      <c r="D60" t="s">
        <v>1319</v>
      </c>
      <c r="E60" s="1">
        <v>44160000</v>
      </c>
      <c r="F60" s="1">
        <v>48947000</v>
      </c>
      <c r="H60" t="s">
        <v>117</v>
      </c>
      <c r="I60" t="s">
        <v>1320</v>
      </c>
      <c r="J60" t="s">
        <v>1321</v>
      </c>
      <c r="K60">
        <v>191890.2622</v>
      </c>
      <c r="L60">
        <v>2510482.219</v>
      </c>
      <c r="M60" t="s">
        <v>1322</v>
      </c>
      <c r="N60" t="s">
        <v>1323</v>
      </c>
      <c r="O60">
        <v>1101123</v>
      </c>
      <c r="P60">
        <v>1111130</v>
      </c>
      <c r="Q60">
        <v>1111130</v>
      </c>
      <c r="R60">
        <v>70.510000000000005</v>
      </c>
      <c r="S60">
        <v>70.510000000000005</v>
      </c>
      <c r="T60" t="s">
        <v>964</v>
      </c>
      <c r="U60" s="1">
        <v>24069061</v>
      </c>
      <c r="V60" t="s">
        <v>1324</v>
      </c>
      <c r="W60" t="s">
        <v>1325</v>
      </c>
      <c r="X60" t="s">
        <v>1326</v>
      </c>
      <c r="Y60" t="s">
        <v>1327</v>
      </c>
    </row>
    <row r="61" spans="1:25">
      <c r="A61">
        <v>60</v>
      </c>
      <c r="B61" t="s">
        <v>1211</v>
      </c>
      <c r="C61" t="s">
        <v>1328</v>
      </c>
      <c r="D61" t="s">
        <v>1329</v>
      </c>
      <c r="E61" s="1">
        <v>39980000</v>
      </c>
      <c r="H61" t="s">
        <v>1211</v>
      </c>
      <c r="I61" t="s">
        <v>1330</v>
      </c>
      <c r="J61" t="s">
        <v>1321</v>
      </c>
      <c r="K61">
        <v>193151.24350000001</v>
      </c>
      <c r="L61">
        <v>2513657.287</v>
      </c>
      <c r="M61" t="s">
        <v>1322</v>
      </c>
      <c r="N61" t="s">
        <v>1331</v>
      </c>
      <c r="O61">
        <v>1110102</v>
      </c>
      <c r="P61">
        <v>1111130</v>
      </c>
      <c r="R61">
        <v>47.95</v>
      </c>
      <c r="S61">
        <v>47.95</v>
      </c>
      <c r="T61" t="s">
        <v>964</v>
      </c>
      <c r="U61" s="1">
        <v>7453388</v>
      </c>
      <c r="V61" t="s">
        <v>1332</v>
      </c>
      <c r="W61" t="s">
        <v>1333</v>
      </c>
      <c r="X61" t="s">
        <v>1334</v>
      </c>
      <c r="Y61" t="s">
        <v>1335</v>
      </c>
    </row>
    <row r="62" spans="1:25">
      <c r="A62">
        <v>61</v>
      </c>
      <c r="B62" t="s">
        <v>1211</v>
      </c>
      <c r="C62" t="s">
        <v>1336</v>
      </c>
      <c r="D62" t="s">
        <v>1337</v>
      </c>
      <c r="E62" s="1">
        <v>21470000</v>
      </c>
      <c r="H62" t="s">
        <v>1211</v>
      </c>
      <c r="I62" t="s">
        <v>1273</v>
      </c>
      <c r="J62" t="s">
        <v>1312</v>
      </c>
      <c r="K62">
        <v>198040.35079999999</v>
      </c>
      <c r="L62">
        <v>2569143.9130000002</v>
      </c>
      <c r="M62" t="s">
        <v>1338</v>
      </c>
      <c r="N62" t="s">
        <v>1339</v>
      </c>
      <c r="O62">
        <v>1101129</v>
      </c>
      <c r="P62">
        <v>1110527</v>
      </c>
      <c r="R62">
        <v>61.68</v>
      </c>
      <c r="S62">
        <v>67.58</v>
      </c>
      <c r="T62" t="s">
        <v>964</v>
      </c>
      <c r="U62" s="1">
        <v>6815000</v>
      </c>
      <c r="V62" t="s">
        <v>1340</v>
      </c>
      <c r="W62" t="s">
        <v>1260</v>
      </c>
      <c r="X62" t="s">
        <v>1341</v>
      </c>
      <c r="Y62" t="s">
        <v>924</v>
      </c>
    </row>
    <row r="63" spans="1:25">
      <c r="A63">
        <v>62</v>
      </c>
      <c r="B63" t="s">
        <v>1211</v>
      </c>
      <c r="C63" t="s">
        <v>1342</v>
      </c>
      <c r="D63" t="s">
        <v>1343</v>
      </c>
      <c r="E63" s="1">
        <v>19780000</v>
      </c>
      <c r="H63" t="s">
        <v>1211</v>
      </c>
      <c r="I63" t="s">
        <v>1344</v>
      </c>
      <c r="J63" t="s">
        <v>1345</v>
      </c>
      <c r="K63">
        <v>204029.2671</v>
      </c>
      <c r="L63">
        <v>2554283.69</v>
      </c>
      <c r="M63" t="s">
        <v>1346</v>
      </c>
      <c r="N63" t="s">
        <v>1347</v>
      </c>
      <c r="O63">
        <v>1101204</v>
      </c>
      <c r="P63">
        <v>1110601</v>
      </c>
      <c r="R63">
        <v>7.76</v>
      </c>
      <c r="S63">
        <v>13.78</v>
      </c>
      <c r="T63" t="s">
        <v>964</v>
      </c>
      <c r="U63">
        <v>0</v>
      </c>
      <c r="V63" t="s">
        <v>1348</v>
      </c>
      <c r="W63" t="s">
        <v>1269</v>
      </c>
      <c r="X63" t="s">
        <v>1349</v>
      </c>
      <c r="Y63" t="s">
        <v>924</v>
      </c>
    </row>
    <row r="64" spans="1:25">
      <c r="A64">
        <v>63</v>
      </c>
      <c r="B64" t="s">
        <v>1211</v>
      </c>
      <c r="C64" t="s">
        <v>1350</v>
      </c>
      <c r="D64" t="s">
        <v>1351</v>
      </c>
      <c r="E64" s="1">
        <v>39370000</v>
      </c>
      <c r="H64" t="s">
        <v>1211</v>
      </c>
      <c r="I64" t="s">
        <v>1330</v>
      </c>
      <c r="J64" t="s">
        <v>1321</v>
      </c>
      <c r="K64">
        <v>192041.6133</v>
      </c>
      <c r="L64">
        <v>2509848.0290000001</v>
      </c>
      <c r="M64" t="s">
        <v>1352</v>
      </c>
      <c r="N64" t="s">
        <v>1353</v>
      </c>
      <c r="O64">
        <v>1110113</v>
      </c>
      <c r="P64">
        <v>1110611</v>
      </c>
      <c r="R64">
        <v>39.94</v>
      </c>
      <c r="S64">
        <v>65.34</v>
      </c>
      <c r="T64" t="s">
        <v>964</v>
      </c>
      <c r="U64" s="1">
        <v>8963316</v>
      </c>
      <c r="V64" t="s">
        <v>1354</v>
      </c>
      <c r="W64" t="s">
        <v>1333</v>
      </c>
      <c r="X64" t="s">
        <v>1355</v>
      </c>
      <c r="Y64" t="s">
        <v>1237</v>
      </c>
    </row>
    <row r="65" spans="1:25">
      <c r="A65">
        <v>64</v>
      </c>
      <c r="B65" t="s">
        <v>1211</v>
      </c>
      <c r="C65" t="s">
        <v>1356</v>
      </c>
      <c r="D65" t="s">
        <v>1357</v>
      </c>
      <c r="E65" s="1">
        <v>6660000</v>
      </c>
      <c r="H65" t="s">
        <v>1211</v>
      </c>
      <c r="I65" t="s">
        <v>1358</v>
      </c>
      <c r="J65" t="s">
        <v>1359</v>
      </c>
      <c r="K65">
        <v>192891.81510000001</v>
      </c>
      <c r="L65">
        <v>2512200.216</v>
      </c>
      <c r="M65" t="s">
        <v>1359</v>
      </c>
      <c r="N65" t="s">
        <v>1360</v>
      </c>
      <c r="O65">
        <v>1110304</v>
      </c>
      <c r="P65">
        <v>1110701</v>
      </c>
      <c r="R65">
        <v>12.2</v>
      </c>
      <c r="S65">
        <v>18.350000000000001</v>
      </c>
      <c r="T65" t="s">
        <v>964</v>
      </c>
      <c r="U65">
        <v>0</v>
      </c>
      <c r="V65" t="s">
        <v>1332</v>
      </c>
      <c r="W65" t="s">
        <v>1333</v>
      </c>
      <c r="X65" t="s">
        <v>1361</v>
      </c>
      <c r="Y65" t="s">
        <v>1237</v>
      </c>
    </row>
    <row r="66" spans="1:25">
      <c r="A66">
        <v>65</v>
      </c>
      <c r="B66" t="s">
        <v>1211</v>
      </c>
      <c r="C66" t="s">
        <v>1362</v>
      </c>
      <c r="D66" t="s">
        <v>1363</v>
      </c>
      <c r="E66" s="1">
        <v>1810000000</v>
      </c>
      <c r="H66" t="s">
        <v>1211</v>
      </c>
      <c r="I66" t="s">
        <v>1122</v>
      </c>
      <c r="J66" t="s">
        <v>1312</v>
      </c>
      <c r="M66" t="s">
        <v>1216</v>
      </c>
      <c r="N66" t="s">
        <v>1364</v>
      </c>
      <c r="O66">
        <v>1110404</v>
      </c>
      <c r="P66">
        <v>1141025</v>
      </c>
      <c r="R66" t="s">
        <v>1365</v>
      </c>
      <c r="V66" t="s">
        <v>1227</v>
      </c>
      <c r="W66" t="s">
        <v>1260</v>
      </c>
      <c r="X66" t="s">
        <v>1229</v>
      </c>
      <c r="Y66" t="s">
        <v>924</v>
      </c>
    </row>
    <row r="67" spans="1:25">
      <c r="A67">
        <v>66</v>
      </c>
      <c r="B67" t="s">
        <v>1211</v>
      </c>
      <c r="C67" t="s">
        <v>620</v>
      </c>
      <c r="D67" t="s">
        <v>617</v>
      </c>
      <c r="E67" s="1">
        <v>613000000</v>
      </c>
      <c r="F67" s="1">
        <v>649074664</v>
      </c>
      <c r="H67" t="s">
        <v>1211</v>
      </c>
      <c r="I67" t="s">
        <v>1366</v>
      </c>
      <c r="J67" t="s">
        <v>1367</v>
      </c>
      <c r="K67">
        <v>195386.82769999999</v>
      </c>
      <c r="L67">
        <v>2583499.61</v>
      </c>
      <c r="M67" t="s">
        <v>1368</v>
      </c>
      <c r="N67" t="s">
        <v>1369</v>
      </c>
      <c r="O67">
        <v>1090406</v>
      </c>
      <c r="P67">
        <v>1111231</v>
      </c>
      <c r="Q67">
        <v>1120309</v>
      </c>
      <c r="R67">
        <v>44.39</v>
      </c>
      <c r="S67">
        <v>44.96</v>
      </c>
      <c r="T67" t="s">
        <v>964</v>
      </c>
      <c r="U67" s="1">
        <v>216706400</v>
      </c>
      <c r="V67" t="s">
        <v>1370</v>
      </c>
      <c r="W67" t="s">
        <v>1371</v>
      </c>
      <c r="X67" t="s">
        <v>1372</v>
      </c>
      <c r="Y67" t="s">
        <v>616</v>
      </c>
    </row>
    <row r="68" spans="1:25">
      <c r="A68">
        <v>67</v>
      </c>
      <c r="B68" t="s">
        <v>1373</v>
      </c>
      <c r="C68">
        <v>110713</v>
      </c>
      <c r="D68" t="s">
        <v>1374</v>
      </c>
      <c r="E68" s="1">
        <v>9400000</v>
      </c>
      <c r="H68" t="s">
        <v>1373</v>
      </c>
      <c r="I68" t="s">
        <v>1375</v>
      </c>
      <c r="J68" t="s">
        <v>1376</v>
      </c>
      <c r="K68">
        <v>218671.44330000001</v>
      </c>
      <c r="L68">
        <v>2663821.3319999999</v>
      </c>
      <c r="M68" t="s">
        <v>1377</v>
      </c>
      <c r="N68" t="s">
        <v>1378</v>
      </c>
      <c r="O68">
        <v>1101013</v>
      </c>
      <c r="P68">
        <v>1110209</v>
      </c>
      <c r="R68">
        <v>100</v>
      </c>
      <c r="S68">
        <v>100</v>
      </c>
      <c r="T68" t="s">
        <v>960</v>
      </c>
      <c r="U68" s="1">
        <v>5605000</v>
      </c>
      <c r="V68" t="s">
        <v>1379</v>
      </c>
      <c r="W68" t="s">
        <v>1380</v>
      </c>
      <c r="X68" t="s">
        <v>1381</v>
      </c>
      <c r="Y68">
        <v>110713</v>
      </c>
    </row>
    <row r="69" spans="1:25">
      <c r="A69">
        <v>68</v>
      </c>
      <c r="B69" t="s">
        <v>1373</v>
      </c>
      <c r="C69">
        <v>110714</v>
      </c>
      <c r="D69" t="s">
        <v>1382</v>
      </c>
      <c r="E69" s="1">
        <v>19100000</v>
      </c>
      <c r="F69" s="1">
        <v>17716691</v>
      </c>
      <c r="H69" t="s">
        <v>1373</v>
      </c>
      <c r="I69" t="s">
        <v>1383</v>
      </c>
      <c r="J69" t="s">
        <v>1376</v>
      </c>
      <c r="K69">
        <v>218667.9039</v>
      </c>
      <c r="L69">
        <v>2663823.2340000002</v>
      </c>
      <c r="M69" t="s">
        <v>1377</v>
      </c>
      <c r="N69" t="s">
        <v>1384</v>
      </c>
      <c r="O69">
        <v>1101004</v>
      </c>
      <c r="P69">
        <v>1110131</v>
      </c>
      <c r="Q69">
        <v>1110122</v>
      </c>
      <c r="R69">
        <v>100</v>
      </c>
      <c r="S69">
        <v>100</v>
      </c>
      <c r="T69" t="s">
        <v>944</v>
      </c>
      <c r="U69" s="1">
        <v>17716691</v>
      </c>
      <c r="V69" t="s">
        <v>1379</v>
      </c>
      <c r="W69" t="s">
        <v>1380</v>
      </c>
      <c r="X69" t="s">
        <v>1381</v>
      </c>
      <c r="Y69">
        <v>110714</v>
      </c>
    </row>
    <row r="70" spans="1:25">
      <c r="A70">
        <v>69</v>
      </c>
      <c r="B70" t="s">
        <v>1385</v>
      </c>
      <c r="C70" t="s">
        <v>1386</v>
      </c>
      <c r="D70" t="s">
        <v>1387</v>
      </c>
      <c r="E70" s="1">
        <v>6380000</v>
      </c>
      <c r="H70" t="s">
        <v>1388</v>
      </c>
      <c r="I70" t="s">
        <v>1389</v>
      </c>
      <c r="J70" t="s">
        <v>917</v>
      </c>
      <c r="K70">
        <v>302950.92139999999</v>
      </c>
      <c r="L70">
        <v>2756913.4249999998</v>
      </c>
      <c r="M70" t="s">
        <v>1390</v>
      </c>
      <c r="N70" t="s">
        <v>1391</v>
      </c>
      <c r="O70">
        <v>1110202</v>
      </c>
      <c r="P70">
        <v>1110701</v>
      </c>
      <c r="R70">
        <v>17.21</v>
      </c>
      <c r="S70">
        <v>25.65</v>
      </c>
      <c r="T70" t="s">
        <v>964</v>
      </c>
      <c r="U70" s="1">
        <v>834740</v>
      </c>
      <c r="V70" t="s">
        <v>1392</v>
      </c>
      <c r="W70" t="s">
        <v>1393</v>
      </c>
      <c r="X70" t="s">
        <v>1394</v>
      </c>
      <c r="Y70" t="s">
        <v>1386</v>
      </c>
    </row>
    <row r="71" spans="1:25">
      <c r="A71">
        <v>70</v>
      </c>
      <c r="B71" t="s">
        <v>1385</v>
      </c>
      <c r="C71" t="s">
        <v>734</v>
      </c>
      <c r="D71" t="s">
        <v>1395</v>
      </c>
      <c r="E71" s="1">
        <v>7200000</v>
      </c>
      <c r="H71" t="s">
        <v>1385</v>
      </c>
      <c r="I71" t="s">
        <v>1396</v>
      </c>
      <c r="J71" t="s">
        <v>1397</v>
      </c>
      <c r="M71" t="s">
        <v>1398</v>
      </c>
      <c r="N71" t="s">
        <v>1399</v>
      </c>
      <c r="O71">
        <v>1110321</v>
      </c>
      <c r="P71">
        <v>1110718</v>
      </c>
      <c r="R71" t="s">
        <v>1400</v>
      </c>
      <c r="V71" t="s">
        <v>1401</v>
      </c>
      <c r="W71" t="s">
        <v>1393</v>
      </c>
      <c r="X71" t="s">
        <v>1402</v>
      </c>
      <c r="Y71" t="s">
        <v>734</v>
      </c>
    </row>
    <row r="72" spans="1:25">
      <c r="A72">
        <v>71</v>
      </c>
      <c r="B72" t="s">
        <v>1385</v>
      </c>
      <c r="C72" t="s">
        <v>1403</v>
      </c>
      <c r="D72" t="s">
        <v>1404</v>
      </c>
      <c r="E72" s="1">
        <v>3700000</v>
      </c>
      <c r="H72" t="s">
        <v>1385</v>
      </c>
      <c r="I72" t="s">
        <v>1389</v>
      </c>
      <c r="J72" t="s">
        <v>1405</v>
      </c>
      <c r="M72" t="s">
        <v>1406</v>
      </c>
      <c r="N72" t="s">
        <v>1407</v>
      </c>
      <c r="O72">
        <v>1100114</v>
      </c>
      <c r="P72">
        <v>1101130</v>
      </c>
      <c r="Q72">
        <v>1111130</v>
      </c>
      <c r="R72">
        <v>0.1</v>
      </c>
      <c r="S72">
        <v>0.1</v>
      </c>
      <c r="T72" t="s">
        <v>1198</v>
      </c>
      <c r="U72">
        <v>0</v>
      </c>
      <c r="V72" t="s">
        <v>1401</v>
      </c>
      <c r="W72" t="s">
        <v>1393</v>
      </c>
      <c r="X72" t="s">
        <v>1402</v>
      </c>
      <c r="Y72" t="s">
        <v>1408</v>
      </c>
    </row>
    <row r="73" spans="1:25">
      <c r="A73">
        <v>72</v>
      </c>
      <c r="B73" t="s">
        <v>1385</v>
      </c>
      <c r="C73" t="s">
        <v>1409</v>
      </c>
      <c r="D73" t="s">
        <v>1410</v>
      </c>
      <c r="E73" s="1">
        <v>40895986</v>
      </c>
      <c r="F73" s="1">
        <v>18876000</v>
      </c>
      <c r="H73" t="s">
        <v>1411</v>
      </c>
      <c r="I73" t="s">
        <v>1412</v>
      </c>
      <c r="J73" t="s">
        <v>1397</v>
      </c>
      <c r="K73">
        <v>318784.951</v>
      </c>
      <c r="L73">
        <v>2759088.9109999998</v>
      </c>
      <c r="M73" t="s">
        <v>1397</v>
      </c>
      <c r="N73" t="s">
        <v>1413</v>
      </c>
      <c r="O73">
        <v>1080729</v>
      </c>
      <c r="P73">
        <v>1091229</v>
      </c>
      <c r="Q73">
        <v>1090904</v>
      </c>
      <c r="R73">
        <v>100</v>
      </c>
      <c r="S73">
        <v>100</v>
      </c>
      <c r="T73" t="s">
        <v>933</v>
      </c>
      <c r="U73" s="1">
        <v>18875250</v>
      </c>
      <c r="V73" t="s">
        <v>1414</v>
      </c>
      <c r="W73" t="s">
        <v>1393</v>
      </c>
      <c r="X73" t="s">
        <v>1415</v>
      </c>
      <c r="Y73" t="s">
        <v>771</v>
      </c>
    </row>
    <row r="74" spans="1:25">
      <c r="A74">
        <v>73</v>
      </c>
      <c r="B74" t="s">
        <v>1385</v>
      </c>
      <c r="C74" t="s">
        <v>1416</v>
      </c>
      <c r="D74" t="s">
        <v>1417</v>
      </c>
      <c r="E74" s="1">
        <v>38580000</v>
      </c>
      <c r="F74" s="1">
        <v>41588792</v>
      </c>
      <c r="H74" t="s">
        <v>1411</v>
      </c>
      <c r="I74" t="s">
        <v>1418</v>
      </c>
      <c r="J74" t="s">
        <v>917</v>
      </c>
      <c r="K74">
        <v>301700.89569999999</v>
      </c>
      <c r="L74">
        <v>2758063.0649999999</v>
      </c>
      <c r="M74" t="s">
        <v>1390</v>
      </c>
      <c r="N74" t="s">
        <v>1419</v>
      </c>
      <c r="O74">
        <v>1100730</v>
      </c>
      <c r="P74">
        <v>1110813</v>
      </c>
      <c r="Q74">
        <v>1110813</v>
      </c>
      <c r="R74">
        <v>39</v>
      </c>
      <c r="S74">
        <v>48.87</v>
      </c>
      <c r="T74" t="s">
        <v>964</v>
      </c>
      <c r="U74" s="1">
        <v>13311571</v>
      </c>
      <c r="V74" t="s">
        <v>1420</v>
      </c>
      <c r="W74" t="s">
        <v>1393</v>
      </c>
      <c r="X74" t="s">
        <v>1421</v>
      </c>
      <c r="Y74" t="s">
        <v>771</v>
      </c>
    </row>
    <row r="75" spans="1:25">
      <c r="A75">
        <v>74</v>
      </c>
      <c r="B75" t="s">
        <v>1385</v>
      </c>
      <c r="C75" t="s">
        <v>1422</v>
      </c>
      <c r="D75" t="s">
        <v>1423</v>
      </c>
      <c r="E75" s="1">
        <v>16660000</v>
      </c>
      <c r="H75" t="s">
        <v>1411</v>
      </c>
      <c r="I75" t="s">
        <v>1424</v>
      </c>
      <c r="J75" t="s">
        <v>917</v>
      </c>
      <c r="K75">
        <v>304698.87839999999</v>
      </c>
      <c r="L75">
        <v>2754815.7319999998</v>
      </c>
      <c r="M75" t="s">
        <v>1425</v>
      </c>
      <c r="N75" t="s">
        <v>1426</v>
      </c>
      <c r="O75">
        <v>1110103</v>
      </c>
      <c r="P75">
        <v>1110830</v>
      </c>
      <c r="R75">
        <v>3.51</v>
      </c>
      <c r="S75">
        <v>10.65</v>
      </c>
      <c r="T75" t="s">
        <v>964</v>
      </c>
      <c r="U75">
        <v>0</v>
      </c>
      <c r="V75" t="s">
        <v>1427</v>
      </c>
      <c r="W75" t="s">
        <v>1393</v>
      </c>
      <c r="X75" t="s">
        <v>1428</v>
      </c>
      <c r="Y75" t="s">
        <v>924</v>
      </c>
    </row>
    <row r="76" spans="1:25">
      <c r="A76">
        <v>75</v>
      </c>
      <c r="B76" t="s">
        <v>1385</v>
      </c>
      <c r="C76" t="s">
        <v>1429</v>
      </c>
      <c r="D76" t="s">
        <v>1430</v>
      </c>
      <c r="E76" s="1">
        <v>38265500</v>
      </c>
      <c r="H76" t="s">
        <v>1431</v>
      </c>
      <c r="I76" t="s">
        <v>1432</v>
      </c>
      <c r="J76" t="s">
        <v>1397</v>
      </c>
      <c r="K76">
        <v>321080.14909999998</v>
      </c>
      <c r="L76">
        <v>2759048.906</v>
      </c>
      <c r="M76" t="s">
        <v>1433</v>
      </c>
      <c r="N76" t="s">
        <v>1434</v>
      </c>
      <c r="O76">
        <v>1100805</v>
      </c>
      <c r="P76">
        <v>1110908</v>
      </c>
      <c r="R76">
        <v>51.86</v>
      </c>
      <c r="S76">
        <v>51.86</v>
      </c>
      <c r="T76" t="s">
        <v>964</v>
      </c>
      <c r="U76" s="1">
        <v>11607640</v>
      </c>
      <c r="V76" t="s">
        <v>1435</v>
      </c>
      <c r="W76" t="s">
        <v>1393</v>
      </c>
      <c r="X76" t="s">
        <v>1436</v>
      </c>
      <c r="Y76" t="s">
        <v>771</v>
      </c>
    </row>
    <row r="77" spans="1:25">
      <c r="A77">
        <v>76</v>
      </c>
      <c r="B77" t="s">
        <v>211</v>
      </c>
      <c r="C77" t="s">
        <v>1437</v>
      </c>
      <c r="D77" t="s">
        <v>1438</v>
      </c>
      <c r="E77" s="1">
        <v>23800000</v>
      </c>
      <c r="F77" s="1">
        <v>30030497</v>
      </c>
      <c r="H77" t="s">
        <v>1439</v>
      </c>
      <c r="I77" t="s">
        <v>1440</v>
      </c>
      <c r="J77" t="s">
        <v>1441</v>
      </c>
      <c r="K77">
        <v>325247.5722</v>
      </c>
      <c r="L77">
        <v>2738615.2790000001</v>
      </c>
      <c r="M77" t="s">
        <v>1441</v>
      </c>
      <c r="N77" t="s">
        <v>1442</v>
      </c>
      <c r="O77">
        <v>1090108</v>
      </c>
      <c r="P77">
        <v>1091202</v>
      </c>
      <c r="Q77">
        <v>1100827</v>
      </c>
      <c r="R77">
        <v>100</v>
      </c>
      <c r="S77">
        <v>100</v>
      </c>
      <c r="T77" t="s">
        <v>1160</v>
      </c>
      <c r="U77" s="1">
        <v>27858865</v>
      </c>
      <c r="V77" t="s">
        <v>1443</v>
      </c>
      <c r="W77" t="s">
        <v>1444</v>
      </c>
      <c r="X77" t="s">
        <v>1445</v>
      </c>
      <c r="Y77" t="s">
        <v>1446</v>
      </c>
    </row>
    <row r="78" spans="1:25">
      <c r="A78">
        <v>77</v>
      </c>
      <c r="B78" t="s">
        <v>211</v>
      </c>
      <c r="C78" t="s">
        <v>1447</v>
      </c>
      <c r="D78" t="s">
        <v>1448</v>
      </c>
      <c r="E78" s="1">
        <v>38550000</v>
      </c>
      <c r="F78" s="1">
        <v>44011483</v>
      </c>
      <c r="H78" t="s">
        <v>211</v>
      </c>
      <c r="I78" t="s">
        <v>1449</v>
      </c>
      <c r="J78" t="s">
        <v>1450</v>
      </c>
      <c r="K78">
        <v>321652.92290000001</v>
      </c>
      <c r="L78">
        <v>2737026.375</v>
      </c>
      <c r="M78" t="s">
        <v>1450</v>
      </c>
      <c r="N78" t="s">
        <v>1451</v>
      </c>
      <c r="O78">
        <v>1091231</v>
      </c>
      <c r="P78">
        <v>1101225</v>
      </c>
      <c r="R78">
        <v>100</v>
      </c>
      <c r="S78">
        <v>100</v>
      </c>
      <c r="T78" t="s">
        <v>1452</v>
      </c>
      <c r="U78" s="1">
        <v>44011483</v>
      </c>
      <c r="V78" t="s">
        <v>1453</v>
      </c>
      <c r="W78" t="s">
        <v>1454</v>
      </c>
      <c r="X78" t="s">
        <v>1455</v>
      </c>
      <c r="Y78" t="s">
        <v>1456</v>
      </c>
    </row>
    <row r="79" spans="1:25">
      <c r="A79">
        <v>78</v>
      </c>
      <c r="B79" t="s">
        <v>211</v>
      </c>
      <c r="C79" t="s">
        <v>1457</v>
      </c>
      <c r="D79" t="s">
        <v>1458</v>
      </c>
      <c r="E79" s="1">
        <v>25570000</v>
      </c>
      <c r="F79" s="1">
        <v>38355000</v>
      </c>
      <c r="H79" t="s">
        <v>211</v>
      </c>
      <c r="I79" t="s">
        <v>1459</v>
      </c>
      <c r="J79" t="s">
        <v>1460</v>
      </c>
      <c r="K79">
        <v>323832.35950000002</v>
      </c>
      <c r="L79">
        <v>2691438.5989999999</v>
      </c>
      <c r="M79" t="s">
        <v>1460</v>
      </c>
      <c r="N79" t="s">
        <v>1461</v>
      </c>
      <c r="O79">
        <v>1100115</v>
      </c>
      <c r="P79">
        <v>1110610</v>
      </c>
      <c r="Q79">
        <v>1111012</v>
      </c>
      <c r="R79">
        <v>82.88</v>
      </c>
      <c r="S79">
        <v>82.07</v>
      </c>
      <c r="T79" t="s">
        <v>964</v>
      </c>
      <c r="U79" s="1">
        <v>15949000</v>
      </c>
      <c r="V79" t="s">
        <v>1462</v>
      </c>
      <c r="W79" t="s">
        <v>1454</v>
      </c>
      <c r="X79" t="s">
        <v>1463</v>
      </c>
      <c r="Y79" t="s">
        <v>924</v>
      </c>
    </row>
    <row r="80" spans="1:25">
      <c r="A80">
        <v>79</v>
      </c>
      <c r="B80" t="s">
        <v>211</v>
      </c>
      <c r="C80" t="s">
        <v>1464</v>
      </c>
      <c r="D80" t="s">
        <v>1465</v>
      </c>
      <c r="E80" s="1">
        <v>40680000</v>
      </c>
      <c r="F80" s="1">
        <v>41525225</v>
      </c>
      <c r="H80" t="s">
        <v>211</v>
      </c>
      <c r="I80" t="s">
        <v>1466</v>
      </c>
      <c r="J80" t="s">
        <v>1450</v>
      </c>
      <c r="K80">
        <v>321652.92290000001</v>
      </c>
      <c r="L80">
        <v>2737026.375</v>
      </c>
      <c r="M80" t="s">
        <v>1450</v>
      </c>
      <c r="N80" t="s">
        <v>1467</v>
      </c>
      <c r="O80">
        <v>1100617</v>
      </c>
      <c r="P80">
        <v>1110611</v>
      </c>
      <c r="R80">
        <v>72.88</v>
      </c>
      <c r="S80">
        <v>71.09</v>
      </c>
      <c r="T80" t="s">
        <v>964</v>
      </c>
      <c r="U80" s="1">
        <v>27184273</v>
      </c>
      <c r="V80" t="s">
        <v>1453</v>
      </c>
      <c r="W80" t="s">
        <v>1454</v>
      </c>
      <c r="X80" t="s">
        <v>1468</v>
      </c>
      <c r="Y80" t="s">
        <v>1456</v>
      </c>
    </row>
    <row r="81" spans="1:25">
      <c r="A81">
        <v>80</v>
      </c>
      <c r="B81" t="s">
        <v>211</v>
      </c>
      <c r="C81" t="s">
        <v>1469</v>
      </c>
      <c r="D81" t="s">
        <v>1470</v>
      </c>
      <c r="E81" s="1">
        <v>22950000</v>
      </c>
      <c r="H81" t="s">
        <v>211</v>
      </c>
      <c r="I81" t="s">
        <v>1449</v>
      </c>
      <c r="J81" t="s">
        <v>1471</v>
      </c>
      <c r="K81">
        <v>328865.04920000001</v>
      </c>
      <c r="L81">
        <v>2738554.6519999998</v>
      </c>
      <c r="M81" t="s">
        <v>1471</v>
      </c>
      <c r="N81" t="s">
        <v>1472</v>
      </c>
      <c r="O81">
        <v>1110101</v>
      </c>
      <c r="P81">
        <v>1111027</v>
      </c>
      <c r="R81">
        <v>4.3099999999999996</v>
      </c>
      <c r="S81">
        <v>8.7899999999999991</v>
      </c>
      <c r="T81" t="s">
        <v>964</v>
      </c>
      <c r="U81" s="1">
        <v>473550</v>
      </c>
      <c r="V81" t="s">
        <v>1473</v>
      </c>
      <c r="W81" t="s">
        <v>1474</v>
      </c>
      <c r="X81" t="s">
        <v>1475</v>
      </c>
      <c r="Y81" t="s">
        <v>1476</v>
      </c>
    </row>
    <row r="82" spans="1:25">
      <c r="A82">
        <v>81</v>
      </c>
      <c r="B82" t="s">
        <v>211</v>
      </c>
      <c r="C82" t="s">
        <v>1477</v>
      </c>
      <c r="D82" t="s">
        <v>1478</v>
      </c>
      <c r="E82" s="1">
        <v>16360000</v>
      </c>
      <c r="H82" t="s">
        <v>211</v>
      </c>
      <c r="I82" t="s">
        <v>1479</v>
      </c>
      <c r="J82" t="s">
        <v>1450</v>
      </c>
      <c r="K82">
        <v>333100.5404</v>
      </c>
      <c r="L82">
        <v>2733418.8420000002</v>
      </c>
      <c r="M82" t="s">
        <v>1480</v>
      </c>
      <c r="N82" t="s">
        <v>1481</v>
      </c>
      <c r="O82">
        <v>1101014</v>
      </c>
      <c r="P82">
        <v>1110715</v>
      </c>
      <c r="R82">
        <v>52.46</v>
      </c>
      <c r="S82">
        <v>52.46</v>
      </c>
      <c r="T82" t="s">
        <v>964</v>
      </c>
      <c r="U82" s="1">
        <v>6656583</v>
      </c>
      <c r="V82" t="s">
        <v>1482</v>
      </c>
      <c r="W82" t="s">
        <v>1483</v>
      </c>
      <c r="X82" t="s">
        <v>1484</v>
      </c>
      <c r="Y82" t="s">
        <v>1456</v>
      </c>
    </row>
    <row r="83" spans="1:25">
      <c r="A83">
        <v>82</v>
      </c>
      <c r="B83" t="s">
        <v>211</v>
      </c>
      <c r="C83" t="s">
        <v>1485</v>
      </c>
      <c r="D83" t="s">
        <v>1486</v>
      </c>
      <c r="E83" s="1">
        <v>7340000</v>
      </c>
      <c r="F83" s="1">
        <v>7340000</v>
      </c>
      <c r="H83" t="s">
        <v>211</v>
      </c>
      <c r="I83" t="s">
        <v>1487</v>
      </c>
      <c r="J83" t="s">
        <v>1488</v>
      </c>
      <c r="K83">
        <v>311312.402</v>
      </c>
      <c r="L83">
        <v>2730413.8259999999</v>
      </c>
      <c r="M83" t="s">
        <v>1488</v>
      </c>
      <c r="N83" t="s">
        <v>1489</v>
      </c>
      <c r="O83">
        <v>1101210</v>
      </c>
      <c r="P83">
        <v>1110212</v>
      </c>
      <c r="Q83">
        <v>1110307</v>
      </c>
      <c r="R83">
        <v>44.34</v>
      </c>
      <c r="S83">
        <v>99.9</v>
      </c>
      <c r="T83" t="s">
        <v>960</v>
      </c>
      <c r="U83">
        <v>0</v>
      </c>
      <c r="V83" t="s">
        <v>1490</v>
      </c>
      <c r="W83" t="s">
        <v>1491</v>
      </c>
      <c r="X83" t="s">
        <v>1492</v>
      </c>
      <c r="Y83" t="s">
        <v>1456</v>
      </c>
    </row>
    <row r="84" spans="1:25">
      <c r="A84">
        <v>83</v>
      </c>
      <c r="B84" t="s">
        <v>211</v>
      </c>
      <c r="C84" t="s">
        <v>1493</v>
      </c>
      <c r="D84" t="s">
        <v>1494</v>
      </c>
      <c r="E84" s="1">
        <v>36500000</v>
      </c>
      <c r="H84" t="s">
        <v>211</v>
      </c>
      <c r="I84" t="s">
        <v>1495</v>
      </c>
      <c r="J84" t="s">
        <v>1471</v>
      </c>
      <c r="K84">
        <v>331525.60489999998</v>
      </c>
      <c r="L84">
        <v>2736419.7969999998</v>
      </c>
      <c r="M84" t="s">
        <v>1471</v>
      </c>
      <c r="N84" t="s">
        <v>1496</v>
      </c>
      <c r="O84">
        <v>1100523</v>
      </c>
      <c r="P84">
        <v>1110522</v>
      </c>
      <c r="R84">
        <v>78.150000000000006</v>
      </c>
      <c r="S84">
        <v>84.23</v>
      </c>
      <c r="T84" t="s">
        <v>964</v>
      </c>
      <c r="U84" s="1">
        <v>22186452</v>
      </c>
      <c r="V84" t="s">
        <v>1497</v>
      </c>
      <c r="W84" t="s">
        <v>1454</v>
      </c>
      <c r="X84" t="s">
        <v>1498</v>
      </c>
      <c r="Y84" t="s">
        <v>1456</v>
      </c>
    </row>
    <row r="85" spans="1:25">
      <c r="A85">
        <v>84</v>
      </c>
      <c r="B85" t="s">
        <v>211</v>
      </c>
      <c r="C85" t="s">
        <v>563</v>
      </c>
      <c r="D85" t="s">
        <v>561</v>
      </c>
      <c r="E85" s="1">
        <v>33500000</v>
      </c>
      <c r="H85" t="s">
        <v>211</v>
      </c>
      <c r="I85" t="s">
        <v>1499</v>
      </c>
      <c r="J85" t="s">
        <v>1471</v>
      </c>
      <c r="K85">
        <v>331712.0183</v>
      </c>
      <c r="L85">
        <v>2735613.5970000001</v>
      </c>
      <c r="M85" t="s">
        <v>1471</v>
      </c>
      <c r="N85" t="s">
        <v>1500</v>
      </c>
      <c r="O85">
        <v>1100520</v>
      </c>
      <c r="P85">
        <v>1110514</v>
      </c>
      <c r="Q85">
        <v>1110624</v>
      </c>
      <c r="R85">
        <v>58.24</v>
      </c>
      <c r="S85">
        <v>61.92</v>
      </c>
      <c r="T85" t="s">
        <v>964</v>
      </c>
      <c r="U85" s="1">
        <v>15817343</v>
      </c>
      <c r="V85" t="s">
        <v>1501</v>
      </c>
      <c r="W85" t="s">
        <v>1454</v>
      </c>
      <c r="X85" t="s">
        <v>1468</v>
      </c>
      <c r="Y85" t="s">
        <v>1456</v>
      </c>
    </row>
    <row r="86" spans="1:25">
      <c r="A86">
        <v>85</v>
      </c>
      <c r="B86" t="s">
        <v>211</v>
      </c>
      <c r="C86" t="s">
        <v>17</v>
      </c>
      <c r="D86" t="s">
        <v>1502</v>
      </c>
      <c r="E86" s="1">
        <v>20670000</v>
      </c>
      <c r="H86" t="s">
        <v>211</v>
      </c>
      <c r="I86" t="s">
        <v>216</v>
      </c>
      <c r="J86" t="s">
        <v>15</v>
      </c>
      <c r="K86">
        <v>320459.43599999999</v>
      </c>
      <c r="L86">
        <v>2726198.5419999999</v>
      </c>
      <c r="M86" t="s">
        <v>15</v>
      </c>
      <c r="N86" t="s">
        <v>223</v>
      </c>
      <c r="O86">
        <v>1110111</v>
      </c>
      <c r="P86">
        <v>1110907</v>
      </c>
      <c r="R86">
        <v>3.5</v>
      </c>
      <c r="S86">
        <v>15.64</v>
      </c>
      <c r="T86" t="s">
        <v>964</v>
      </c>
      <c r="U86" s="1">
        <v>3530247</v>
      </c>
      <c r="V86" t="s">
        <v>208</v>
      </c>
      <c r="W86" t="s">
        <v>1454</v>
      </c>
      <c r="X86" t="s">
        <v>1503</v>
      </c>
      <c r="Y86" t="s">
        <v>1504</v>
      </c>
    </row>
    <row r="87" spans="1:25">
      <c r="A87">
        <v>86</v>
      </c>
      <c r="B87" t="s">
        <v>211</v>
      </c>
      <c r="C87" t="s">
        <v>1505</v>
      </c>
      <c r="D87" t="s">
        <v>1506</v>
      </c>
      <c r="E87" s="1">
        <v>4240000</v>
      </c>
      <c r="H87" t="s">
        <v>211</v>
      </c>
      <c r="I87" t="s">
        <v>1507</v>
      </c>
      <c r="J87" t="s">
        <v>1488</v>
      </c>
      <c r="M87" t="s">
        <v>1508</v>
      </c>
      <c r="N87" t="s">
        <v>1509</v>
      </c>
      <c r="O87">
        <v>1110101</v>
      </c>
      <c r="P87">
        <v>1111130</v>
      </c>
      <c r="R87">
        <v>11.43</v>
      </c>
      <c r="S87">
        <v>11.43</v>
      </c>
      <c r="T87" t="s">
        <v>964</v>
      </c>
      <c r="U87">
        <v>0</v>
      </c>
      <c r="V87" t="s">
        <v>1510</v>
      </c>
      <c r="W87" t="s">
        <v>1454</v>
      </c>
      <c r="X87" t="s">
        <v>1511</v>
      </c>
      <c r="Y87" t="s">
        <v>1456</v>
      </c>
    </row>
    <row r="88" spans="1:25">
      <c r="A88">
        <v>87</v>
      </c>
      <c r="B88" t="s">
        <v>211</v>
      </c>
      <c r="C88" t="s">
        <v>1512</v>
      </c>
      <c r="D88" t="s">
        <v>1513</v>
      </c>
      <c r="E88" s="1">
        <v>3308000</v>
      </c>
      <c r="H88" t="s">
        <v>211</v>
      </c>
      <c r="I88" t="s">
        <v>1514</v>
      </c>
      <c r="J88" t="s">
        <v>1488</v>
      </c>
      <c r="M88" t="s">
        <v>1488</v>
      </c>
      <c r="N88" t="s">
        <v>1515</v>
      </c>
      <c r="O88">
        <v>1110101</v>
      </c>
      <c r="P88">
        <v>1111130</v>
      </c>
      <c r="R88">
        <v>0.1</v>
      </c>
      <c r="S88">
        <v>0.1</v>
      </c>
      <c r="T88" t="s">
        <v>964</v>
      </c>
      <c r="U88">
        <v>0</v>
      </c>
      <c r="V88" t="s">
        <v>1510</v>
      </c>
      <c r="W88" t="s">
        <v>1454</v>
      </c>
      <c r="X88" t="s">
        <v>1511</v>
      </c>
      <c r="Y88" t="s">
        <v>1516</v>
      </c>
    </row>
    <row r="89" spans="1:25">
      <c r="A89">
        <v>88</v>
      </c>
      <c r="B89" t="s">
        <v>211</v>
      </c>
      <c r="C89" t="s">
        <v>1517</v>
      </c>
      <c r="D89" t="s">
        <v>1518</v>
      </c>
      <c r="E89" s="1">
        <v>3280000</v>
      </c>
      <c r="H89" t="s">
        <v>211</v>
      </c>
      <c r="I89" t="s">
        <v>1519</v>
      </c>
      <c r="J89" t="s">
        <v>1488</v>
      </c>
      <c r="M89" t="s">
        <v>1488</v>
      </c>
      <c r="N89" t="s">
        <v>1515</v>
      </c>
      <c r="O89">
        <v>1110101</v>
      </c>
      <c r="P89">
        <v>1111130</v>
      </c>
      <c r="R89">
        <v>0.1</v>
      </c>
      <c r="S89">
        <v>0.1</v>
      </c>
      <c r="T89" t="s">
        <v>964</v>
      </c>
      <c r="U89">
        <v>0</v>
      </c>
      <c r="V89" t="s">
        <v>1510</v>
      </c>
      <c r="W89" t="s">
        <v>1454</v>
      </c>
      <c r="X89" t="s">
        <v>1511</v>
      </c>
      <c r="Y89" t="s">
        <v>1516</v>
      </c>
    </row>
    <row r="90" spans="1:25">
      <c r="A90">
        <v>89</v>
      </c>
      <c r="B90" t="s">
        <v>211</v>
      </c>
      <c r="C90" t="s">
        <v>1520</v>
      </c>
      <c r="D90" t="s">
        <v>1521</v>
      </c>
      <c r="E90" s="1">
        <v>3280000</v>
      </c>
      <c r="H90" t="s">
        <v>211</v>
      </c>
      <c r="I90" t="s">
        <v>1522</v>
      </c>
      <c r="J90" t="s">
        <v>1488</v>
      </c>
      <c r="M90" t="s">
        <v>1488</v>
      </c>
      <c r="N90" t="s">
        <v>1515</v>
      </c>
      <c r="O90">
        <v>1110101</v>
      </c>
      <c r="P90">
        <v>1111130</v>
      </c>
      <c r="R90">
        <v>0.1</v>
      </c>
      <c r="S90">
        <v>0.1</v>
      </c>
      <c r="T90" t="s">
        <v>964</v>
      </c>
      <c r="U90">
        <v>0</v>
      </c>
      <c r="V90" t="s">
        <v>1510</v>
      </c>
      <c r="W90" t="s">
        <v>1454</v>
      </c>
      <c r="X90" t="s">
        <v>1511</v>
      </c>
      <c r="Y90" t="s">
        <v>363</v>
      </c>
    </row>
    <row r="91" spans="1:25">
      <c r="A91">
        <v>90</v>
      </c>
      <c r="B91" t="s">
        <v>211</v>
      </c>
      <c r="C91" t="s">
        <v>1523</v>
      </c>
      <c r="D91" t="s">
        <v>1524</v>
      </c>
      <c r="E91" s="1">
        <v>20580000</v>
      </c>
      <c r="I91" t="s">
        <v>216</v>
      </c>
      <c r="J91" t="s">
        <v>1525</v>
      </c>
      <c r="M91" t="s">
        <v>1488</v>
      </c>
      <c r="N91" t="s">
        <v>1526</v>
      </c>
      <c r="O91">
        <v>1110314</v>
      </c>
      <c r="P91">
        <v>1111115</v>
      </c>
      <c r="R91" t="s">
        <v>1527</v>
      </c>
      <c r="V91" t="s">
        <v>1528</v>
      </c>
      <c r="W91" t="s">
        <v>1454</v>
      </c>
      <c r="X91" t="s">
        <v>1529</v>
      </c>
      <c r="Y91" t="s">
        <v>924</v>
      </c>
    </row>
    <row r="92" spans="1:25">
      <c r="A92">
        <v>91</v>
      </c>
      <c r="B92" t="s">
        <v>1530</v>
      </c>
      <c r="C92" t="s">
        <v>1531</v>
      </c>
      <c r="D92" t="s">
        <v>336</v>
      </c>
      <c r="E92" s="1">
        <v>54400000</v>
      </c>
      <c r="F92" s="1">
        <v>55181075</v>
      </c>
      <c r="H92" t="s">
        <v>1532</v>
      </c>
      <c r="I92" t="s">
        <v>1533</v>
      </c>
      <c r="J92" t="s">
        <v>1534</v>
      </c>
      <c r="K92">
        <v>170767.4417</v>
      </c>
      <c r="L92">
        <v>2594794.8670000001</v>
      </c>
      <c r="M92" t="s">
        <v>1534</v>
      </c>
      <c r="N92" t="s">
        <v>1535</v>
      </c>
      <c r="O92">
        <v>1090507</v>
      </c>
      <c r="P92">
        <v>1100501</v>
      </c>
      <c r="Q92">
        <v>1101028</v>
      </c>
      <c r="R92">
        <v>100</v>
      </c>
      <c r="S92">
        <v>100</v>
      </c>
      <c r="T92" t="s">
        <v>960</v>
      </c>
      <c r="U92" s="1">
        <v>39643892</v>
      </c>
      <c r="V92" t="s">
        <v>1536</v>
      </c>
      <c r="W92" t="s">
        <v>1537</v>
      </c>
      <c r="X92" t="s">
        <v>1538</v>
      </c>
      <c r="Y92" t="s">
        <v>405</v>
      </c>
    </row>
    <row r="93" spans="1:25">
      <c r="A93">
        <v>92</v>
      </c>
      <c r="B93" t="s">
        <v>1530</v>
      </c>
      <c r="C93" t="s">
        <v>1539</v>
      </c>
      <c r="D93" t="s">
        <v>1540</v>
      </c>
      <c r="E93" s="1">
        <v>41596000</v>
      </c>
      <c r="F93" s="1">
        <v>42053330</v>
      </c>
      <c r="H93" t="s">
        <v>1532</v>
      </c>
      <c r="I93" t="s">
        <v>1533</v>
      </c>
      <c r="J93" t="s">
        <v>1541</v>
      </c>
      <c r="K93">
        <v>162139.83189999999</v>
      </c>
      <c r="L93">
        <v>2595054.2000000002</v>
      </c>
      <c r="M93" t="s">
        <v>1541</v>
      </c>
      <c r="N93" t="s">
        <v>1542</v>
      </c>
      <c r="O93">
        <v>1090507</v>
      </c>
      <c r="P93">
        <v>1100501</v>
      </c>
      <c r="Q93">
        <v>1101117</v>
      </c>
      <c r="R93">
        <v>100</v>
      </c>
      <c r="S93">
        <v>100</v>
      </c>
      <c r="T93" t="s">
        <v>960</v>
      </c>
      <c r="U93" s="1">
        <v>28586692</v>
      </c>
      <c r="V93" t="s">
        <v>1543</v>
      </c>
      <c r="W93" t="s">
        <v>1544</v>
      </c>
      <c r="X93" t="s">
        <v>1538</v>
      </c>
      <c r="Y93" t="s">
        <v>405</v>
      </c>
    </row>
    <row r="94" spans="1:25">
      <c r="A94">
        <v>93</v>
      </c>
      <c r="B94" t="s">
        <v>1530</v>
      </c>
      <c r="C94" t="s">
        <v>1545</v>
      </c>
      <c r="D94" t="s">
        <v>1546</v>
      </c>
      <c r="E94" s="1">
        <v>42500000</v>
      </c>
      <c r="F94" s="1">
        <v>30630439</v>
      </c>
      <c r="H94" t="s">
        <v>1530</v>
      </c>
      <c r="I94" t="s">
        <v>1547</v>
      </c>
      <c r="J94" t="s">
        <v>1548</v>
      </c>
      <c r="K94">
        <v>233745.1826</v>
      </c>
      <c r="L94">
        <v>2718361.378</v>
      </c>
      <c r="M94" t="s">
        <v>1548</v>
      </c>
      <c r="N94" t="s">
        <v>1549</v>
      </c>
      <c r="O94">
        <v>1091108</v>
      </c>
      <c r="P94">
        <v>1101107</v>
      </c>
      <c r="Q94">
        <v>1101228</v>
      </c>
      <c r="R94">
        <v>100</v>
      </c>
      <c r="S94">
        <v>100</v>
      </c>
      <c r="T94" t="s">
        <v>944</v>
      </c>
      <c r="U94" s="1">
        <v>30630439</v>
      </c>
      <c r="V94" t="s">
        <v>1550</v>
      </c>
      <c r="W94" t="s">
        <v>1551</v>
      </c>
      <c r="X94" t="s">
        <v>1538</v>
      </c>
      <c r="Y94" t="s">
        <v>805</v>
      </c>
    </row>
    <row r="95" spans="1:25">
      <c r="A95">
        <v>94</v>
      </c>
      <c r="B95" t="s">
        <v>1530</v>
      </c>
      <c r="C95" t="s">
        <v>1552</v>
      </c>
      <c r="D95" t="s">
        <v>1553</v>
      </c>
      <c r="E95" s="1">
        <v>6919990</v>
      </c>
      <c r="F95" s="1">
        <v>7174752</v>
      </c>
      <c r="H95" t="s">
        <v>1530</v>
      </c>
      <c r="I95" t="s">
        <v>1554</v>
      </c>
      <c r="J95" t="s">
        <v>1555</v>
      </c>
      <c r="K95">
        <v>248580.44570000001</v>
      </c>
      <c r="L95">
        <v>2749730.1690000002</v>
      </c>
      <c r="M95" t="s">
        <v>1555</v>
      </c>
      <c r="N95" t="s">
        <v>1556</v>
      </c>
      <c r="O95">
        <v>1100906</v>
      </c>
      <c r="P95">
        <v>1110304</v>
      </c>
      <c r="R95">
        <v>100</v>
      </c>
      <c r="S95">
        <v>100</v>
      </c>
      <c r="T95" t="s">
        <v>960</v>
      </c>
      <c r="U95" s="1">
        <v>6580002</v>
      </c>
      <c r="V95" t="s">
        <v>1557</v>
      </c>
      <c r="W95" t="s">
        <v>1551</v>
      </c>
      <c r="X95" t="s">
        <v>1538</v>
      </c>
      <c r="Y95" t="s">
        <v>805</v>
      </c>
    </row>
    <row r="96" spans="1:25">
      <c r="A96">
        <v>95</v>
      </c>
      <c r="B96" t="s">
        <v>1530</v>
      </c>
      <c r="C96" t="s">
        <v>568</v>
      </c>
      <c r="D96" t="s">
        <v>566</v>
      </c>
      <c r="E96" s="1">
        <v>22448800</v>
      </c>
      <c r="F96" s="1">
        <v>22600641</v>
      </c>
      <c r="H96" t="s">
        <v>1530</v>
      </c>
      <c r="I96" t="s">
        <v>1558</v>
      </c>
      <c r="J96" t="s">
        <v>1191</v>
      </c>
      <c r="K96">
        <v>237188.4982</v>
      </c>
      <c r="L96">
        <v>2705077.273</v>
      </c>
      <c r="M96" t="s">
        <v>1559</v>
      </c>
      <c r="N96" t="s">
        <v>1560</v>
      </c>
      <c r="O96">
        <v>1100429</v>
      </c>
      <c r="P96">
        <v>1101124</v>
      </c>
      <c r="R96">
        <v>100</v>
      </c>
      <c r="S96">
        <v>100</v>
      </c>
      <c r="T96" t="s">
        <v>1452</v>
      </c>
      <c r="U96" s="1">
        <v>22600641</v>
      </c>
      <c r="V96" t="s">
        <v>1561</v>
      </c>
      <c r="W96" t="s">
        <v>1551</v>
      </c>
      <c r="X96" t="s">
        <v>1538</v>
      </c>
      <c r="Y96" t="s">
        <v>805</v>
      </c>
    </row>
    <row r="97" spans="1:25">
      <c r="A97">
        <v>96</v>
      </c>
      <c r="B97" t="s">
        <v>1530</v>
      </c>
      <c r="C97" t="s">
        <v>1562</v>
      </c>
      <c r="D97" t="s">
        <v>1563</v>
      </c>
      <c r="E97" s="1">
        <v>19780000</v>
      </c>
      <c r="F97" s="1">
        <v>18483908</v>
      </c>
      <c r="H97" t="s">
        <v>1530</v>
      </c>
      <c r="I97" t="s">
        <v>1547</v>
      </c>
      <c r="J97" t="s">
        <v>1564</v>
      </c>
      <c r="K97">
        <v>230590.97010000001</v>
      </c>
      <c r="L97">
        <v>2714611.3960000002</v>
      </c>
      <c r="M97" t="s">
        <v>1565</v>
      </c>
      <c r="N97" t="s">
        <v>1566</v>
      </c>
      <c r="O97">
        <v>1100826</v>
      </c>
      <c r="P97">
        <v>1110221</v>
      </c>
      <c r="R97">
        <v>100</v>
      </c>
      <c r="S97">
        <v>100</v>
      </c>
      <c r="T97" t="s">
        <v>960</v>
      </c>
      <c r="U97" s="1">
        <v>4955395</v>
      </c>
      <c r="V97" t="s">
        <v>1567</v>
      </c>
      <c r="W97" t="s">
        <v>1551</v>
      </c>
      <c r="X97" t="s">
        <v>1538</v>
      </c>
      <c r="Y97" t="s">
        <v>805</v>
      </c>
    </row>
    <row r="98" spans="1:25">
      <c r="A98">
        <v>97</v>
      </c>
      <c r="B98" t="s">
        <v>1530</v>
      </c>
      <c r="C98" t="s">
        <v>1568</v>
      </c>
      <c r="D98" t="s">
        <v>1569</v>
      </c>
      <c r="E98" s="1">
        <v>10330000</v>
      </c>
      <c r="F98" s="1">
        <v>6633474</v>
      </c>
      <c r="H98" t="s">
        <v>1530</v>
      </c>
      <c r="I98" t="s">
        <v>1570</v>
      </c>
      <c r="J98" t="s">
        <v>1571</v>
      </c>
      <c r="K98">
        <v>240238.16630000001</v>
      </c>
      <c r="L98">
        <v>2744956.2629999998</v>
      </c>
      <c r="M98" t="s">
        <v>1572</v>
      </c>
      <c r="N98" t="s">
        <v>1573</v>
      </c>
      <c r="O98">
        <v>1101202</v>
      </c>
      <c r="P98">
        <v>1110530</v>
      </c>
      <c r="R98">
        <v>46.88</v>
      </c>
      <c r="S98">
        <v>48.36</v>
      </c>
      <c r="T98" t="s">
        <v>964</v>
      </c>
      <c r="U98">
        <v>0</v>
      </c>
      <c r="V98" t="s">
        <v>1574</v>
      </c>
      <c r="W98" t="s">
        <v>1551</v>
      </c>
      <c r="X98" t="s">
        <v>1538</v>
      </c>
      <c r="Y98" t="s">
        <v>808</v>
      </c>
    </row>
    <row r="99" spans="1:25">
      <c r="A99">
        <v>98</v>
      </c>
      <c r="B99" t="s">
        <v>1530</v>
      </c>
      <c r="C99" t="s">
        <v>1575</v>
      </c>
      <c r="D99" t="s">
        <v>1576</v>
      </c>
      <c r="E99" s="1">
        <v>9190000</v>
      </c>
      <c r="H99" t="s">
        <v>1530</v>
      </c>
      <c r="I99" t="s">
        <v>1547</v>
      </c>
      <c r="J99" t="s">
        <v>1577</v>
      </c>
      <c r="M99" t="s">
        <v>1578</v>
      </c>
      <c r="N99" t="s">
        <v>1579</v>
      </c>
      <c r="O99">
        <v>1110208</v>
      </c>
      <c r="P99">
        <v>1111130</v>
      </c>
      <c r="R99">
        <v>20</v>
      </c>
      <c r="S99">
        <v>20</v>
      </c>
      <c r="T99" t="s">
        <v>964</v>
      </c>
      <c r="U99">
        <v>0</v>
      </c>
      <c r="V99" t="s">
        <v>1580</v>
      </c>
      <c r="W99" t="s">
        <v>1551</v>
      </c>
      <c r="X99" t="s">
        <v>1538</v>
      </c>
      <c r="Y99" t="s">
        <v>924</v>
      </c>
    </row>
    <row r="100" spans="1:25">
      <c r="A100">
        <v>99</v>
      </c>
      <c r="B100" t="s">
        <v>1530</v>
      </c>
      <c r="C100" t="s">
        <v>1581</v>
      </c>
      <c r="D100" t="s">
        <v>1582</v>
      </c>
      <c r="E100" s="1">
        <v>9250000</v>
      </c>
      <c r="H100" t="s">
        <v>1530</v>
      </c>
      <c r="I100" t="s">
        <v>1570</v>
      </c>
      <c r="J100" t="s">
        <v>1577</v>
      </c>
      <c r="M100" t="s">
        <v>1578</v>
      </c>
      <c r="N100" t="s">
        <v>1579</v>
      </c>
      <c r="O100">
        <v>1110208</v>
      </c>
      <c r="P100">
        <v>1111130</v>
      </c>
      <c r="R100">
        <v>20</v>
      </c>
      <c r="S100">
        <v>20</v>
      </c>
      <c r="T100" t="s">
        <v>964</v>
      </c>
      <c r="U100">
        <v>0</v>
      </c>
      <c r="V100" t="s">
        <v>1583</v>
      </c>
      <c r="W100" t="s">
        <v>1551</v>
      </c>
      <c r="X100" t="s">
        <v>1538</v>
      </c>
      <c r="Y100" t="s">
        <v>924</v>
      </c>
    </row>
    <row r="101" spans="1:25">
      <c r="A101">
        <v>100</v>
      </c>
      <c r="B101" t="s">
        <v>1530</v>
      </c>
      <c r="C101" t="s">
        <v>1584</v>
      </c>
      <c r="D101" t="s">
        <v>1585</v>
      </c>
      <c r="E101" s="1">
        <v>9200000</v>
      </c>
      <c r="H101" t="s">
        <v>1530</v>
      </c>
      <c r="I101" t="s">
        <v>1586</v>
      </c>
      <c r="J101" t="s">
        <v>1587</v>
      </c>
      <c r="M101" t="s">
        <v>1588</v>
      </c>
      <c r="N101" t="s">
        <v>1579</v>
      </c>
      <c r="O101">
        <v>1110208</v>
      </c>
      <c r="P101">
        <v>1111130</v>
      </c>
      <c r="R101">
        <v>20</v>
      </c>
      <c r="S101">
        <v>20</v>
      </c>
      <c r="T101" t="s">
        <v>964</v>
      </c>
      <c r="U101">
        <v>0</v>
      </c>
      <c r="V101" t="s">
        <v>1536</v>
      </c>
      <c r="W101" t="s">
        <v>1551</v>
      </c>
      <c r="X101" t="s">
        <v>1538</v>
      </c>
      <c r="Y101" t="s">
        <v>924</v>
      </c>
    </row>
    <row r="102" spans="1:25">
      <c r="A102">
        <v>101</v>
      </c>
      <c r="B102" t="s">
        <v>1530</v>
      </c>
      <c r="C102" t="s">
        <v>1589</v>
      </c>
      <c r="D102" t="s">
        <v>1590</v>
      </c>
      <c r="E102" s="1">
        <v>6880000</v>
      </c>
      <c r="H102" t="s">
        <v>1530</v>
      </c>
      <c r="I102" t="s">
        <v>1547</v>
      </c>
      <c r="J102" t="s">
        <v>1577</v>
      </c>
      <c r="M102" t="s">
        <v>1578</v>
      </c>
      <c r="N102" t="s">
        <v>1579</v>
      </c>
      <c r="O102">
        <v>1110208</v>
      </c>
      <c r="P102">
        <v>1111130</v>
      </c>
      <c r="R102">
        <v>20</v>
      </c>
      <c r="S102">
        <v>20</v>
      </c>
      <c r="T102" t="s">
        <v>964</v>
      </c>
      <c r="U102">
        <v>0</v>
      </c>
      <c r="V102" t="s">
        <v>1591</v>
      </c>
      <c r="W102" t="s">
        <v>1551</v>
      </c>
      <c r="X102" t="s">
        <v>1538</v>
      </c>
      <c r="Y102" t="s">
        <v>924</v>
      </c>
    </row>
    <row r="103" spans="1:25">
      <c r="A103">
        <v>102</v>
      </c>
      <c r="B103" t="s">
        <v>1530</v>
      </c>
      <c r="C103" t="s">
        <v>1592</v>
      </c>
      <c r="D103" t="s">
        <v>1593</v>
      </c>
      <c r="E103" s="1">
        <v>6940000</v>
      </c>
      <c r="H103" t="s">
        <v>1530</v>
      </c>
      <c r="I103" t="s">
        <v>1594</v>
      </c>
      <c r="J103" t="s">
        <v>1595</v>
      </c>
      <c r="K103">
        <v>258716.7089</v>
      </c>
      <c r="L103">
        <v>2747271.3289999999</v>
      </c>
      <c r="M103" t="s">
        <v>1596</v>
      </c>
      <c r="N103" t="s">
        <v>1597</v>
      </c>
      <c r="O103">
        <v>1100708</v>
      </c>
      <c r="P103">
        <v>1110203</v>
      </c>
      <c r="R103">
        <v>100</v>
      </c>
      <c r="S103">
        <v>100</v>
      </c>
      <c r="T103" t="s">
        <v>944</v>
      </c>
      <c r="U103" s="1">
        <v>3057019</v>
      </c>
      <c r="V103" t="s">
        <v>1598</v>
      </c>
      <c r="W103" t="s">
        <v>1551</v>
      </c>
      <c r="X103" t="s">
        <v>1599</v>
      </c>
      <c r="Y103" t="s">
        <v>924</v>
      </c>
    </row>
    <row r="104" spans="1:25">
      <c r="A104">
        <v>103</v>
      </c>
      <c r="B104" t="s">
        <v>1530</v>
      </c>
      <c r="C104" t="s">
        <v>1600</v>
      </c>
      <c r="D104" t="s">
        <v>1601</v>
      </c>
      <c r="E104" s="1">
        <v>24800000</v>
      </c>
      <c r="H104" t="s">
        <v>1530</v>
      </c>
      <c r="I104" t="s">
        <v>1602</v>
      </c>
      <c r="J104" t="s">
        <v>1603</v>
      </c>
      <c r="K104">
        <v>241906.31839999999</v>
      </c>
      <c r="L104">
        <v>2707090.21</v>
      </c>
      <c r="M104" t="s">
        <v>1603</v>
      </c>
      <c r="N104" t="s">
        <v>1604</v>
      </c>
      <c r="O104">
        <v>1110117</v>
      </c>
      <c r="P104">
        <v>1111112</v>
      </c>
      <c r="R104">
        <v>24.09</v>
      </c>
      <c r="S104">
        <v>21.1</v>
      </c>
      <c r="T104" t="s">
        <v>964</v>
      </c>
      <c r="U104">
        <v>0</v>
      </c>
      <c r="V104" t="s">
        <v>1605</v>
      </c>
      <c r="W104" t="s">
        <v>1551</v>
      </c>
      <c r="X104" t="s">
        <v>1606</v>
      </c>
      <c r="Y104" t="s">
        <v>1607</v>
      </c>
    </row>
    <row r="105" spans="1:25">
      <c r="A105">
        <v>104</v>
      </c>
      <c r="B105" t="s">
        <v>1608</v>
      </c>
      <c r="C105" t="s">
        <v>1609</v>
      </c>
      <c r="D105" t="s">
        <v>1610</v>
      </c>
      <c r="E105" s="1">
        <v>88620000</v>
      </c>
      <c r="F105" s="1">
        <v>84758081</v>
      </c>
      <c r="H105" t="s">
        <v>1608</v>
      </c>
      <c r="I105" t="s">
        <v>1611</v>
      </c>
      <c r="J105" t="s">
        <v>1612</v>
      </c>
      <c r="K105">
        <v>226216.9276</v>
      </c>
      <c r="L105">
        <v>2690359.2319999998</v>
      </c>
      <c r="M105" t="s">
        <v>1613</v>
      </c>
      <c r="N105" t="s">
        <v>1614</v>
      </c>
      <c r="O105">
        <v>1030908</v>
      </c>
      <c r="P105">
        <v>1040907</v>
      </c>
      <c r="Q105">
        <v>1041019</v>
      </c>
      <c r="R105">
        <v>100</v>
      </c>
      <c r="S105">
        <v>100</v>
      </c>
      <c r="T105" t="s">
        <v>1160</v>
      </c>
      <c r="U105" s="1">
        <v>84758081</v>
      </c>
      <c r="V105" t="s">
        <v>1615</v>
      </c>
      <c r="W105" t="s">
        <v>1616</v>
      </c>
      <c r="X105" t="s">
        <v>1617</v>
      </c>
      <c r="Y105" t="s">
        <v>1618</v>
      </c>
    </row>
    <row r="106" spans="1:25">
      <c r="A106">
        <v>105</v>
      </c>
      <c r="B106" t="s">
        <v>1608</v>
      </c>
      <c r="C106" t="s">
        <v>1619</v>
      </c>
      <c r="D106" t="s">
        <v>1620</v>
      </c>
      <c r="E106" s="1">
        <v>14820000</v>
      </c>
      <c r="F106" s="1">
        <v>15441662</v>
      </c>
      <c r="H106" t="s">
        <v>1608</v>
      </c>
      <c r="I106" t="s">
        <v>1611</v>
      </c>
      <c r="J106" t="s">
        <v>1612</v>
      </c>
      <c r="K106">
        <v>228734.45</v>
      </c>
      <c r="L106">
        <v>2686455.6030000001</v>
      </c>
      <c r="M106" t="s">
        <v>1613</v>
      </c>
      <c r="N106" t="s">
        <v>1621</v>
      </c>
      <c r="O106">
        <v>1041130</v>
      </c>
      <c r="P106">
        <v>1050527</v>
      </c>
      <c r="R106">
        <v>100</v>
      </c>
      <c r="S106">
        <v>99.99</v>
      </c>
      <c r="T106" t="s">
        <v>933</v>
      </c>
      <c r="U106" s="1">
        <v>11636000</v>
      </c>
      <c r="V106" t="s">
        <v>1622</v>
      </c>
      <c r="W106" t="s">
        <v>1616</v>
      </c>
      <c r="X106" t="s">
        <v>1623</v>
      </c>
      <c r="Y106" t="s">
        <v>805</v>
      </c>
    </row>
    <row r="107" spans="1:25">
      <c r="A107">
        <v>106</v>
      </c>
      <c r="B107" t="s">
        <v>1608</v>
      </c>
      <c r="C107" t="s">
        <v>1624</v>
      </c>
      <c r="D107" t="s">
        <v>1625</v>
      </c>
      <c r="E107" s="1">
        <v>176830000</v>
      </c>
      <c r="F107" s="1">
        <v>204128504</v>
      </c>
      <c r="H107" t="s">
        <v>1608</v>
      </c>
      <c r="I107" t="s">
        <v>1626</v>
      </c>
      <c r="J107" t="s">
        <v>1627</v>
      </c>
      <c r="K107">
        <v>203802.19390000001</v>
      </c>
      <c r="L107">
        <v>2679250.2289999998</v>
      </c>
      <c r="M107" t="s">
        <v>1628</v>
      </c>
      <c r="N107" t="s">
        <v>1629</v>
      </c>
      <c r="O107">
        <v>1070419</v>
      </c>
      <c r="P107">
        <v>1090407</v>
      </c>
      <c r="Q107">
        <v>1101008</v>
      </c>
      <c r="R107">
        <v>100</v>
      </c>
      <c r="S107">
        <v>100</v>
      </c>
      <c r="T107" t="s">
        <v>960</v>
      </c>
      <c r="U107" s="1">
        <v>195940000</v>
      </c>
      <c r="V107" t="s">
        <v>1630</v>
      </c>
      <c r="W107" t="s">
        <v>1616</v>
      </c>
      <c r="X107" t="s">
        <v>1631</v>
      </c>
      <c r="Y107" t="s">
        <v>448</v>
      </c>
    </row>
    <row r="108" spans="1:25">
      <c r="A108">
        <v>107</v>
      </c>
      <c r="B108" t="s">
        <v>1608</v>
      </c>
      <c r="C108" t="s">
        <v>528</v>
      </c>
      <c r="D108" t="s">
        <v>524</v>
      </c>
      <c r="E108" s="1">
        <v>166300000</v>
      </c>
      <c r="F108" s="1">
        <v>193447625</v>
      </c>
      <c r="H108" t="s">
        <v>1632</v>
      </c>
      <c r="I108" t="s">
        <v>1633</v>
      </c>
      <c r="J108" t="s">
        <v>1634</v>
      </c>
      <c r="K108">
        <v>220152.4779</v>
      </c>
      <c r="L108">
        <v>2680154.9350000001</v>
      </c>
      <c r="M108" t="s">
        <v>1635</v>
      </c>
      <c r="N108" t="s">
        <v>1636</v>
      </c>
      <c r="O108">
        <v>1090702</v>
      </c>
      <c r="P108">
        <v>1100805</v>
      </c>
      <c r="Q108">
        <v>1110601</v>
      </c>
      <c r="R108">
        <v>79.19</v>
      </c>
      <c r="S108">
        <v>78.7</v>
      </c>
      <c r="T108" t="s">
        <v>964</v>
      </c>
      <c r="U108" s="1">
        <v>139472000</v>
      </c>
      <c r="V108" t="s">
        <v>1637</v>
      </c>
      <c r="W108" t="s">
        <v>1616</v>
      </c>
      <c r="X108" t="s">
        <v>1638</v>
      </c>
      <c r="Y108" t="s">
        <v>405</v>
      </c>
    </row>
    <row r="109" spans="1:25">
      <c r="A109">
        <v>108</v>
      </c>
      <c r="B109" t="s">
        <v>1608</v>
      </c>
      <c r="C109" t="s">
        <v>728</v>
      </c>
      <c r="D109" t="s">
        <v>1639</v>
      </c>
      <c r="E109" s="1">
        <v>92000000</v>
      </c>
      <c r="F109" s="1">
        <v>118621759</v>
      </c>
      <c r="H109" t="s">
        <v>1632</v>
      </c>
      <c r="I109" t="s">
        <v>1640</v>
      </c>
      <c r="J109" t="s">
        <v>1634</v>
      </c>
      <c r="K109">
        <v>220152.6531</v>
      </c>
      <c r="L109">
        <v>2680152.8390000002</v>
      </c>
      <c r="M109" t="s">
        <v>1635</v>
      </c>
      <c r="N109" t="s">
        <v>1641</v>
      </c>
      <c r="O109">
        <v>1090820</v>
      </c>
      <c r="P109">
        <v>1101212</v>
      </c>
      <c r="Q109">
        <v>1110602</v>
      </c>
      <c r="R109">
        <v>82.11</v>
      </c>
      <c r="S109">
        <v>77.83</v>
      </c>
      <c r="T109" t="s">
        <v>964</v>
      </c>
      <c r="U109" s="1">
        <v>80734000</v>
      </c>
      <c r="V109" t="s">
        <v>1642</v>
      </c>
      <c r="W109" t="s">
        <v>1616</v>
      </c>
      <c r="X109" t="s">
        <v>1643</v>
      </c>
      <c r="Y109" t="s">
        <v>405</v>
      </c>
    </row>
    <row r="110" spans="1:25">
      <c r="A110">
        <v>109</v>
      </c>
      <c r="B110" t="s">
        <v>1608</v>
      </c>
      <c r="C110" t="s">
        <v>1644</v>
      </c>
      <c r="D110" t="s">
        <v>1645</v>
      </c>
      <c r="E110" s="1">
        <v>86500000</v>
      </c>
      <c r="F110" s="1">
        <v>89300941</v>
      </c>
      <c r="H110" t="s">
        <v>1071</v>
      </c>
      <c r="I110" t="s">
        <v>1646</v>
      </c>
      <c r="J110" t="s">
        <v>1647</v>
      </c>
      <c r="K110">
        <v>181969.48430000001</v>
      </c>
      <c r="L110">
        <v>2600071.071</v>
      </c>
      <c r="M110" t="s">
        <v>1647</v>
      </c>
      <c r="N110" t="s">
        <v>1648</v>
      </c>
      <c r="O110">
        <v>1090511</v>
      </c>
      <c r="P110">
        <v>1100614</v>
      </c>
      <c r="Q110">
        <v>1110607</v>
      </c>
      <c r="R110">
        <v>86.91</v>
      </c>
      <c r="S110">
        <v>87.16</v>
      </c>
      <c r="T110" t="s">
        <v>964</v>
      </c>
      <c r="U110" s="1">
        <v>75435000</v>
      </c>
      <c r="V110" t="s">
        <v>1649</v>
      </c>
      <c r="W110" t="s">
        <v>1616</v>
      </c>
      <c r="X110" t="s">
        <v>1650</v>
      </c>
      <c r="Y110" t="s">
        <v>405</v>
      </c>
    </row>
    <row r="111" spans="1:25">
      <c r="A111">
        <v>110</v>
      </c>
      <c r="B111" t="s">
        <v>1608</v>
      </c>
      <c r="C111" t="s">
        <v>1651</v>
      </c>
      <c r="D111" t="s">
        <v>1652</v>
      </c>
      <c r="E111" s="1">
        <v>80800000</v>
      </c>
      <c r="F111" s="1">
        <v>79077195</v>
      </c>
      <c r="H111" t="s">
        <v>1071</v>
      </c>
      <c r="I111" t="s">
        <v>1646</v>
      </c>
      <c r="J111" t="s">
        <v>1647</v>
      </c>
      <c r="K111">
        <v>182544.6053</v>
      </c>
      <c r="L111">
        <v>2599521.4589999998</v>
      </c>
      <c r="M111" t="s">
        <v>1647</v>
      </c>
      <c r="N111" t="s">
        <v>1653</v>
      </c>
      <c r="O111">
        <v>1090511</v>
      </c>
      <c r="P111">
        <v>1100306</v>
      </c>
      <c r="Q111">
        <v>1110510</v>
      </c>
      <c r="R111">
        <v>90.42</v>
      </c>
      <c r="S111">
        <v>90.46</v>
      </c>
      <c r="T111" t="s">
        <v>964</v>
      </c>
      <c r="U111" s="1">
        <v>58167000</v>
      </c>
      <c r="V111" t="s">
        <v>1649</v>
      </c>
      <c r="W111" t="s">
        <v>1616</v>
      </c>
      <c r="X111" t="s">
        <v>1650</v>
      </c>
      <c r="Y111" t="s">
        <v>405</v>
      </c>
    </row>
    <row r="112" spans="1:25">
      <c r="A112">
        <v>111</v>
      </c>
      <c r="B112" t="s">
        <v>1608</v>
      </c>
      <c r="C112" t="s">
        <v>1654</v>
      </c>
      <c r="D112" t="s">
        <v>1655</v>
      </c>
      <c r="E112" s="1">
        <v>68300000</v>
      </c>
      <c r="H112" t="s">
        <v>1608</v>
      </c>
      <c r="I112" t="s">
        <v>1640</v>
      </c>
      <c r="J112" t="s">
        <v>1656</v>
      </c>
      <c r="K112">
        <v>214952.47570000001</v>
      </c>
      <c r="L112">
        <v>2667202.9700000002</v>
      </c>
      <c r="M112" t="s">
        <v>1657</v>
      </c>
      <c r="N112" t="s">
        <v>1658</v>
      </c>
      <c r="O112">
        <v>1100107</v>
      </c>
      <c r="P112">
        <v>1110401</v>
      </c>
      <c r="Q112">
        <v>1110622</v>
      </c>
      <c r="R112">
        <v>66.150000000000006</v>
      </c>
      <c r="S112">
        <v>82.61</v>
      </c>
      <c r="T112" t="s">
        <v>964</v>
      </c>
      <c r="U112" s="1">
        <v>35905000</v>
      </c>
      <c r="V112" t="s">
        <v>1659</v>
      </c>
      <c r="W112" t="s">
        <v>1616</v>
      </c>
      <c r="X112" t="s">
        <v>1660</v>
      </c>
      <c r="Y112" t="s">
        <v>342</v>
      </c>
    </row>
    <row r="113" spans="1:25">
      <c r="A113">
        <v>112</v>
      </c>
      <c r="B113" t="s">
        <v>1608</v>
      </c>
      <c r="C113" t="s">
        <v>1661</v>
      </c>
      <c r="D113" t="s">
        <v>1662</v>
      </c>
      <c r="E113" s="1">
        <v>89580000</v>
      </c>
      <c r="F113" s="1">
        <v>90291973</v>
      </c>
      <c r="H113" t="s">
        <v>1608</v>
      </c>
      <c r="I113" t="s">
        <v>1663</v>
      </c>
      <c r="J113" t="s">
        <v>1664</v>
      </c>
      <c r="K113">
        <v>213229.0442</v>
      </c>
      <c r="L113">
        <v>2666170.2510000002</v>
      </c>
      <c r="M113" t="s">
        <v>1665</v>
      </c>
      <c r="N113" t="s">
        <v>1666</v>
      </c>
      <c r="O113">
        <v>1100217</v>
      </c>
      <c r="P113">
        <v>1110611</v>
      </c>
      <c r="R113">
        <v>54.8</v>
      </c>
      <c r="S113">
        <v>56.2</v>
      </c>
      <c r="T113" t="s">
        <v>964</v>
      </c>
      <c r="U113" s="1">
        <v>40335000</v>
      </c>
      <c r="V113" t="s">
        <v>1667</v>
      </c>
      <c r="W113" t="s">
        <v>1616</v>
      </c>
      <c r="X113" t="s">
        <v>1668</v>
      </c>
      <c r="Y113" t="s">
        <v>1456</v>
      </c>
    </row>
    <row r="114" spans="1:25">
      <c r="A114">
        <v>113</v>
      </c>
      <c r="B114" t="s">
        <v>1608</v>
      </c>
      <c r="C114" t="s">
        <v>572</v>
      </c>
      <c r="D114" t="s">
        <v>569</v>
      </c>
      <c r="E114" s="1">
        <v>118890000</v>
      </c>
      <c r="F114" s="1">
        <v>119932838</v>
      </c>
      <c r="H114" t="s">
        <v>1608</v>
      </c>
      <c r="I114" t="s">
        <v>1663</v>
      </c>
      <c r="J114" t="s">
        <v>1664</v>
      </c>
      <c r="K114">
        <v>213683.73190000001</v>
      </c>
      <c r="L114">
        <v>2666534.2420000001</v>
      </c>
      <c r="M114" t="s">
        <v>1664</v>
      </c>
      <c r="N114" t="s">
        <v>1669</v>
      </c>
      <c r="O114">
        <v>1100207</v>
      </c>
      <c r="P114">
        <v>1111029</v>
      </c>
      <c r="Q114">
        <v>1111123</v>
      </c>
      <c r="R114">
        <v>41.68</v>
      </c>
      <c r="S114">
        <v>38.479999999999997</v>
      </c>
      <c r="T114" t="s">
        <v>964</v>
      </c>
      <c r="U114" s="1">
        <v>35493000</v>
      </c>
      <c r="V114" t="s">
        <v>1670</v>
      </c>
      <c r="W114" t="s">
        <v>1616</v>
      </c>
      <c r="X114" t="s">
        <v>1671</v>
      </c>
      <c r="Y114" t="s">
        <v>1456</v>
      </c>
    </row>
    <row r="115" spans="1:25">
      <c r="A115">
        <v>114</v>
      </c>
      <c r="B115" t="s">
        <v>1608</v>
      </c>
      <c r="C115" t="s">
        <v>596</v>
      </c>
      <c r="D115" t="s">
        <v>594</v>
      </c>
      <c r="E115" s="1">
        <v>23360000</v>
      </c>
      <c r="F115" s="1">
        <v>23565027</v>
      </c>
      <c r="H115" t="s">
        <v>1608</v>
      </c>
      <c r="I115" t="s">
        <v>1672</v>
      </c>
      <c r="J115" t="s">
        <v>1123</v>
      </c>
      <c r="K115">
        <v>213216.3308</v>
      </c>
      <c r="L115">
        <v>2654220.6880000001</v>
      </c>
      <c r="M115" t="s">
        <v>1673</v>
      </c>
      <c r="N115" t="s">
        <v>1674</v>
      </c>
      <c r="O115">
        <v>1100617</v>
      </c>
      <c r="P115">
        <v>1110112</v>
      </c>
      <c r="Q115">
        <v>1110322</v>
      </c>
      <c r="R115">
        <v>100</v>
      </c>
      <c r="S115">
        <v>100</v>
      </c>
      <c r="T115" t="s">
        <v>960</v>
      </c>
      <c r="U115" s="1">
        <v>16714737</v>
      </c>
      <c r="V115" t="s">
        <v>1675</v>
      </c>
      <c r="W115" t="s">
        <v>1616</v>
      </c>
      <c r="X115" t="s">
        <v>1676</v>
      </c>
      <c r="Y115" t="s">
        <v>1677</v>
      </c>
    </row>
    <row r="116" spans="1:25">
      <c r="A116">
        <v>115</v>
      </c>
      <c r="B116" t="s">
        <v>1608</v>
      </c>
      <c r="C116" t="s">
        <v>1678</v>
      </c>
      <c r="D116" t="s">
        <v>1679</v>
      </c>
      <c r="E116" s="1">
        <v>11870000</v>
      </c>
      <c r="H116" t="s">
        <v>1608</v>
      </c>
      <c r="I116" t="s">
        <v>1680</v>
      </c>
      <c r="J116" t="s">
        <v>1171</v>
      </c>
      <c r="K116">
        <v>224065.5141</v>
      </c>
      <c r="L116">
        <v>2694424.5260000001</v>
      </c>
      <c r="M116" t="s">
        <v>1171</v>
      </c>
      <c r="N116" t="s">
        <v>1681</v>
      </c>
      <c r="O116">
        <v>1110103</v>
      </c>
      <c r="P116">
        <v>1110611</v>
      </c>
      <c r="R116">
        <v>16.27</v>
      </c>
      <c r="S116">
        <v>25.51</v>
      </c>
      <c r="T116" t="s">
        <v>964</v>
      </c>
      <c r="U116">
        <v>0</v>
      </c>
      <c r="V116" t="s">
        <v>1682</v>
      </c>
      <c r="W116" t="s">
        <v>1616</v>
      </c>
      <c r="X116" t="s">
        <v>1683</v>
      </c>
      <c r="Y116" t="s">
        <v>1684</v>
      </c>
    </row>
    <row r="117" spans="1:25">
      <c r="A117">
        <v>116</v>
      </c>
      <c r="B117" t="s">
        <v>1608</v>
      </c>
      <c r="C117" t="s">
        <v>1685</v>
      </c>
      <c r="D117" t="s">
        <v>1686</v>
      </c>
      <c r="E117" s="1">
        <v>175000000</v>
      </c>
      <c r="H117" t="s">
        <v>1608</v>
      </c>
      <c r="I117" t="s">
        <v>1640</v>
      </c>
      <c r="J117" t="s">
        <v>1656</v>
      </c>
      <c r="K117">
        <v>214436.30790000001</v>
      </c>
      <c r="L117">
        <v>2666892.551</v>
      </c>
      <c r="M117" t="s">
        <v>1657</v>
      </c>
      <c r="N117" t="s">
        <v>1687</v>
      </c>
      <c r="O117">
        <v>1110106</v>
      </c>
      <c r="P117">
        <v>1120629</v>
      </c>
      <c r="R117">
        <v>3.28</v>
      </c>
      <c r="S117">
        <v>3.8</v>
      </c>
      <c r="T117" t="s">
        <v>964</v>
      </c>
      <c r="U117">
        <v>0</v>
      </c>
      <c r="V117" t="s">
        <v>1688</v>
      </c>
      <c r="W117" t="s">
        <v>1616</v>
      </c>
      <c r="X117" t="s">
        <v>1689</v>
      </c>
      <c r="Y117" t="s">
        <v>1456</v>
      </c>
    </row>
    <row r="118" spans="1:25">
      <c r="A118">
        <v>117</v>
      </c>
      <c r="B118" t="s">
        <v>1608</v>
      </c>
      <c r="C118" t="s">
        <v>1690</v>
      </c>
      <c r="D118" t="s">
        <v>1691</v>
      </c>
      <c r="E118" s="1">
        <v>3990000</v>
      </c>
      <c r="F118" s="1">
        <v>3560111</v>
      </c>
      <c r="H118" t="s">
        <v>1608</v>
      </c>
      <c r="I118" t="s">
        <v>1205</v>
      </c>
      <c r="J118" t="s">
        <v>1692</v>
      </c>
      <c r="M118" t="s">
        <v>1693</v>
      </c>
      <c r="N118" t="s">
        <v>1694</v>
      </c>
      <c r="O118">
        <v>1100217</v>
      </c>
      <c r="P118">
        <v>1101115</v>
      </c>
      <c r="Q118">
        <v>1101219</v>
      </c>
      <c r="R118">
        <v>100</v>
      </c>
      <c r="S118">
        <v>100</v>
      </c>
      <c r="T118" t="s">
        <v>944</v>
      </c>
      <c r="U118" s="1">
        <v>2392368</v>
      </c>
      <c r="V118" t="s">
        <v>1695</v>
      </c>
      <c r="W118" t="s">
        <v>1616</v>
      </c>
      <c r="X118" t="s">
        <v>1696</v>
      </c>
      <c r="Y118" t="s">
        <v>924</v>
      </c>
    </row>
    <row r="119" spans="1:25">
      <c r="A119">
        <v>118</v>
      </c>
      <c r="B119" t="s">
        <v>1608</v>
      </c>
      <c r="C119" t="s">
        <v>1697</v>
      </c>
      <c r="D119" t="s">
        <v>1698</v>
      </c>
      <c r="E119" s="1">
        <v>7180000</v>
      </c>
      <c r="H119" t="s">
        <v>1608</v>
      </c>
      <c r="I119" t="s">
        <v>1699</v>
      </c>
      <c r="J119" t="s">
        <v>1664</v>
      </c>
      <c r="K119">
        <v>199812.82399999999</v>
      </c>
      <c r="L119">
        <v>2673923.7119999998</v>
      </c>
      <c r="M119" t="s">
        <v>1700</v>
      </c>
      <c r="N119" t="s">
        <v>1701</v>
      </c>
      <c r="O119">
        <v>1101223</v>
      </c>
      <c r="P119">
        <v>1110421</v>
      </c>
      <c r="R119">
        <v>69.489999999999995</v>
      </c>
      <c r="S119">
        <v>70.16</v>
      </c>
      <c r="T119" t="s">
        <v>964</v>
      </c>
      <c r="U119">
        <v>0</v>
      </c>
      <c r="V119" t="s">
        <v>1702</v>
      </c>
      <c r="W119" t="s">
        <v>1616</v>
      </c>
      <c r="X119" t="s">
        <v>1703</v>
      </c>
      <c r="Y119" t="s">
        <v>1684</v>
      </c>
    </row>
    <row r="120" spans="1:25">
      <c r="A120">
        <v>119</v>
      </c>
      <c r="B120" t="s">
        <v>1608</v>
      </c>
      <c r="C120" t="s">
        <v>1704</v>
      </c>
      <c r="D120" t="s">
        <v>1705</v>
      </c>
      <c r="E120" s="1">
        <v>29360000</v>
      </c>
      <c r="H120" t="s">
        <v>1608</v>
      </c>
      <c r="I120" t="s">
        <v>1672</v>
      </c>
      <c r="J120" t="s">
        <v>1706</v>
      </c>
      <c r="K120">
        <v>225309.22630000001</v>
      </c>
      <c r="L120">
        <v>2641717.5989999999</v>
      </c>
      <c r="M120" t="s">
        <v>1706</v>
      </c>
      <c r="N120" t="s">
        <v>1707</v>
      </c>
      <c r="O120">
        <v>1100617</v>
      </c>
      <c r="P120">
        <v>1110313</v>
      </c>
      <c r="Q120">
        <v>1110520</v>
      </c>
      <c r="R120">
        <v>87.95</v>
      </c>
      <c r="S120">
        <v>93.93</v>
      </c>
      <c r="T120" t="s">
        <v>964</v>
      </c>
      <c r="U120" s="1">
        <v>19303000</v>
      </c>
      <c r="V120" t="s">
        <v>1649</v>
      </c>
      <c r="W120" t="s">
        <v>1616</v>
      </c>
      <c r="X120" t="s">
        <v>1650</v>
      </c>
      <c r="Y120" t="s">
        <v>1677</v>
      </c>
    </row>
    <row r="121" spans="1:25">
      <c r="A121">
        <v>120</v>
      </c>
      <c r="B121" t="s">
        <v>1608</v>
      </c>
      <c r="C121" t="s">
        <v>1708</v>
      </c>
      <c r="D121" t="s">
        <v>1709</v>
      </c>
      <c r="E121" s="1">
        <v>18870000</v>
      </c>
      <c r="F121" s="1">
        <v>23051737</v>
      </c>
      <c r="H121" t="s">
        <v>1608</v>
      </c>
      <c r="I121" t="s">
        <v>1710</v>
      </c>
      <c r="J121" t="s">
        <v>1711</v>
      </c>
      <c r="K121">
        <v>245155.97659999999</v>
      </c>
      <c r="L121">
        <v>2649992.86</v>
      </c>
      <c r="M121" t="s">
        <v>1711</v>
      </c>
      <c r="N121" t="s">
        <v>1712</v>
      </c>
      <c r="O121">
        <v>1100617</v>
      </c>
      <c r="P121">
        <v>1101213</v>
      </c>
      <c r="Q121">
        <v>1110120</v>
      </c>
      <c r="R121">
        <v>100</v>
      </c>
      <c r="S121">
        <v>100</v>
      </c>
      <c r="T121" t="s">
        <v>960</v>
      </c>
      <c r="U121" s="1">
        <v>12128000</v>
      </c>
      <c r="V121" t="s">
        <v>1713</v>
      </c>
      <c r="W121" t="s">
        <v>1616</v>
      </c>
      <c r="X121" t="s">
        <v>1714</v>
      </c>
      <c r="Y121" t="s">
        <v>1677</v>
      </c>
    </row>
    <row r="122" spans="1:25">
      <c r="A122">
        <v>121</v>
      </c>
      <c r="B122" t="s">
        <v>1608</v>
      </c>
      <c r="C122" t="s">
        <v>1715</v>
      </c>
      <c r="D122" t="s">
        <v>1716</v>
      </c>
      <c r="E122" s="1">
        <v>37950000</v>
      </c>
      <c r="H122" t="s">
        <v>1608</v>
      </c>
      <c r="I122" t="s">
        <v>1717</v>
      </c>
      <c r="J122" t="s">
        <v>1718</v>
      </c>
      <c r="K122">
        <v>205164.2788</v>
      </c>
      <c r="L122">
        <v>2666954.6490000002</v>
      </c>
      <c r="M122" t="s">
        <v>1718</v>
      </c>
      <c r="N122" t="s">
        <v>1719</v>
      </c>
      <c r="O122">
        <v>1100617</v>
      </c>
      <c r="P122">
        <v>1110211</v>
      </c>
      <c r="Q122">
        <v>1110517</v>
      </c>
      <c r="R122">
        <v>65.36</v>
      </c>
      <c r="S122">
        <v>68.98</v>
      </c>
      <c r="T122" t="s">
        <v>964</v>
      </c>
      <c r="U122" s="1">
        <v>17269000</v>
      </c>
      <c r="V122" t="s">
        <v>1622</v>
      </c>
      <c r="W122" t="s">
        <v>1616</v>
      </c>
      <c r="X122" t="s">
        <v>1623</v>
      </c>
      <c r="Y122" t="s">
        <v>1677</v>
      </c>
    </row>
    <row r="123" spans="1:25">
      <c r="A123">
        <v>122</v>
      </c>
      <c r="B123" t="s">
        <v>1608</v>
      </c>
      <c r="C123" t="s">
        <v>1720</v>
      </c>
      <c r="D123" t="s">
        <v>1721</v>
      </c>
      <c r="E123" s="1">
        <v>10960000</v>
      </c>
      <c r="H123" t="s">
        <v>1608</v>
      </c>
      <c r="I123" t="s">
        <v>1722</v>
      </c>
      <c r="J123" t="s">
        <v>1164</v>
      </c>
      <c r="M123" t="s">
        <v>1693</v>
      </c>
      <c r="N123" t="s">
        <v>1723</v>
      </c>
      <c r="P123">
        <v>1111130</v>
      </c>
      <c r="R123" t="s">
        <v>1724</v>
      </c>
      <c r="V123" t="s">
        <v>1695</v>
      </c>
      <c r="W123" t="s">
        <v>1616</v>
      </c>
      <c r="X123" t="s">
        <v>1696</v>
      </c>
      <c r="Y123" t="s">
        <v>363</v>
      </c>
    </row>
    <row r="124" spans="1:25">
      <c r="A124">
        <v>123</v>
      </c>
      <c r="B124" t="s">
        <v>1608</v>
      </c>
      <c r="C124" t="s">
        <v>1725</v>
      </c>
      <c r="D124" t="s">
        <v>1726</v>
      </c>
      <c r="E124" s="1">
        <v>7488000</v>
      </c>
      <c r="H124" t="s">
        <v>1608</v>
      </c>
      <c r="I124" t="s">
        <v>1558</v>
      </c>
      <c r="J124" t="s">
        <v>1164</v>
      </c>
      <c r="M124" t="s">
        <v>1727</v>
      </c>
      <c r="N124" t="s">
        <v>1723</v>
      </c>
      <c r="P124">
        <v>1111130</v>
      </c>
      <c r="R124" t="s">
        <v>1728</v>
      </c>
      <c r="V124" t="s">
        <v>1622</v>
      </c>
      <c r="W124" t="s">
        <v>1616</v>
      </c>
      <c r="X124" t="s">
        <v>1623</v>
      </c>
      <c r="Y124" t="s">
        <v>363</v>
      </c>
    </row>
    <row r="125" spans="1:25">
      <c r="A125">
        <v>124</v>
      </c>
      <c r="B125" t="s">
        <v>1608</v>
      </c>
      <c r="C125" t="s">
        <v>1729</v>
      </c>
      <c r="D125" t="s">
        <v>1730</v>
      </c>
      <c r="E125" s="1">
        <v>8138000</v>
      </c>
      <c r="F125" s="1">
        <v>16167564</v>
      </c>
      <c r="H125" t="s">
        <v>1608</v>
      </c>
      <c r="I125" t="s">
        <v>1680</v>
      </c>
      <c r="J125" t="s">
        <v>1692</v>
      </c>
      <c r="M125" t="s">
        <v>1731</v>
      </c>
      <c r="N125" t="s">
        <v>1732</v>
      </c>
      <c r="O125">
        <v>1100107</v>
      </c>
      <c r="P125">
        <v>1101231</v>
      </c>
      <c r="R125">
        <v>100</v>
      </c>
      <c r="S125">
        <v>100</v>
      </c>
      <c r="T125" t="s">
        <v>960</v>
      </c>
      <c r="U125" s="1">
        <v>16167564</v>
      </c>
      <c r="V125" t="s">
        <v>1659</v>
      </c>
      <c r="W125" t="s">
        <v>1616</v>
      </c>
      <c r="X125" t="s">
        <v>1660</v>
      </c>
      <c r="Y125" t="s">
        <v>924</v>
      </c>
    </row>
    <row r="126" spans="1:25">
      <c r="A126">
        <v>125</v>
      </c>
      <c r="B126" t="s">
        <v>1608</v>
      </c>
      <c r="C126" t="s">
        <v>1733</v>
      </c>
      <c r="D126" t="s">
        <v>1734</v>
      </c>
      <c r="E126" s="1">
        <v>11380000</v>
      </c>
      <c r="F126" s="1">
        <v>6878804</v>
      </c>
      <c r="H126" t="s">
        <v>1608</v>
      </c>
      <c r="I126" t="s">
        <v>1710</v>
      </c>
      <c r="J126" t="s">
        <v>1735</v>
      </c>
      <c r="M126" t="s">
        <v>1727</v>
      </c>
      <c r="N126" t="s">
        <v>1736</v>
      </c>
      <c r="O126">
        <v>1100114</v>
      </c>
      <c r="P126">
        <v>1101231</v>
      </c>
      <c r="R126">
        <v>100</v>
      </c>
      <c r="S126">
        <v>100</v>
      </c>
      <c r="T126" t="s">
        <v>960</v>
      </c>
      <c r="U126" s="1">
        <v>2105000</v>
      </c>
      <c r="V126" t="s">
        <v>1737</v>
      </c>
      <c r="W126" t="s">
        <v>1616</v>
      </c>
      <c r="X126" t="s">
        <v>1738</v>
      </c>
      <c r="Y126" t="s">
        <v>924</v>
      </c>
    </row>
    <row r="127" spans="1:25">
      <c r="A127">
        <v>126</v>
      </c>
      <c r="B127" t="s">
        <v>1608</v>
      </c>
      <c r="C127" t="s">
        <v>1739</v>
      </c>
      <c r="D127" t="s">
        <v>1740</v>
      </c>
      <c r="E127" s="1">
        <v>9190000</v>
      </c>
      <c r="F127" s="1">
        <v>17217860</v>
      </c>
      <c r="H127" t="s">
        <v>1608</v>
      </c>
      <c r="I127" t="s">
        <v>1710</v>
      </c>
      <c r="J127" t="s">
        <v>1692</v>
      </c>
      <c r="M127" t="s">
        <v>1741</v>
      </c>
      <c r="N127" t="s">
        <v>1742</v>
      </c>
      <c r="O127">
        <v>1100121</v>
      </c>
      <c r="P127">
        <v>1101231</v>
      </c>
      <c r="R127">
        <v>100</v>
      </c>
      <c r="S127">
        <v>100</v>
      </c>
      <c r="T127" t="s">
        <v>960</v>
      </c>
      <c r="U127" s="1">
        <v>17088000</v>
      </c>
      <c r="V127" t="s">
        <v>1637</v>
      </c>
      <c r="W127" t="s">
        <v>1616</v>
      </c>
      <c r="X127" t="s">
        <v>1638</v>
      </c>
      <c r="Y127" t="s">
        <v>924</v>
      </c>
    </row>
    <row r="128" spans="1:25">
      <c r="A128">
        <v>127</v>
      </c>
      <c r="B128" t="s">
        <v>1608</v>
      </c>
      <c r="C128" t="s">
        <v>1743</v>
      </c>
      <c r="D128" t="s">
        <v>1744</v>
      </c>
      <c r="E128" s="1">
        <v>9488000</v>
      </c>
      <c r="F128" s="1">
        <v>8904182</v>
      </c>
      <c r="H128" t="s">
        <v>1608</v>
      </c>
      <c r="I128" t="s">
        <v>1558</v>
      </c>
      <c r="J128" t="s">
        <v>1692</v>
      </c>
      <c r="M128" t="s">
        <v>1693</v>
      </c>
      <c r="N128" t="s">
        <v>1723</v>
      </c>
      <c r="O128">
        <v>1100621</v>
      </c>
      <c r="P128">
        <v>1101231</v>
      </c>
      <c r="R128">
        <v>100</v>
      </c>
      <c r="S128">
        <v>100</v>
      </c>
      <c r="T128" t="s">
        <v>944</v>
      </c>
      <c r="U128">
        <v>0</v>
      </c>
      <c r="V128" t="s">
        <v>1695</v>
      </c>
      <c r="W128" t="s">
        <v>1616</v>
      </c>
      <c r="X128" t="s">
        <v>1696</v>
      </c>
      <c r="Y128" t="s">
        <v>363</v>
      </c>
    </row>
    <row r="129" spans="1:25">
      <c r="A129">
        <v>128</v>
      </c>
      <c r="B129" t="s">
        <v>1608</v>
      </c>
      <c r="C129" t="s">
        <v>1745</v>
      </c>
      <c r="D129" t="s">
        <v>1746</v>
      </c>
      <c r="E129" s="1">
        <v>8970000</v>
      </c>
      <c r="F129" s="1">
        <v>3140945</v>
      </c>
      <c r="H129" t="s">
        <v>1608</v>
      </c>
      <c r="I129" t="s">
        <v>1699</v>
      </c>
      <c r="J129" t="s">
        <v>1164</v>
      </c>
      <c r="M129" t="s">
        <v>1747</v>
      </c>
      <c r="N129" t="s">
        <v>1748</v>
      </c>
      <c r="O129">
        <v>1100607</v>
      </c>
      <c r="P129">
        <v>1101231</v>
      </c>
      <c r="R129">
        <v>100</v>
      </c>
      <c r="S129">
        <v>100</v>
      </c>
      <c r="T129" t="s">
        <v>944</v>
      </c>
      <c r="U129" s="1">
        <v>3140945</v>
      </c>
      <c r="V129" t="s">
        <v>1667</v>
      </c>
      <c r="W129" t="s">
        <v>1616</v>
      </c>
      <c r="X129" t="s">
        <v>1668</v>
      </c>
      <c r="Y129" t="s">
        <v>924</v>
      </c>
    </row>
    <row r="130" spans="1:25">
      <c r="A130">
        <v>129</v>
      </c>
      <c r="B130" t="s">
        <v>1608</v>
      </c>
      <c r="C130" t="s">
        <v>1749</v>
      </c>
      <c r="D130" t="s">
        <v>1750</v>
      </c>
      <c r="E130" s="1">
        <v>4300000</v>
      </c>
      <c r="H130" t="s">
        <v>1608</v>
      </c>
      <c r="I130" t="s">
        <v>1751</v>
      </c>
      <c r="J130" t="s">
        <v>1164</v>
      </c>
      <c r="M130" t="s">
        <v>1693</v>
      </c>
      <c r="N130" t="s">
        <v>1752</v>
      </c>
      <c r="P130">
        <v>1111130</v>
      </c>
      <c r="R130" t="s">
        <v>1753</v>
      </c>
      <c r="V130" t="s">
        <v>1667</v>
      </c>
      <c r="W130" t="s">
        <v>1616</v>
      </c>
      <c r="X130" t="s">
        <v>1668</v>
      </c>
      <c r="Y130" t="s">
        <v>1684</v>
      </c>
    </row>
    <row r="131" spans="1:25">
      <c r="A131">
        <v>130</v>
      </c>
      <c r="B131" t="s">
        <v>1608</v>
      </c>
      <c r="C131" t="s">
        <v>1754</v>
      </c>
      <c r="D131" t="s">
        <v>1755</v>
      </c>
      <c r="E131" s="1">
        <v>3038000</v>
      </c>
      <c r="H131" t="s">
        <v>1608</v>
      </c>
      <c r="I131" t="s">
        <v>1710</v>
      </c>
      <c r="J131" t="s">
        <v>1164</v>
      </c>
      <c r="M131" t="s">
        <v>1741</v>
      </c>
      <c r="N131" t="s">
        <v>1756</v>
      </c>
      <c r="P131">
        <v>1111130</v>
      </c>
      <c r="R131" t="s">
        <v>1753</v>
      </c>
      <c r="V131" t="s">
        <v>1688</v>
      </c>
      <c r="W131" t="s">
        <v>1616</v>
      </c>
      <c r="X131" t="s">
        <v>1689</v>
      </c>
      <c r="Y131" t="s">
        <v>1684</v>
      </c>
    </row>
    <row r="132" spans="1:25">
      <c r="A132">
        <v>131</v>
      </c>
      <c r="B132" t="s">
        <v>1608</v>
      </c>
      <c r="C132" t="s">
        <v>1757</v>
      </c>
      <c r="D132" t="s">
        <v>1758</v>
      </c>
      <c r="E132" s="1">
        <v>2960000</v>
      </c>
      <c r="H132" t="s">
        <v>1608</v>
      </c>
      <c r="I132" t="s">
        <v>1751</v>
      </c>
      <c r="J132" t="s">
        <v>1692</v>
      </c>
      <c r="M132" t="s">
        <v>1759</v>
      </c>
      <c r="N132" t="s">
        <v>1760</v>
      </c>
      <c r="P132">
        <v>1111130</v>
      </c>
      <c r="R132" t="s">
        <v>1761</v>
      </c>
      <c r="V132" t="s">
        <v>1637</v>
      </c>
      <c r="W132" t="s">
        <v>1616</v>
      </c>
      <c r="X132" t="s">
        <v>1638</v>
      </c>
      <c r="Y132" t="s">
        <v>1684</v>
      </c>
    </row>
    <row r="133" spans="1:25">
      <c r="A133">
        <v>132</v>
      </c>
      <c r="B133" t="s">
        <v>1608</v>
      </c>
      <c r="C133" t="s">
        <v>1762</v>
      </c>
      <c r="D133" t="s">
        <v>1763</v>
      </c>
      <c r="E133" s="1">
        <v>9750000</v>
      </c>
      <c r="H133" t="s">
        <v>1608</v>
      </c>
      <c r="I133" t="s">
        <v>1764</v>
      </c>
      <c r="J133" t="s">
        <v>1164</v>
      </c>
      <c r="M133" t="s">
        <v>1765</v>
      </c>
      <c r="N133" t="s">
        <v>1748</v>
      </c>
      <c r="P133">
        <v>1111130</v>
      </c>
      <c r="R133" t="s">
        <v>1753</v>
      </c>
      <c r="V133" t="s">
        <v>1670</v>
      </c>
      <c r="W133" t="s">
        <v>1616</v>
      </c>
      <c r="X133" t="s">
        <v>1671</v>
      </c>
      <c r="Y133" t="s">
        <v>363</v>
      </c>
    </row>
    <row r="134" spans="1:25">
      <c r="A134">
        <v>133</v>
      </c>
      <c r="B134" t="s">
        <v>1608</v>
      </c>
      <c r="C134" t="s">
        <v>1766</v>
      </c>
      <c r="D134" t="s">
        <v>1767</v>
      </c>
      <c r="E134" s="1">
        <v>8770000</v>
      </c>
      <c r="H134" t="s">
        <v>1608</v>
      </c>
      <c r="I134" t="s">
        <v>1680</v>
      </c>
      <c r="J134" t="s">
        <v>1692</v>
      </c>
      <c r="M134" t="s">
        <v>1731</v>
      </c>
      <c r="N134" t="s">
        <v>1768</v>
      </c>
      <c r="P134">
        <v>1111130</v>
      </c>
      <c r="R134" t="s">
        <v>1769</v>
      </c>
      <c r="V134" t="s">
        <v>1770</v>
      </c>
      <c r="W134" t="s">
        <v>1616</v>
      </c>
      <c r="X134" t="s">
        <v>1771</v>
      </c>
      <c r="Y134" t="s">
        <v>363</v>
      </c>
    </row>
    <row r="135" spans="1:25">
      <c r="A135">
        <v>134</v>
      </c>
      <c r="B135" t="s">
        <v>1608</v>
      </c>
      <c r="C135" t="s">
        <v>1772</v>
      </c>
      <c r="D135" t="s">
        <v>1773</v>
      </c>
      <c r="E135" s="1">
        <v>11220000</v>
      </c>
      <c r="H135" t="s">
        <v>1608</v>
      </c>
      <c r="I135" t="s">
        <v>1680</v>
      </c>
      <c r="J135" t="s">
        <v>1735</v>
      </c>
      <c r="M135" t="s">
        <v>1774</v>
      </c>
      <c r="N135" t="s">
        <v>1775</v>
      </c>
      <c r="P135">
        <v>1111130</v>
      </c>
      <c r="R135" t="s">
        <v>1753</v>
      </c>
      <c r="V135" t="s">
        <v>1776</v>
      </c>
      <c r="W135" t="s">
        <v>1616</v>
      </c>
      <c r="X135" t="s">
        <v>1777</v>
      </c>
      <c r="Y135" t="s">
        <v>363</v>
      </c>
    </row>
    <row r="136" spans="1:25">
      <c r="A136">
        <v>135</v>
      </c>
      <c r="B136" t="s">
        <v>1608</v>
      </c>
      <c r="C136" t="s">
        <v>1778</v>
      </c>
      <c r="D136" t="s">
        <v>1779</v>
      </c>
      <c r="E136" s="1">
        <v>9600000</v>
      </c>
      <c r="H136" t="s">
        <v>1608</v>
      </c>
      <c r="I136" t="s">
        <v>1699</v>
      </c>
      <c r="J136" t="s">
        <v>1164</v>
      </c>
      <c r="M136" t="s">
        <v>1759</v>
      </c>
      <c r="N136" t="s">
        <v>1780</v>
      </c>
      <c r="P136">
        <v>1111130</v>
      </c>
      <c r="R136" t="s">
        <v>1781</v>
      </c>
      <c r="V136" t="s">
        <v>1637</v>
      </c>
      <c r="W136" t="s">
        <v>1616</v>
      </c>
      <c r="X136" t="s">
        <v>1638</v>
      </c>
      <c r="Y136" t="s">
        <v>363</v>
      </c>
    </row>
    <row r="137" spans="1:25">
      <c r="A137">
        <v>136</v>
      </c>
      <c r="B137" t="s">
        <v>1608</v>
      </c>
      <c r="C137" t="s">
        <v>1782</v>
      </c>
      <c r="D137" t="s">
        <v>1783</v>
      </c>
      <c r="E137" s="1">
        <v>20980000</v>
      </c>
      <c r="H137" t="s">
        <v>1608</v>
      </c>
      <c r="I137" t="s">
        <v>1784</v>
      </c>
      <c r="J137" t="s">
        <v>1692</v>
      </c>
      <c r="M137" t="s">
        <v>1785</v>
      </c>
      <c r="N137" t="s">
        <v>1786</v>
      </c>
      <c r="P137">
        <v>1111007</v>
      </c>
      <c r="R137" t="s">
        <v>1787</v>
      </c>
      <c r="V137" t="s">
        <v>1788</v>
      </c>
      <c r="W137" t="s">
        <v>1616</v>
      </c>
      <c r="X137" t="s">
        <v>1789</v>
      </c>
      <c r="Y137" t="s">
        <v>363</v>
      </c>
    </row>
    <row r="138" spans="1:25">
      <c r="A138">
        <v>137</v>
      </c>
      <c r="B138" t="s">
        <v>1608</v>
      </c>
      <c r="C138" t="s">
        <v>1790</v>
      </c>
      <c r="D138" t="s">
        <v>1791</v>
      </c>
      <c r="E138" s="1">
        <v>37680000</v>
      </c>
      <c r="F138" s="1">
        <v>37680000</v>
      </c>
      <c r="H138" t="s">
        <v>1792</v>
      </c>
      <c r="I138" t="s">
        <v>1099</v>
      </c>
      <c r="J138" t="s">
        <v>1612</v>
      </c>
      <c r="K138">
        <v>226171.46220000001</v>
      </c>
      <c r="L138">
        <v>2690949.7039999999</v>
      </c>
      <c r="M138" t="s">
        <v>1793</v>
      </c>
      <c r="N138" t="s">
        <v>1794</v>
      </c>
      <c r="O138">
        <v>1100217</v>
      </c>
      <c r="P138">
        <v>1110211</v>
      </c>
      <c r="Q138">
        <v>1110529</v>
      </c>
      <c r="R138">
        <v>87.4</v>
      </c>
      <c r="S138">
        <v>90</v>
      </c>
      <c r="T138" t="s">
        <v>964</v>
      </c>
      <c r="U138" s="1">
        <v>19495395</v>
      </c>
      <c r="V138" t="s">
        <v>1795</v>
      </c>
      <c r="W138" t="s">
        <v>1616</v>
      </c>
      <c r="X138" t="s">
        <v>1631</v>
      </c>
      <c r="Y138" t="s">
        <v>363</v>
      </c>
    </row>
    <row r="139" spans="1:25">
      <c r="A139">
        <v>138</v>
      </c>
      <c r="B139" t="s">
        <v>1608</v>
      </c>
      <c r="C139" t="s">
        <v>1796</v>
      </c>
      <c r="D139" t="s">
        <v>1797</v>
      </c>
      <c r="E139" s="1">
        <v>37900000</v>
      </c>
      <c r="H139" t="s">
        <v>1608</v>
      </c>
      <c r="I139" t="s">
        <v>1764</v>
      </c>
      <c r="J139" t="s">
        <v>1612</v>
      </c>
      <c r="K139">
        <v>232914.9124</v>
      </c>
      <c r="L139">
        <v>2673852.125</v>
      </c>
      <c r="M139" t="s">
        <v>1613</v>
      </c>
      <c r="N139" t="s">
        <v>1798</v>
      </c>
      <c r="O139">
        <v>1100813</v>
      </c>
      <c r="P139">
        <v>1110807</v>
      </c>
      <c r="R139">
        <v>64.2</v>
      </c>
      <c r="S139">
        <v>64.2</v>
      </c>
      <c r="T139" t="s">
        <v>964</v>
      </c>
      <c r="U139" s="1">
        <v>4077030</v>
      </c>
      <c r="V139" t="s">
        <v>1799</v>
      </c>
      <c r="W139" t="s">
        <v>1616</v>
      </c>
      <c r="X139" t="s">
        <v>1800</v>
      </c>
      <c r="Y139" t="s">
        <v>1801</v>
      </c>
    </row>
    <row r="140" spans="1:25">
      <c r="A140">
        <v>139</v>
      </c>
      <c r="B140" t="s">
        <v>1802</v>
      </c>
      <c r="C140" t="s">
        <v>1803</v>
      </c>
      <c r="D140" t="s">
        <v>1804</v>
      </c>
      <c r="E140" s="1">
        <v>30000000</v>
      </c>
      <c r="F140" s="1">
        <v>30000000</v>
      </c>
      <c r="H140" t="s">
        <v>1802</v>
      </c>
      <c r="I140" t="s">
        <v>1805</v>
      </c>
      <c r="J140" t="s">
        <v>1806</v>
      </c>
      <c r="K140">
        <v>185023.0588</v>
      </c>
      <c r="L140">
        <v>2635587.7119999998</v>
      </c>
      <c r="M140" t="s">
        <v>1806</v>
      </c>
      <c r="N140" t="s">
        <v>1807</v>
      </c>
      <c r="O140">
        <v>1090406</v>
      </c>
      <c r="P140">
        <v>1100331</v>
      </c>
      <c r="Q140">
        <v>1101218</v>
      </c>
      <c r="R140">
        <v>100</v>
      </c>
      <c r="S140">
        <v>100</v>
      </c>
      <c r="T140" t="s">
        <v>960</v>
      </c>
      <c r="U140">
        <v>0</v>
      </c>
      <c r="V140" t="s">
        <v>1808</v>
      </c>
      <c r="W140" t="s">
        <v>1809</v>
      </c>
      <c r="X140" t="s">
        <v>1810</v>
      </c>
      <c r="Y140" t="s">
        <v>924</v>
      </c>
    </row>
    <row r="141" spans="1:25">
      <c r="A141">
        <v>140</v>
      </c>
      <c r="B141" t="s">
        <v>1802</v>
      </c>
      <c r="C141" t="s">
        <v>1811</v>
      </c>
      <c r="D141" t="s">
        <v>1812</v>
      </c>
      <c r="E141" s="1">
        <v>24460000</v>
      </c>
      <c r="F141" s="1">
        <v>23121261</v>
      </c>
      <c r="H141" t="s">
        <v>1802</v>
      </c>
      <c r="I141" t="s">
        <v>1813</v>
      </c>
      <c r="J141" t="s">
        <v>1814</v>
      </c>
      <c r="K141">
        <v>212847.08350000001</v>
      </c>
      <c r="L141">
        <v>2631706.6740000001</v>
      </c>
      <c r="M141" t="s">
        <v>1815</v>
      </c>
      <c r="N141" t="s">
        <v>1816</v>
      </c>
      <c r="O141">
        <v>1090701</v>
      </c>
      <c r="P141">
        <v>1101031</v>
      </c>
      <c r="Q141">
        <v>1101031</v>
      </c>
      <c r="R141">
        <v>100</v>
      </c>
      <c r="S141">
        <v>100</v>
      </c>
      <c r="T141" t="s">
        <v>1452</v>
      </c>
      <c r="U141" s="1">
        <v>23121261</v>
      </c>
      <c r="V141" t="s">
        <v>1817</v>
      </c>
      <c r="W141" t="s">
        <v>1818</v>
      </c>
      <c r="X141" t="s">
        <v>1819</v>
      </c>
      <c r="Y141" t="s">
        <v>924</v>
      </c>
    </row>
    <row r="142" spans="1:25">
      <c r="A142">
        <v>141</v>
      </c>
      <c r="B142" t="s">
        <v>1802</v>
      </c>
      <c r="C142" t="s">
        <v>1820</v>
      </c>
      <c r="D142" t="s">
        <v>1821</v>
      </c>
      <c r="E142" s="1">
        <v>31200000</v>
      </c>
      <c r="F142" s="1">
        <v>31200000</v>
      </c>
      <c r="H142" t="s">
        <v>1802</v>
      </c>
      <c r="I142" t="s">
        <v>1822</v>
      </c>
      <c r="J142" t="s">
        <v>1823</v>
      </c>
      <c r="K142">
        <v>236171.79070000001</v>
      </c>
      <c r="L142">
        <v>2617465.2940000002</v>
      </c>
      <c r="M142" t="s">
        <v>1823</v>
      </c>
      <c r="N142" t="s">
        <v>1824</v>
      </c>
      <c r="O142">
        <v>1090727</v>
      </c>
      <c r="P142">
        <v>1100721</v>
      </c>
      <c r="Q142">
        <v>1110330</v>
      </c>
      <c r="R142">
        <v>100</v>
      </c>
      <c r="S142">
        <v>100</v>
      </c>
      <c r="T142" t="s">
        <v>960</v>
      </c>
      <c r="U142">
        <v>0</v>
      </c>
      <c r="V142" t="s">
        <v>1825</v>
      </c>
      <c r="W142" t="s">
        <v>1826</v>
      </c>
      <c r="X142" t="s">
        <v>1827</v>
      </c>
      <c r="Y142" t="s">
        <v>924</v>
      </c>
    </row>
    <row r="143" spans="1:25">
      <c r="A143">
        <v>142</v>
      </c>
      <c r="B143" t="s">
        <v>1802</v>
      </c>
      <c r="C143" t="s">
        <v>1828</v>
      </c>
      <c r="D143" t="s">
        <v>1829</v>
      </c>
      <c r="E143" s="1">
        <v>37180000</v>
      </c>
      <c r="F143" s="1">
        <v>37180000</v>
      </c>
      <c r="H143" t="s">
        <v>1802</v>
      </c>
      <c r="I143" t="s">
        <v>1830</v>
      </c>
      <c r="J143" t="s">
        <v>1831</v>
      </c>
      <c r="K143">
        <v>234963.46090000001</v>
      </c>
      <c r="L143">
        <v>2631790.1460000002</v>
      </c>
      <c r="M143" t="s">
        <v>1831</v>
      </c>
      <c r="N143" t="s">
        <v>1832</v>
      </c>
      <c r="O143">
        <v>1090914</v>
      </c>
      <c r="P143">
        <v>1100908</v>
      </c>
      <c r="Q143">
        <v>1110328</v>
      </c>
      <c r="R143">
        <v>100</v>
      </c>
      <c r="S143">
        <v>100</v>
      </c>
      <c r="T143" t="s">
        <v>960</v>
      </c>
      <c r="U143">
        <v>0</v>
      </c>
      <c r="V143" t="s">
        <v>1833</v>
      </c>
      <c r="W143" t="s">
        <v>1834</v>
      </c>
      <c r="X143" t="s">
        <v>1835</v>
      </c>
      <c r="Y143" t="s">
        <v>924</v>
      </c>
    </row>
    <row r="144" spans="1:25">
      <c r="A144">
        <v>143</v>
      </c>
      <c r="B144" t="s">
        <v>1802</v>
      </c>
      <c r="C144" t="s">
        <v>1836</v>
      </c>
      <c r="D144" t="s">
        <v>1837</v>
      </c>
      <c r="E144" s="1">
        <v>28479000</v>
      </c>
      <c r="F144" s="1">
        <v>28479000</v>
      </c>
      <c r="H144" t="s">
        <v>1838</v>
      </c>
      <c r="I144" t="s">
        <v>1839</v>
      </c>
      <c r="J144" t="s">
        <v>1806</v>
      </c>
      <c r="K144">
        <v>191057.61189999999</v>
      </c>
      <c r="L144">
        <v>2635392.304</v>
      </c>
      <c r="M144" t="s">
        <v>1806</v>
      </c>
      <c r="N144" t="s">
        <v>1840</v>
      </c>
      <c r="O144">
        <v>1100104</v>
      </c>
      <c r="P144">
        <v>1101229</v>
      </c>
      <c r="Q144">
        <v>1110303</v>
      </c>
      <c r="R144">
        <v>100</v>
      </c>
      <c r="S144">
        <v>100</v>
      </c>
      <c r="T144" t="s">
        <v>960</v>
      </c>
      <c r="U144">
        <v>0</v>
      </c>
      <c r="V144" t="s">
        <v>1825</v>
      </c>
      <c r="W144" t="s">
        <v>1826</v>
      </c>
      <c r="X144" t="s">
        <v>1827</v>
      </c>
      <c r="Y144" t="s">
        <v>363</v>
      </c>
    </row>
    <row r="145" spans="1:25">
      <c r="A145">
        <v>144</v>
      </c>
      <c r="B145" t="s">
        <v>1802</v>
      </c>
      <c r="C145" t="s">
        <v>1841</v>
      </c>
      <c r="D145" t="s">
        <v>1842</v>
      </c>
      <c r="E145" s="1">
        <v>4420000</v>
      </c>
      <c r="F145" s="1">
        <v>4701669</v>
      </c>
      <c r="H145" t="s">
        <v>1802</v>
      </c>
      <c r="I145" t="s">
        <v>1843</v>
      </c>
      <c r="J145" t="s">
        <v>1814</v>
      </c>
      <c r="K145">
        <v>201152.26920000001</v>
      </c>
      <c r="L145">
        <v>2634308.858</v>
      </c>
      <c r="M145" t="s">
        <v>1844</v>
      </c>
      <c r="N145" t="s">
        <v>1845</v>
      </c>
      <c r="O145">
        <v>1100331</v>
      </c>
      <c r="P145">
        <v>1101130</v>
      </c>
      <c r="Q145">
        <v>1101130</v>
      </c>
      <c r="R145">
        <v>100</v>
      </c>
      <c r="S145">
        <v>100</v>
      </c>
      <c r="T145" t="s">
        <v>960</v>
      </c>
      <c r="U145" s="1">
        <v>4072121</v>
      </c>
      <c r="V145" t="s">
        <v>1846</v>
      </c>
      <c r="W145" t="s">
        <v>1847</v>
      </c>
      <c r="X145" t="s">
        <v>1848</v>
      </c>
      <c r="Y145" t="s">
        <v>1456</v>
      </c>
    </row>
    <row r="146" spans="1:25">
      <c r="A146">
        <v>145</v>
      </c>
      <c r="B146" t="s">
        <v>1802</v>
      </c>
      <c r="C146" t="s">
        <v>1849</v>
      </c>
      <c r="D146" t="s">
        <v>1850</v>
      </c>
      <c r="E146" s="1">
        <v>40680000</v>
      </c>
      <c r="H146" t="s">
        <v>1838</v>
      </c>
      <c r="I146" t="s">
        <v>1851</v>
      </c>
      <c r="J146" t="s">
        <v>1083</v>
      </c>
      <c r="K146">
        <v>228682.31030000001</v>
      </c>
      <c r="L146">
        <v>2635236.8909999998</v>
      </c>
      <c r="M146" t="s">
        <v>1083</v>
      </c>
      <c r="N146" t="s">
        <v>1852</v>
      </c>
      <c r="O146">
        <v>1100531</v>
      </c>
      <c r="P146">
        <v>1110724</v>
      </c>
      <c r="R146">
        <v>60</v>
      </c>
      <c r="S146">
        <v>60</v>
      </c>
      <c r="T146" t="s">
        <v>964</v>
      </c>
      <c r="U146">
        <v>0</v>
      </c>
      <c r="V146" t="s">
        <v>1853</v>
      </c>
      <c r="W146" t="s">
        <v>1854</v>
      </c>
      <c r="X146" t="s">
        <v>1855</v>
      </c>
      <c r="Y146" t="s">
        <v>363</v>
      </c>
    </row>
    <row r="147" spans="1:25">
      <c r="A147">
        <v>146</v>
      </c>
      <c r="B147" t="s">
        <v>1802</v>
      </c>
      <c r="C147" t="s">
        <v>1856</v>
      </c>
      <c r="D147" t="s">
        <v>1857</v>
      </c>
      <c r="E147" s="1">
        <v>27000000</v>
      </c>
      <c r="F147" s="1">
        <v>47608233</v>
      </c>
      <c r="H147" t="s">
        <v>1802</v>
      </c>
      <c r="I147" t="s">
        <v>1813</v>
      </c>
      <c r="J147" t="s">
        <v>1806</v>
      </c>
      <c r="K147">
        <v>187590.5203</v>
      </c>
      <c r="L147">
        <v>2635954.1979999999</v>
      </c>
      <c r="M147" t="s">
        <v>1858</v>
      </c>
      <c r="N147" t="s">
        <v>1859</v>
      </c>
      <c r="O147">
        <v>1100501</v>
      </c>
      <c r="P147">
        <v>1110430</v>
      </c>
      <c r="Q147">
        <v>1110430</v>
      </c>
      <c r="R147">
        <v>85</v>
      </c>
      <c r="S147">
        <v>99</v>
      </c>
      <c r="T147" t="s">
        <v>964</v>
      </c>
      <c r="U147">
        <v>0</v>
      </c>
      <c r="V147" t="s">
        <v>726</v>
      </c>
      <c r="W147" t="s">
        <v>1818</v>
      </c>
      <c r="X147" t="s">
        <v>1860</v>
      </c>
      <c r="Y147" t="s">
        <v>1456</v>
      </c>
    </row>
    <row r="148" spans="1:25">
      <c r="A148">
        <v>147</v>
      </c>
      <c r="B148" t="s">
        <v>1802</v>
      </c>
      <c r="C148" t="s">
        <v>1861</v>
      </c>
      <c r="D148" t="s">
        <v>1862</v>
      </c>
      <c r="E148" s="1">
        <v>36850900</v>
      </c>
      <c r="H148" t="s">
        <v>1802</v>
      </c>
      <c r="I148" t="s">
        <v>1863</v>
      </c>
      <c r="J148" t="s">
        <v>1864</v>
      </c>
      <c r="M148" t="s">
        <v>1865</v>
      </c>
      <c r="N148" t="s">
        <v>1852</v>
      </c>
      <c r="O148">
        <v>1100705</v>
      </c>
      <c r="P148">
        <v>1110828</v>
      </c>
      <c r="R148">
        <v>64.3</v>
      </c>
      <c r="S148">
        <v>65</v>
      </c>
      <c r="T148" t="s">
        <v>964</v>
      </c>
      <c r="U148">
        <v>0</v>
      </c>
      <c r="V148" t="s">
        <v>1866</v>
      </c>
      <c r="W148" t="s">
        <v>1867</v>
      </c>
      <c r="X148" t="s">
        <v>1868</v>
      </c>
      <c r="Y148" t="s">
        <v>363</v>
      </c>
    </row>
    <row r="149" spans="1:25">
      <c r="A149">
        <v>148</v>
      </c>
      <c r="B149" t="s">
        <v>1802</v>
      </c>
      <c r="C149" t="s">
        <v>1869</v>
      </c>
      <c r="D149" t="s">
        <v>1870</v>
      </c>
      <c r="E149" s="1">
        <v>32300000</v>
      </c>
      <c r="H149" t="s">
        <v>1802</v>
      </c>
      <c r="I149" t="s">
        <v>1813</v>
      </c>
      <c r="J149" t="s">
        <v>1871</v>
      </c>
      <c r="M149" t="s">
        <v>1872</v>
      </c>
      <c r="N149" t="s">
        <v>1873</v>
      </c>
      <c r="O149">
        <v>1100701</v>
      </c>
      <c r="P149">
        <v>1110430</v>
      </c>
      <c r="R149">
        <v>90.1</v>
      </c>
      <c r="S149">
        <v>99</v>
      </c>
      <c r="T149" t="s">
        <v>964</v>
      </c>
      <c r="U149">
        <v>0</v>
      </c>
      <c r="V149" t="s">
        <v>1874</v>
      </c>
      <c r="W149" t="s">
        <v>1875</v>
      </c>
      <c r="X149" t="s">
        <v>1876</v>
      </c>
      <c r="Y149" t="s">
        <v>1456</v>
      </c>
    </row>
    <row r="150" spans="1:25">
      <c r="A150">
        <v>149</v>
      </c>
      <c r="B150" t="s">
        <v>1802</v>
      </c>
      <c r="C150" t="s">
        <v>1877</v>
      </c>
      <c r="D150" t="s">
        <v>1878</v>
      </c>
      <c r="E150" s="1">
        <v>36500000</v>
      </c>
      <c r="H150" t="s">
        <v>1802</v>
      </c>
      <c r="I150" t="s">
        <v>1879</v>
      </c>
      <c r="J150" t="s">
        <v>1880</v>
      </c>
      <c r="K150">
        <v>189426.90270000001</v>
      </c>
      <c r="L150">
        <v>2635789.3450000002</v>
      </c>
      <c r="M150" t="s">
        <v>1881</v>
      </c>
      <c r="N150" t="s">
        <v>1882</v>
      </c>
      <c r="O150">
        <v>1100701</v>
      </c>
      <c r="P150">
        <v>1110630</v>
      </c>
      <c r="R150">
        <v>75.099999999999994</v>
      </c>
      <c r="S150">
        <v>99</v>
      </c>
      <c r="T150" t="s">
        <v>964</v>
      </c>
      <c r="U150">
        <v>0</v>
      </c>
      <c r="V150" t="s">
        <v>1883</v>
      </c>
      <c r="W150" t="s">
        <v>1884</v>
      </c>
      <c r="X150" t="s">
        <v>1885</v>
      </c>
      <c r="Y150" t="s">
        <v>1456</v>
      </c>
    </row>
    <row r="151" spans="1:25">
      <c r="A151">
        <v>150</v>
      </c>
      <c r="B151" t="s">
        <v>1802</v>
      </c>
      <c r="C151" t="s">
        <v>1886</v>
      </c>
      <c r="D151" t="s">
        <v>1887</v>
      </c>
      <c r="E151" s="1">
        <v>44580000</v>
      </c>
      <c r="H151" t="s">
        <v>1802</v>
      </c>
      <c r="I151" t="s">
        <v>1888</v>
      </c>
      <c r="J151" t="s">
        <v>1823</v>
      </c>
      <c r="M151" t="s">
        <v>1889</v>
      </c>
      <c r="N151" t="s">
        <v>1890</v>
      </c>
      <c r="O151">
        <v>1100701</v>
      </c>
      <c r="P151">
        <v>1120530</v>
      </c>
      <c r="R151">
        <v>30</v>
      </c>
      <c r="S151">
        <v>30</v>
      </c>
      <c r="T151" t="s">
        <v>964</v>
      </c>
      <c r="U151">
        <v>0</v>
      </c>
      <c r="V151" t="s">
        <v>1866</v>
      </c>
      <c r="W151" t="s">
        <v>1891</v>
      </c>
      <c r="X151" t="s">
        <v>1868</v>
      </c>
      <c r="Y151" t="s">
        <v>363</v>
      </c>
    </row>
    <row r="152" spans="1:25">
      <c r="A152">
        <v>151</v>
      </c>
      <c r="B152" t="s">
        <v>1802</v>
      </c>
      <c r="C152" t="s">
        <v>1892</v>
      </c>
      <c r="D152" t="s">
        <v>1893</v>
      </c>
      <c r="E152" s="1">
        <v>43800000</v>
      </c>
      <c r="H152" t="s">
        <v>1802</v>
      </c>
      <c r="I152" t="s">
        <v>1095</v>
      </c>
      <c r="J152" t="s">
        <v>1831</v>
      </c>
      <c r="K152">
        <v>231597.0509</v>
      </c>
      <c r="L152">
        <v>2634895.7990000001</v>
      </c>
      <c r="M152" t="s">
        <v>1894</v>
      </c>
      <c r="N152" t="s">
        <v>1895</v>
      </c>
      <c r="O152">
        <v>1100701</v>
      </c>
      <c r="P152">
        <v>1120630</v>
      </c>
      <c r="R152">
        <v>30</v>
      </c>
      <c r="S152">
        <v>30</v>
      </c>
      <c r="T152" t="s">
        <v>964</v>
      </c>
      <c r="U152">
        <v>0</v>
      </c>
      <c r="V152" t="s">
        <v>1853</v>
      </c>
      <c r="W152" t="s">
        <v>1854</v>
      </c>
      <c r="X152" t="s">
        <v>1855</v>
      </c>
      <c r="Y152" t="s">
        <v>1456</v>
      </c>
    </row>
    <row r="153" spans="1:25">
      <c r="A153">
        <v>152</v>
      </c>
      <c r="B153" t="s">
        <v>1802</v>
      </c>
      <c r="C153" t="s">
        <v>1896</v>
      </c>
      <c r="D153" t="s">
        <v>1897</v>
      </c>
      <c r="E153" s="1">
        <v>44530000</v>
      </c>
      <c r="H153" t="s">
        <v>1802</v>
      </c>
      <c r="I153" t="s">
        <v>1898</v>
      </c>
      <c r="J153" t="s">
        <v>1823</v>
      </c>
      <c r="M153" t="s">
        <v>1823</v>
      </c>
      <c r="N153" t="s">
        <v>1899</v>
      </c>
      <c r="O153">
        <v>1100701</v>
      </c>
      <c r="P153">
        <v>1120630</v>
      </c>
      <c r="R153">
        <v>30</v>
      </c>
      <c r="S153">
        <v>30</v>
      </c>
      <c r="T153" t="s">
        <v>964</v>
      </c>
      <c r="U153">
        <v>0</v>
      </c>
      <c r="V153" t="s">
        <v>1825</v>
      </c>
      <c r="W153" t="s">
        <v>1809</v>
      </c>
      <c r="X153" t="s">
        <v>1827</v>
      </c>
      <c r="Y153" t="s">
        <v>363</v>
      </c>
    </row>
    <row r="154" spans="1:25">
      <c r="A154">
        <v>153</v>
      </c>
      <c r="B154" t="s">
        <v>1802</v>
      </c>
      <c r="C154" t="s">
        <v>1900</v>
      </c>
      <c r="D154" t="s">
        <v>1901</v>
      </c>
      <c r="E154" s="1">
        <v>38950000</v>
      </c>
      <c r="H154" t="s">
        <v>1802</v>
      </c>
      <c r="I154" t="s">
        <v>1095</v>
      </c>
      <c r="J154" t="s">
        <v>1831</v>
      </c>
      <c r="K154">
        <v>235275.2464</v>
      </c>
      <c r="L154">
        <v>2632091.088</v>
      </c>
      <c r="M154" t="s">
        <v>1831</v>
      </c>
      <c r="N154" t="s">
        <v>1895</v>
      </c>
      <c r="O154">
        <v>1100801</v>
      </c>
      <c r="P154">
        <v>1120630</v>
      </c>
      <c r="R154">
        <v>30</v>
      </c>
      <c r="S154">
        <v>30</v>
      </c>
      <c r="T154" t="s">
        <v>964</v>
      </c>
      <c r="U154">
        <v>0</v>
      </c>
      <c r="V154" t="s">
        <v>1902</v>
      </c>
      <c r="W154" t="s">
        <v>1826</v>
      </c>
      <c r="X154" t="s">
        <v>1903</v>
      </c>
      <c r="Y154" t="s">
        <v>363</v>
      </c>
    </row>
    <row r="155" spans="1:25">
      <c r="A155">
        <v>154</v>
      </c>
      <c r="B155" t="s">
        <v>1802</v>
      </c>
      <c r="C155" t="s">
        <v>1904</v>
      </c>
      <c r="D155" t="s">
        <v>1905</v>
      </c>
      <c r="E155" s="1">
        <v>28440000</v>
      </c>
      <c r="H155" t="s">
        <v>1802</v>
      </c>
      <c r="I155" t="s">
        <v>1879</v>
      </c>
      <c r="J155" t="s">
        <v>1871</v>
      </c>
      <c r="M155" t="s">
        <v>1906</v>
      </c>
      <c r="N155" t="s">
        <v>1907</v>
      </c>
      <c r="O155">
        <v>1100802</v>
      </c>
      <c r="P155">
        <v>1110727</v>
      </c>
      <c r="R155">
        <v>67.2</v>
      </c>
      <c r="S155">
        <v>99</v>
      </c>
      <c r="T155" t="s">
        <v>964</v>
      </c>
      <c r="U155">
        <v>0</v>
      </c>
      <c r="V155" t="s">
        <v>1883</v>
      </c>
      <c r="W155" t="s">
        <v>1884</v>
      </c>
      <c r="X155" t="s">
        <v>1885</v>
      </c>
      <c r="Y155" t="s">
        <v>1456</v>
      </c>
    </row>
    <row r="156" spans="1:25">
      <c r="A156">
        <v>155</v>
      </c>
      <c r="B156" t="s">
        <v>1802</v>
      </c>
      <c r="C156" t="s">
        <v>1908</v>
      </c>
      <c r="D156" t="s">
        <v>1909</v>
      </c>
      <c r="E156" s="1">
        <v>40860000</v>
      </c>
      <c r="H156" t="s">
        <v>1802</v>
      </c>
      <c r="I156" t="s">
        <v>1910</v>
      </c>
      <c r="J156" t="s">
        <v>1911</v>
      </c>
      <c r="K156">
        <v>214437.59940000001</v>
      </c>
      <c r="L156">
        <v>2630922.6690000002</v>
      </c>
      <c r="M156" t="s">
        <v>1911</v>
      </c>
      <c r="N156" t="s">
        <v>1912</v>
      </c>
      <c r="O156">
        <v>1101001</v>
      </c>
      <c r="P156">
        <v>1110925</v>
      </c>
      <c r="R156">
        <v>30</v>
      </c>
      <c r="S156">
        <v>30</v>
      </c>
      <c r="T156" t="s">
        <v>964</v>
      </c>
      <c r="U156">
        <v>0</v>
      </c>
      <c r="V156" t="s">
        <v>1902</v>
      </c>
      <c r="W156" t="s">
        <v>1826</v>
      </c>
      <c r="X156" t="s">
        <v>1903</v>
      </c>
      <c r="Y156" t="s">
        <v>363</v>
      </c>
    </row>
    <row r="157" spans="1:25">
      <c r="A157">
        <v>156</v>
      </c>
      <c r="B157" t="s">
        <v>1802</v>
      </c>
      <c r="C157" t="s">
        <v>1913</v>
      </c>
      <c r="D157" t="s">
        <v>1914</v>
      </c>
      <c r="E157" s="1">
        <v>40714135</v>
      </c>
      <c r="H157" t="s">
        <v>1838</v>
      </c>
      <c r="I157" t="s">
        <v>1915</v>
      </c>
      <c r="J157" t="s">
        <v>1871</v>
      </c>
      <c r="K157">
        <v>175292.83240000001</v>
      </c>
      <c r="L157">
        <v>2636226.1510000001</v>
      </c>
      <c r="M157" t="s">
        <v>1871</v>
      </c>
      <c r="N157" t="s">
        <v>1916</v>
      </c>
      <c r="O157">
        <v>1101108</v>
      </c>
      <c r="P157">
        <v>1120131</v>
      </c>
      <c r="R157">
        <v>15</v>
      </c>
      <c r="S157">
        <v>15</v>
      </c>
      <c r="T157" t="s">
        <v>964</v>
      </c>
      <c r="U157">
        <v>0</v>
      </c>
      <c r="V157" t="s">
        <v>1817</v>
      </c>
      <c r="W157" t="s">
        <v>1818</v>
      </c>
      <c r="X157" t="s">
        <v>1917</v>
      </c>
      <c r="Y157" t="s">
        <v>363</v>
      </c>
    </row>
    <row r="158" spans="1:25">
      <c r="A158">
        <v>157</v>
      </c>
      <c r="B158" t="s">
        <v>1802</v>
      </c>
      <c r="C158" t="s">
        <v>1918</v>
      </c>
      <c r="D158" t="s">
        <v>1919</v>
      </c>
      <c r="E158" s="1">
        <v>43500000</v>
      </c>
      <c r="H158" t="s">
        <v>1838</v>
      </c>
      <c r="I158" t="s">
        <v>1920</v>
      </c>
      <c r="J158" t="s">
        <v>1806</v>
      </c>
      <c r="K158">
        <v>184130.91339999999</v>
      </c>
      <c r="L158">
        <v>2635738.2740000002</v>
      </c>
      <c r="M158" t="s">
        <v>1806</v>
      </c>
      <c r="N158" t="s">
        <v>1921</v>
      </c>
      <c r="O158">
        <v>1101021</v>
      </c>
      <c r="P158">
        <v>1120113</v>
      </c>
      <c r="R158">
        <v>12</v>
      </c>
      <c r="S158">
        <v>12</v>
      </c>
      <c r="T158" t="s">
        <v>964</v>
      </c>
      <c r="U158">
        <v>0</v>
      </c>
      <c r="V158" t="s">
        <v>1866</v>
      </c>
      <c r="W158" t="s">
        <v>1891</v>
      </c>
      <c r="X158" t="s">
        <v>1868</v>
      </c>
      <c r="Y158" t="s">
        <v>363</v>
      </c>
    </row>
    <row r="159" spans="1:25">
      <c r="A159">
        <v>158</v>
      </c>
      <c r="B159" t="s">
        <v>1802</v>
      </c>
      <c r="C159" t="s">
        <v>1922</v>
      </c>
      <c r="D159" t="s">
        <v>1923</v>
      </c>
      <c r="E159" s="1">
        <v>28990000</v>
      </c>
      <c r="H159" t="s">
        <v>1802</v>
      </c>
      <c r="I159" t="s">
        <v>1863</v>
      </c>
      <c r="J159" t="s">
        <v>1924</v>
      </c>
      <c r="M159" t="s">
        <v>1924</v>
      </c>
      <c r="N159" t="s">
        <v>1925</v>
      </c>
      <c r="O159">
        <v>1101214</v>
      </c>
      <c r="P159">
        <v>1111208</v>
      </c>
      <c r="R159">
        <v>20</v>
      </c>
      <c r="S159">
        <v>20</v>
      </c>
      <c r="T159" t="s">
        <v>964</v>
      </c>
      <c r="U159">
        <v>0</v>
      </c>
      <c r="V159" t="s">
        <v>1825</v>
      </c>
      <c r="W159" t="s">
        <v>1826</v>
      </c>
      <c r="X159" t="s">
        <v>1827</v>
      </c>
      <c r="Y159" t="s">
        <v>363</v>
      </c>
    </row>
    <row r="160" spans="1:25">
      <c r="A160">
        <v>159</v>
      </c>
      <c r="B160" t="s">
        <v>1802</v>
      </c>
      <c r="C160" t="s">
        <v>1926</v>
      </c>
      <c r="D160" t="s">
        <v>1927</v>
      </c>
      <c r="E160" s="1">
        <v>9230000</v>
      </c>
      <c r="H160" t="s">
        <v>1802</v>
      </c>
      <c r="I160" t="s">
        <v>1928</v>
      </c>
      <c r="J160" t="s">
        <v>1929</v>
      </c>
      <c r="K160">
        <v>177258.70480000001</v>
      </c>
      <c r="L160">
        <v>2641259.4720000001</v>
      </c>
      <c r="M160" t="s">
        <v>1929</v>
      </c>
      <c r="N160" t="s">
        <v>1930</v>
      </c>
      <c r="O160">
        <v>1101222</v>
      </c>
      <c r="P160">
        <v>1110619</v>
      </c>
      <c r="R160">
        <v>40</v>
      </c>
      <c r="S160">
        <v>40</v>
      </c>
      <c r="T160" t="s">
        <v>964</v>
      </c>
      <c r="U160">
        <v>0</v>
      </c>
      <c r="V160" t="s">
        <v>1931</v>
      </c>
      <c r="W160" t="s">
        <v>1932</v>
      </c>
      <c r="X160" t="s">
        <v>1933</v>
      </c>
      <c r="Y160" t="s">
        <v>1456</v>
      </c>
    </row>
    <row r="161" spans="1:25">
      <c r="A161">
        <v>160</v>
      </c>
      <c r="B161" t="s">
        <v>1802</v>
      </c>
      <c r="C161" t="s">
        <v>1934</v>
      </c>
      <c r="D161" t="s">
        <v>1935</v>
      </c>
      <c r="E161" s="1">
        <v>92800000</v>
      </c>
      <c r="F161" s="1">
        <v>90558807</v>
      </c>
      <c r="H161" t="s">
        <v>1071</v>
      </c>
      <c r="I161" t="s">
        <v>1533</v>
      </c>
      <c r="J161" t="s">
        <v>1936</v>
      </c>
      <c r="K161">
        <v>169741.1539</v>
      </c>
      <c r="L161">
        <v>2602636.861</v>
      </c>
      <c r="M161" t="s">
        <v>1936</v>
      </c>
      <c r="N161" t="s">
        <v>1937</v>
      </c>
      <c r="O161">
        <v>1090430</v>
      </c>
      <c r="P161">
        <v>1100603</v>
      </c>
      <c r="Q161">
        <v>1100827</v>
      </c>
      <c r="R161">
        <v>100</v>
      </c>
      <c r="S161">
        <v>100</v>
      </c>
      <c r="T161" t="s">
        <v>944</v>
      </c>
      <c r="U161" s="1">
        <v>90558807</v>
      </c>
      <c r="V161" t="s">
        <v>1938</v>
      </c>
      <c r="W161" t="s">
        <v>1939</v>
      </c>
      <c r="X161" t="s">
        <v>1940</v>
      </c>
      <c r="Y161" t="s">
        <v>405</v>
      </c>
    </row>
    <row r="162" spans="1:25">
      <c r="A162">
        <v>161</v>
      </c>
      <c r="B162" t="s">
        <v>1802</v>
      </c>
      <c r="C162" t="s">
        <v>1941</v>
      </c>
      <c r="D162" t="s">
        <v>1942</v>
      </c>
      <c r="E162" s="1">
        <v>28280000</v>
      </c>
      <c r="F162" s="1">
        <v>27361133</v>
      </c>
      <c r="H162" t="s">
        <v>1802</v>
      </c>
      <c r="I162" t="s">
        <v>1943</v>
      </c>
      <c r="J162" t="s">
        <v>1823</v>
      </c>
      <c r="K162">
        <v>237924.7543</v>
      </c>
      <c r="L162">
        <v>2610536.2220000001</v>
      </c>
      <c r="M162" t="s">
        <v>1823</v>
      </c>
      <c r="N162" t="s">
        <v>1944</v>
      </c>
      <c r="O162">
        <v>1091210</v>
      </c>
      <c r="P162">
        <v>1100806</v>
      </c>
      <c r="Q162">
        <v>1100930</v>
      </c>
      <c r="R162">
        <v>100</v>
      </c>
      <c r="S162">
        <v>100</v>
      </c>
      <c r="T162" t="s">
        <v>944</v>
      </c>
      <c r="U162" s="1">
        <v>27361133</v>
      </c>
      <c r="V162" t="s">
        <v>1945</v>
      </c>
      <c r="W162" t="s">
        <v>1946</v>
      </c>
      <c r="X162" t="s">
        <v>1947</v>
      </c>
      <c r="Y162" t="s">
        <v>805</v>
      </c>
    </row>
    <row r="163" spans="1:25">
      <c r="A163">
        <v>162</v>
      </c>
      <c r="B163" t="s">
        <v>1802</v>
      </c>
      <c r="C163" t="s">
        <v>1948</v>
      </c>
      <c r="D163" t="s">
        <v>1949</v>
      </c>
      <c r="E163" s="1">
        <v>81860000</v>
      </c>
      <c r="H163" t="s">
        <v>1802</v>
      </c>
      <c r="I163" t="s">
        <v>1950</v>
      </c>
      <c r="J163" t="s">
        <v>1951</v>
      </c>
      <c r="K163">
        <v>185655.3578</v>
      </c>
      <c r="L163">
        <v>2659143.4640000002</v>
      </c>
      <c r="M163" t="s">
        <v>1951</v>
      </c>
      <c r="N163" t="s">
        <v>1952</v>
      </c>
      <c r="O163">
        <v>1091224</v>
      </c>
      <c r="P163">
        <v>1110216</v>
      </c>
      <c r="Q163">
        <v>1110517</v>
      </c>
      <c r="R163">
        <v>85.36</v>
      </c>
      <c r="S163">
        <v>86.86</v>
      </c>
      <c r="T163" t="s">
        <v>964</v>
      </c>
      <c r="U163" s="1">
        <v>40257200</v>
      </c>
      <c r="V163" t="s">
        <v>1953</v>
      </c>
      <c r="W163" t="s">
        <v>1954</v>
      </c>
      <c r="X163" t="s">
        <v>1955</v>
      </c>
      <c r="Y163" t="s">
        <v>808</v>
      </c>
    </row>
    <row r="164" spans="1:25">
      <c r="A164">
        <v>163</v>
      </c>
      <c r="B164" t="s">
        <v>1802</v>
      </c>
      <c r="C164" t="s">
        <v>660</v>
      </c>
      <c r="D164" t="s">
        <v>657</v>
      </c>
      <c r="E164" s="1">
        <v>167607000</v>
      </c>
      <c r="F164" s="1">
        <v>225257848</v>
      </c>
      <c r="H164" t="s">
        <v>1071</v>
      </c>
      <c r="I164" t="s">
        <v>1956</v>
      </c>
      <c r="J164" t="s">
        <v>1957</v>
      </c>
      <c r="K164">
        <v>170154.31340000001</v>
      </c>
      <c r="L164">
        <v>2537363.415</v>
      </c>
      <c r="M164" t="s">
        <v>1958</v>
      </c>
      <c r="N164" t="s">
        <v>1959</v>
      </c>
      <c r="O164">
        <v>1100227</v>
      </c>
      <c r="P164">
        <v>1110711</v>
      </c>
      <c r="Q164">
        <v>1111109</v>
      </c>
      <c r="R164">
        <v>67.599999999999994</v>
      </c>
      <c r="S164">
        <v>67.959999999999994</v>
      </c>
      <c r="T164" t="s">
        <v>964</v>
      </c>
      <c r="U164" s="1">
        <v>101000470</v>
      </c>
      <c r="V164" t="s">
        <v>1938</v>
      </c>
      <c r="W164" t="s">
        <v>1939</v>
      </c>
      <c r="X164" t="s">
        <v>1960</v>
      </c>
      <c r="Y164" t="s">
        <v>405</v>
      </c>
    </row>
    <row r="165" spans="1:25">
      <c r="A165">
        <v>164</v>
      </c>
      <c r="B165" t="s">
        <v>1802</v>
      </c>
      <c r="C165" t="s">
        <v>1961</v>
      </c>
      <c r="D165" t="s">
        <v>1962</v>
      </c>
      <c r="E165" s="1">
        <v>198796000</v>
      </c>
      <c r="H165" t="s">
        <v>1071</v>
      </c>
      <c r="I165" t="s">
        <v>1956</v>
      </c>
      <c r="J165" t="s">
        <v>1957</v>
      </c>
      <c r="K165">
        <v>169891.2812</v>
      </c>
      <c r="L165">
        <v>2536886.3990000002</v>
      </c>
      <c r="M165" t="s">
        <v>1957</v>
      </c>
      <c r="N165" t="s">
        <v>1963</v>
      </c>
      <c r="O165">
        <v>1100118</v>
      </c>
      <c r="P165">
        <v>1110909</v>
      </c>
      <c r="Q165">
        <v>1111014</v>
      </c>
      <c r="R165">
        <v>69.14</v>
      </c>
      <c r="S165">
        <v>73.83</v>
      </c>
      <c r="T165" t="s">
        <v>964</v>
      </c>
      <c r="U165" s="1">
        <v>52806960</v>
      </c>
      <c r="V165" t="s">
        <v>1938</v>
      </c>
      <c r="W165" t="s">
        <v>1939</v>
      </c>
      <c r="X165" t="s">
        <v>1960</v>
      </c>
      <c r="Y165" t="s">
        <v>405</v>
      </c>
    </row>
    <row r="166" spans="1:25">
      <c r="A166">
        <v>165</v>
      </c>
      <c r="B166" t="s">
        <v>1802</v>
      </c>
      <c r="C166" t="s">
        <v>495</v>
      </c>
      <c r="D166" t="s">
        <v>1964</v>
      </c>
      <c r="E166" s="1">
        <v>179850000</v>
      </c>
      <c r="H166" t="s">
        <v>1071</v>
      </c>
      <c r="I166" t="s">
        <v>1965</v>
      </c>
      <c r="J166" t="s">
        <v>1957</v>
      </c>
      <c r="K166">
        <v>169379.5557</v>
      </c>
      <c r="L166">
        <v>2536714.13</v>
      </c>
      <c r="M166" t="s">
        <v>1957</v>
      </c>
      <c r="N166" t="s">
        <v>1966</v>
      </c>
      <c r="O166">
        <v>1100114</v>
      </c>
      <c r="P166">
        <v>1110905</v>
      </c>
      <c r="Q166">
        <v>1111005</v>
      </c>
      <c r="R166">
        <v>49.2</v>
      </c>
      <c r="S166">
        <v>51.27</v>
      </c>
      <c r="T166" t="s">
        <v>964</v>
      </c>
      <c r="U166" s="1">
        <v>43327881</v>
      </c>
      <c r="V166" t="s">
        <v>1938</v>
      </c>
      <c r="W166" t="s">
        <v>1939</v>
      </c>
      <c r="X166" t="s">
        <v>1960</v>
      </c>
      <c r="Y166" t="s">
        <v>405</v>
      </c>
    </row>
    <row r="167" spans="1:25">
      <c r="A167">
        <v>166</v>
      </c>
      <c r="B167" t="s">
        <v>1802</v>
      </c>
      <c r="C167" t="s">
        <v>1967</v>
      </c>
      <c r="D167" t="s">
        <v>1968</v>
      </c>
      <c r="E167" s="1">
        <v>14626000</v>
      </c>
      <c r="F167" s="1">
        <v>13722745</v>
      </c>
      <c r="H167" t="s">
        <v>1802</v>
      </c>
      <c r="I167" t="s">
        <v>1830</v>
      </c>
      <c r="J167" t="s">
        <v>1969</v>
      </c>
      <c r="K167">
        <v>269395.09269999998</v>
      </c>
      <c r="L167">
        <v>2649644.4939999999</v>
      </c>
      <c r="M167" t="s">
        <v>1969</v>
      </c>
      <c r="N167" t="s">
        <v>1970</v>
      </c>
      <c r="O167">
        <v>1100329</v>
      </c>
      <c r="P167">
        <v>1101231</v>
      </c>
      <c r="R167">
        <v>100</v>
      </c>
      <c r="S167">
        <v>100</v>
      </c>
      <c r="T167" t="s">
        <v>1160</v>
      </c>
      <c r="U167" s="1">
        <v>12350471</v>
      </c>
      <c r="V167" t="s">
        <v>1971</v>
      </c>
      <c r="W167" t="s">
        <v>1972</v>
      </c>
      <c r="X167" t="s">
        <v>1973</v>
      </c>
      <c r="Y167" t="s">
        <v>363</v>
      </c>
    </row>
    <row r="168" spans="1:25">
      <c r="A168">
        <v>167</v>
      </c>
      <c r="B168" t="s">
        <v>1802</v>
      </c>
      <c r="C168" t="s">
        <v>1974</v>
      </c>
      <c r="D168" t="s">
        <v>1975</v>
      </c>
      <c r="E168" s="1">
        <v>14360000</v>
      </c>
      <c r="F168" s="1">
        <v>9545781</v>
      </c>
      <c r="H168" t="s">
        <v>1802</v>
      </c>
      <c r="I168" t="s">
        <v>1830</v>
      </c>
      <c r="J168" t="s">
        <v>1164</v>
      </c>
      <c r="K168">
        <v>228334.0429</v>
      </c>
      <c r="L168">
        <v>2635255.8470000001</v>
      </c>
      <c r="M168" t="s">
        <v>1976</v>
      </c>
      <c r="N168" t="s">
        <v>1970</v>
      </c>
      <c r="O168">
        <v>1100307</v>
      </c>
      <c r="P168">
        <v>1101231</v>
      </c>
      <c r="R168">
        <v>100</v>
      </c>
      <c r="S168">
        <v>100</v>
      </c>
      <c r="T168" t="s">
        <v>1160</v>
      </c>
      <c r="U168" s="1">
        <v>8415404</v>
      </c>
      <c r="V168" t="s">
        <v>1977</v>
      </c>
      <c r="W168" t="s">
        <v>1978</v>
      </c>
      <c r="X168" t="s">
        <v>1979</v>
      </c>
      <c r="Y168" t="s">
        <v>363</v>
      </c>
    </row>
    <row r="169" spans="1:25">
      <c r="A169">
        <v>168</v>
      </c>
      <c r="B169" t="s">
        <v>1802</v>
      </c>
      <c r="C169" t="s">
        <v>1980</v>
      </c>
      <c r="D169" t="s">
        <v>1981</v>
      </c>
      <c r="E169" s="1">
        <v>17280000</v>
      </c>
      <c r="F169" s="1">
        <v>7966697</v>
      </c>
      <c r="H169" t="s">
        <v>1802</v>
      </c>
      <c r="I169" t="s">
        <v>1982</v>
      </c>
      <c r="J169" t="s">
        <v>1164</v>
      </c>
      <c r="K169">
        <v>187162.97750000001</v>
      </c>
      <c r="L169">
        <v>2637194.3709999998</v>
      </c>
      <c r="M169" t="s">
        <v>1983</v>
      </c>
      <c r="N169" t="s">
        <v>1970</v>
      </c>
      <c r="O169">
        <v>1100409</v>
      </c>
      <c r="P169">
        <v>1101231</v>
      </c>
      <c r="R169">
        <v>100</v>
      </c>
      <c r="S169">
        <v>100</v>
      </c>
      <c r="T169" t="s">
        <v>944</v>
      </c>
      <c r="U169" s="1">
        <v>7966697</v>
      </c>
      <c r="V169" t="s">
        <v>1984</v>
      </c>
      <c r="W169" t="s">
        <v>1985</v>
      </c>
      <c r="X169" t="s">
        <v>1986</v>
      </c>
      <c r="Y169" t="s">
        <v>363</v>
      </c>
    </row>
    <row r="170" spans="1:25">
      <c r="A170">
        <v>169</v>
      </c>
      <c r="B170" t="s">
        <v>1802</v>
      </c>
      <c r="C170" t="s">
        <v>1987</v>
      </c>
      <c r="D170" t="s">
        <v>1988</v>
      </c>
      <c r="E170" s="1">
        <v>13230000</v>
      </c>
      <c r="F170" s="1">
        <v>26460000</v>
      </c>
      <c r="H170" t="s">
        <v>1802</v>
      </c>
      <c r="I170" t="s">
        <v>1989</v>
      </c>
      <c r="J170" t="s">
        <v>1735</v>
      </c>
      <c r="M170" t="s">
        <v>1735</v>
      </c>
      <c r="N170" t="s">
        <v>1970</v>
      </c>
      <c r="O170">
        <v>1100312</v>
      </c>
      <c r="P170">
        <v>1101231</v>
      </c>
      <c r="R170">
        <v>100</v>
      </c>
      <c r="S170">
        <v>100</v>
      </c>
      <c r="T170" t="s">
        <v>1160</v>
      </c>
      <c r="U170" s="1">
        <v>23428232</v>
      </c>
      <c r="V170" t="s">
        <v>1990</v>
      </c>
      <c r="W170" t="s">
        <v>1954</v>
      </c>
      <c r="X170" t="s">
        <v>1991</v>
      </c>
      <c r="Y170" t="s">
        <v>363</v>
      </c>
    </row>
    <row r="171" spans="1:25">
      <c r="A171">
        <v>170</v>
      </c>
      <c r="B171" t="s">
        <v>1802</v>
      </c>
      <c r="C171" t="s">
        <v>1992</v>
      </c>
      <c r="D171" t="s">
        <v>1993</v>
      </c>
      <c r="E171" s="1">
        <v>14780000</v>
      </c>
      <c r="F171" s="1">
        <v>29559655</v>
      </c>
      <c r="H171" t="s">
        <v>1802</v>
      </c>
      <c r="I171" t="s">
        <v>1994</v>
      </c>
      <c r="J171" t="s">
        <v>1164</v>
      </c>
      <c r="K171">
        <v>213753.58249999999</v>
      </c>
      <c r="L171">
        <v>2627074.6779999998</v>
      </c>
      <c r="M171" t="s">
        <v>1995</v>
      </c>
      <c r="N171" t="s">
        <v>1970</v>
      </c>
      <c r="O171">
        <v>1100312</v>
      </c>
      <c r="P171">
        <v>1101231</v>
      </c>
      <c r="R171">
        <v>100</v>
      </c>
      <c r="S171">
        <v>100</v>
      </c>
      <c r="T171" t="s">
        <v>944</v>
      </c>
      <c r="U171" s="1">
        <v>29559655</v>
      </c>
      <c r="V171" t="s">
        <v>1996</v>
      </c>
      <c r="W171" t="s">
        <v>1997</v>
      </c>
      <c r="X171" t="s">
        <v>1998</v>
      </c>
      <c r="Y171" t="s">
        <v>363</v>
      </c>
    </row>
    <row r="172" spans="1:25">
      <c r="A172">
        <v>171</v>
      </c>
      <c r="B172" t="s">
        <v>1802</v>
      </c>
      <c r="C172" t="s">
        <v>1999</v>
      </c>
      <c r="D172" t="s">
        <v>2000</v>
      </c>
      <c r="E172" s="1">
        <v>23500000</v>
      </c>
      <c r="H172" t="s">
        <v>1802</v>
      </c>
      <c r="I172" t="s">
        <v>2001</v>
      </c>
      <c r="J172" t="s">
        <v>2002</v>
      </c>
      <c r="K172">
        <v>188914.147</v>
      </c>
      <c r="L172">
        <v>2661589.6669999999</v>
      </c>
      <c r="M172" t="s">
        <v>2003</v>
      </c>
      <c r="N172" t="s">
        <v>2004</v>
      </c>
      <c r="O172">
        <v>1100607</v>
      </c>
      <c r="P172">
        <v>1101223</v>
      </c>
      <c r="Q172">
        <v>1110412</v>
      </c>
      <c r="R172">
        <v>87.32</v>
      </c>
      <c r="S172">
        <v>95.26</v>
      </c>
      <c r="T172" t="s">
        <v>964</v>
      </c>
      <c r="U172" s="1">
        <v>19564770</v>
      </c>
      <c r="V172" t="s">
        <v>2005</v>
      </c>
      <c r="W172" t="s">
        <v>2006</v>
      </c>
      <c r="X172" t="s">
        <v>2007</v>
      </c>
      <c r="Y172">
        <v>110003</v>
      </c>
    </row>
    <row r="173" spans="1:25">
      <c r="A173">
        <v>172</v>
      </c>
      <c r="B173" t="s">
        <v>1802</v>
      </c>
      <c r="C173" t="s">
        <v>2008</v>
      </c>
      <c r="D173" t="s">
        <v>2009</v>
      </c>
      <c r="E173" s="1">
        <v>27520000</v>
      </c>
      <c r="F173" s="1">
        <v>39610780</v>
      </c>
      <c r="H173" t="s">
        <v>1802</v>
      </c>
      <c r="I173" t="s">
        <v>2010</v>
      </c>
      <c r="J173" t="s">
        <v>1871</v>
      </c>
      <c r="K173">
        <v>173397.5429</v>
      </c>
      <c r="L173">
        <v>2635312.281</v>
      </c>
      <c r="M173" t="s">
        <v>1871</v>
      </c>
      <c r="N173" t="s">
        <v>2011</v>
      </c>
      <c r="O173">
        <v>1100607</v>
      </c>
      <c r="P173">
        <v>1110201</v>
      </c>
      <c r="Q173">
        <v>1110430</v>
      </c>
      <c r="R173">
        <v>88.06</v>
      </c>
      <c r="S173">
        <v>99</v>
      </c>
      <c r="T173" t="s">
        <v>964</v>
      </c>
      <c r="U173" s="1">
        <v>30037683</v>
      </c>
      <c r="V173" t="s">
        <v>1971</v>
      </c>
      <c r="W173" t="s">
        <v>1972</v>
      </c>
      <c r="X173" t="s">
        <v>1973</v>
      </c>
      <c r="Y173">
        <v>110003</v>
      </c>
    </row>
    <row r="174" spans="1:25">
      <c r="A174">
        <v>173</v>
      </c>
      <c r="B174" t="s">
        <v>1802</v>
      </c>
      <c r="C174" t="s">
        <v>558</v>
      </c>
      <c r="D174" t="s">
        <v>555</v>
      </c>
      <c r="E174" s="1">
        <v>16480000</v>
      </c>
      <c r="F174" s="1">
        <v>17318567</v>
      </c>
      <c r="H174" t="s">
        <v>1802</v>
      </c>
      <c r="I174" t="s">
        <v>1994</v>
      </c>
      <c r="J174" t="s">
        <v>1924</v>
      </c>
      <c r="K174">
        <v>212833.17170000001</v>
      </c>
      <c r="L174">
        <v>2631712.2289999998</v>
      </c>
      <c r="M174" t="s">
        <v>2012</v>
      </c>
      <c r="N174" t="s">
        <v>2013</v>
      </c>
      <c r="O174">
        <v>1100610</v>
      </c>
      <c r="P174">
        <v>1101226</v>
      </c>
      <c r="Q174">
        <v>1110120</v>
      </c>
      <c r="R174">
        <v>100</v>
      </c>
      <c r="S174">
        <v>100</v>
      </c>
      <c r="T174" t="s">
        <v>944</v>
      </c>
      <c r="U174" s="1">
        <v>12614133</v>
      </c>
      <c r="V174" t="s">
        <v>1977</v>
      </c>
      <c r="W174" t="s">
        <v>1978</v>
      </c>
      <c r="X174" t="s">
        <v>1979</v>
      </c>
      <c r="Y174">
        <v>110003</v>
      </c>
    </row>
    <row r="175" spans="1:25">
      <c r="A175">
        <v>174</v>
      </c>
      <c r="B175" t="s">
        <v>1802</v>
      </c>
      <c r="C175" t="s">
        <v>2014</v>
      </c>
      <c r="D175" t="s">
        <v>2015</v>
      </c>
      <c r="E175" s="1">
        <v>32588000</v>
      </c>
      <c r="H175" t="s">
        <v>1802</v>
      </c>
      <c r="I175" t="s">
        <v>2016</v>
      </c>
      <c r="J175" t="s">
        <v>1929</v>
      </c>
      <c r="K175">
        <v>179574.6569</v>
      </c>
      <c r="L175">
        <v>2636598.574</v>
      </c>
      <c r="M175" t="s">
        <v>2017</v>
      </c>
      <c r="N175" t="s">
        <v>2018</v>
      </c>
      <c r="O175">
        <v>1100826</v>
      </c>
      <c r="P175">
        <v>1110422</v>
      </c>
      <c r="Q175">
        <v>1110601</v>
      </c>
      <c r="R175">
        <v>54.12</v>
      </c>
      <c r="S175">
        <v>49.32</v>
      </c>
      <c r="T175" t="s">
        <v>964</v>
      </c>
      <c r="U175" s="1">
        <v>9621141</v>
      </c>
      <c r="V175" t="s">
        <v>2019</v>
      </c>
      <c r="W175" t="s">
        <v>2020</v>
      </c>
      <c r="X175" t="s">
        <v>2021</v>
      </c>
      <c r="Y175">
        <v>110003</v>
      </c>
    </row>
    <row r="176" spans="1:25">
      <c r="A176">
        <v>175</v>
      </c>
      <c r="B176" t="s">
        <v>1802</v>
      </c>
      <c r="C176" t="s">
        <v>2022</v>
      </c>
      <c r="D176" t="s">
        <v>2023</v>
      </c>
      <c r="E176" s="1">
        <v>17300000</v>
      </c>
      <c r="H176" t="s">
        <v>1802</v>
      </c>
      <c r="I176" t="s">
        <v>2024</v>
      </c>
      <c r="J176" t="s">
        <v>1969</v>
      </c>
      <c r="K176">
        <v>258555.8878</v>
      </c>
      <c r="L176">
        <v>2651590.784</v>
      </c>
      <c r="M176" t="s">
        <v>1969</v>
      </c>
      <c r="N176" t="s">
        <v>2025</v>
      </c>
      <c r="O176">
        <v>1101025</v>
      </c>
      <c r="P176">
        <v>1110621</v>
      </c>
      <c r="R176">
        <v>46.69</v>
      </c>
      <c r="S176">
        <v>48.73</v>
      </c>
      <c r="T176" t="s">
        <v>964</v>
      </c>
      <c r="U176">
        <v>0</v>
      </c>
      <c r="V176" t="s">
        <v>1996</v>
      </c>
      <c r="W176" t="s">
        <v>1997</v>
      </c>
      <c r="X176" t="s">
        <v>1998</v>
      </c>
      <c r="Y176" t="s">
        <v>363</v>
      </c>
    </row>
    <row r="177" spans="1:25">
      <c r="A177">
        <v>176</v>
      </c>
      <c r="B177" t="s">
        <v>1802</v>
      </c>
      <c r="C177" t="s">
        <v>2026</v>
      </c>
      <c r="D177" t="s">
        <v>2027</v>
      </c>
      <c r="E177" s="1">
        <v>38000000</v>
      </c>
      <c r="H177" t="s">
        <v>2028</v>
      </c>
      <c r="I177" t="s">
        <v>1805</v>
      </c>
      <c r="J177" t="s">
        <v>1871</v>
      </c>
      <c r="K177">
        <v>170357.2898</v>
      </c>
      <c r="L177">
        <v>2637896.676</v>
      </c>
      <c r="M177" t="s">
        <v>1871</v>
      </c>
      <c r="N177" t="s">
        <v>2029</v>
      </c>
      <c r="O177">
        <v>1101210</v>
      </c>
      <c r="P177">
        <v>1110707</v>
      </c>
      <c r="R177">
        <v>0.5</v>
      </c>
      <c r="S177">
        <v>0.99</v>
      </c>
      <c r="T177" t="s">
        <v>964</v>
      </c>
      <c r="U177">
        <v>0</v>
      </c>
      <c r="V177" t="s">
        <v>1833</v>
      </c>
      <c r="W177" t="s">
        <v>2030</v>
      </c>
      <c r="X177" t="s">
        <v>2031</v>
      </c>
      <c r="Y177">
        <v>110003</v>
      </c>
    </row>
    <row r="178" spans="1:25">
      <c r="A178">
        <v>177</v>
      </c>
      <c r="B178" t="s">
        <v>1802</v>
      </c>
      <c r="C178" t="s">
        <v>2032</v>
      </c>
      <c r="D178" t="s">
        <v>2033</v>
      </c>
      <c r="E178" s="1">
        <v>38960000</v>
      </c>
      <c r="H178" t="s">
        <v>1802</v>
      </c>
      <c r="I178" t="s">
        <v>1672</v>
      </c>
      <c r="J178" t="s">
        <v>1823</v>
      </c>
      <c r="K178">
        <v>236639.29240000001</v>
      </c>
      <c r="L178">
        <v>2607953.7519999999</v>
      </c>
      <c r="M178" t="s">
        <v>1823</v>
      </c>
      <c r="N178" t="s">
        <v>2034</v>
      </c>
      <c r="O178">
        <v>1101230</v>
      </c>
      <c r="P178">
        <v>1111224</v>
      </c>
      <c r="R178">
        <v>11.84</v>
      </c>
      <c r="S178">
        <v>11.91</v>
      </c>
      <c r="T178" t="s">
        <v>964</v>
      </c>
      <c r="U178">
        <v>0</v>
      </c>
      <c r="V178" t="s">
        <v>1990</v>
      </c>
      <c r="W178" t="s">
        <v>2035</v>
      </c>
      <c r="X178" t="s">
        <v>1991</v>
      </c>
      <c r="Y178">
        <v>110003</v>
      </c>
    </row>
    <row r="179" spans="1:25">
      <c r="A179">
        <v>178</v>
      </c>
      <c r="B179" t="s">
        <v>1802</v>
      </c>
      <c r="C179" t="s">
        <v>2036</v>
      </c>
      <c r="D179" t="s">
        <v>2037</v>
      </c>
      <c r="E179" s="1">
        <v>44500000</v>
      </c>
      <c r="H179" t="s">
        <v>1802</v>
      </c>
      <c r="I179" t="s">
        <v>1982</v>
      </c>
      <c r="J179" t="s">
        <v>1951</v>
      </c>
      <c r="K179">
        <v>183796.23060000001</v>
      </c>
      <c r="L179">
        <v>2654464.3309999998</v>
      </c>
      <c r="M179" t="s">
        <v>1951</v>
      </c>
      <c r="N179" t="s">
        <v>2038</v>
      </c>
      <c r="O179">
        <v>1101223</v>
      </c>
      <c r="P179">
        <v>1111018</v>
      </c>
      <c r="R179">
        <v>5.04</v>
      </c>
      <c r="S179">
        <v>4.07</v>
      </c>
      <c r="T179" t="s">
        <v>964</v>
      </c>
      <c r="U179">
        <v>0</v>
      </c>
      <c r="V179" t="s">
        <v>1984</v>
      </c>
      <c r="W179" t="s">
        <v>1985</v>
      </c>
      <c r="X179" t="s">
        <v>1986</v>
      </c>
      <c r="Y179">
        <v>110003</v>
      </c>
    </row>
    <row r="180" spans="1:25">
      <c r="A180">
        <v>179</v>
      </c>
      <c r="B180" t="s">
        <v>1802</v>
      </c>
      <c r="C180" t="s">
        <v>694</v>
      </c>
      <c r="D180" t="s">
        <v>2039</v>
      </c>
      <c r="E180" s="1">
        <v>46548000</v>
      </c>
      <c r="H180" t="s">
        <v>1802</v>
      </c>
      <c r="I180" t="s">
        <v>1558</v>
      </c>
      <c r="J180" t="s">
        <v>1871</v>
      </c>
      <c r="K180">
        <v>172150.93770000001</v>
      </c>
      <c r="L180">
        <v>2635650.7960000001</v>
      </c>
      <c r="M180" t="s">
        <v>1871</v>
      </c>
      <c r="N180" t="s">
        <v>2040</v>
      </c>
      <c r="O180">
        <v>1101222</v>
      </c>
      <c r="P180">
        <v>1111216</v>
      </c>
      <c r="R180">
        <v>25.68</v>
      </c>
      <c r="S180">
        <v>29.65</v>
      </c>
      <c r="T180" t="s">
        <v>964</v>
      </c>
      <c r="U180">
        <v>0</v>
      </c>
      <c r="V180" t="s">
        <v>2041</v>
      </c>
      <c r="W180" t="s">
        <v>2035</v>
      </c>
      <c r="X180" t="s">
        <v>2042</v>
      </c>
      <c r="Y180">
        <v>110003</v>
      </c>
    </row>
    <row r="181" spans="1:25">
      <c r="A181">
        <v>180</v>
      </c>
      <c r="B181" t="s">
        <v>1802</v>
      </c>
      <c r="C181" t="s">
        <v>2043</v>
      </c>
      <c r="D181" t="s">
        <v>2044</v>
      </c>
      <c r="E181" s="1">
        <v>9300000</v>
      </c>
      <c r="H181" t="s">
        <v>1802</v>
      </c>
      <c r="I181" t="s">
        <v>2045</v>
      </c>
      <c r="J181" t="s">
        <v>2046</v>
      </c>
      <c r="K181">
        <v>201546.6813</v>
      </c>
      <c r="L181">
        <v>2630251.8620000002</v>
      </c>
      <c r="M181" t="s">
        <v>2046</v>
      </c>
      <c r="N181" t="s">
        <v>2047</v>
      </c>
      <c r="O181">
        <v>1110103</v>
      </c>
      <c r="P181">
        <v>1110702</v>
      </c>
      <c r="R181">
        <v>19.45</v>
      </c>
      <c r="S181">
        <v>19.809999999999999</v>
      </c>
      <c r="T181" t="s">
        <v>964</v>
      </c>
      <c r="U181">
        <v>0</v>
      </c>
      <c r="V181" t="s">
        <v>2048</v>
      </c>
      <c r="W181" t="s">
        <v>2049</v>
      </c>
      <c r="X181" t="s">
        <v>2050</v>
      </c>
      <c r="Y181">
        <v>110003</v>
      </c>
    </row>
    <row r="182" spans="1:25">
      <c r="A182">
        <v>181</v>
      </c>
      <c r="B182" t="s">
        <v>1802</v>
      </c>
      <c r="C182" t="s">
        <v>2051</v>
      </c>
      <c r="D182" t="s">
        <v>2052</v>
      </c>
      <c r="E182" s="1">
        <v>13980000</v>
      </c>
      <c r="H182" t="s">
        <v>1802</v>
      </c>
      <c r="I182" t="s">
        <v>2053</v>
      </c>
      <c r="J182" t="s">
        <v>1969</v>
      </c>
      <c r="K182">
        <v>252772.48079999999</v>
      </c>
      <c r="L182">
        <v>2634487.4160000002</v>
      </c>
      <c r="M182" t="s">
        <v>1969</v>
      </c>
      <c r="N182" t="s">
        <v>1970</v>
      </c>
      <c r="O182">
        <v>1110128</v>
      </c>
      <c r="P182">
        <v>1111130</v>
      </c>
      <c r="R182">
        <v>0</v>
      </c>
      <c r="S182">
        <v>0</v>
      </c>
      <c r="T182" t="s">
        <v>2054</v>
      </c>
      <c r="U182">
        <v>0</v>
      </c>
      <c r="V182" t="s">
        <v>1971</v>
      </c>
      <c r="W182" t="s">
        <v>1972</v>
      </c>
      <c r="X182" t="s">
        <v>1973</v>
      </c>
      <c r="Y182" t="s">
        <v>363</v>
      </c>
    </row>
    <row r="183" spans="1:25">
      <c r="A183">
        <v>182</v>
      </c>
      <c r="B183" t="s">
        <v>1802</v>
      </c>
      <c r="C183" t="s">
        <v>2055</v>
      </c>
      <c r="D183" t="s">
        <v>2056</v>
      </c>
      <c r="E183" s="1">
        <v>13628000</v>
      </c>
      <c r="H183" t="s">
        <v>1802</v>
      </c>
      <c r="I183" t="s">
        <v>2053</v>
      </c>
      <c r="J183" t="s">
        <v>1164</v>
      </c>
      <c r="M183" t="s">
        <v>1976</v>
      </c>
      <c r="N183" t="s">
        <v>1970</v>
      </c>
      <c r="O183">
        <v>1110204</v>
      </c>
      <c r="P183">
        <v>1111130</v>
      </c>
      <c r="R183">
        <v>0</v>
      </c>
      <c r="S183">
        <v>0</v>
      </c>
      <c r="T183" t="s">
        <v>2054</v>
      </c>
      <c r="U183">
        <v>0</v>
      </c>
      <c r="V183" t="s">
        <v>1977</v>
      </c>
      <c r="W183" t="s">
        <v>1978</v>
      </c>
      <c r="X183" t="s">
        <v>1979</v>
      </c>
      <c r="Y183" t="s">
        <v>363</v>
      </c>
    </row>
    <row r="184" spans="1:25">
      <c r="A184">
        <v>183</v>
      </c>
      <c r="B184" t="s">
        <v>1802</v>
      </c>
      <c r="C184" t="s">
        <v>2057</v>
      </c>
      <c r="D184" t="s">
        <v>2058</v>
      </c>
      <c r="E184" s="1">
        <v>16768000</v>
      </c>
      <c r="H184" t="s">
        <v>1802</v>
      </c>
      <c r="I184" t="s">
        <v>1982</v>
      </c>
      <c r="J184" t="s">
        <v>1164</v>
      </c>
      <c r="K184">
        <v>185610.92850000001</v>
      </c>
      <c r="L184">
        <v>2659952.497</v>
      </c>
      <c r="M184" t="s">
        <v>1983</v>
      </c>
      <c r="N184" t="s">
        <v>1970</v>
      </c>
      <c r="O184">
        <v>1110206</v>
      </c>
      <c r="P184">
        <v>1111130</v>
      </c>
      <c r="R184">
        <v>0</v>
      </c>
      <c r="S184">
        <v>0</v>
      </c>
      <c r="T184" t="s">
        <v>2054</v>
      </c>
      <c r="U184">
        <v>0</v>
      </c>
      <c r="V184" t="s">
        <v>1984</v>
      </c>
      <c r="W184" t="s">
        <v>1985</v>
      </c>
      <c r="X184" t="s">
        <v>1986</v>
      </c>
      <c r="Y184" t="s">
        <v>363</v>
      </c>
    </row>
    <row r="185" spans="1:25">
      <c r="A185">
        <v>184</v>
      </c>
      <c r="B185" t="s">
        <v>1802</v>
      </c>
      <c r="C185" t="s">
        <v>2059</v>
      </c>
      <c r="D185" t="s">
        <v>2060</v>
      </c>
      <c r="E185" s="1">
        <v>12950000</v>
      </c>
      <c r="H185" t="s">
        <v>1802</v>
      </c>
      <c r="I185" t="s">
        <v>1989</v>
      </c>
      <c r="J185" t="s">
        <v>1735</v>
      </c>
      <c r="K185">
        <v>237630.51949999999</v>
      </c>
      <c r="L185">
        <v>2615108.5789999999</v>
      </c>
      <c r="M185" t="s">
        <v>2061</v>
      </c>
      <c r="N185" t="s">
        <v>1970</v>
      </c>
      <c r="O185">
        <v>1110204</v>
      </c>
      <c r="P185">
        <v>1111130</v>
      </c>
      <c r="R185">
        <v>0</v>
      </c>
      <c r="S185">
        <v>0</v>
      </c>
      <c r="T185" t="s">
        <v>2054</v>
      </c>
      <c r="U185">
        <v>0</v>
      </c>
      <c r="V185" t="s">
        <v>1990</v>
      </c>
      <c r="W185" t="s">
        <v>1954</v>
      </c>
      <c r="X185" t="s">
        <v>1991</v>
      </c>
      <c r="Y185" t="s">
        <v>363</v>
      </c>
    </row>
    <row r="186" spans="1:25">
      <c r="A186">
        <v>185</v>
      </c>
      <c r="B186" t="s">
        <v>1802</v>
      </c>
      <c r="C186" t="s">
        <v>2062</v>
      </c>
      <c r="D186" t="s">
        <v>2063</v>
      </c>
      <c r="E186" s="1">
        <v>13220000</v>
      </c>
      <c r="H186" t="s">
        <v>1802</v>
      </c>
      <c r="I186" t="s">
        <v>2053</v>
      </c>
      <c r="J186" t="s">
        <v>1164</v>
      </c>
      <c r="K186">
        <v>214529.34109999999</v>
      </c>
      <c r="L186">
        <v>2618465.443</v>
      </c>
      <c r="M186" t="s">
        <v>2064</v>
      </c>
      <c r="N186" t="s">
        <v>1970</v>
      </c>
      <c r="O186">
        <v>1110207</v>
      </c>
      <c r="P186">
        <v>1111130</v>
      </c>
      <c r="R186">
        <v>0</v>
      </c>
      <c r="S186">
        <v>0</v>
      </c>
      <c r="T186" t="s">
        <v>2054</v>
      </c>
      <c r="U186">
        <v>0</v>
      </c>
      <c r="V186" t="s">
        <v>1996</v>
      </c>
      <c r="W186" t="s">
        <v>1997</v>
      </c>
      <c r="X186" t="s">
        <v>1998</v>
      </c>
      <c r="Y186" t="s">
        <v>363</v>
      </c>
    </row>
    <row r="187" spans="1:25">
      <c r="A187">
        <v>186</v>
      </c>
      <c r="B187" t="s">
        <v>2065</v>
      </c>
      <c r="C187" t="s">
        <v>2066</v>
      </c>
      <c r="D187" t="s">
        <v>2067</v>
      </c>
      <c r="E187" s="1">
        <v>125280000</v>
      </c>
      <c r="H187" t="s">
        <v>2065</v>
      </c>
      <c r="I187" t="s">
        <v>2068</v>
      </c>
      <c r="J187" t="s">
        <v>2069</v>
      </c>
      <c r="K187">
        <v>167922.65119999999</v>
      </c>
      <c r="L187">
        <v>2586377.9849999999</v>
      </c>
      <c r="M187" t="s">
        <v>2070</v>
      </c>
      <c r="N187" t="s">
        <v>2071</v>
      </c>
      <c r="O187">
        <v>1090630</v>
      </c>
      <c r="P187">
        <v>1110219</v>
      </c>
      <c r="Q187">
        <v>1110422</v>
      </c>
      <c r="R187">
        <v>92.5</v>
      </c>
      <c r="S187">
        <v>92.92</v>
      </c>
      <c r="T187" t="s">
        <v>964</v>
      </c>
      <c r="U187" s="1">
        <v>105000000</v>
      </c>
      <c r="V187" t="s">
        <v>2072</v>
      </c>
      <c r="W187" t="s">
        <v>2073</v>
      </c>
      <c r="X187" t="s">
        <v>2074</v>
      </c>
      <c r="Y187" t="s">
        <v>405</v>
      </c>
    </row>
    <row r="188" spans="1:25">
      <c r="A188">
        <v>187</v>
      </c>
      <c r="B188" t="s">
        <v>2065</v>
      </c>
      <c r="C188" t="s">
        <v>2075</v>
      </c>
      <c r="D188" t="s">
        <v>2076</v>
      </c>
      <c r="E188" s="1">
        <v>71600000</v>
      </c>
      <c r="H188" t="s">
        <v>2065</v>
      </c>
      <c r="I188" t="s">
        <v>2077</v>
      </c>
      <c r="J188" t="s">
        <v>2069</v>
      </c>
      <c r="K188">
        <v>168201.00520000001</v>
      </c>
      <c r="L188">
        <v>2586988.2220000001</v>
      </c>
      <c r="M188" t="s">
        <v>2070</v>
      </c>
      <c r="N188" t="s">
        <v>2078</v>
      </c>
      <c r="O188">
        <v>1090624</v>
      </c>
      <c r="P188">
        <v>1110213</v>
      </c>
      <c r="Q188">
        <v>1110620</v>
      </c>
      <c r="R188">
        <v>88.68</v>
      </c>
      <c r="S188">
        <v>88.82</v>
      </c>
      <c r="T188" t="s">
        <v>964</v>
      </c>
      <c r="U188" s="1">
        <v>48065504</v>
      </c>
      <c r="V188" t="s">
        <v>2079</v>
      </c>
      <c r="W188" t="s">
        <v>2073</v>
      </c>
      <c r="X188" t="s">
        <v>2074</v>
      </c>
      <c r="Y188" t="s">
        <v>405</v>
      </c>
    </row>
    <row r="189" spans="1:25">
      <c r="A189">
        <v>188</v>
      </c>
      <c r="B189" t="s">
        <v>2065</v>
      </c>
      <c r="C189" t="s">
        <v>2080</v>
      </c>
      <c r="D189" t="s">
        <v>2081</v>
      </c>
      <c r="E189" s="1">
        <v>71190000</v>
      </c>
      <c r="H189" t="s">
        <v>2065</v>
      </c>
      <c r="I189" t="s">
        <v>2082</v>
      </c>
      <c r="J189" t="s">
        <v>2083</v>
      </c>
      <c r="K189">
        <v>197807.3634</v>
      </c>
      <c r="L189">
        <v>2616801.6860000002</v>
      </c>
      <c r="M189" t="s">
        <v>2083</v>
      </c>
      <c r="N189" t="s">
        <v>2084</v>
      </c>
      <c r="O189">
        <v>1101125</v>
      </c>
      <c r="P189">
        <v>1111219</v>
      </c>
      <c r="R189">
        <v>5.82</v>
      </c>
      <c r="S189">
        <v>9.5</v>
      </c>
      <c r="T189" t="s">
        <v>964</v>
      </c>
      <c r="U189" s="1">
        <v>5045681</v>
      </c>
      <c r="V189" t="s">
        <v>2085</v>
      </c>
      <c r="W189" t="s">
        <v>2086</v>
      </c>
      <c r="X189" t="s">
        <v>2087</v>
      </c>
      <c r="Y189" t="s">
        <v>1456</v>
      </c>
    </row>
    <row r="190" spans="1:25">
      <c r="A190">
        <v>189</v>
      </c>
      <c r="B190" t="s">
        <v>2065</v>
      </c>
      <c r="C190" t="s">
        <v>2088</v>
      </c>
      <c r="D190" t="s">
        <v>2089</v>
      </c>
      <c r="E190" s="1">
        <v>53600000</v>
      </c>
      <c r="H190" t="s">
        <v>2065</v>
      </c>
      <c r="I190" t="s">
        <v>2090</v>
      </c>
      <c r="J190" t="s">
        <v>2083</v>
      </c>
      <c r="K190">
        <v>198182.36429999999</v>
      </c>
      <c r="L190">
        <v>2616361.264</v>
      </c>
      <c r="M190" t="s">
        <v>2083</v>
      </c>
      <c r="N190" t="s">
        <v>2091</v>
      </c>
      <c r="O190">
        <v>1101118</v>
      </c>
      <c r="P190">
        <v>1111013</v>
      </c>
      <c r="R190">
        <v>31.43</v>
      </c>
      <c r="S190">
        <v>28.29</v>
      </c>
      <c r="T190" t="s">
        <v>964</v>
      </c>
      <c r="U190" s="1">
        <v>7175000</v>
      </c>
      <c r="V190" t="s">
        <v>2092</v>
      </c>
      <c r="W190" t="s">
        <v>2093</v>
      </c>
      <c r="X190" t="s">
        <v>2094</v>
      </c>
      <c r="Y190" t="s">
        <v>1456</v>
      </c>
    </row>
    <row r="191" spans="1:25">
      <c r="A191">
        <v>190</v>
      </c>
      <c r="B191" t="s">
        <v>2065</v>
      </c>
      <c r="C191" t="s">
        <v>2095</v>
      </c>
      <c r="D191" t="s">
        <v>2096</v>
      </c>
      <c r="E191" s="1">
        <v>82490000</v>
      </c>
      <c r="H191" t="s">
        <v>2065</v>
      </c>
      <c r="I191" t="s">
        <v>2097</v>
      </c>
      <c r="J191" t="s">
        <v>2083</v>
      </c>
      <c r="K191">
        <v>198348.94080000001</v>
      </c>
      <c r="L191">
        <v>2616179.7239999999</v>
      </c>
      <c r="M191" t="s">
        <v>2083</v>
      </c>
      <c r="N191" t="s">
        <v>2098</v>
      </c>
      <c r="O191">
        <v>1110113</v>
      </c>
      <c r="P191">
        <v>1120127</v>
      </c>
      <c r="R191">
        <v>12.09</v>
      </c>
      <c r="S191">
        <v>12.53</v>
      </c>
      <c r="T191" t="s">
        <v>964</v>
      </c>
      <c r="U191">
        <v>0</v>
      </c>
      <c r="V191" t="s">
        <v>2099</v>
      </c>
      <c r="W191" t="s">
        <v>2093</v>
      </c>
      <c r="X191" t="s">
        <v>2094</v>
      </c>
      <c r="Y191" t="s">
        <v>1456</v>
      </c>
    </row>
    <row r="192" spans="1:25">
      <c r="A192">
        <v>191</v>
      </c>
      <c r="B192" t="s">
        <v>2065</v>
      </c>
      <c r="C192" t="s">
        <v>2100</v>
      </c>
      <c r="D192" t="s">
        <v>2101</v>
      </c>
      <c r="E192" s="1">
        <v>26128000</v>
      </c>
      <c r="F192" s="1">
        <v>19988875</v>
      </c>
      <c r="H192" t="s">
        <v>2065</v>
      </c>
      <c r="I192" t="s">
        <v>929</v>
      </c>
      <c r="J192" t="s">
        <v>2102</v>
      </c>
      <c r="K192">
        <v>176717.93890000001</v>
      </c>
      <c r="L192">
        <v>2625386.1529999999</v>
      </c>
      <c r="M192" t="s">
        <v>2102</v>
      </c>
      <c r="N192" t="s">
        <v>2103</v>
      </c>
      <c r="O192">
        <v>1100731</v>
      </c>
      <c r="P192">
        <v>1110225</v>
      </c>
      <c r="R192">
        <v>100</v>
      </c>
      <c r="S192">
        <v>100</v>
      </c>
      <c r="T192" t="s">
        <v>960</v>
      </c>
      <c r="U192" s="1">
        <v>17468867</v>
      </c>
      <c r="V192" t="s">
        <v>2104</v>
      </c>
      <c r="W192" t="s">
        <v>2073</v>
      </c>
      <c r="X192" t="s">
        <v>2105</v>
      </c>
      <c r="Y192" t="s">
        <v>405</v>
      </c>
    </row>
    <row r="193" spans="1:25">
      <c r="A193">
        <v>192</v>
      </c>
      <c r="B193" t="s">
        <v>2065</v>
      </c>
      <c r="C193" t="s">
        <v>2106</v>
      </c>
      <c r="D193" t="s">
        <v>2107</v>
      </c>
      <c r="E193" s="1">
        <v>27900000</v>
      </c>
      <c r="H193" t="s">
        <v>2065</v>
      </c>
      <c r="I193" t="s">
        <v>2108</v>
      </c>
      <c r="J193" t="s">
        <v>2102</v>
      </c>
      <c r="K193">
        <v>176733.5938</v>
      </c>
      <c r="L193">
        <v>2625499.483</v>
      </c>
      <c r="M193" t="s">
        <v>2102</v>
      </c>
      <c r="N193" t="s">
        <v>2109</v>
      </c>
      <c r="O193">
        <v>1101009</v>
      </c>
      <c r="P193">
        <v>1110406</v>
      </c>
      <c r="R193">
        <v>88.82</v>
      </c>
      <c r="S193">
        <v>88.84</v>
      </c>
      <c r="T193" t="s">
        <v>964</v>
      </c>
      <c r="U193" s="1">
        <v>9473684</v>
      </c>
      <c r="V193" t="s">
        <v>2110</v>
      </c>
      <c r="W193" t="s">
        <v>2073</v>
      </c>
      <c r="X193" t="s">
        <v>2105</v>
      </c>
      <c r="Y193" t="s">
        <v>405</v>
      </c>
    </row>
    <row r="194" spans="1:25">
      <c r="A194">
        <v>193</v>
      </c>
      <c r="B194" t="s">
        <v>2065</v>
      </c>
      <c r="C194" t="s">
        <v>2111</v>
      </c>
      <c r="D194" t="s">
        <v>2112</v>
      </c>
      <c r="E194" s="1">
        <v>56100000</v>
      </c>
      <c r="F194" s="1">
        <v>52159013</v>
      </c>
      <c r="H194" t="s">
        <v>2065</v>
      </c>
      <c r="I194" t="s">
        <v>1095</v>
      </c>
      <c r="J194" t="s">
        <v>1142</v>
      </c>
      <c r="K194">
        <v>199304.8817</v>
      </c>
      <c r="L194">
        <v>2625601.37</v>
      </c>
      <c r="M194" t="s">
        <v>1142</v>
      </c>
      <c r="N194" t="s">
        <v>2113</v>
      </c>
      <c r="O194">
        <v>1090120</v>
      </c>
      <c r="P194">
        <v>1100113</v>
      </c>
      <c r="Q194">
        <v>1101206</v>
      </c>
      <c r="R194">
        <v>100</v>
      </c>
      <c r="S194">
        <v>100</v>
      </c>
      <c r="T194" t="s">
        <v>960</v>
      </c>
      <c r="U194" s="1">
        <v>48599200</v>
      </c>
      <c r="V194" t="s">
        <v>2114</v>
      </c>
      <c r="W194" t="s">
        <v>2115</v>
      </c>
      <c r="X194" t="s">
        <v>2116</v>
      </c>
      <c r="Y194" t="s">
        <v>805</v>
      </c>
    </row>
    <row r="195" spans="1:25">
      <c r="A195">
        <v>194</v>
      </c>
      <c r="B195" t="s">
        <v>2065</v>
      </c>
      <c r="C195" t="s">
        <v>2117</v>
      </c>
      <c r="D195" t="s">
        <v>2118</v>
      </c>
      <c r="E195" s="1">
        <v>47630000</v>
      </c>
      <c r="F195" s="1">
        <v>55838816</v>
      </c>
      <c r="H195" t="s">
        <v>2065</v>
      </c>
      <c r="I195" t="s">
        <v>2097</v>
      </c>
      <c r="J195" t="s">
        <v>2119</v>
      </c>
      <c r="K195">
        <v>192661.94750000001</v>
      </c>
      <c r="L195">
        <v>2610339.2480000001</v>
      </c>
      <c r="M195" t="s">
        <v>2120</v>
      </c>
      <c r="N195" t="s">
        <v>2121</v>
      </c>
      <c r="O195">
        <v>1090116</v>
      </c>
      <c r="P195">
        <v>1100109</v>
      </c>
      <c r="Q195">
        <v>1101026</v>
      </c>
      <c r="R195">
        <v>100</v>
      </c>
      <c r="S195">
        <v>100</v>
      </c>
      <c r="T195" t="s">
        <v>944</v>
      </c>
      <c r="U195" s="1">
        <v>55838816</v>
      </c>
      <c r="V195" t="s">
        <v>2122</v>
      </c>
      <c r="W195" t="s">
        <v>2123</v>
      </c>
      <c r="X195" t="s">
        <v>2124</v>
      </c>
      <c r="Y195" t="s">
        <v>805</v>
      </c>
    </row>
    <row r="196" spans="1:25">
      <c r="A196">
        <v>195</v>
      </c>
      <c r="B196" t="s">
        <v>2065</v>
      </c>
      <c r="C196" t="s">
        <v>2125</v>
      </c>
      <c r="D196" t="s">
        <v>2126</v>
      </c>
      <c r="E196" s="1">
        <v>23380000</v>
      </c>
      <c r="F196" s="1">
        <v>29157000</v>
      </c>
      <c r="H196" t="s">
        <v>2065</v>
      </c>
      <c r="I196" t="s">
        <v>2082</v>
      </c>
      <c r="J196" t="s">
        <v>2083</v>
      </c>
      <c r="K196">
        <v>197003.5246</v>
      </c>
      <c r="L196">
        <v>2617613.0959999999</v>
      </c>
      <c r="M196" t="s">
        <v>2083</v>
      </c>
      <c r="N196" t="s">
        <v>2127</v>
      </c>
      <c r="O196">
        <v>1090713</v>
      </c>
      <c r="P196">
        <v>1100508</v>
      </c>
      <c r="Q196">
        <v>1110124</v>
      </c>
      <c r="R196">
        <v>100</v>
      </c>
      <c r="S196">
        <v>100</v>
      </c>
      <c r="T196" t="s">
        <v>960</v>
      </c>
      <c r="U196" s="1">
        <v>29086471</v>
      </c>
      <c r="V196" t="s">
        <v>2128</v>
      </c>
      <c r="W196" t="s">
        <v>2129</v>
      </c>
      <c r="X196" t="s">
        <v>2130</v>
      </c>
      <c r="Y196" t="s">
        <v>805</v>
      </c>
    </row>
    <row r="197" spans="1:25">
      <c r="A197">
        <v>196</v>
      </c>
      <c r="B197" t="s">
        <v>2065</v>
      </c>
      <c r="C197" t="s">
        <v>643</v>
      </c>
      <c r="D197" t="s">
        <v>641</v>
      </c>
      <c r="E197" s="1">
        <v>86300000</v>
      </c>
      <c r="H197" t="s">
        <v>2065</v>
      </c>
      <c r="I197" t="s">
        <v>2108</v>
      </c>
      <c r="J197" t="s">
        <v>2131</v>
      </c>
      <c r="K197">
        <v>194818.23610000001</v>
      </c>
      <c r="L197">
        <v>2614372.6150000002</v>
      </c>
      <c r="M197" t="s">
        <v>2132</v>
      </c>
      <c r="N197" t="s">
        <v>2133</v>
      </c>
      <c r="O197">
        <v>1091130</v>
      </c>
      <c r="P197">
        <v>1110222</v>
      </c>
      <c r="R197">
        <v>100</v>
      </c>
      <c r="S197">
        <v>100</v>
      </c>
      <c r="T197" t="s">
        <v>960</v>
      </c>
      <c r="U197" s="1">
        <v>78931737</v>
      </c>
      <c r="V197" t="s">
        <v>2134</v>
      </c>
      <c r="W197" t="s">
        <v>2135</v>
      </c>
      <c r="X197" t="s">
        <v>2136</v>
      </c>
      <c r="Y197" t="s">
        <v>805</v>
      </c>
    </row>
    <row r="198" spans="1:25">
      <c r="A198">
        <v>197</v>
      </c>
      <c r="B198" t="s">
        <v>2065</v>
      </c>
      <c r="C198" t="s">
        <v>2137</v>
      </c>
      <c r="D198" t="s">
        <v>2138</v>
      </c>
      <c r="E198" s="1">
        <v>57888000</v>
      </c>
      <c r="F198" s="1">
        <v>66480356</v>
      </c>
      <c r="H198" t="s">
        <v>2065</v>
      </c>
      <c r="I198" t="s">
        <v>2139</v>
      </c>
      <c r="J198" t="s">
        <v>2140</v>
      </c>
      <c r="K198">
        <v>183427.20569999999</v>
      </c>
      <c r="L198">
        <v>2577970.64</v>
      </c>
      <c r="M198" t="s">
        <v>2141</v>
      </c>
      <c r="N198" t="s">
        <v>2142</v>
      </c>
      <c r="O198">
        <v>1091217</v>
      </c>
      <c r="P198">
        <v>1101211</v>
      </c>
      <c r="Q198">
        <v>1110315</v>
      </c>
      <c r="R198">
        <v>100</v>
      </c>
      <c r="S198">
        <v>88.82</v>
      </c>
      <c r="T198" t="s">
        <v>964</v>
      </c>
      <c r="U198" s="1">
        <v>46306309</v>
      </c>
      <c r="V198" t="s">
        <v>2143</v>
      </c>
      <c r="W198" t="s">
        <v>2144</v>
      </c>
      <c r="X198" t="s">
        <v>2145</v>
      </c>
      <c r="Y198" t="s">
        <v>805</v>
      </c>
    </row>
    <row r="199" spans="1:25">
      <c r="A199">
        <v>198</v>
      </c>
      <c r="B199" t="s">
        <v>2065</v>
      </c>
      <c r="C199" t="s">
        <v>592</v>
      </c>
      <c r="D199" t="s">
        <v>589</v>
      </c>
      <c r="E199" s="1">
        <v>29390000</v>
      </c>
      <c r="H199" t="s">
        <v>2065</v>
      </c>
      <c r="I199" t="s">
        <v>2082</v>
      </c>
      <c r="J199" t="s">
        <v>2083</v>
      </c>
      <c r="K199">
        <v>198289.2384</v>
      </c>
      <c r="L199">
        <v>2616197.821</v>
      </c>
      <c r="M199" t="s">
        <v>2083</v>
      </c>
      <c r="N199" t="s">
        <v>2146</v>
      </c>
      <c r="O199">
        <v>1091217</v>
      </c>
      <c r="P199">
        <v>1101012</v>
      </c>
      <c r="Q199">
        <v>1110314</v>
      </c>
      <c r="R199">
        <v>100</v>
      </c>
      <c r="S199">
        <v>83.79</v>
      </c>
      <c r="T199" t="s">
        <v>964</v>
      </c>
      <c r="U199" s="1">
        <v>20297603</v>
      </c>
      <c r="V199" t="s">
        <v>2147</v>
      </c>
      <c r="W199" t="s">
        <v>2129</v>
      </c>
      <c r="X199" t="s">
        <v>2130</v>
      </c>
      <c r="Y199" t="s">
        <v>805</v>
      </c>
    </row>
    <row r="200" spans="1:25">
      <c r="A200">
        <v>199</v>
      </c>
      <c r="B200" t="s">
        <v>2065</v>
      </c>
      <c r="C200" t="s">
        <v>2148</v>
      </c>
      <c r="D200" t="s">
        <v>2149</v>
      </c>
      <c r="E200" s="1">
        <v>53450000</v>
      </c>
      <c r="H200" t="s">
        <v>2065</v>
      </c>
      <c r="I200" t="s">
        <v>2150</v>
      </c>
      <c r="J200" t="s">
        <v>2083</v>
      </c>
      <c r="K200">
        <v>196804.1421</v>
      </c>
      <c r="L200">
        <v>2617626.2170000002</v>
      </c>
      <c r="M200" t="s">
        <v>2083</v>
      </c>
      <c r="N200" t="s">
        <v>2151</v>
      </c>
      <c r="O200">
        <v>1100114</v>
      </c>
      <c r="P200">
        <v>1110108</v>
      </c>
      <c r="Q200">
        <v>1110321</v>
      </c>
      <c r="R200">
        <v>100</v>
      </c>
      <c r="S200">
        <v>93.47</v>
      </c>
      <c r="T200" t="s">
        <v>964</v>
      </c>
      <c r="U200" s="1">
        <v>26848529</v>
      </c>
      <c r="V200" t="s">
        <v>2152</v>
      </c>
      <c r="W200" t="s">
        <v>2086</v>
      </c>
      <c r="X200" t="s">
        <v>2153</v>
      </c>
      <c r="Y200" t="s">
        <v>805</v>
      </c>
    </row>
    <row r="201" spans="1:25">
      <c r="A201">
        <v>200</v>
      </c>
      <c r="B201" t="s">
        <v>2065</v>
      </c>
      <c r="C201" t="s">
        <v>521</v>
      </c>
      <c r="D201" t="s">
        <v>517</v>
      </c>
      <c r="E201" s="1">
        <v>36830000</v>
      </c>
      <c r="F201" s="1">
        <v>40367275</v>
      </c>
      <c r="H201" t="s">
        <v>2065</v>
      </c>
      <c r="I201" t="s">
        <v>2097</v>
      </c>
      <c r="J201" t="s">
        <v>2083</v>
      </c>
      <c r="K201">
        <v>198423.10690000001</v>
      </c>
      <c r="L201">
        <v>2618030.5359999998</v>
      </c>
      <c r="M201" t="s">
        <v>2083</v>
      </c>
      <c r="N201" t="s">
        <v>2154</v>
      </c>
      <c r="O201">
        <v>1091228</v>
      </c>
      <c r="P201">
        <v>1101023</v>
      </c>
      <c r="Q201">
        <v>1110106</v>
      </c>
      <c r="R201">
        <v>100</v>
      </c>
      <c r="S201">
        <v>100</v>
      </c>
      <c r="T201" t="s">
        <v>960</v>
      </c>
      <c r="U201" s="1">
        <v>40367275</v>
      </c>
      <c r="V201" t="s">
        <v>2155</v>
      </c>
      <c r="W201" t="s">
        <v>2156</v>
      </c>
      <c r="X201" t="s">
        <v>2157</v>
      </c>
      <c r="Y201" t="s">
        <v>805</v>
      </c>
    </row>
    <row r="202" spans="1:25">
      <c r="A202">
        <v>201</v>
      </c>
      <c r="B202" t="s">
        <v>2065</v>
      </c>
      <c r="C202" t="s">
        <v>2158</v>
      </c>
      <c r="D202" t="s">
        <v>2159</v>
      </c>
      <c r="E202" s="1">
        <v>15710000</v>
      </c>
      <c r="H202" t="s">
        <v>2065</v>
      </c>
      <c r="I202" t="s">
        <v>2160</v>
      </c>
      <c r="J202" t="s">
        <v>1142</v>
      </c>
      <c r="K202">
        <v>201864.8462</v>
      </c>
      <c r="L202">
        <v>2618202.3620000002</v>
      </c>
      <c r="M202" t="s">
        <v>1142</v>
      </c>
      <c r="O202">
        <v>1090615</v>
      </c>
      <c r="P202">
        <v>1101216</v>
      </c>
      <c r="R202">
        <v>100</v>
      </c>
      <c r="S202">
        <v>100</v>
      </c>
      <c r="T202" t="s">
        <v>960</v>
      </c>
      <c r="U202">
        <v>0</v>
      </c>
      <c r="V202" t="s">
        <v>2161</v>
      </c>
      <c r="W202" t="s">
        <v>2162</v>
      </c>
      <c r="X202" t="s">
        <v>2163</v>
      </c>
      <c r="Y202" t="s">
        <v>363</v>
      </c>
    </row>
    <row r="203" spans="1:25">
      <c r="A203">
        <v>202</v>
      </c>
      <c r="B203" t="s">
        <v>2065</v>
      </c>
      <c r="C203" t="s">
        <v>2164</v>
      </c>
      <c r="D203" t="s">
        <v>2165</v>
      </c>
      <c r="E203" s="1">
        <v>17100000</v>
      </c>
      <c r="H203" t="s">
        <v>2065</v>
      </c>
      <c r="I203" t="s">
        <v>2166</v>
      </c>
      <c r="J203" t="s">
        <v>2167</v>
      </c>
      <c r="K203">
        <v>178911.9621</v>
      </c>
      <c r="L203">
        <v>2577416.5789999999</v>
      </c>
      <c r="M203" t="s">
        <v>2168</v>
      </c>
      <c r="O203">
        <v>1100215</v>
      </c>
      <c r="P203">
        <v>1110209</v>
      </c>
      <c r="Q203">
        <v>1111226</v>
      </c>
      <c r="R203">
        <v>100</v>
      </c>
      <c r="S203">
        <v>100</v>
      </c>
      <c r="T203" t="s">
        <v>964</v>
      </c>
      <c r="U203">
        <v>0</v>
      </c>
      <c r="V203" t="s">
        <v>2169</v>
      </c>
      <c r="W203" t="s">
        <v>2170</v>
      </c>
      <c r="X203" t="s">
        <v>2171</v>
      </c>
      <c r="Y203" t="s">
        <v>363</v>
      </c>
    </row>
    <row r="204" spans="1:25">
      <c r="A204">
        <v>203</v>
      </c>
      <c r="B204" t="s">
        <v>2065</v>
      </c>
      <c r="C204" t="s">
        <v>2172</v>
      </c>
      <c r="D204" t="s">
        <v>2173</v>
      </c>
      <c r="E204" s="1">
        <v>25020000</v>
      </c>
      <c r="H204" t="s">
        <v>2065</v>
      </c>
      <c r="I204" t="s">
        <v>2174</v>
      </c>
      <c r="J204" t="s">
        <v>2175</v>
      </c>
      <c r="K204">
        <v>190875.41889999999</v>
      </c>
      <c r="L204">
        <v>2592304.1660000002</v>
      </c>
      <c r="M204" t="s">
        <v>2175</v>
      </c>
      <c r="O204">
        <v>1100411</v>
      </c>
      <c r="P204">
        <v>1110704</v>
      </c>
      <c r="R204">
        <v>15.5</v>
      </c>
      <c r="S204">
        <v>15.5</v>
      </c>
      <c r="T204" t="s">
        <v>964</v>
      </c>
      <c r="U204" s="1">
        <v>3210960</v>
      </c>
      <c r="V204" t="s">
        <v>2161</v>
      </c>
      <c r="W204" t="s">
        <v>2176</v>
      </c>
      <c r="X204" t="s">
        <v>2163</v>
      </c>
      <c r="Y204" t="s">
        <v>363</v>
      </c>
    </row>
    <row r="205" spans="1:25">
      <c r="A205">
        <v>204</v>
      </c>
      <c r="B205" t="s">
        <v>2065</v>
      </c>
      <c r="C205" t="s">
        <v>2177</v>
      </c>
      <c r="D205" t="s">
        <v>2178</v>
      </c>
      <c r="E205" s="1">
        <v>72500000</v>
      </c>
      <c r="H205" t="s">
        <v>2065</v>
      </c>
      <c r="I205" t="s">
        <v>2179</v>
      </c>
      <c r="J205" t="s">
        <v>2083</v>
      </c>
      <c r="K205">
        <v>199540.39369999999</v>
      </c>
      <c r="L205">
        <v>2618059.2629999998</v>
      </c>
      <c r="M205" t="s">
        <v>2083</v>
      </c>
      <c r="N205" t="s">
        <v>2180</v>
      </c>
      <c r="O205">
        <v>1101007</v>
      </c>
      <c r="P205">
        <v>1111130</v>
      </c>
      <c r="R205">
        <v>28.86</v>
      </c>
      <c r="S205">
        <v>28.92</v>
      </c>
      <c r="T205" t="s">
        <v>964</v>
      </c>
      <c r="U205" s="1">
        <v>7003340</v>
      </c>
      <c r="V205" t="s">
        <v>2181</v>
      </c>
      <c r="W205" t="s">
        <v>2182</v>
      </c>
      <c r="X205" t="s">
        <v>2136</v>
      </c>
      <c r="Y205" t="s">
        <v>1456</v>
      </c>
    </row>
    <row r="206" spans="1:25">
      <c r="A206">
        <v>205</v>
      </c>
      <c r="B206" t="s">
        <v>2065</v>
      </c>
      <c r="C206" t="s">
        <v>2183</v>
      </c>
      <c r="D206" t="s">
        <v>2184</v>
      </c>
      <c r="E206" s="1">
        <v>71200000</v>
      </c>
      <c r="H206" t="s">
        <v>2065</v>
      </c>
      <c r="I206" t="s">
        <v>2179</v>
      </c>
      <c r="J206" t="s">
        <v>2083</v>
      </c>
      <c r="K206">
        <v>197473.92300000001</v>
      </c>
      <c r="L206">
        <v>2619751.0099999998</v>
      </c>
      <c r="M206" t="s">
        <v>2083</v>
      </c>
      <c r="N206" t="s">
        <v>2185</v>
      </c>
      <c r="O206">
        <v>1100909</v>
      </c>
      <c r="P206">
        <v>1111102</v>
      </c>
      <c r="R206">
        <v>30.67</v>
      </c>
      <c r="S206">
        <v>30.69</v>
      </c>
      <c r="T206" t="s">
        <v>964</v>
      </c>
      <c r="U206" s="1">
        <v>16197119</v>
      </c>
      <c r="V206" t="s">
        <v>2186</v>
      </c>
      <c r="W206" t="s">
        <v>2187</v>
      </c>
      <c r="X206" t="s">
        <v>2188</v>
      </c>
      <c r="Y206" t="s">
        <v>1456</v>
      </c>
    </row>
    <row r="207" spans="1:25">
      <c r="A207">
        <v>206</v>
      </c>
      <c r="B207" t="s">
        <v>2065</v>
      </c>
      <c r="C207" t="s">
        <v>2189</v>
      </c>
      <c r="D207" t="s">
        <v>2190</v>
      </c>
      <c r="E207" s="1">
        <v>56200000</v>
      </c>
      <c r="H207" t="s">
        <v>2065</v>
      </c>
      <c r="I207" t="s">
        <v>2108</v>
      </c>
      <c r="J207" t="s">
        <v>2083</v>
      </c>
      <c r="K207">
        <v>198544.25930000001</v>
      </c>
      <c r="L207">
        <v>2615841.8259999999</v>
      </c>
      <c r="M207" t="s">
        <v>2083</v>
      </c>
      <c r="N207" t="s">
        <v>2191</v>
      </c>
      <c r="O207">
        <v>1100927</v>
      </c>
      <c r="P207">
        <v>1110822</v>
      </c>
      <c r="R207">
        <v>42.97</v>
      </c>
      <c r="S207">
        <v>44.07</v>
      </c>
      <c r="T207" t="s">
        <v>964</v>
      </c>
      <c r="U207" s="1">
        <v>17368421</v>
      </c>
      <c r="V207" t="s">
        <v>2192</v>
      </c>
      <c r="W207" t="s">
        <v>2115</v>
      </c>
      <c r="X207" t="s">
        <v>2116</v>
      </c>
      <c r="Y207" t="s">
        <v>1456</v>
      </c>
    </row>
    <row r="208" spans="1:25">
      <c r="A208">
        <v>207</v>
      </c>
      <c r="B208" t="s">
        <v>2065</v>
      </c>
      <c r="C208" t="s">
        <v>2193</v>
      </c>
      <c r="D208" t="s">
        <v>2194</v>
      </c>
      <c r="E208" s="1">
        <v>63200000</v>
      </c>
      <c r="H208" t="s">
        <v>2065</v>
      </c>
      <c r="I208" t="s">
        <v>2108</v>
      </c>
      <c r="J208" t="s">
        <v>2083</v>
      </c>
      <c r="K208">
        <v>196964.7733</v>
      </c>
      <c r="L208">
        <v>2617416.9950000001</v>
      </c>
      <c r="M208" t="s">
        <v>2083</v>
      </c>
      <c r="N208" t="s">
        <v>2195</v>
      </c>
      <c r="O208">
        <v>1100909</v>
      </c>
      <c r="P208">
        <v>1111003</v>
      </c>
      <c r="R208">
        <v>40.35</v>
      </c>
      <c r="S208">
        <v>42.42</v>
      </c>
      <c r="T208" t="s">
        <v>964</v>
      </c>
      <c r="U208" s="1">
        <v>9473684</v>
      </c>
      <c r="V208" t="s">
        <v>2196</v>
      </c>
      <c r="W208" t="s">
        <v>2156</v>
      </c>
      <c r="X208" t="s">
        <v>2157</v>
      </c>
      <c r="Y208" t="s">
        <v>1456</v>
      </c>
    </row>
    <row r="209" spans="1:25">
      <c r="A209">
        <v>208</v>
      </c>
      <c r="B209" t="s">
        <v>2065</v>
      </c>
      <c r="C209" t="s">
        <v>2197</v>
      </c>
      <c r="D209" t="s">
        <v>2198</v>
      </c>
      <c r="E209" s="1">
        <v>34900000</v>
      </c>
      <c r="H209" t="s">
        <v>2065</v>
      </c>
      <c r="I209" t="s">
        <v>2097</v>
      </c>
      <c r="J209" t="s">
        <v>2199</v>
      </c>
      <c r="K209">
        <v>183331.7058</v>
      </c>
      <c r="L209">
        <v>2610447.9739999999</v>
      </c>
      <c r="M209" t="s">
        <v>2200</v>
      </c>
      <c r="N209" t="s">
        <v>2201</v>
      </c>
      <c r="O209">
        <v>1101115</v>
      </c>
      <c r="P209">
        <v>1110910</v>
      </c>
      <c r="R209">
        <v>42.49</v>
      </c>
      <c r="S209">
        <v>73.52</v>
      </c>
      <c r="T209" t="s">
        <v>964</v>
      </c>
      <c r="U209" s="1">
        <v>19321000</v>
      </c>
      <c r="V209" t="s">
        <v>2202</v>
      </c>
      <c r="W209" t="s">
        <v>2203</v>
      </c>
      <c r="X209" t="s">
        <v>2204</v>
      </c>
      <c r="Y209" t="s">
        <v>1456</v>
      </c>
    </row>
    <row r="210" spans="1:25">
      <c r="A210">
        <v>209</v>
      </c>
      <c r="B210" t="s">
        <v>2065</v>
      </c>
      <c r="C210" t="s">
        <v>2205</v>
      </c>
      <c r="D210" t="s">
        <v>2206</v>
      </c>
      <c r="E210" s="1">
        <v>21800000</v>
      </c>
      <c r="H210" t="s">
        <v>2065</v>
      </c>
      <c r="I210" t="s">
        <v>2207</v>
      </c>
      <c r="J210" t="s">
        <v>1142</v>
      </c>
      <c r="K210">
        <v>200382.11840000001</v>
      </c>
      <c r="L210">
        <v>2621919.8530000001</v>
      </c>
      <c r="M210" t="s">
        <v>1142</v>
      </c>
      <c r="N210" t="s">
        <v>2208</v>
      </c>
      <c r="O210">
        <v>1101028</v>
      </c>
      <c r="P210">
        <v>1110525</v>
      </c>
      <c r="R210">
        <v>59.45</v>
      </c>
      <c r="S210">
        <v>71.349999999999994</v>
      </c>
      <c r="T210" t="s">
        <v>964</v>
      </c>
      <c r="U210" s="1">
        <v>8980000</v>
      </c>
      <c r="V210" t="s">
        <v>2209</v>
      </c>
      <c r="W210" t="s">
        <v>2123</v>
      </c>
      <c r="X210" t="s">
        <v>2124</v>
      </c>
      <c r="Y210" t="s">
        <v>1456</v>
      </c>
    </row>
    <row r="211" spans="1:25">
      <c r="A211">
        <v>210</v>
      </c>
      <c r="B211" t="s">
        <v>2065</v>
      </c>
      <c r="C211" t="s">
        <v>2210</v>
      </c>
      <c r="D211" t="s">
        <v>2211</v>
      </c>
      <c r="E211" s="1">
        <v>45000000</v>
      </c>
      <c r="H211" t="s">
        <v>2065</v>
      </c>
      <c r="I211" t="s">
        <v>2212</v>
      </c>
      <c r="J211" t="s">
        <v>1142</v>
      </c>
      <c r="K211">
        <v>206582.59820000001</v>
      </c>
      <c r="L211">
        <v>2625534.0660000001</v>
      </c>
      <c r="M211" t="s">
        <v>1142</v>
      </c>
      <c r="N211" t="s">
        <v>2213</v>
      </c>
      <c r="O211">
        <v>1110120</v>
      </c>
      <c r="P211">
        <v>1110913</v>
      </c>
      <c r="R211">
        <v>7.8</v>
      </c>
      <c r="S211">
        <v>7.82</v>
      </c>
      <c r="T211" t="s">
        <v>964</v>
      </c>
      <c r="U211">
        <v>0</v>
      </c>
      <c r="V211" t="s">
        <v>2214</v>
      </c>
      <c r="W211" t="s">
        <v>2129</v>
      </c>
      <c r="X211" t="s">
        <v>2215</v>
      </c>
      <c r="Y211" t="s">
        <v>1456</v>
      </c>
    </row>
    <row r="212" spans="1:25">
      <c r="A212">
        <v>211</v>
      </c>
      <c r="B212" t="s">
        <v>2065</v>
      </c>
      <c r="C212" t="s">
        <v>2216</v>
      </c>
      <c r="D212" t="s">
        <v>2217</v>
      </c>
      <c r="E212" s="1">
        <v>82960000</v>
      </c>
      <c r="H212" t="s">
        <v>2065</v>
      </c>
      <c r="I212" t="s">
        <v>2218</v>
      </c>
      <c r="J212" t="s">
        <v>2083</v>
      </c>
      <c r="K212">
        <v>197537.2825</v>
      </c>
      <c r="L212">
        <v>2619705.0019999999</v>
      </c>
      <c r="M212" t="s">
        <v>2083</v>
      </c>
      <c r="N212" t="s">
        <v>2219</v>
      </c>
      <c r="O212">
        <v>1101216</v>
      </c>
      <c r="P212">
        <v>1120208</v>
      </c>
      <c r="R212">
        <v>12.78</v>
      </c>
      <c r="S212">
        <v>14.78</v>
      </c>
      <c r="T212" t="s">
        <v>964</v>
      </c>
      <c r="U212">
        <v>0</v>
      </c>
      <c r="V212" t="s">
        <v>2110</v>
      </c>
      <c r="W212" t="s">
        <v>2073</v>
      </c>
      <c r="X212" t="s">
        <v>2074</v>
      </c>
      <c r="Y212" t="s">
        <v>1456</v>
      </c>
    </row>
    <row r="213" spans="1:25">
      <c r="A213">
        <v>212</v>
      </c>
      <c r="B213" t="s">
        <v>2065</v>
      </c>
      <c r="C213" t="s">
        <v>2220</v>
      </c>
      <c r="D213" t="s">
        <v>2221</v>
      </c>
      <c r="E213" s="1">
        <v>83980000</v>
      </c>
      <c r="H213" t="s">
        <v>2065</v>
      </c>
      <c r="I213" t="s">
        <v>2218</v>
      </c>
      <c r="J213" t="s">
        <v>2083</v>
      </c>
      <c r="K213">
        <v>197714.23439999999</v>
      </c>
      <c r="L213">
        <v>2619346.767</v>
      </c>
      <c r="M213" t="s">
        <v>2083</v>
      </c>
      <c r="N213" t="s">
        <v>2222</v>
      </c>
      <c r="O213">
        <v>1101209</v>
      </c>
      <c r="P213">
        <v>1120201</v>
      </c>
      <c r="R213">
        <v>14</v>
      </c>
      <c r="S213">
        <v>17</v>
      </c>
      <c r="T213" t="s">
        <v>964</v>
      </c>
      <c r="U213" s="1">
        <v>7029697</v>
      </c>
      <c r="V213" t="s">
        <v>2223</v>
      </c>
      <c r="W213" t="s">
        <v>2073</v>
      </c>
      <c r="X213" t="s">
        <v>2074</v>
      </c>
      <c r="Y213" t="s">
        <v>1456</v>
      </c>
    </row>
    <row r="214" spans="1:25">
      <c r="A214">
        <v>213</v>
      </c>
      <c r="B214" t="s">
        <v>2065</v>
      </c>
      <c r="C214" t="s">
        <v>2224</v>
      </c>
      <c r="D214" t="s">
        <v>2225</v>
      </c>
      <c r="E214" s="1">
        <v>85225471</v>
      </c>
      <c r="H214" t="s">
        <v>2065</v>
      </c>
      <c r="I214" t="s">
        <v>2226</v>
      </c>
      <c r="J214" t="s">
        <v>1142</v>
      </c>
      <c r="K214">
        <v>198628.3775</v>
      </c>
      <c r="L214">
        <v>2618890.4449999998</v>
      </c>
      <c r="M214" t="s">
        <v>2227</v>
      </c>
      <c r="N214" t="s">
        <v>2228</v>
      </c>
      <c r="O214">
        <v>1101216</v>
      </c>
      <c r="P214">
        <v>1120208</v>
      </c>
      <c r="R214">
        <v>14</v>
      </c>
      <c r="S214">
        <v>17</v>
      </c>
      <c r="T214" t="s">
        <v>964</v>
      </c>
      <c r="U214">
        <v>0</v>
      </c>
      <c r="V214" t="s">
        <v>2181</v>
      </c>
      <c r="W214" t="s">
        <v>2182</v>
      </c>
      <c r="X214" t="s">
        <v>2136</v>
      </c>
      <c r="Y214" t="s">
        <v>1456</v>
      </c>
    </row>
    <row r="215" spans="1:25">
      <c r="A215">
        <v>214</v>
      </c>
      <c r="B215" t="s">
        <v>2065</v>
      </c>
      <c r="C215" t="s">
        <v>2229</v>
      </c>
      <c r="D215" t="s">
        <v>2230</v>
      </c>
      <c r="E215" s="1">
        <v>81600000</v>
      </c>
      <c r="H215" t="s">
        <v>2065</v>
      </c>
      <c r="I215" t="s">
        <v>1950</v>
      </c>
      <c r="J215" t="s">
        <v>1142</v>
      </c>
      <c r="K215">
        <v>199965.71520000001</v>
      </c>
      <c r="L215">
        <v>2618499.466</v>
      </c>
      <c r="M215" t="s">
        <v>1142</v>
      </c>
      <c r="N215" t="s">
        <v>2231</v>
      </c>
      <c r="O215">
        <v>1101209</v>
      </c>
      <c r="P215">
        <v>1120201</v>
      </c>
      <c r="R215">
        <v>12</v>
      </c>
      <c r="S215">
        <v>37</v>
      </c>
      <c r="T215" t="s">
        <v>964</v>
      </c>
      <c r="U215">
        <v>0</v>
      </c>
      <c r="V215" t="s">
        <v>2232</v>
      </c>
      <c r="W215" t="s">
        <v>2182</v>
      </c>
      <c r="X215" t="s">
        <v>2136</v>
      </c>
      <c r="Y215" t="s">
        <v>1456</v>
      </c>
    </row>
    <row r="216" spans="1:25">
      <c r="A216">
        <v>215</v>
      </c>
      <c r="B216" t="s">
        <v>2065</v>
      </c>
      <c r="C216" t="s">
        <v>699</v>
      </c>
      <c r="D216" t="s">
        <v>2233</v>
      </c>
      <c r="E216" s="1">
        <v>76680000</v>
      </c>
      <c r="H216" t="s">
        <v>2065</v>
      </c>
      <c r="I216" t="s">
        <v>2234</v>
      </c>
      <c r="J216" t="s">
        <v>2083</v>
      </c>
      <c r="K216">
        <v>198081.53219999999</v>
      </c>
      <c r="L216">
        <v>2616583.6609999998</v>
      </c>
      <c r="M216" t="s">
        <v>2083</v>
      </c>
      <c r="N216" t="s">
        <v>2235</v>
      </c>
      <c r="O216">
        <v>1101206</v>
      </c>
      <c r="P216">
        <v>1111120</v>
      </c>
      <c r="R216">
        <v>22.28</v>
      </c>
      <c r="S216">
        <v>23.04</v>
      </c>
      <c r="T216" t="s">
        <v>964</v>
      </c>
      <c r="U216">
        <v>0</v>
      </c>
      <c r="V216" t="s">
        <v>2236</v>
      </c>
      <c r="W216" t="s">
        <v>2093</v>
      </c>
      <c r="X216" t="s">
        <v>2094</v>
      </c>
      <c r="Y216" t="s">
        <v>1456</v>
      </c>
    </row>
    <row r="217" spans="1:25">
      <c r="A217">
        <v>216</v>
      </c>
      <c r="B217" t="s">
        <v>2065</v>
      </c>
      <c r="C217" t="s">
        <v>2237</v>
      </c>
      <c r="D217" t="s">
        <v>2238</v>
      </c>
      <c r="E217" s="1">
        <v>88800000</v>
      </c>
      <c r="H217" t="s">
        <v>2065</v>
      </c>
      <c r="I217" t="s">
        <v>2108</v>
      </c>
      <c r="J217" t="s">
        <v>2083</v>
      </c>
      <c r="K217">
        <v>198716.6857</v>
      </c>
      <c r="L217">
        <v>2615755.8429999999</v>
      </c>
      <c r="M217" t="s">
        <v>2083</v>
      </c>
      <c r="N217" t="s">
        <v>2239</v>
      </c>
      <c r="O217">
        <v>1101129</v>
      </c>
      <c r="P217">
        <v>1111113</v>
      </c>
      <c r="R217">
        <v>17.91</v>
      </c>
      <c r="S217">
        <v>18.3</v>
      </c>
      <c r="T217" t="s">
        <v>964</v>
      </c>
      <c r="U217" s="1">
        <v>6557895</v>
      </c>
      <c r="V217" t="s">
        <v>2240</v>
      </c>
      <c r="W217" t="s">
        <v>2115</v>
      </c>
      <c r="X217" t="s">
        <v>2116</v>
      </c>
      <c r="Y217" t="s">
        <v>1456</v>
      </c>
    </row>
    <row r="218" spans="1:25">
      <c r="A218">
        <v>217</v>
      </c>
      <c r="B218" t="s">
        <v>2065</v>
      </c>
      <c r="C218" t="s">
        <v>2241</v>
      </c>
      <c r="D218" t="s">
        <v>2242</v>
      </c>
      <c r="E218" s="1">
        <v>2120000</v>
      </c>
      <c r="F218" s="1">
        <v>2137317</v>
      </c>
      <c r="H218" t="s">
        <v>2065</v>
      </c>
      <c r="I218" t="s">
        <v>2243</v>
      </c>
      <c r="J218" t="s">
        <v>2244</v>
      </c>
      <c r="K218">
        <v>158249.1127</v>
      </c>
      <c r="L218">
        <v>2570759.969</v>
      </c>
      <c r="M218" t="s">
        <v>2244</v>
      </c>
      <c r="O218">
        <v>1100322</v>
      </c>
      <c r="P218">
        <v>1101215</v>
      </c>
      <c r="Q218">
        <v>1101215</v>
      </c>
      <c r="R218">
        <v>100</v>
      </c>
      <c r="S218">
        <v>100</v>
      </c>
      <c r="T218" t="s">
        <v>944</v>
      </c>
      <c r="U218" s="1">
        <v>2137317</v>
      </c>
      <c r="V218" t="s">
        <v>2245</v>
      </c>
      <c r="W218" t="s">
        <v>2162</v>
      </c>
      <c r="X218" t="s">
        <v>2246</v>
      </c>
      <c r="Y218" t="s">
        <v>1456</v>
      </c>
    </row>
    <row r="219" spans="1:25">
      <c r="A219">
        <v>218</v>
      </c>
      <c r="B219" t="s">
        <v>2065</v>
      </c>
      <c r="C219" t="s">
        <v>2247</v>
      </c>
      <c r="D219" t="s">
        <v>2248</v>
      </c>
      <c r="E219" s="1">
        <v>2070000</v>
      </c>
      <c r="F219" s="1">
        <v>2097037</v>
      </c>
      <c r="H219" t="s">
        <v>2065</v>
      </c>
      <c r="I219" t="s">
        <v>2243</v>
      </c>
      <c r="J219" t="s">
        <v>1541</v>
      </c>
      <c r="K219">
        <v>165512.58439999999</v>
      </c>
      <c r="L219">
        <v>2594483.9180000001</v>
      </c>
      <c r="M219" t="s">
        <v>1541</v>
      </c>
      <c r="O219">
        <v>1100311</v>
      </c>
      <c r="P219">
        <v>1101231</v>
      </c>
      <c r="Q219">
        <v>1101230</v>
      </c>
      <c r="R219">
        <v>100</v>
      </c>
      <c r="S219">
        <v>100</v>
      </c>
      <c r="T219" t="s">
        <v>960</v>
      </c>
      <c r="U219" s="1">
        <v>1420820</v>
      </c>
      <c r="V219" t="s">
        <v>2249</v>
      </c>
      <c r="W219" t="s">
        <v>2250</v>
      </c>
      <c r="X219" t="s">
        <v>2251</v>
      </c>
      <c r="Y219" t="s">
        <v>1456</v>
      </c>
    </row>
    <row r="220" spans="1:25">
      <c r="A220">
        <v>219</v>
      </c>
      <c r="B220" t="s">
        <v>2065</v>
      </c>
      <c r="C220" t="s">
        <v>665</v>
      </c>
      <c r="D220" t="s">
        <v>662</v>
      </c>
      <c r="E220" s="1">
        <v>11820000</v>
      </c>
      <c r="H220" t="s">
        <v>2065</v>
      </c>
      <c r="I220" t="s">
        <v>2179</v>
      </c>
      <c r="J220" t="s">
        <v>2119</v>
      </c>
      <c r="K220">
        <v>196819.39439999999</v>
      </c>
      <c r="L220">
        <v>2608094.503</v>
      </c>
      <c r="M220" t="s">
        <v>2119</v>
      </c>
      <c r="N220" t="s">
        <v>2252</v>
      </c>
      <c r="O220">
        <v>1100708</v>
      </c>
      <c r="P220">
        <v>1110702</v>
      </c>
      <c r="R220">
        <v>64.75</v>
      </c>
      <c r="S220">
        <v>94.8</v>
      </c>
      <c r="T220" t="s">
        <v>964</v>
      </c>
      <c r="U220" s="1">
        <v>10839962</v>
      </c>
      <c r="V220" t="s">
        <v>2253</v>
      </c>
      <c r="W220" t="s">
        <v>2254</v>
      </c>
      <c r="X220" t="s">
        <v>2255</v>
      </c>
      <c r="Y220" t="s">
        <v>1456</v>
      </c>
    </row>
    <row r="221" spans="1:25">
      <c r="A221">
        <v>220</v>
      </c>
      <c r="B221" t="s">
        <v>2065</v>
      </c>
      <c r="C221" t="s">
        <v>2256</v>
      </c>
      <c r="D221" t="s">
        <v>2257</v>
      </c>
      <c r="E221" s="1">
        <v>1490000</v>
      </c>
      <c r="F221" s="1">
        <v>1684410</v>
      </c>
      <c r="H221" t="s">
        <v>2065</v>
      </c>
      <c r="I221" t="s">
        <v>2258</v>
      </c>
      <c r="J221" t="s">
        <v>2244</v>
      </c>
      <c r="K221">
        <v>157312.682</v>
      </c>
      <c r="L221">
        <v>2577239.6340000001</v>
      </c>
      <c r="M221" t="s">
        <v>2259</v>
      </c>
      <c r="N221" t="s">
        <v>2260</v>
      </c>
      <c r="O221">
        <v>1100722</v>
      </c>
      <c r="P221">
        <v>1101118</v>
      </c>
      <c r="Q221">
        <v>1101229</v>
      </c>
      <c r="R221">
        <v>100</v>
      </c>
      <c r="S221">
        <v>100</v>
      </c>
      <c r="T221" t="s">
        <v>944</v>
      </c>
      <c r="U221">
        <v>0</v>
      </c>
      <c r="V221" t="s">
        <v>2261</v>
      </c>
      <c r="W221" t="s">
        <v>2262</v>
      </c>
      <c r="X221" t="s">
        <v>2263</v>
      </c>
      <c r="Y221" t="s">
        <v>1456</v>
      </c>
    </row>
    <row r="222" spans="1:25">
      <c r="A222">
        <v>221</v>
      </c>
      <c r="B222" t="s">
        <v>2065</v>
      </c>
      <c r="C222" t="s">
        <v>2264</v>
      </c>
      <c r="D222" t="s">
        <v>2265</v>
      </c>
      <c r="E222" s="1">
        <v>7720000</v>
      </c>
      <c r="F222" s="1">
        <v>9425364</v>
      </c>
      <c r="H222" t="s">
        <v>2065</v>
      </c>
      <c r="I222" t="s">
        <v>2266</v>
      </c>
      <c r="J222" t="s">
        <v>2267</v>
      </c>
      <c r="K222">
        <v>172396.31890000001</v>
      </c>
      <c r="L222">
        <v>2573153.2910000002</v>
      </c>
      <c r="M222" t="s">
        <v>2268</v>
      </c>
      <c r="N222" t="s">
        <v>2269</v>
      </c>
      <c r="O222">
        <v>1100628</v>
      </c>
      <c r="P222">
        <v>1101224</v>
      </c>
      <c r="Q222">
        <v>1110120</v>
      </c>
      <c r="R222">
        <v>100</v>
      </c>
      <c r="S222">
        <v>100</v>
      </c>
      <c r="T222" t="s">
        <v>960</v>
      </c>
      <c r="U222" s="1">
        <v>9425364</v>
      </c>
      <c r="V222" t="s">
        <v>2261</v>
      </c>
      <c r="W222" t="s">
        <v>2262</v>
      </c>
      <c r="X222" t="s">
        <v>2263</v>
      </c>
      <c r="Y222" t="s">
        <v>1456</v>
      </c>
    </row>
    <row r="223" spans="1:25">
      <c r="A223">
        <v>222</v>
      </c>
      <c r="B223" t="s">
        <v>2065</v>
      </c>
      <c r="C223" t="s">
        <v>2270</v>
      </c>
      <c r="D223" t="s">
        <v>2271</v>
      </c>
      <c r="E223" s="1">
        <v>16000000</v>
      </c>
      <c r="H223" t="s">
        <v>2065</v>
      </c>
      <c r="I223" t="s">
        <v>2266</v>
      </c>
      <c r="J223" t="s">
        <v>2272</v>
      </c>
      <c r="K223">
        <v>171966.17850000001</v>
      </c>
      <c r="L223">
        <v>2585219.1159999999</v>
      </c>
      <c r="M223" t="s">
        <v>2273</v>
      </c>
      <c r="N223" t="s">
        <v>2274</v>
      </c>
      <c r="O223">
        <v>1100729</v>
      </c>
      <c r="P223">
        <v>1110524</v>
      </c>
      <c r="R223">
        <v>86.2</v>
      </c>
      <c r="S223">
        <v>96.72</v>
      </c>
      <c r="T223" t="s">
        <v>964</v>
      </c>
      <c r="U223" s="1">
        <v>14847368</v>
      </c>
      <c r="V223" t="s">
        <v>2275</v>
      </c>
      <c r="W223" t="s">
        <v>2093</v>
      </c>
      <c r="X223" t="s">
        <v>2094</v>
      </c>
      <c r="Y223" t="s">
        <v>1456</v>
      </c>
    </row>
    <row r="224" spans="1:25">
      <c r="A224">
        <v>223</v>
      </c>
      <c r="B224" t="s">
        <v>2065</v>
      </c>
      <c r="C224" t="s">
        <v>2276</v>
      </c>
      <c r="D224" t="s">
        <v>2277</v>
      </c>
      <c r="E224" s="1">
        <v>9850000</v>
      </c>
      <c r="F224" s="1">
        <v>9941978</v>
      </c>
      <c r="H224" t="s">
        <v>2065</v>
      </c>
      <c r="I224" t="s">
        <v>2278</v>
      </c>
      <c r="J224" t="s">
        <v>2279</v>
      </c>
      <c r="K224">
        <v>175461.57250000001</v>
      </c>
      <c r="L224">
        <v>2574419.0410000002</v>
      </c>
      <c r="M224" t="s">
        <v>2280</v>
      </c>
      <c r="N224" t="s">
        <v>2281</v>
      </c>
      <c r="O224">
        <v>1100802</v>
      </c>
      <c r="P224">
        <v>1110329</v>
      </c>
      <c r="R224">
        <v>100</v>
      </c>
      <c r="S224">
        <v>100</v>
      </c>
      <c r="T224" t="s">
        <v>944</v>
      </c>
      <c r="U224" s="1">
        <v>9941978</v>
      </c>
      <c r="V224" t="s">
        <v>2282</v>
      </c>
      <c r="W224" t="s">
        <v>2144</v>
      </c>
      <c r="X224" t="s">
        <v>2145</v>
      </c>
      <c r="Y224" t="s">
        <v>1456</v>
      </c>
    </row>
    <row r="225" spans="1:25">
      <c r="A225">
        <v>224</v>
      </c>
      <c r="B225" t="s">
        <v>2065</v>
      </c>
      <c r="C225" t="s">
        <v>2283</v>
      </c>
      <c r="D225" t="s">
        <v>2284</v>
      </c>
      <c r="E225" s="1">
        <v>2440000</v>
      </c>
      <c r="F225" s="1">
        <v>2252000</v>
      </c>
      <c r="H225" t="s">
        <v>2065</v>
      </c>
      <c r="I225" t="s">
        <v>2285</v>
      </c>
      <c r="J225" t="s">
        <v>2286</v>
      </c>
      <c r="K225">
        <v>191715.2262</v>
      </c>
      <c r="L225">
        <v>2592391.09</v>
      </c>
      <c r="M225" t="s">
        <v>2286</v>
      </c>
      <c r="N225" t="s">
        <v>2287</v>
      </c>
      <c r="O225">
        <v>1100802</v>
      </c>
      <c r="P225">
        <v>1110128</v>
      </c>
      <c r="R225">
        <v>100</v>
      </c>
      <c r="S225">
        <v>100</v>
      </c>
      <c r="T225" t="s">
        <v>944</v>
      </c>
      <c r="U225" s="1">
        <v>2252000</v>
      </c>
      <c r="V225" t="s">
        <v>2288</v>
      </c>
      <c r="W225" t="s">
        <v>2086</v>
      </c>
      <c r="X225" t="s">
        <v>2289</v>
      </c>
      <c r="Y225" t="s">
        <v>1456</v>
      </c>
    </row>
    <row r="226" spans="1:25">
      <c r="A226">
        <v>225</v>
      </c>
      <c r="B226" t="s">
        <v>2065</v>
      </c>
      <c r="C226" t="s">
        <v>2290</v>
      </c>
      <c r="D226" t="s">
        <v>2291</v>
      </c>
      <c r="E226" s="1">
        <v>7060000</v>
      </c>
      <c r="F226" s="1">
        <v>7315414</v>
      </c>
      <c r="H226" t="s">
        <v>2065</v>
      </c>
      <c r="I226" t="s">
        <v>2292</v>
      </c>
      <c r="J226" t="s">
        <v>1647</v>
      </c>
      <c r="K226">
        <v>186775.53200000001</v>
      </c>
      <c r="L226">
        <v>2598357.1850000001</v>
      </c>
      <c r="M226" t="s">
        <v>1647</v>
      </c>
      <c r="N226" t="s">
        <v>2293</v>
      </c>
      <c r="O226">
        <v>1100729</v>
      </c>
      <c r="P226">
        <v>1110124</v>
      </c>
      <c r="R226">
        <v>100</v>
      </c>
      <c r="S226">
        <v>100</v>
      </c>
      <c r="T226" t="s">
        <v>960</v>
      </c>
      <c r="U226" s="1">
        <v>5300000</v>
      </c>
      <c r="V226" t="s">
        <v>2294</v>
      </c>
      <c r="W226" t="s">
        <v>2295</v>
      </c>
      <c r="X226" t="s">
        <v>2204</v>
      </c>
      <c r="Y226" t="s">
        <v>1456</v>
      </c>
    </row>
    <row r="227" spans="1:25">
      <c r="A227">
        <v>226</v>
      </c>
      <c r="B227" t="s">
        <v>2065</v>
      </c>
      <c r="C227" t="s">
        <v>2296</v>
      </c>
      <c r="D227" t="s">
        <v>2297</v>
      </c>
      <c r="E227" s="1">
        <v>20600000</v>
      </c>
      <c r="F227" s="1">
        <v>22052304</v>
      </c>
      <c r="H227" t="s">
        <v>2065</v>
      </c>
      <c r="I227" t="s">
        <v>2266</v>
      </c>
      <c r="J227" t="s">
        <v>2298</v>
      </c>
      <c r="K227">
        <v>161700.91020000001</v>
      </c>
      <c r="L227">
        <v>2594872.4049999998</v>
      </c>
      <c r="M227" t="s">
        <v>2299</v>
      </c>
      <c r="N227" t="s">
        <v>2300</v>
      </c>
      <c r="O227">
        <v>1100722</v>
      </c>
      <c r="P227">
        <v>1110216</v>
      </c>
      <c r="Q227">
        <v>1110314</v>
      </c>
      <c r="R227">
        <v>100</v>
      </c>
      <c r="S227">
        <v>100</v>
      </c>
      <c r="T227" t="s">
        <v>960</v>
      </c>
      <c r="U227" s="1">
        <v>15515789</v>
      </c>
      <c r="V227" t="s">
        <v>2186</v>
      </c>
      <c r="W227" t="s">
        <v>2187</v>
      </c>
      <c r="X227" t="s">
        <v>2188</v>
      </c>
      <c r="Y227" t="s">
        <v>1456</v>
      </c>
    </row>
    <row r="228" spans="1:25">
      <c r="A228">
        <v>227</v>
      </c>
      <c r="B228" t="s">
        <v>2065</v>
      </c>
      <c r="C228" t="s">
        <v>2301</v>
      </c>
      <c r="D228" t="s">
        <v>2302</v>
      </c>
      <c r="E228" s="1">
        <v>16470000</v>
      </c>
      <c r="H228" t="s">
        <v>2065</v>
      </c>
      <c r="I228" t="s">
        <v>2303</v>
      </c>
      <c r="J228" t="s">
        <v>2304</v>
      </c>
      <c r="K228">
        <v>193903.36739999999</v>
      </c>
      <c r="L228">
        <v>2600614.0989999999</v>
      </c>
      <c r="M228" t="s">
        <v>2305</v>
      </c>
      <c r="N228" t="s">
        <v>2306</v>
      </c>
      <c r="O228">
        <v>1100816</v>
      </c>
      <c r="P228">
        <v>1110313</v>
      </c>
      <c r="R228">
        <v>100</v>
      </c>
      <c r="S228">
        <v>100</v>
      </c>
      <c r="T228" t="s">
        <v>960</v>
      </c>
      <c r="U228" s="1">
        <v>16350457</v>
      </c>
      <c r="V228" t="s">
        <v>2307</v>
      </c>
      <c r="W228" t="s">
        <v>2308</v>
      </c>
      <c r="X228" t="s">
        <v>2309</v>
      </c>
      <c r="Y228" t="s">
        <v>1456</v>
      </c>
    </row>
    <row r="229" spans="1:25">
      <c r="A229">
        <v>228</v>
      </c>
      <c r="B229" t="s">
        <v>2065</v>
      </c>
      <c r="C229" t="s">
        <v>2310</v>
      </c>
      <c r="D229" t="s">
        <v>2311</v>
      </c>
      <c r="E229" s="1">
        <v>19870000</v>
      </c>
      <c r="H229" t="s">
        <v>2065</v>
      </c>
      <c r="I229" t="s">
        <v>1533</v>
      </c>
      <c r="J229" t="s">
        <v>2312</v>
      </c>
      <c r="K229">
        <v>165524.76730000001</v>
      </c>
      <c r="L229">
        <v>2578020.7799999998</v>
      </c>
      <c r="M229" t="s">
        <v>2312</v>
      </c>
      <c r="N229" t="s">
        <v>2313</v>
      </c>
      <c r="O229">
        <v>1100722</v>
      </c>
      <c r="P229">
        <v>1110517</v>
      </c>
      <c r="R229">
        <v>87.01</v>
      </c>
      <c r="S229">
        <v>88.66</v>
      </c>
      <c r="T229" t="s">
        <v>964</v>
      </c>
      <c r="U229" s="1">
        <v>11700000</v>
      </c>
      <c r="V229" t="s">
        <v>2114</v>
      </c>
      <c r="W229" t="s">
        <v>2115</v>
      </c>
      <c r="X229" t="s">
        <v>2116</v>
      </c>
      <c r="Y229" t="s">
        <v>1456</v>
      </c>
    </row>
    <row r="230" spans="1:25">
      <c r="A230">
        <v>229</v>
      </c>
      <c r="B230" t="s">
        <v>2065</v>
      </c>
      <c r="C230" t="s">
        <v>2314</v>
      </c>
      <c r="D230" t="s">
        <v>2315</v>
      </c>
      <c r="E230" s="1">
        <v>5400000</v>
      </c>
      <c r="F230" s="1">
        <v>6459809</v>
      </c>
      <c r="H230" t="s">
        <v>2065</v>
      </c>
      <c r="I230" t="s">
        <v>2266</v>
      </c>
      <c r="J230" t="s">
        <v>1541</v>
      </c>
      <c r="M230" t="s">
        <v>1541</v>
      </c>
      <c r="N230" t="s">
        <v>2316</v>
      </c>
      <c r="O230">
        <v>1100621</v>
      </c>
      <c r="P230">
        <v>1101018</v>
      </c>
      <c r="Q230">
        <v>1110107</v>
      </c>
      <c r="R230">
        <v>100</v>
      </c>
      <c r="S230">
        <v>100</v>
      </c>
      <c r="T230" t="s">
        <v>944</v>
      </c>
      <c r="U230" s="1">
        <v>6459809</v>
      </c>
      <c r="V230" t="s">
        <v>2307</v>
      </c>
      <c r="W230" t="s">
        <v>2317</v>
      </c>
      <c r="X230" t="s">
        <v>2309</v>
      </c>
      <c r="Y230" t="s">
        <v>1456</v>
      </c>
    </row>
    <row r="231" spans="1:25">
      <c r="A231">
        <v>230</v>
      </c>
      <c r="B231" t="s">
        <v>2065</v>
      </c>
      <c r="C231" t="s">
        <v>2318</v>
      </c>
      <c r="D231" t="s">
        <v>2319</v>
      </c>
      <c r="E231" s="1">
        <v>14890000</v>
      </c>
      <c r="H231" t="s">
        <v>2065</v>
      </c>
      <c r="I231" t="s">
        <v>2320</v>
      </c>
      <c r="J231" t="s">
        <v>2321</v>
      </c>
      <c r="K231">
        <v>193884.3499</v>
      </c>
      <c r="L231">
        <v>2622289.9019999998</v>
      </c>
      <c r="M231" t="s">
        <v>2321</v>
      </c>
      <c r="N231" t="s">
        <v>2322</v>
      </c>
      <c r="O231">
        <v>1100726</v>
      </c>
      <c r="P231">
        <v>1110322</v>
      </c>
      <c r="Q231">
        <v>1110927</v>
      </c>
      <c r="R231">
        <v>34.909999999999997</v>
      </c>
      <c r="S231">
        <v>30.51</v>
      </c>
      <c r="T231" t="s">
        <v>964</v>
      </c>
      <c r="U231" s="1">
        <v>2907028</v>
      </c>
      <c r="V231" t="s">
        <v>2323</v>
      </c>
      <c r="W231" t="s">
        <v>2123</v>
      </c>
      <c r="X231" t="s">
        <v>2124</v>
      </c>
      <c r="Y231" t="s">
        <v>1456</v>
      </c>
    </row>
    <row r="232" spans="1:25">
      <c r="A232">
        <v>231</v>
      </c>
      <c r="B232" t="s">
        <v>2065</v>
      </c>
      <c r="C232" t="s">
        <v>2324</v>
      </c>
      <c r="D232" t="s">
        <v>2325</v>
      </c>
      <c r="E232" s="1">
        <v>3450000</v>
      </c>
      <c r="H232" t="s">
        <v>2065</v>
      </c>
      <c r="I232" t="s">
        <v>2326</v>
      </c>
      <c r="J232" t="s">
        <v>1142</v>
      </c>
      <c r="K232">
        <v>202017.34890000001</v>
      </c>
      <c r="L232">
        <v>2622761.6189999999</v>
      </c>
      <c r="M232" t="s">
        <v>2327</v>
      </c>
      <c r="O232">
        <v>1101025</v>
      </c>
      <c r="P232">
        <v>1101210</v>
      </c>
      <c r="R232">
        <v>100</v>
      </c>
      <c r="S232">
        <v>100</v>
      </c>
      <c r="T232" t="s">
        <v>960</v>
      </c>
      <c r="U232">
        <v>0</v>
      </c>
      <c r="V232" t="s">
        <v>2328</v>
      </c>
      <c r="W232" t="s">
        <v>2329</v>
      </c>
      <c r="X232" t="s">
        <v>2330</v>
      </c>
      <c r="Y232" t="s">
        <v>1456</v>
      </c>
    </row>
    <row r="233" spans="1:25">
      <c r="A233">
        <v>232</v>
      </c>
      <c r="B233" t="s">
        <v>2065</v>
      </c>
      <c r="C233" t="s">
        <v>2331</v>
      </c>
      <c r="D233" t="s">
        <v>2332</v>
      </c>
      <c r="E233" s="1">
        <v>19880000</v>
      </c>
      <c r="H233" t="s">
        <v>2065</v>
      </c>
      <c r="I233" t="s">
        <v>2160</v>
      </c>
      <c r="J233" t="s">
        <v>2333</v>
      </c>
      <c r="M233" t="s">
        <v>2333</v>
      </c>
      <c r="N233" t="s">
        <v>2334</v>
      </c>
      <c r="O233">
        <v>1101229</v>
      </c>
      <c r="P233">
        <v>1111130</v>
      </c>
      <c r="R233">
        <v>5</v>
      </c>
      <c r="S233">
        <v>5</v>
      </c>
      <c r="T233" t="s">
        <v>964</v>
      </c>
      <c r="U233">
        <v>0</v>
      </c>
      <c r="V233" t="s">
        <v>2335</v>
      </c>
      <c r="W233" t="s">
        <v>2115</v>
      </c>
      <c r="X233" t="s">
        <v>2116</v>
      </c>
      <c r="Y233" t="s">
        <v>363</v>
      </c>
    </row>
    <row r="234" spans="1:25">
      <c r="A234">
        <v>233</v>
      </c>
      <c r="B234" t="s">
        <v>2065</v>
      </c>
      <c r="C234" t="s">
        <v>2336</v>
      </c>
      <c r="D234" t="s">
        <v>2337</v>
      </c>
      <c r="E234" s="1">
        <v>7127000</v>
      </c>
      <c r="F234" s="1">
        <v>7208351</v>
      </c>
      <c r="H234" t="s">
        <v>2065</v>
      </c>
      <c r="I234" t="s">
        <v>2320</v>
      </c>
      <c r="J234" t="s">
        <v>2333</v>
      </c>
      <c r="K234">
        <v>178632.33910000001</v>
      </c>
      <c r="L234">
        <v>2608439.128</v>
      </c>
      <c r="M234" t="s">
        <v>2338</v>
      </c>
      <c r="N234" t="s">
        <v>2334</v>
      </c>
      <c r="O234">
        <v>1100125</v>
      </c>
      <c r="P234">
        <v>1101130</v>
      </c>
      <c r="R234">
        <v>100</v>
      </c>
      <c r="S234">
        <v>100</v>
      </c>
      <c r="T234" t="s">
        <v>944</v>
      </c>
      <c r="U234" s="1">
        <v>1268188</v>
      </c>
      <c r="V234" t="s">
        <v>2339</v>
      </c>
      <c r="W234" t="s">
        <v>2129</v>
      </c>
      <c r="X234" t="s">
        <v>2130</v>
      </c>
      <c r="Y234" t="s">
        <v>363</v>
      </c>
    </row>
    <row r="235" spans="1:25">
      <c r="A235">
        <v>234</v>
      </c>
      <c r="B235" t="s">
        <v>2065</v>
      </c>
      <c r="C235" t="s">
        <v>2340</v>
      </c>
      <c r="D235" t="s">
        <v>2341</v>
      </c>
      <c r="E235" s="1">
        <v>10640000</v>
      </c>
      <c r="F235" s="1">
        <v>10970482</v>
      </c>
      <c r="H235" t="s">
        <v>2065</v>
      </c>
      <c r="I235" t="s">
        <v>2320</v>
      </c>
      <c r="J235" t="s">
        <v>2333</v>
      </c>
      <c r="K235">
        <v>203381.86189999999</v>
      </c>
      <c r="L235">
        <v>2624744.943</v>
      </c>
      <c r="M235" t="s">
        <v>2333</v>
      </c>
      <c r="N235" t="s">
        <v>2334</v>
      </c>
      <c r="O235">
        <v>1100115</v>
      </c>
      <c r="P235">
        <v>1101130</v>
      </c>
      <c r="R235">
        <v>100</v>
      </c>
      <c r="S235">
        <v>100</v>
      </c>
      <c r="T235" t="s">
        <v>944</v>
      </c>
      <c r="U235" s="1">
        <v>10970482</v>
      </c>
      <c r="V235" t="s">
        <v>2253</v>
      </c>
      <c r="W235" t="s">
        <v>2254</v>
      </c>
      <c r="X235" t="s">
        <v>2342</v>
      </c>
      <c r="Y235" t="s">
        <v>363</v>
      </c>
    </row>
    <row r="236" spans="1:25">
      <c r="A236">
        <v>235</v>
      </c>
      <c r="B236" t="s">
        <v>2065</v>
      </c>
      <c r="C236" t="s">
        <v>2343</v>
      </c>
      <c r="D236" t="s">
        <v>2344</v>
      </c>
      <c r="E236" s="1">
        <v>9280000</v>
      </c>
      <c r="H236" t="s">
        <v>2065</v>
      </c>
      <c r="I236" t="s">
        <v>2345</v>
      </c>
      <c r="J236" t="s">
        <v>2333</v>
      </c>
      <c r="K236">
        <v>181514.13949999999</v>
      </c>
      <c r="L236">
        <v>2610219.574</v>
      </c>
      <c r="M236" t="s">
        <v>2338</v>
      </c>
      <c r="N236" t="s">
        <v>2334</v>
      </c>
      <c r="O236">
        <v>1100223</v>
      </c>
      <c r="P236">
        <v>1101130</v>
      </c>
      <c r="Q236">
        <v>1101229</v>
      </c>
      <c r="R236">
        <v>100</v>
      </c>
      <c r="S236">
        <v>100</v>
      </c>
      <c r="T236" t="s">
        <v>960</v>
      </c>
      <c r="U236">
        <v>0</v>
      </c>
      <c r="V236" t="s">
        <v>2275</v>
      </c>
      <c r="W236" t="s">
        <v>2093</v>
      </c>
      <c r="X236" t="s">
        <v>2094</v>
      </c>
      <c r="Y236" t="s">
        <v>363</v>
      </c>
    </row>
    <row r="237" spans="1:25">
      <c r="A237">
        <v>236</v>
      </c>
      <c r="B237" t="s">
        <v>2065</v>
      </c>
      <c r="C237" t="s">
        <v>2346</v>
      </c>
      <c r="D237" t="s">
        <v>2347</v>
      </c>
      <c r="E237" s="1">
        <v>9220000</v>
      </c>
      <c r="F237" s="1">
        <v>15083143</v>
      </c>
      <c r="H237" t="s">
        <v>2065</v>
      </c>
      <c r="I237" t="s">
        <v>2266</v>
      </c>
      <c r="J237" t="s">
        <v>2333</v>
      </c>
      <c r="K237">
        <v>180864.44699999999</v>
      </c>
      <c r="L237">
        <v>2610345.0350000001</v>
      </c>
      <c r="M237" t="s">
        <v>2333</v>
      </c>
      <c r="N237" t="s">
        <v>1970</v>
      </c>
      <c r="O237">
        <v>1100204</v>
      </c>
      <c r="P237">
        <v>1101130</v>
      </c>
      <c r="R237">
        <v>100</v>
      </c>
      <c r="S237">
        <v>100</v>
      </c>
      <c r="T237" t="s">
        <v>944</v>
      </c>
      <c r="U237">
        <v>0</v>
      </c>
      <c r="V237" t="s">
        <v>2348</v>
      </c>
      <c r="W237" t="s">
        <v>2115</v>
      </c>
      <c r="X237" t="s">
        <v>2116</v>
      </c>
      <c r="Y237" t="s">
        <v>363</v>
      </c>
    </row>
    <row r="238" spans="1:25">
      <c r="A238">
        <v>237</v>
      </c>
      <c r="B238" t="s">
        <v>2065</v>
      </c>
      <c r="C238" t="s">
        <v>2349</v>
      </c>
      <c r="D238" t="s">
        <v>2350</v>
      </c>
      <c r="E238" s="1">
        <v>6100000</v>
      </c>
      <c r="F238" s="1">
        <v>11027970</v>
      </c>
      <c r="H238" t="s">
        <v>2065</v>
      </c>
      <c r="I238" t="s">
        <v>2166</v>
      </c>
      <c r="J238" t="s">
        <v>1215</v>
      </c>
      <c r="K238">
        <v>186655.7696</v>
      </c>
      <c r="L238">
        <v>2600553.406</v>
      </c>
      <c r="M238" t="s">
        <v>2351</v>
      </c>
      <c r="N238" t="s">
        <v>2334</v>
      </c>
      <c r="O238">
        <v>1100210</v>
      </c>
      <c r="P238">
        <v>1101130</v>
      </c>
      <c r="R238">
        <v>100</v>
      </c>
      <c r="S238">
        <v>100</v>
      </c>
      <c r="T238" t="s">
        <v>944</v>
      </c>
      <c r="U238" s="1">
        <v>11027970</v>
      </c>
      <c r="V238" t="s">
        <v>2352</v>
      </c>
      <c r="W238" t="s">
        <v>2353</v>
      </c>
      <c r="X238" t="s">
        <v>2354</v>
      </c>
      <c r="Y238" t="s">
        <v>363</v>
      </c>
    </row>
    <row r="239" spans="1:25">
      <c r="A239">
        <v>238</v>
      </c>
      <c r="B239" t="s">
        <v>2065</v>
      </c>
      <c r="C239" t="s">
        <v>2355</v>
      </c>
      <c r="D239" t="s">
        <v>2356</v>
      </c>
      <c r="E239" s="1">
        <v>7980000</v>
      </c>
      <c r="F239" s="1">
        <v>7973392</v>
      </c>
      <c r="H239" t="s">
        <v>2065</v>
      </c>
      <c r="I239" t="s">
        <v>2357</v>
      </c>
      <c r="J239" t="s">
        <v>1215</v>
      </c>
      <c r="K239">
        <v>167048.07699999999</v>
      </c>
      <c r="L239">
        <v>2597496.0210000002</v>
      </c>
      <c r="M239" t="s">
        <v>1215</v>
      </c>
      <c r="N239" t="s">
        <v>2334</v>
      </c>
      <c r="O239">
        <v>1100218</v>
      </c>
      <c r="P239">
        <v>1101130</v>
      </c>
      <c r="R239">
        <v>100</v>
      </c>
      <c r="S239">
        <v>100</v>
      </c>
      <c r="T239" t="s">
        <v>960</v>
      </c>
      <c r="U239">
        <v>0</v>
      </c>
      <c r="V239" t="s">
        <v>2307</v>
      </c>
      <c r="W239" t="s">
        <v>2308</v>
      </c>
      <c r="X239" t="s">
        <v>2309</v>
      </c>
      <c r="Y239" t="s">
        <v>363</v>
      </c>
    </row>
    <row r="240" spans="1:25">
      <c r="A240">
        <v>239</v>
      </c>
      <c r="B240" t="s">
        <v>2065</v>
      </c>
      <c r="C240" t="s">
        <v>2358</v>
      </c>
      <c r="D240" t="s">
        <v>2359</v>
      </c>
      <c r="E240" s="1">
        <v>9800000</v>
      </c>
      <c r="F240" s="1">
        <v>9605802</v>
      </c>
      <c r="H240" t="s">
        <v>2065</v>
      </c>
      <c r="I240" t="s">
        <v>1533</v>
      </c>
      <c r="J240" t="s">
        <v>1215</v>
      </c>
      <c r="K240">
        <v>177841.1042</v>
      </c>
      <c r="L240">
        <v>2586731.091</v>
      </c>
      <c r="M240" t="s">
        <v>2360</v>
      </c>
      <c r="N240" t="s">
        <v>2334</v>
      </c>
      <c r="O240">
        <v>1100205</v>
      </c>
      <c r="P240">
        <v>1101130</v>
      </c>
      <c r="R240">
        <v>100</v>
      </c>
      <c r="S240">
        <v>100</v>
      </c>
      <c r="T240" t="s">
        <v>944</v>
      </c>
      <c r="U240" s="1">
        <v>9605802</v>
      </c>
      <c r="V240" t="s">
        <v>2282</v>
      </c>
      <c r="W240" t="s">
        <v>2144</v>
      </c>
      <c r="X240" t="s">
        <v>2145</v>
      </c>
      <c r="Y240" t="s">
        <v>363</v>
      </c>
    </row>
    <row r="241" spans="1:25">
      <c r="A241">
        <v>240</v>
      </c>
      <c r="B241" t="s">
        <v>2065</v>
      </c>
      <c r="C241" t="s">
        <v>2361</v>
      </c>
      <c r="D241" t="s">
        <v>2362</v>
      </c>
      <c r="E241" s="1">
        <v>6800000</v>
      </c>
      <c r="F241" s="1">
        <v>12154162</v>
      </c>
      <c r="H241" t="s">
        <v>2065</v>
      </c>
      <c r="I241" t="s">
        <v>1533</v>
      </c>
      <c r="J241" t="s">
        <v>1215</v>
      </c>
      <c r="K241">
        <v>202482.9215</v>
      </c>
      <c r="L241">
        <v>2594809.23</v>
      </c>
      <c r="M241" t="s">
        <v>2363</v>
      </c>
      <c r="N241" t="s">
        <v>2334</v>
      </c>
      <c r="O241">
        <v>1100202</v>
      </c>
      <c r="P241">
        <v>1101130</v>
      </c>
      <c r="R241">
        <v>100</v>
      </c>
      <c r="S241">
        <v>100</v>
      </c>
      <c r="T241" t="s">
        <v>960</v>
      </c>
      <c r="U241">
        <v>0</v>
      </c>
      <c r="V241" t="s">
        <v>2364</v>
      </c>
      <c r="W241" t="s">
        <v>2365</v>
      </c>
      <c r="X241" t="s">
        <v>2366</v>
      </c>
      <c r="Y241" t="s">
        <v>363</v>
      </c>
    </row>
    <row r="242" spans="1:25">
      <c r="A242">
        <v>241</v>
      </c>
      <c r="B242" t="s">
        <v>2065</v>
      </c>
      <c r="C242" t="s">
        <v>2367</v>
      </c>
      <c r="D242" t="s">
        <v>2368</v>
      </c>
      <c r="E242" s="1">
        <v>7600000</v>
      </c>
      <c r="F242" s="1">
        <v>8999745</v>
      </c>
      <c r="H242" t="s">
        <v>2065</v>
      </c>
      <c r="I242" t="s">
        <v>2326</v>
      </c>
      <c r="J242" t="s">
        <v>1243</v>
      </c>
      <c r="K242">
        <v>166501.84710000001</v>
      </c>
      <c r="L242">
        <v>2574189.156</v>
      </c>
      <c r="M242" t="s">
        <v>2369</v>
      </c>
      <c r="N242" t="s">
        <v>2334</v>
      </c>
      <c r="O242">
        <v>1100205</v>
      </c>
      <c r="P242">
        <v>1101130</v>
      </c>
      <c r="R242">
        <v>100</v>
      </c>
      <c r="S242">
        <v>100</v>
      </c>
      <c r="T242" t="s">
        <v>960</v>
      </c>
      <c r="U242" s="1">
        <v>8999745</v>
      </c>
      <c r="V242" t="s">
        <v>2261</v>
      </c>
      <c r="W242" t="s">
        <v>2262</v>
      </c>
      <c r="X242" t="s">
        <v>2263</v>
      </c>
      <c r="Y242" t="s">
        <v>363</v>
      </c>
    </row>
    <row r="243" spans="1:25">
      <c r="A243">
        <v>242</v>
      </c>
      <c r="B243" t="s">
        <v>2065</v>
      </c>
      <c r="C243" t="s">
        <v>2370</v>
      </c>
      <c r="D243" t="s">
        <v>2371</v>
      </c>
      <c r="E243" s="1">
        <v>8080000</v>
      </c>
      <c r="F243" s="1">
        <v>2910000</v>
      </c>
      <c r="H243" t="s">
        <v>2065</v>
      </c>
      <c r="I243" t="s">
        <v>2357</v>
      </c>
      <c r="J243" t="s">
        <v>2333</v>
      </c>
      <c r="K243">
        <v>200416.1263</v>
      </c>
      <c r="L243">
        <v>2621496.5469999998</v>
      </c>
      <c r="M243" t="s">
        <v>2372</v>
      </c>
      <c r="N243" t="s">
        <v>2334</v>
      </c>
      <c r="O243">
        <v>1100218</v>
      </c>
      <c r="P243">
        <v>1101130</v>
      </c>
      <c r="R243">
        <v>100</v>
      </c>
      <c r="S243">
        <v>100</v>
      </c>
      <c r="T243" t="s">
        <v>944</v>
      </c>
      <c r="U243" s="1">
        <v>2910000</v>
      </c>
      <c r="V243" t="s">
        <v>2373</v>
      </c>
      <c r="W243" t="s">
        <v>2156</v>
      </c>
      <c r="X243" t="s">
        <v>2157</v>
      </c>
      <c r="Y243" t="s">
        <v>363</v>
      </c>
    </row>
    <row r="244" spans="1:25">
      <c r="A244">
        <v>243</v>
      </c>
      <c r="B244" t="s">
        <v>2065</v>
      </c>
      <c r="C244" t="s">
        <v>2374</v>
      </c>
      <c r="D244" t="s">
        <v>2375</v>
      </c>
      <c r="E244" s="1">
        <v>11580000</v>
      </c>
      <c r="F244" s="1">
        <v>7017000</v>
      </c>
      <c r="H244" t="s">
        <v>2065</v>
      </c>
      <c r="I244" t="s">
        <v>2357</v>
      </c>
      <c r="J244" t="s">
        <v>1243</v>
      </c>
      <c r="K244">
        <v>177197.2671</v>
      </c>
      <c r="L244">
        <v>2577412.3080000002</v>
      </c>
      <c r="M244" t="s">
        <v>2369</v>
      </c>
      <c r="N244" t="s">
        <v>1970</v>
      </c>
      <c r="O244">
        <v>1101005</v>
      </c>
      <c r="P244">
        <v>1101130</v>
      </c>
      <c r="R244">
        <v>100</v>
      </c>
      <c r="S244">
        <v>100</v>
      </c>
      <c r="T244" t="s">
        <v>944</v>
      </c>
      <c r="U244">
        <v>0</v>
      </c>
      <c r="V244" t="s">
        <v>2376</v>
      </c>
      <c r="W244" t="s">
        <v>2182</v>
      </c>
      <c r="X244" t="s">
        <v>2136</v>
      </c>
      <c r="Y244" t="s">
        <v>363</v>
      </c>
    </row>
    <row r="245" spans="1:25">
      <c r="A245">
        <v>244</v>
      </c>
      <c r="B245" t="s">
        <v>2065</v>
      </c>
      <c r="C245" t="s">
        <v>2377</v>
      </c>
      <c r="D245" t="s">
        <v>2378</v>
      </c>
      <c r="E245" s="1">
        <v>35200000</v>
      </c>
      <c r="F245" s="1">
        <v>35112200</v>
      </c>
      <c r="H245" t="s">
        <v>2065</v>
      </c>
      <c r="I245" t="s">
        <v>2166</v>
      </c>
      <c r="J245" t="s">
        <v>1142</v>
      </c>
      <c r="K245">
        <v>201118.2703</v>
      </c>
      <c r="L245">
        <v>2594583.5660000001</v>
      </c>
      <c r="M245" t="s">
        <v>2379</v>
      </c>
      <c r="N245" t="s">
        <v>2380</v>
      </c>
      <c r="O245">
        <v>1101028</v>
      </c>
      <c r="P245">
        <v>1110326</v>
      </c>
      <c r="R245">
        <v>100</v>
      </c>
      <c r="S245">
        <v>100</v>
      </c>
      <c r="T245" t="s">
        <v>960</v>
      </c>
      <c r="U245" s="1">
        <v>18223579</v>
      </c>
      <c r="V245" t="s">
        <v>2381</v>
      </c>
      <c r="W245" t="s">
        <v>2156</v>
      </c>
      <c r="X245" t="s">
        <v>2157</v>
      </c>
      <c r="Y245" t="s">
        <v>363</v>
      </c>
    </row>
    <row r="246" spans="1:25">
      <c r="A246">
        <v>245</v>
      </c>
      <c r="B246" t="s">
        <v>2065</v>
      </c>
      <c r="C246" t="s">
        <v>2382</v>
      </c>
      <c r="D246" t="s">
        <v>2383</v>
      </c>
      <c r="E246" s="1">
        <v>3350000</v>
      </c>
      <c r="F246" s="1">
        <v>3741775</v>
      </c>
      <c r="H246" t="s">
        <v>2065</v>
      </c>
      <c r="I246" t="s">
        <v>2384</v>
      </c>
      <c r="J246" t="s">
        <v>2267</v>
      </c>
      <c r="K246">
        <v>171811.67540000001</v>
      </c>
      <c r="L246">
        <v>2580748.5380000002</v>
      </c>
      <c r="M246" t="s">
        <v>2267</v>
      </c>
      <c r="O246">
        <v>1100219</v>
      </c>
      <c r="P246">
        <v>1101231</v>
      </c>
      <c r="Q246">
        <v>1101231</v>
      </c>
      <c r="R246">
        <v>100</v>
      </c>
      <c r="S246">
        <v>100</v>
      </c>
      <c r="T246" t="s">
        <v>960</v>
      </c>
      <c r="U246" s="1">
        <v>1451081</v>
      </c>
      <c r="V246" t="s">
        <v>2385</v>
      </c>
      <c r="W246" t="s">
        <v>2176</v>
      </c>
      <c r="X246" t="s">
        <v>2163</v>
      </c>
      <c r="Y246" t="s">
        <v>363</v>
      </c>
    </row>
    <row r="247" spans="1:25">
      <c r="A247">
        <v>246</v>
      </c>
      <c r="B247" t="s">
        <v>2065</v>
      </c>
      <c r="C247" t="s">
        <v>2386</v>
      </c>
      <c r="D247" t="s">
        <v>2387</v>
      </c>
      <c r="E247" s="1">
        <v>13700000</v>
      </c>
      <c r="H247" t="s">
        <v>2065</v>
      </c>
      <c r="I247" t="s">
        <v>2068</v>
      </c>
      <c r="J247" t="s">
        <v>1142</v>
      </c>
      <c r="K247">
        <v>202046.40979999999</v>
      </c>
      <c r="L247">
        <v>2618184.9539999999</v>
      </c>
      <c r="M247" t="s">
        <v>2388</v>
      </c>
      <c r="O247">
        <v>1101011</v>
      </c>
      <c r="P247">
        <v>1110310</v>
      </c>
      <c r="Q247">
        <v>1110816</v>
      </c>
      <c r="R247">
        <v>0.06</v>
      </c>
      <c r="S247">
        <v>0.06</v>
      </c>
      <c r="T247" t="s">
        <v>964</v>
      </c>
      <c r="U247">
        <v>0</v>
      </c>
      <c r="V247" t="s">
        <v>2389</v>
      </c>
      <c r="W247" t="s">
        <v>2390</v>
      </c>
      <c r="X247" t="s">
        <v>2391</v>
      </c>
      <c r="Y247" t="s">
        <v>363</v>
      </c>
    </row>
    <row r="248" spans="1:25">
      <c r="A248">
        <v>247</v>
      </c>
      <c r="B248" t="s">
        <v>2065</v>
      </c>
      <c r="C248" t="s">
        <v>2392</v>
      </c>
      <c r="D248" t="s">
        <v>2393</v>
      </c>
      <c r="E248" s="1">
        <v>4600000</v>
      </c>
      <c r="H248" t="s">
        <v>2065</v>
      </c>
      <c r="I248" t="s">
        <v>2243</v>
      </c>
      <c r="J248" t="s">
        <v>2244</v>
      </c>
      <c r="K248">
        <v>160627.11900000001</v>
      </c>
      <c r="L248">
        <v>2577524.219</v>
      </c>
      <c r="M248" t="s">
        <v>2244</v>
      </c>
      <c r="O248">
        <v>1101206</v>
      </c>
      <c r="P248">
        <v>1111130</v>
      </c>
      <c r="R248">
        <v>0.04</v>
      </c>
      <c r="S248">
        <v>0.04</v>
      </c>
      <c r="T248" t="s">
        <v>964</v>
      </c>
      <c r="U248">
        <v>0</v>
      </c>
      <c r="V248" t="s">
        <v>2394</v>
      </c>
      <c r="W248" t="s">
        <v>2162</v>
      </c>
      <c r="X248" t="s">
        <v>2163</v>
      </c>
      <c r="Y248" t="s">
        <v>1456</v>
      </c>
    </row>
    <row r="249" spans="1:25">
      <c r="A249">
        <v>248</v>
      </c>
      <c r="B249" t="s">
        <v>2065</v>
      </c>
      <c r="C249" t="s">
        <v>2395</v>
      </c>
      <c r="D249" t="s">
        <v>2396</v>
      </c>
      <c r="E249" s="1">
        <v>4600000</v>
      </c>
      <c r="H249" t="s">
        <v>2065</v>
      </c>
      <c r="I249" t="s">
        <v>2243</v>
      </c>
      <c r="J249" t="s">
        <v>1864</v>
      </c>
      <c r="K249">
        <v>207676.0111</v>
      </c>
      <c r="L249">
        <v>2627816.5720000002</v>
      </c>
      <c r="M249" t="s">
        <v>1864</v>
      </c>
      <c r="O249">
        <v>1101206</v>
      </c>
      <c r="P249">
        <v>1111130</v>
      </c>
      <c r="R249">
        <v>0.04</v>
      </c>
      <c r="S249">
        <v>0.04</v>
      </c>
      <c r="T249" t="s">
        <v>964</v>
      </c>
      <c r="U249">
        <v>0</v>
      </c>
      <c r="V249" t="s">
        <v>2397</v>
      </c>
      <c r="W249" t="s">
        <v>2398</v>
      </c>
      <c r="X249" t="s">
        <v>2330</v>
      </c>
      <c r="Y249" t="s">
        <v>1456</v>
      </c>
    </row>
    <row r="250" spans="1:25">
      <c r="A250">
        <v>249</v>
      </c>
      <c r="B250" t="s">
        <v>2065</v>
      </c>
      <c r="C250" t="s">
        <v>2399</v>
      </c>
      <c r="D250" t="s">
        <v>2400</v>
      </c>
      <c r="E250" s="1">
        <v>23980000</v>
      </c>
      <c r="H250" t="s">
        <v>2065</v>
      </c>
      <c r="I250" t="s">
        <v>2401</v>
      </c>
      <c r="J250" t="s">
        <v>2131</v>
      </c>
      <c r="K250">
        <v>185506.04670000001</v>
      </c>
      <c r="L250">
        <v>2612301.2349999999</v>
      </c>
      <c r="M250" t="s">
        <v>2131</v>
      </c>
      <c r="O250">
        <v>1110117</v>
      </c>
      <c r="P250">
        <v>1120111</v>
      </c>
      <c r="R250">
        <v>0.03</v>
      </c>
      <c r="S250">
        <v>0.03</v>
      </c>
      <c r="T250" t="s">
        <v>964</v>
      </c>
      <c r="U250">
        <v>0</v>
      </c>
      <c r="V250" t="s">
        <v>2402</v>
      </c>
      <c r="W250" t="s">
        <v>2403</v>
      </c>
      <c r="X250" t="s">
        <v>2404</v>
      </c>
      <c r="Y250" t="s">
        <v>924</v>
      </c>
    </row>
    <row r="251" spans="1:25">
      <c r="A251">
        <v>250</v>
      </c>
      <c r="B251" t="s">
        <v>2065</v>
      </c>
      <c r="C251" t="s">
        <v>2405</v>
      </c>
      <c r="D251" t="s">
        <v>2406</v>
      </c>
      <c r="E251" s="1">
        <v>6720000</v>
      </c>
      <c r="H251" t="s">
        <v>2065</v>
      </c>
      <c r="I251" t="s">
        <v>2266</v>
      </c>
      <c r="J251" t="s">
        <v>2333</v>
      </c>
      <c r="M251" t="s">
        <v>2338</v>
      </c>
      <c r="N251" t="s">
        <v>2334</v>
      </c>
      <c r="O251">
        <v>1101222</v>
      </c>
      <c r="P251">
        <v>1111130</v>
      </c>
      <c r="R251">
        <v>7</v>
      </c>
      <c r="S251">
        <v>7</v>
      </c>
      <c r="T251" t="s">
        <v>964</v>
      </c>
      <c r="U251">
        <v>0</v>
      </c>
      <c r="V251" t="s">
        <v>2407</v>
      </c>
      <c r="W251" t="s">
        <v>2129</v>
      </c>
      <c r="X251" t="s">
        <v>2130</v>
      </c>
      <c r="Y251" t="s">
        <v>363</v>
      </c>
    </row>
    <row r="252" spans="1:25">
      <c r="A252">
        <v>251</v>
      </c>
      <c r="B252" t="s">
        <v>2065</v>
      </c>
      <c r="C252" t="s">
        <v>2408</v>
      </c>
      <c r="D252" t="s">
        <v>2409</v>
      </c>
      <c r="E252" s="1">
        <v>19480000</v>
      </c>
      <c r="H252" t="s">
        <v>2065</v>
      </c>
      <c r="I252" t="s">
        <v>2160</v>
      </c>
      <c r="J252" t="s">
        <v>1215</v>
      </c>
      <c r="M252" t="s">
        <v>2410</v>
      </c>
      <c r="N252" t="s">
        <v>2334</v>
      </c>
      <c r="O252">
        <v>1101214</v>
      </c>
      <c r="P252">
        <v>1111130</v>
      </c>
      <c r="R252">
        <v>7</v>
      </c>
      <c r="S252">
        <v>7</v>
      </c>
      <c r="T252" t="s">
        <v>964</v>
      </c>
      <c r="U252">
        <v>0</v>
      </c>
      <c r="V252" t="s">
        <v>2411</v>
      </c>
      <c r="W252" t="s">
        <v>2093</v>
      </c>
      <c r="X252" t="s">
        <v>2094</v>
      </c>
      <c r="Y252" t="s">
        <v>363</v>
      </c>
    </row>
    <row r="253" spans="1:25">
      <c r="A253">
        <v>252</v>
      </c>
      <c r="B253" t="s">
        <v>2065</v>
      </c>
      <c r="C253" t="s">
        <v>2412</v>
      </c>
      <c r="D253" t="s">
        <v>2413</v>
      </c>
      <c r="E253" s="1">
        <v>12900000</v>
      </c>
      <c r="H253" t="s">
        <v>2065</v>
      </c>
      <c r="I253" t="s">
        <v>2166</v>
      </c>
      <c r="J253" t="s">
        <v>1215</v>
      </c>
      <c r="M253" t="s">
        <v>2414</v>
      </c>
      <c r="N253" t="s">
        <v>2334</v>
      </c>
      <c r="O253">
        <v>1110115</v>
      </c>
      <c r="P253">
        <v>1111130</v>
      </c>
      <c r="R253">
        <v>5</v>
      </c>
      <c r="S253">
        <v>5</v>
      </c>
      <c r="T253" t="s">
        <v>964</v>
      </c>
      <c r="U253">
        <v>0</v>
      </c>
      <c r="V253" t="s">
        <v>2307</v>
      </c>
      <c r="W253" t="s">
        <v>2308</v>
      </c>
      <c r="X253" t="s">
        <v>2309</v>
      </c>
      <c r="Y253" t="s">
        <v>363</v>
      </c>
    </row>
    <row r="254" spans="1:25">
      <c r="A254">
        <v>253</v>
      </c>
      <c r="B254" t="s">
        <v>2065</v>
      </c>
      <c r="C254" t="s">
        <v>2415</v>
      </c>
      <c r="D254" t="s">
        <v>2416</v>
      </c>
      <c r="E254" s="1">
        <v>17300000</v>
      </c>
      <c r="H254" t="s">
        <v>2065</v>
      </c>
      <c r="I254" t="s">
        <v>1533</v>
      </c>
      <c r="J254" t="s">
        <v>1243</v>
      </c>
      <c r="M254" t="s">
        <v>2417</v>
      </c>
      <c r="N254" t="s">
        <v>2334</v>
      </c>
      <c r="O254">
        <v>1101213</v>
      </c>
      <c r="P254">
        <v>1111130</v>
      </c>
      <c r="R254">
        <v>7</v>
      </c>
      <c r="S254">
        <v>7</v>
      </c>
      <c r="T254" t="s">
        <v>964</v>
      </c>
      <c r="U254">
        <v>0</v>
      </c>
      <c r="V254" t="s">
        <v>2418</v>
      </c>
      <c r="W254" t="s">
        <v>2144</v>
      </c>
      <c r="X254" t="s">
        <v>2145</v>
      </c>
      <c r="Y254" t="s">
        <v>363</v>
      </c>
    </row>
    <row r="255" spans="1:25">
      <c r="A255">
        <v>254</v>
      </c>
      <c r="B255" t="s">
        <v>2065</v>
      </c>
      <c r="C255" t="s">
        <v>2419</v>
      </c>
      <c r="D255" t="s">
        <v>2420</v>
      </c>
      <c r="E255" s="1">
        <v>18500000</v>
      </c>
      <c r="H255" t="s">
        <v>2065</v>
      </c>
      <c r="I255" t="s">
        <v>2166</v>
      </c>
      <c r="J255" t="s">
        <v>1243</v>
      </c>
      <c r="M255" t="s">
        <v>2369</v>
      </c>
      <c r="N255" t="s">
        <v>1970</v>
      </c>
      <c r="O255">
        <v>1110115</v>
      </c>
      <c r="P255">
        <v>1111130</v>
      </c>
      <c r="R255">
        <v>5</v>
      </c>
      <c r="S255">
        <v>5</v>
      </c>
      <c r="T255" t="s">
        <v>964</v>
      </c>
      <c r="U255">
        <v>0</v>
      </c>
      <c r="V255" t="s">
        <v>2421</v>
      </c>
      <c r="W255" t="s">
        <v>2182</v>
      </c>
      <c r="X255" t="s">
        <v>2136</v>
      </c>
      <c r="Y255" t="s">
        <v>363</v>
      </c>
    </row>
    <row r="256" spans="1:25">
      <c r="A256">
        <v>255</v>
      </c>
      <c r="B256" t="s">
        <v>2065</v>
      </c>
      <c r="C256" t="s">
        <v>2422</v>
      </c>
      <c r="D256" t="s">
        <v>2423</v>
      </c>
      <c r="E256" s="1">
        <v>7800000</v>
      </c>
      <c r="H256" t="s">
        <v>2065</v>
      </c>
      <c r="I256" t="s">
        <v>2326</v>
      </c>
      <c r="J256" t="s">
        <v>2333</v>
      </c>
      <c r="M256" t="s">
        <v>2372</v>
      </c>
      <c r="N256" t="s">
        <v>2334</v>
      </c>
      <c r="O256">
        <v>1110110</v>
      </c>
      <c r="P256">
        <v>1111130</v>
      </c>
      <c r="R256">
        <v>5</v>
      </c>
      <c r="S256">
        <v>5</v>
      </c>
      <c r="T256" t="s">
        <v>964</v>
      </c>
      <c r="U256">
        <v>0</v>
      </c>
      <c r="V256" t="s">
        <v>2323</v>
      </c>
      <c r="W256" t="s">
        <v>2123</v>
      </c>
      <c r="X256" t="s">
        <v>2124</v>
      </c>
      <c r="Y256" t="s">
        <v>363</v>
      </c>
    </row>
    <row r="257" spans="1:25">
      <c r="A257">
        <v>256</v>
      </c>
      <c r="B257" t="s">
        <v>2065</v>
      </c>
      <c r="C257" t="s">
        <v>2424</v>
      </c>
      <c r="D257" t="s">
        <v>2425</v>
      </c>
      <c r="E257" s="1">
        <v>23188000</v>
      </c>
      <c r="H257" t="s">
        <v>2065</v>
      </c>
      <c r="I257" t="s">
        <v>2139</v>
      </c>
      <c r="J257" t="s">
        <v>1142</v>
      </c>
      <c r="M257" t="s">
        <v>2426</v>
      </c>
      <c r="N257" t="s">
        <v>2380</v>
      </c>
      <c r="O257">
        <v>1110407</v>
      </c>
      <c r="P257">
        <v>1110903</v>
      </c>
      <c r="R257" t="s">
        <v>2427</v>
      </c>
      <c r="V257" t="s">
        <v>2381</v>
      </c>
      <c r="W257" t="s">
        <v>2156</v>
      </c>
      <c r="X257" t="s">
        <v>2157</v>
      </c>
      <c r="Y257" t="s">
        <v>2428</v>
      </c>
    </row>
    <row r="258" spans="1:25">
      <c r="A258">
        <v>257</v>
      </c>
      <c r="B258" t="s">
        <v>2065</v>
      </c>
      <c r="C258" t="s">
        <v>2429</v>
      </c>
      <c r="D258" t="s">
        <v>2430</v>
      </c>
      <c r="E258" s="1">
        <v>10470000</v>
      </c>
      <c r="H258" t="s">
        <v>2065</v>
      </c>
      <c r="I258" t="s">
        <v>2326</v>
      </c>
      <c r="J258" t="s">
        <v>2431</v>
      </c>
      <c r="K258">
        <v>176152.61960000001</v>
      </c>
      <c r="L258">
        <v>2572540.2179999999</v>
      </c>
      <c r="M258" t="s">
        <v>2432</v>
      </c>
      <c r="O258">
        <v>1110207</v>
      </c>
      <c r="P258">
        <v>1111231</v>
      </c>
      <c r="R258">
        <v>0.2</v>
      </c>
      <c r="S258">
        <v>0.2</v>
      </c>
      <c r="T258" t="s">
        <v>964</v>
      </c>
      <c r="U258">
        <v>0</v>
      </c>
      <c r="V258" t="s">
        <v>2169</v>
      </c>
      <c r="W258" t="s">
        <v>2433</v>
      </c>
      <c r="X258" t="s">
        <v>2171</v>
      </c>
      <c r="Y258" t="s">
        <v>924</v>
      </c>
    </row>
    <row r="259" spans="1:25">
      <c r="A259">
        <v>258</v>
      </c>
      <c r="B259" t="s">
        <v>2065</v>
      </c>
      <c r="C259" t="s">
        <v>2434</v>
      </c>
      <c r="D259" t="s">
        <v>2435</v>
      </c>
      <c r="E259" s="1">
        <v>98360000</v>
      </c>
      <c r="F259" s="1">
        <v>116185714</v>
      </c>
      <c r="H259" t="s">
        <v>2065</v>
      </c>
      <c r="I259" t="s">
        <v>2436</v>
      </c>
      <c r="J259" t="s">
        <v>2069</v>
      </c>
      <c r="K259">
        <v>166736.05790000001</v>
      </c>
      <c r="L259">
        <v>2587079.736</v>
      </c>
      <c r="M259" t="s">
        <v>2069</v>
      </c>
      <c r="N259" t="s">
        <v>2437</v>
      </c>
      <c r="O259">
        <v>1090102</v>
      </c>
      <c r="P259">
        <v>1100922</v>
      </c>
      <c r="Q259">
        <v>1101116</v>
      </c>
      <c r="R259">
        <v>100</v>
      </c>
      <c r="S259">
        <v>100</v>
      </c>
      <c r="T259" t="s">
        <v>944</v>
      </c>
      <c r="U259" s="1">
        <v>95795603</v>
      </c>
      <c r="V259" t="s">
        <v>2438</v>
      </c>
      <c r="W259" t="s">
        <v>2073</v>
      </c>
      <c r="X259" t="s">
        <v>2105</v>
      </c>
      <c r="Y259" t="s">
        <v>405</v>
      </c>
    </row>
    <row r="260" spans="1:25">
      <c r="A260">
        <v>259</v>
      </c>
      <c r="B260" t="s">
        <v>2065</v>
      </c>
      <c r="C260" t="s">
        <v>2439</v>
      </c>
      <c r="D260" t="s">
        <v>2440</v>
      </c>
      <c r="E260" s="1">
        <v>83110000</v>
      </c>
      <c r="F260" s="1">
        <v>89715445</v>
      </c>
      <c r="H260" t="s">
        <v>2065</v>
      </c>
      <c r="I260" t="s">
        <v>2436</v>
      </c>
      <c r="J260" t="s">
        <v>2069</v>
      </c>
      <c r="K260">
        <v>167120.3045</v>
      </c>
      <c r="L260">
        <v>2587977.304</v>
      </c>
      <c r="M260" t="s">
        <v>2069</v>
      </c>
      <c r="N260" t="s">
        <v>2441</v>
      </c>
      <c r="O260">
        <v>1090116</v>
      </c>
      <c r="P260">
        <v>1100708</v>
      </c>
      <c r="Q260">
        <v>1101026</v>
      </c>
      <c r="R260">
        <v>100</v>
      </c>
      <c r="S260">
        <v>100</v>
      </c>
      <c r="T260" t="s">
        <v>944</v>
      </c>
      <c r="U260" s="1">
        <v>79682325</v>
      </c>
      <c r="V260" t="s">
        <v>2442</v>
      </c>
      <c r="W260" t="s">
        <v>2443</v>
      </c>
      <c r="X260" t="s">
        <v>2105</v>
      </c>
      <c r="Y260" t="s">
        <v>405</v>
      </c>
    </row>
    <row r="261" spans="1:25">
      <c r="A261">
        <v>260</v>
      </c>
      <c r="B261" t="s">
        <v>2065</v>
      </c>
      <c r="C261" t="s">
        <v>751</v>
      </c>
      <c r="D261" t="s">
        <v>374</v>
      </c>
      <c r="E261" s="1">
        <v>184950000</v>
      </c>
      <c r="F261" s="1">
        <v>190100728</v>
      </c>
      <c r="H261" t="s">
        <v>2444</v>
      </c>
      <c r="I261" t="s">
        <v>2445</v>
      </c>
      <c r="J261" t="s">
        <v>2446</v>
      </c>
      <c r="K261">
        <v>175186.12820000001</v>
      </c>
      <c r="L261">
        <v>2607784.9789999998</v>
      </c>
      <c r="M261" t="s">
        <v>2447</v>
      </c>
      <c r="N261" t="s">
        <v>2448</v>
      </c>
      <c r="O261">
        <v>1080826</v>
      </c>
      <c r="P261">
        <v>1100215</v>
      </c>
      <c r="Q261">
        <v>1100809</v>
      </c>
      <c r="R261">
        <v>100</v>
      </c>
      <c r="S261">
        <v>100</v>
      </c>
      <c r="T261" t="s">
        <v>944</v>
      </c>
      <c r="U261" s="1">
        <v>176527643</v>
      </c>
      <c r="V261" t="s">
        <v>2449</v>
      </c>
      <c r="W261" t="s">
        <v>2073</v>
      </c>
      <c r="X261" t="s">
        <v>2450</v>
      </c>
      <c r="Y261" t="s">
        <v>448</v>
      </c>
    </row>
    <row r="262" spans="1:25">
      <c r="A262">
        <v>261</v>
      </c>
      <c r="B262" t="s">
        <v>2065</v>
      </c>
      <c r="C262" t="s">
        <v>2451</v>
      </c>
      <c r="D262" t="s">
        <v>2452</v>
      </c>
      <c r="E262" s="1">
        <v>2200000</v>
      </c>
      <c r="H262" t="s">
        <v>2065</v>
      </c>
      <c r="I262" t="s">
        <v>2345</v>
      </c>
      <c r="J262" t="s">
        <v>2453</v>
      </c>
      <c r="M262" t="s">
        <v>2453</v>
      </c>
      <c r="O262">
        <v>1100419</v>
      </c>
      <c r="P262">
        <v>1101130</v>
      </c>
      <c r="R262">
        <v>100</v>
      </c>
      <c r="S262">
        <v>100</v>
      </c>
      <c r="T262" t="s">
        <v>960</v>
      </c>
      <c r="U262" s="1">
        <v>842684</v>
      </c>
      <c r="V262" t="s">
        <v>2454</v>
      </c>
      <c r="W262" t="s">
        <v>2455</v>
      </c>
      <c r="X262" t="s">
        <v>2456</v>
      </c>
      <c r="Y262" t="s">
        <v>1456</v>
      </c>
    </row>
    <row r="263" spans="1:25">
      <c r="A263">
        <v>262</v>
      </c>
      <c r="B263" t="s">
        <v>2065</v>
      </c>
      <c r="C263" t="s">
        <v>2457</v>
      </c>
      <c r="D263" t="s">
        <v>2458</v>
      </c>
      <c r="E263" s="1">
        <v>31200000</v>
      </c>
      <c r="H263" t="s">
        <v>2065</v>
      </c>
      <c r="I263" t="s">
        <v>2068</v>
      </c>
      <c r="J263" t="s">
        <v>2175</v>
      </c>
      <c r="K263">
        <v>183273.1318</v>
      </c>
      <c r="L263">
        <v>2589025.2769999998</v>
      </c>
      <c r="M263" t="s">
        <v>2175</v>
      </c>
      <c r="O263">
        <v>1090518</v>
      </c>
      <c r="P263">
        <v>1100711</v>
      </c>
      <c r="Q263">
        <v>1120311</v>
      </c>
      <c r="R263">
        <v>40.299999999999997</v>
      </c>
      <c r="S263">
        <v>40.299999999999997</v>
      </c>
      <c r="T263" t="s">
        <v>964</v>
      </c>
      <c r="U263" s="1">
        <v>11471250</v>
      </c>
      <c r="V263" t="s">
        <v>2459</v>
      </c>
      <c r="W263" t="s">
        <v>2170</v>
      </c>
      <c r="X263" t="s">
        <v>2171</v>
      </c>
      <c r="Y263" t="s">
        <v>363</v>
      </c>
    </row>
    <row r="264" spans="1:25">
      <c r="A264">
        <v>263</v>
      </c>
      <c r="B264" t="s">
        <v>2460</v>
      </c>
      <c r="C264" t="s">
        <v>2461</v>
      </c>
      <c r="D264" t="s">
        <v>2462</v>
      </c>
      <c r="E264" s="1">
        <v>38850000</v>
      </c>
      <c r="F264" s="1">
        <v>36886262</v>
      </c>
      <c r="H264" t="s">
        <v>2460</v>
      </c>
      <c r="I264" t="s">
        <v>2463</v>
      </c>
      <c r="J264" t="s">
        <v>1345</v>
      </c>
      <c r="K264">
        <v>193215.6709</v>
      </c>
      <c r="L264">
        <v>2551532.52</v>
      </c>
      <c r="M264" t="s">
        <v>2464</v>
      </c>
      <c r="N264" t="s">
        <v>2465</v>
      </c>
      <c r="O264">
        <v>1080715</v>
      </c>
      <c r="P264">
        <v>1090708</v>
      </c>
      <c r="Q264">
        <v>1090820</v>
      </c>
      <c r="R264">
        <v>100</v>
      </c>
      <c r="S264">
        <v>97.9</v>
      </c>
      <c r="T264" t="s">
        <v>944</v>
      </c>
      <c r="U264" s="1">
        <v>36043113</v>
      </c>
      <c r="V264" t="s">
        <v>2466</v>
      </c>
      <c r="W264" t="s">
        <v>2467</v>
      </c>
      <c r="X264" t="s">
        <v>2468</v>
      </c>
      <c r="Y264" t="s">
        <v>805</v>
      </c>
    </row>
    <row r="265" spans="1:25">
      <c r="A265">
        <v>264</v>
      </c>
      <c r="B265" t="s">
        <v>2460</v>
      </c>
      <c r="C265" t="s">
        <v>2469</v>
      </c>
      <c r="D265" t="s">
        <v>2470</v>
      </c>
      <c r="E265" s="1">
        <v>43800000</v>
      </c>
      <c r="F265" s="1">
        <v>37015398</v>
      </c>
      <c r="H265" t="s">
        <v>2460</v>
      </c>
      <c r="I265" t="s">
        <v>2463</v>
      </c>
      <c r="J265" t="s">
        <v>2471</v>
      </c>
      <c r="K265">
        <v>179371.5171</v>
      </c>
      <c r="L265">
        <v>2550073.8939999999</v>
      </c>
      <c r="M265" t="s">
        <v>2472</v>
      </c>
      <c r="N265" t="s">
        <v>2473</v>
      </c>
      <c r="O265">
        <v>1081212</v>
      </c>
      <c r="P265">
        <v>1091205</v>
      </c>
      <c r="Q265">
        <v>1091230</v>
      </c>
      <c r="R265">
        <v>100</v>
      </c>
      <c r="S265">
        <v>82.42</v>
      </c>
      <c r="T265" t="s">
        <v>944</v>
      </c>
      <c r="U265" s="1">
        <v>35867000</v>
      </c>
      <c r="V265" t="s">
        <v>2474</v>
      </c>
      <c r="W265" t="s">
        <v>2475</v>
      </c>
      <c r="X265" t="s">
        <v>2476</v>
      </c>
      <c r="Y265" t="s">
        <v>808</v>
      </c>
    </row>
    <row r="266" spans="1:25">
      <c r="A266">
        <v>265</v>
      </c>
      <c r="B266" t="s">
        <v>2460</v>
      </c>
      <c r="C266" t="s">
        <v>443</v>
      </c>
      <c r="D266" t="s">
        <v>439</v>
      </c>
      <c r="E266" s="1">
        <v>317460000</v>
      </c>
      <c r="F266" s="1">
        <v>358490213</v>
      </c>
      <c r="H266" t="s">
        <v>1071</v>
      </c>
      <c r="I266" t="s">
        <v>2477</v>
      </c>
      <c r="J266" t="s">
        <v>2478</v>
      </c>
      <c r="K266">
        <v>163688.91510000001</v>
      </c>
      <c r="L266">
        <v>2551560.5320000001</v>
      </c>
      <c r="M266" t="s">
        <v>2479</v>
      </c>
      <c r="N266" t="s">
        <v>439</v>
      </c>
      <c r="O266">
        <v>1090402</v>
      </c>
      <c r="P266">
        <v>1110322</v>
      </c>
      <c r="Q266">
        <v>1111229</v>
      </c>
      <c r="R266">
        <v>52.51</v>
      </c>
      <c r="S266">
        <v>57.17</v>
      </c>
      <c r="T266" t="s">
        <v>964</v>
      </c>
      <c r="U266" s="1">
        <v>198036899</v>
      </c>
      <c r="V266" t="s">
        <v>2480</v>
      </c>
      <c r="W266" t="s">
        <v>2481</v>
      </c>
      <c r="X266" t="s">
        <v>2476</v>
      </c>
      <c r="Y266" t="s">
        <v>342</v>
      </c>
    </row>
    <row r="267" spans="1:25">
      <c r="A267">
        <v>266</v>
      </c>
      <c r="B267" t="s">
        <v>2460</v>
      </c>
      <c r="C267" t="s">
        <v>604</v>
      </c>
      <c r="D267" t="s">
        <v>601</v>
      </c>
      <c r="E267" s="1">
        <v>280980782</v>
      </c>
      <c r="F267" s="1">
        <v>346865429</v>
      </c>
      <c r="H267" t="s">
        <v>1071</v>
      </c>
      <c r="I267" t="s">
        <v>2482</v>
      </c>
      <c r="J267" t="s">
        <v>2478</v>
      </c>
      <c r="K267">
        <v>164336.9975</v>
      </c>
      <c r="L267">
        <v>2551521.111</v>
      </c>
      <c r="M267" t="s">
        <v>2479</v>
      </c>
      <c r="N267" t="s">
        <v>601</v>
      </c>
      <c r="O267">
        <v>1090503</v>
      </c>
      <c r="P267">
        <v>1110422</v>
      </c>
      <c r="Q267">
        <v>1120106</v>
      </c>
      <c r="R267">
        <v>59.83</v>
      </c>
      <c r="S267">
        <v>60.88</v>
      </c>
      <c r="T267" t="s">
        <v>964</v>
      </c>
      <c r="U267" s="1">
        <v>177345557</v>
      </c>
      <c r="V267" t="s">
        <v>2483</v>
      </c>
      <c r="W267" t="s">
        <v>2484</v>
      </c>
      <c r="X267" t="s">
        <v>2485</v>
      </c>
      <c r="Y267" t="s">
        <v>342</v>
      </c>
    </row>
    <row r="268" spans="1:25">
      <c r="A268">
        <v>267</v>
      </c>
      <c r="B268" t="s">
        <v>2460</v>
      </c>
      <c r="C268" t="s">
        <v>576</v>
      </c>
      <c r="D268" t="s">
        <v>574</v>
      </c>
      <c r="E268" s="1">
        <v>199190000</v>
      </c>
      <c r="F268" s="1">
        <v>234344416</v>
      </c>
      <c r="H268" t="s">
        <v>2444</v>
      </c>
      <c r="I268" t="s">
        <v>2486</v>
      </c>
      <c r="J268" t="s">
        <v>1957</v>
      </c>
      <c r="K268">
        <v>171693.91699999999</v>
      </c>
      <c r="L268">
        <v>2539981.9509999999</v>
      </c>
      <c r="M268" t="s">
        <v>1958</v>
      </c>
      <c r="N268" t="s">
        <v>574</v>
      </c>
      <c r="O268">
        <v>1090315</v>
      </c>
      <c r="P268">
        <v>1100905</v>
      </c>
      <c r="Q268">
        <v>1101230</v>
      </c>
      <c r="R268">
        <v>100</v>
      </c>
      <c r="S268">
        <v>100</v>
      </c>
      <c r="T268" t="s">
        <v>1160</v>
      </c>
      <c r="U268" s="1">
        <v>233518990</v>
      </c>
      <c r="V268" t="s">
        <v>2487</v>
      </c>
      <c r="W268" t="s">
        <v>2488</v>
      </c>
      <c r="X268" t="s">
        <v>2489</v>
      </c>
      <c r="Y268" t="s">
        <v>405</v>
      </c>
    </row>
    <row r="269" spans="1:25">
      <c r="A269">
        <v>268</v>
      </c>
      <c r="B269" t="s">
        <v>2460</v>
      </c>
      <c r="C269" t="s">
        <v>2490</v>
      </c>
      <c r="D269" t="s">
        <v>2491</v>
      </c>
      <c r="E269" s="1">
        <v>198640000</v>
      </c>
      <c r="F269" s="1">
        <v>249913017</v>
      </c>
      <c r="H269" t="s">
        <v>2444</v>
      </c>
      <c r="I269" t="s">
        <v>2486</v>
      </c>
      <c r="J269" t="s">
        <v>1957</v>
      </c>
      <c r="K269">
        <v>171735.56719999999</v>
      </c>
      <c r="L269">
        <v>2539971.9900000002</v>
      </c>
      <c r="M269" t="s">
        <v>1957</v>
      </c>
      <c r="N269" t="s">
        <v>2491</v>
      </c>
      <c r="O269">
        <v>1090315</v>
      </c>
      <c r="P269">
        <v>1100905</v>
      </c>
      <c r="Q269">
        <v>1110304</v>
      </c>
      <c r="R269">
        <v>100</v>
      </c>
      <c r="S269">
        <v>100</v>
      </c>
      <c r="T269" t="s">
        <v>960</v>
      </c>
      <c r="U269" s="1">
        <v>236332675</v>
      </c>
      <c r="V269" t="s">
        <v>2487</v>
      </c>
      <c r="W269" t="s">
        <v>2488</v>
      </c>
      <c r="X269" t="s">
        <v>2489</v>
      </c>
      <c r="Y269" t="s">
        <v>405</v>
      </c>
    </row>
    <row r="270" spans="1:25">
      <c r="A270">
        <v>269</v>
      </c>
      <c r="B270" t="s">
        <v>2460</v>
      </c>
      <c r="C270" t="s">
        <v>2492</v>
      </c>
      <c r="D270" t="s">
        <v>2493</v>
      </c>
      <c r="E270" s="1">
        <v>29380000</v>
      </c>
      <c r="F270" s="1">
        <v>29972910</v>
      </c>
      <c r="H270" t="s">
        <v>2460</v>
      </c>
      <c r="I270" t="s">
        <v>2494</v>
      </c>
      <c r="J270" t="s">
        <v>2495</v>
      </c>
      <c r="K270">
        <v>182763.96739999999</v>
      </c>
      <c r="L270">
        <v>2565123.9249999998</v>
      </c>
      <c r="M270" t="s">
        <v>2495</v>
      </c>
      <c r="N270" t="s">
        <v>2493</v>
      </c>
      <c r="O270">
        <v>1100114</v>
      </c>
      <c r="P270">
        <v>1101209</v>
      </c>
      <c r="Q270">
        <v>1110414</v>
      </c>
      <c r="R270">
        <v>97.2</v>
      </c>
      <c r="S270">
        <v>99.58</v>
      </c>
      <c r="T270" t="s">
        <v>964</v>
      </c>
      <c r="U270" s="1">
        <v>28160000</v>
      </c>
      <c r="V270" t="s">
        <v>2496</v>
      </c>
      <c r="W270" t="s">
        <v>2497</v>
      </c>
      <c r="X270" t="s">
        <v>2498</v>
      </c>
      <c r="Y270" t="s">
        <v>805</v>
      </c>
    </row>
    <row r="271" spans="1:25">
      <c r="A271">
        <v>270</v>
      </c>
      <c r="B271" t="s">
        <v>2460</v>
      </c>
      <c r="C271" t="s">
        <v>2499</v>
      </c>
      <c r="D271" t="s">
        <v>2500</v>
      </c>
      <c r="E271" s="1">
        <v>31286600</v>
      </c>
      <c r="F271" s="1">
        <v>31999355</v>
      </c>
      <c r="H271" t="s">
        <v>2460</v>
      </c>
      <c r="I271" t="s">
        <v>2501</v>
      </c>
      <c r="J271" t="s">
        <v>2502</v>
      </c>
      <c r="K271">
        <v>190463.50150000001</v>
      </c>
      <c r="L271">
        <v>2549258.4410000001</v>
      </c>
      <c r="M271" t="s">
        <v>2503</v>
      </c>
      <c r="N271" t="s">
        <v>2500</v>
      </c>
      <c r="O271">
        <v>1100114</v>
      </c>
      <c r="P271">
        <v>1110108</v>
      </c>
      <c r="R271">
        <v>100</v>
      </c>
      <c r="S271">
        <v>100</v>
      </c>
      <c r="T271" t="s">
        <v>944</v>
      </c>
      <c r="U271" s="1">
        <v>31999355</v>
      </c>
      <c r="V271" t="s">
        <v>2504</v>
      </c>
      <c r="W271" t="s">
        <v>2505</v>
      </c>
      <c r="X271" t="s">
        <v>2506</v>
      </c>
      <c r="Y271" t="s">
        <v>805</v>
      </c>
    </row>
    <row r="272" spans="1:25">
      <c r="A272">
        <v>271</v>
      </c>
      <c r="B272" t="s">
        <v>2460</v>
      </c>
      <c r="C272" t="s">
        <v>2507</v>
      </c>
      <c r="D272" t="s">
        <v>2508</v>
      </c>
      <c r="E272" s="1">
        <v>33680000</v>
      </c>
      <c r="F272" s="1">
        <v>40084865</v>
      </c>
      <c r="H272" t="s">
        <v>2460</v>
      </c>
      <c r="I272" t="s">
        <v>2509</v>
      </c>
      <c r="J272" t="s">
        <v>2510</v>
      </c>
      <c r="K272">
        <v>172303.5074</v>
      </c>
      <c r="L272">
        <v>2559910.5060000001</v>
      </c>
      <c r="M272" t="s">
        <v>2511</v>
      </c>
      <c r="N272" t="s">
        <v>2508</v>
      </c>
      <c r="O272">
        <v>1100107</v>
      </c>
      <c r="P272">
        <v>1101202</v>
      </c>
      <c r="Q272">
        <v>1110211</v>
      </c>
      <c r="R272">
        <v>100</v>
      </c>
      <c r="S272">
        <v>100</v>
      </c>
      <c r="T272" t="s">
        <v>944</v>
      </c>
      <c r="U272" s="1">
        <v>24832441</v>
      </c>
      <c r="V272" t="s">
        <v>2466</v>
      </c>
      <c r="W272" t="s">
        <v>2512</v>
      </c>
      <c r="X272" t="s">
        <v>2468</v>
      </c>
      <c r="Y272" t="s">
        <v>805</v>
      </c>
    </row>
    <row r="273" spans="1:25">
      <c r="A273">
        <v>272</v>
      </c>
      <c r="B273" t="s">
        <v>2460</v>
      </c>
      <c r="C273" t="s">
        <v>2513</v>
      </c>
      <c r="D273" t="s">
        <v>2514</v>
      </c>
      <c r="E273" s="1">
        <v>57890000</v>
      </c>
      <c r="F273" s="1">
        <v>60003801</v>
      </c>
      <c r="H273" t="s">
        <v>2460</v>
      </c>
      <c r="I273" t="s">
        <v>2515</v>
      </c>
      <c r="J273" t="s">
        <v>2516</v>
      </c>
      <c r="K273">
        <v>184493.5128</v>
      </c>
      <c r="L273">
        <v>2489037.352</v>
      </c>
      <c r="M273" t="s">
        <v>2517</v>
      </c>
      <c r="N273" t="s">
        <v>2514</v>
      </c>
      <c r="O273">
        <v>1100118</v>
      </c>
      <c r="P273">
        <v>1110112</v>
      </c>
      <c r="Q273">
        <v>1110210</v>
      </c>
      <c r="R273">
        <v>100</v>
      </c>
      <c r="S273">
        <v>100</v>
      </c>
      <c r="T273" t="s">
        <v>944</v>
      </c>
      <c r="U273" s="1">
        <v>57351763</v>
      </c>
      <c r="V273" t="s">
        <v>2518</v>
      </c>
      <c r="W273" t="s">
        <v>2519</v>
      </c>
      <c r="X273" t="s">
        <v>2520</v>
      </c>
      <c r="Y273" t="s">
        <v>808</v>
      </c>
    </row>
    <row r="274" spans="1:25">
      <c r="A274">
        <v>273</v>
      </c>
      <c r="B274" t="s">
        <v>2460</v>
      </c>
      <c r="C274" t="s">
        <v>2521</v>
      </c>
      <c r="D274" t="s">
        <v>2522</v>
      </c>
      <c r="E274" s="1">
        <v>159500000</v>
      </c>
      <c r="H274" t="s">
        <v>2460</v>
      </c>
      <c r="I274" t="s">
        <v>2523</v>
      </c>
      <c r="J274" t="s">
        <v>1957</v>
      </c>
      <c r="K274">
        <v>168000.3272</v>
      </c>
      <c r="L274">
        <v>2537323.264</v>
      </c>
      <c r="M274" t="s">
        <v>1958</v>
      </c>
      <c r="N274" t="s">
        <v>2522</v>
      </c>
      <c r="O274">
        <v>1091101</v>
      </c>
      <c r="P274">
        <v>1110424</v>
      </c>
      <c r="Q274">
        <v>1110810</v>
      </c>
      <c r="R274">
        <v>84.41</v>
      </c>
      <c r="S274">
        <v>92.13</v>
      </c>
      <c r="T274" t="s">
        <v>964</v>
      </c>
      <c r="U274" s="1">
        <v>142040000</v>
      </c>
      <c r="V274" t="s">
        <v>2487</v>
      </c>
      <c r="W274" t="s">
        <v>2488</v>
      </c>
      <c r="X274" t="s">
        <v>2489</v>
      </c>
      <c r="Y274" t="s">
        <v>405</v>
      </c>
    </row>
    <row r="275" spans="1:25">
      <c r="A275">
        <v>274</v>
      </c>
      <c r="B275" t="s">
        <v>2460</v>
      </c>
      <c r="C275" t="s">
        <v>2524</v>
      </c>
      <c r="D275" t="s">
        <v>2525</v>
      </c>
      <c r="E275" s="1">
        <v>92000000</v>
      </c>
      <c r="H275" t="s">
        <v>2460</v>
      </c>
      <c r="I275" t="s">
        <v>2526</v>
      </c>
      <c r="J275" t="s">
        <v>1957</v>
      </c>
      <c r="K275">
        <v>167313.99849999999</v>
      </c>
      <c r="L275">
        <v>2536958.875</v>
      </c>
      <c r="M275" t="s">
        <v>1958</v>
      </c>
      <c r="N275" t="s">
        <v>2525</v>
      </c>
      <c r="O275">
        <v>1091015</v>
      </c>
      <c r="P275">
        <v>1101208</v>
      </c>
      <c r="Q275">
        <v>1110412</v>
      </c>
      <c r="R275">
        <v>95.42</v>
      </c>
      <c r="S275">
        <v>99.85</v>
      </c>
      <c r="T275" t="s">
        <v>964</v>
      </c>
      <c r="U275" s="1">
        <v>90385000</v>
      </c>
      <c r="V275" t="s">
        <v>2527</v>
      </c>
      <c r="W275" t="s">
        <v>2528</v>
      </c>
      <c r="X275" t="s">
        <v>2529</v>
      </c>
      <c r="Y275" t="s">
        <v>405</v>
      </c>
    </row>
    <row r="276" spans="1:25">
      <c r="A276">
        <v>275</v>
      </c>
      <c r="B276" t="s">
        <v>2460</v>
      </c>
      <c r="C276" t="s">
        <v>2530</v>
      </c>
      <c r="D276" t="s">
        <v>2531</v>
      </c>
      <c r="E276" s="1">
        <v>140900000</v>
      </c>
      <c r="H276" t="s">
        <v>2460</v>
      </c>
      <c r="I276" t="s">
        <v>2501</v>
      </c>
      <c r="J276" t="s">
        <v>1957</v>
      </c>
      <c r="K276">
        <v>168051.22510000001</v>
      </c>
      <c r="L276">
        <v>2537289.3250000002</v>
      </c>
      <c r="M276" t="s">
        <v>1958</v>
      </c>
      <c r="N276" t="s">
        <v>2531</v>
      </c>
      <c r="O276">
        <v>1091005</v>
      </c>
      <c r="P276">
        <v>1110226</v>
      </c>
      <c r="Q276">
        <v>1110614</v>
      </c>
      <c r="R276">
        <v>80.849999999999994</v>
      </c>
      <c r="S276">
        <v>89.48</v>
      </c>
      <c r="T276" t="s">
        <v>964</v>
      </c>
      <c r="U276" s="1">
        <v>120945767</v>
      </c>
      <c r="V276" t="s">
        <v>2532</v>
      </c>
      <c r="W276" t="s">
        <v>2533</v>
      </c>
      <c r="X276" t="s">
        <v>2534</v>
      </c>
      <c r="Y276" t="s">
        <v>405</v>
      </c>
    </row>
    <row r="277" spans="1:25">
      <c r="A277">
        <v>276</v>
      </c>
      <c r="B277" t="s">
        <v>2460</v>
      </c>
      <c r="C277" t="s">
        <v>2535</v>
      </c>
      <c r="D277" t="s">
        <v>2536</v>
      </c>
      <c r="E277" s="1">
        <v>87560000</v>
      </c>
      <c r="H277" t="s">
        <v>2460</v>
      </c>
      <c r="I277" t="s">
        <v>1965</v>
      </c>
      <c r="J277" t="s">
        <v>1957</v>
      </c>
      <c r="K277">
        <v>167367.93489999999</v>
      </c>
      <c r="L277">
        <v>2536879.9559999998</v>
      </c>
      <c r="M277" t="s">
        <v>1958</v>
      </c>
      <c r="N277" t="s">
        <v>2536</v>
      </c>
      <c r="O277">
        <v>1091015</v>
      </c>
      <c r="P277">
        <v>1101208</v>
      </c>
      <c r="Q277">
        <v>1110718</v>
      </c>
      <c r="R277">
        <v>91.1</v>
      </c>
      <c r="S277">
        <v>93.46</v>
      </c>
      <c r="T277" t="s">
        <v>964</v>
      </c>
      <c r="U277" s="1">
        <v>77800200</v>
      </c>
      <c r="V277" t="s">
        <v>2537</v>
      </c>
      <c r="W277" t="s">
        <v>2484</v>
      </c>
      <c r="X277" t="s">
        <v>2538</v>
      </c>
      <c r="Y277" t="s">
        <v>405</v>
      </c>
    </row>
    <row r="278" spans="1:25">
      <c r="A278">
        <v>277</v>
      </c>
      <c r="B278" t="s">
        <v>2460</v>
      </c>
      <c r="C278" t="s">
        <v>2539</v>
      </c>
      <c r="D278" t="s">
        <v>2540</v>
      </c>
      <c r="E278" s="1">
        <v>120800000</v>
      </c>
      <c r="H278" t="s">
        <v>2444</v>
      </c>
      <c r="I278" t="s">
        <v>2523</v>
      </c>
      <c r="J278" t="s">
        <v>1957</v>
      </c>
      <c r="K278">
        <v>167322.77970000001</v>
      </c>
      <c r="L278">
        <v>2536875.7719999999</v>
      </c>
      <c r="M278" t="s">
        <v>1957</v>
      </c>
      <c r="N278" t="s">
        <v>2540</v>
      </c>
      <c r="O278">
        <v>1100401</v>
      </c>
      <c r="P278">
        <v>1110724</v>
      </c>
      <c r="Q278">
        <v>1111018</v>
      </c>
      <c r="R278">
        <v>34.19</v>
      </c>
      <c r="S278">
        <v>70.2</v>
      </c>
      <c r="T278" t="s">
        <v>964</v>
      </c>
      <c r="U278" s="1">
        <v>59429880</v>
      </c>
      <c r="V278" t="s">
        <v>2518</v>
      </c>
      <c r="W278" t="s">
        <v>2519</v>
      </c>
      <c r="X278" t="s">
        <v>2520</v>
      </c>
      <c r="Y278" t="s">
        <v>405</v>
      </c>
    </row>
    <row r="279" spans="1:25">
      <c r="A279">
        <v>278</v>
      </c>
      <c r="B279" t="s">
        <v>2460</v>
      </c>
      <c r="C279" t="s">
        <v>2541</v>
      </c>
      <c r="D279" t="s">
        <v>2542</v>
      </c>
      <c r="E279" s="1">
        <v>162000000</v>
      </c>
      <c r="F279" s="1">
        <v>162041378</v>
      </c>
      <c r="H279" t="s">
        <v>2444</v>
      </c>
      <c r="I279" t="s">
        <v>2523</v>
      </c>
      <c r="J279" t="s">
        <v>2543</v>
      </c>
      <c r="K279">
        <v>166896.084</v>
      </c>
      <c r="L279">
        <v>2536878.0959999999</v>
      </c>
      <c r="M279" t="s">
        <v>2544</v>
      </c>
      <c r="N279" t="s">
        <v>2542</v>
      </c>
      <c r="O279">
        <v>1100401</v>
      </c>
      <c r="P279">
        <v>1110624</v>
      </c>
      <c r="R279">
        <v>40</v>
      </c>
      <c r="S279">
        <v>67.2</v>
      </c>
      <c r="T279" t="s">
        <v>964</v>
      </c>
      <c r="U279" s="1">
        <v>73670113</v>
      </c>
      <c r="V279" t="s">
        <v>2518</v>
      </c>
      <c r="W279" t="s">
        <v>2519</v>
      </c>
      <c r="X279" t="s">
        <v>2520</v>
      </c>
      <c r="Y279" t="s">
        <v>405</v>
      </c>
    </row>
    <row r="280" spans="1:25">
      <c r="A280">
        <v>279</v>
      </c>
      <c r="B280" t="s">
        <v>2460</v>
      </c>
      <c r="C280" t="s">
        <v>2545</v>
      </c>
      <c r="D280" t="s">
        <v>2546</v>
      </c>
      <c r="E280" s="1">
        <v>113400000</v>
      </c>
      <c r="H280" t="s">
        <v>2444</v>
      </c>
      <c r="I280" t="s">
        <v>2494</v>
      </c>
      <c r="J280" t="s">
        <v>2543</v>
      </c>
      <c r="K280">
        <v>166561.1367</v>
      </c>
      <c r="L280">
        <v>2536401.5269999998</v>
      </c>
      <c r="M280" t="s">
        <v>2544</v>
      </c>
      <c r="N280" t="s">
        <v>2546</v>
      </c>
      <c r="O280">
        <v>1100415</v>
      </c>
      <c r="P280">
        <v>1110608</v>
      </c>
      <c r="Q280">
        <v>1110727</v>
      </c>
      <c r="R280">
        <v>58.25</v>
      </c>
      <c r="S280">
        <v>67.349999999999994</v>
      </c>
      <c r="T280" t="s">
        <v>964</v>
      </c>
      <c r="U280" s="1">
        <v>70451000</v>
      </c>
      <c r="V280" t="s">
        <v>2518</v>
      </c>
      <c r="W280" t="s">
        <v>2519</v>
      </c>
      <c r="X280" t="s">
        <v>2520</v>
      </c>
      <c r="Y280" t="s">
        <v>405</v>
      </c>
    </row>
    <row r="281" spans="1:25">
      <c r="A281">
        <v>280</v>
      </c>
      <c r="B281" t="s">
        <v>2460</v>
      </c>
      <c r="C281" t="s">
        <v>2547</v>
      </c>
      <c r="D281" t="s">
        <v>2548</v>
      </c>
      <c r="E281" s="1">
        <v>37500000</v>
      </c>
      <c r="F281" s="1">
        <v>34155441</v>
      </c>
      <c r="H281" t="s">
        <v>2460</v>
      </c>
      <c r="I281" t="s">
        <v>2463</v>
      </c>
      <c r="J281" t="s">
        <v>2495</v>
      </c>
      <c r="K281">
        <v>171870.46309999999</v>
      </c>
      <c r="L281">
        <v>2533383.3840000001</v>
      </c>
      <c r="M281" t="s">
        <v>2549</v>
      </c>
      <c r="N281" t="s">
        <v>2550</v>
      </c>
      <c r="O281">
        <v>1090330</v>
      </c>
      <c r="P281">
        <v>1090806</v>
      </c>
      <c r="Q281">
        <v>1090812</v>
      </c>
      <c r="R281">
        <v>100</v>
      </c>
      <c r="S281">
        <v>91.08</v>
      </c>
      <c r="T281" t="s">
        <v>933</v>
      </c>
      <c r="U281" s="1">
        <v>33342001</v>
      </c>
      <c r="V281" t="s">
        <v>2551</v>
      </c>
      <c r="W281" t="s">
        <v>2467</v>
      </c>
      <c r="X281" t="s">
        <v>2552</v>
      </c>
      <c r="Y281" t="s">
        <v>924</v>
      </c>
    </row>
    <row r="282" spans="1:25">
      <c r="A282">
        <v>281</v>
      </c>
      <c r="B282" t="s">
        <v>2460</v>
      </c>
      <c r="C282" t="s">
        <v>2553</v>
      </c>
      <c r="D282" t="s">
        <v>2554</v>
      </c>
      <c r="E282" s="1">
        <v>28860000</v>
      </c>
      <c r="H282" t="s">
        <v>2460</v>
      </c>
      <c r="I282" t="s">
        <v>2555</v>
      </c>
      <c r="J282" t="s">
        <v>2556</v>
      </c>
      <c r="K282">
        <v>178737.56529999999</v>
      </c>
      <c r="L282">
        <v>2563195.236</v>
      </c>
      <c r="M282" t="s">
        <v>2557</v>
      </c>
      <c r="N282" t="s">
        <v>2554</v>
      </c>
      <c r="O282">
        <v>1110103</v>
      </c>
      <c r="P282">
        <v>1111128</v>
      </c>
      <c r="R282">
        <v>28.25</v>
      </c>
      <c r="S282">
        <v>48.74</v>
      </c>
      <c r="T282" t="s">
        <v>964</v>
      </c>
      <c r="U282" s="1">
        <v>10620840</v>
      </c>
      <c r="V282" t="s">
        <v>2558</v>
      </c>
      <c r="W282" t="s">
        <v>2559</v>
      </c>
      <c r="X282" t="s">
        <v>2560</v>
      </c>
      <c r="Y282">
        <v>1100003</v>
      </c>
    </row>
    <row r="283" spans="1:25">
      <c r="A283">
        <v>282</v>
      </c>
      <c r="B283" t="s">
        <v>2460</v>
      </c>
      <c r="C283" t="s">
        <v>2561</v>
      </c>
      <c r="D283" t="s">
        <v>2562</v>
      </c>
      <c r="E283" s="1">
        <v>31300000</v>
      </c>
      <c r="H283" t="s">
        <v>2460</v>
      </c>
      <c r="I283" t="s">
        <v>2563</v>
      </c>
      <c r="J283" t="s">
        <v>1312</v>
      </c>
      <c r="K283">
        <v>196462.27499999999</v>
      </c>
      <c r="L283">
        <v>2562655.6940000001</v>
      </c>
      <c r="M283" t="s">
        <v>1312</v>
      </c>
      <c r="N283" t="s">
        <v>2562</v>
      </c>
      <c r="O283">
        <v>1101129</v>
      </c>
      <c r="P283">
        <v>1111024</v>
      </c>
      <c r="R283">
        <v>33.659999999999997</v>
      </c>
      <c r="S283">
        <v>59.61</v>
      </c>
      <c r="T283" t="s">
        <v>964</v>
      </c>
      <c r="U283" s="1">
        <v>14336200</v>
      </c>
      <c r="V283" t="s">
        <v>2483</v>
      </c>
      <c r="W283" t="s">
        <v>2564</v>
      </c>
      <c r="X283" t="s">
        <v>2485</v>
      </c>
      <c r="Y283">
        <v>1100003</v>
      </c>
    </row>
    <row r="284" spans="1:25">
      <c r="A284">
        <v>283</v>
      </c>
      <c r="B284" t="s">
        <v>2460</v>
      </c>
      <c r="C284" t="s">
        <v>2565</v>
      </c>
      <c r="D284" t="s">
        <v>2566</v>
      </c>
      <c r="E284" s="1">
        <v>46350000</v>
      </c>
      <c r="H284" t="s">
        <v>2460</v>
      </c>
      <c r="I284" t="s">
        <v>2526</v>
      </c>
      <c r="J284" t="s">
        <v>2502</v>
      </c>
      <c r="K284">
        <v>166923.87150000001</v>
      </c>
      <c r="L284">
        <v>2536970.4130000002</v>
      </c>
      <c r="M284" t="s">
        <v>1958</v>
      </c>
      <c r="N284" t="s">
        <v>2566</v>
      </c>
      <c r="O284">
        <v>1110113</v>
      </c>
      <c r="P284">
        <v>1120216</v>
      </c>
      <c r="R284">
        <v>6.82</v>
      </c>
      <c r="S284">
        <v>7.61</v>
      </c>
      <c r="T284" t="s">
        <v>964</v>
      </c>
      <c r="U284">
        <v>0</v>
      </c>
      <c r="V284" t="s">
        <v>2551</v>
      </c>
      <c r="W284" t="s">
        <v>2567</v>
      </c>
      <c r="X284" t="s">
        <v>2552</v>
      </c>
      <c r="Y284">
        <v>1100003</v>
      </c>
    </row>
    <row r="285" spans="1:25">
      <c r="A285">
        <v>284</v>
      </c>
      <c r="B285" t="s">
        <v>2460</v>
      </c>
      <c r="C285" t="s">
        <v>2568</v>
      </c>
      <c r="D285" t="s">
        <v>2569</v>
      </c>
      <c r="E285" s="1">
        <v>42370000</v>
      </c>
      <c r="H285" t="s">
        <v>2460</v>
      </c>
      <c r="I285" t="s">
        <v>2570</v>
      </c>
      <c r="J285" t="s">
        <v>2571</v>
      </c>
      <c r="K285">
        <v>172399.93350000001</v>
      </c>
      <c r="L285">
        <v>2561515.7790000001</v>
      </c>
      <c r="M285" t="s">
        <v>2571</v>
      </c>
      <c r="N285" t="s">
        <v>2569</v>
      </c>
      <c r="O285">
        <v>1100901</v>
      </c>
      <c r="P285">
        <v>1110831</v>
      </c>
      <c r="R285">
        <v>50.43</v>
      </c>
      <c r="S285">
        <v>72.3</v>
      </c>
      <c r="T285" t="s">
        <v>964</v>
      </c>
      <c r="U285" s="1">
        <v>30555233</v>
      </c>
      <c r="V285" t="s">
        <v>2466</v>
      </c>
      <c r="W285" t="s">
        <v>2512</v>
      </c>
      <c r="X285" t="s">
        <v>2468</v>
      </c>
      <c r="Y285">
        <v>1100003</v>
      </c>
    </row>
    <row r="286" spans="1:25">
      <c r="A286">
        <v>285</v>
      </c>
      <c r="B286" t="s">
        <v>2460</v>
      </c>
      <c r="C286" t="s">
        <v>2572</v>
      </c>
      <c r="D286" t="s">
        <v>2573</v>
      </c>
      <c r="E286" s="1">
        <v>35980000</v>
      </c>
      <c r="H286" t="s">
        <v>2460</v>
      </c>
      <c r="I286" t="s">
        <v>2574</v>
      </c>
      <c r="J286" t="s">
        <v>2575</v>
      </c>
      <c r="K286">
        <v>191555.3309</v>
      </c>
      <c r="L286">
        <v>2534413.2220000001</v>
      </c>
      <c r="M286" t="s">
        <v>2575</v>
      </c>
      <c r="N286" t="s">
        <v>2573</v>
      </c>
      <c r="O286">
        <v>1100625</v>
      </c>
      <c r="P286">
        <v>1110430</v>
      </c>
      <c r="R286">
        <v>82.59</v>
      </c>
      <c r="S286">
        <v>96.87</v>
      </c>
      <c r="T286" t="s">
        <v>964</v>
      </c>
      <c r="U286" s="1">
        <v>32795654</v>
      </c>
      <c r="V286" t="s">
        <v>2576</v>
      </c>
      <c r="W286" t="s">
        <v>2577</v>
      </c>
      <c r="X286" t="s">
        <v>2578</v>
      </c>
      <c r="Y286">
        <v>1100003</v>
      </c>
    </row>
    <row r="287" spans="1:25">
      <c r="A287">
        <v>286</v>
      </c>
      <c r="B287" t="s">
        <v>2460</v>
      </c>
      <c r="C287" t="s">
        <v>2579</v>
      </c>
      <c r="D287" t="s">
        <v>2580</v>
      </c>
      <c r="E287" s="1">
        <v>55000000</v>
      </c>
      <c r="H287" t="s">
        <v>2460</v>
      </c>
      <c r="I287" t="s">
        <v>2501</v>
      </c>
      <c r="J287" t="s">
        <v>2502</v>
      </c>
      <c r="K287">
        <v>190017.53969999999</v>
      </c>
      <c r="L287">
        <v>2548594</v>
      </c>
      <c r="M287" t="s">
        <v>2581</v>
      </c>
      <c r="N287" t="s">
        <v>2580</v>
      </c>
      <c r="O287">
        <v>1101118</v>
      </c>
      <c r="P287">
        <v>1111112</v>
      </c>
      <c r="R287">
        <v>18.920000000000002</v>
      </c>
      <c r="S287">
        <v>23.05</v>
      </c>
      <c r="T287" t="s">
        <v>964</v>
      </c>
      <c r="U287">
        <v>0</v>
      </c>
      <c r="V287" t="s">
        <v>2582</v>
      </c>
      <c r="W287" t="s">
        <v>2583</v>
      </c>
      <c r="X287" t="s">
        <v>2584</v>
      </c>
      <c r="Y287">
        <v>1100003</v>
      </c>
    </row>
    <row r="288" spans="1:25">
      <c r="A288">
        <v>287</v>
      </c>
      <c r="B288" t="s">
        <v>2460</v>
      </c>
      <c r="C288" t="s">
        <v>2585</v>
      </c>
      <c r="D288" t="s">
        <v>2586</v>
      </c>
      <c r="E288" s="1">
        <v>23820000</v>
      </c>
      <c r="H288" t="s">
        <v>2460</v>
      </c>
      <c r="I288" t="s">
        <v>2587</v>
      </c>
      <c r="J288" t="s">
        <v>1312</v>
      </c>
      <c r="K288">
        <v>197925.2665</v>
      </c>
      <c r="L288">
        <v>2559317.3859999999</v>
      </c>
      <c r="M288" t="s">
        <v>1312</v>
      </c>
      <c r="N288" t="s">
        <v>2586</v>
      </c>
      <c r="O288">
        <v>1101118</v>
      </c>
      <c r="P288">
        <v>1110913</v>
      </c>
      <c r="R288">
        <v>22.71</v>
      </c>
      <c r="S288">
        <v>28.08</v>
      </c>
      <c r="T288" t="s">
        <v>964</v>
      </c>
      <c r="U288" s="1">
        <v>5480000</v>
      </c>
      <c r="V288" t="s">
        <v>2588</v>
      </c>
      <c r="W288" t="s">
        <v>2589</v>
      </c>
      <c r="X288" t="s">
        <v>2590</v>
      </c>
      <c r="Y288">
        <v>1100003</v>
      </c>
    </row>
    <row r="289" spans="1:25">
      <c r="A289">
        <v>288</v>
      </c>
      <c r="B289" t="s">
        <v>2460</v>
      </c>
      <c r="C289" t="s">
        <v>2591</v>
      </c>
      <c r="D289" t="s">
        <v>2592</v>
      </c>
      <c r="E289" s="1">
        <v>46900000</v>
      </c>
      <c r="H289" t="s">
        <v>2460</v>
      </c>
      <c r="I289" t="s">
        <v>2593</v>
      </c>
      <c r="J289" t="s">
        <v>2478</v>
      </c>
      <c r="K289">
        <v>163548.45939999999</v>
      </c>
      <c r="L289">
        <v>2551549.1529999999</v>
      </c>
      <c r="M289" t="s">
        <v>2479</v>
      </c>
      <c r="N289" t="s">
        <v>2592</v>
      </c>
      <c r="O289">
        <v>1100715</v>
      </c>
      <c r="P289">
        <v>1110818</v>
      </c>
      <c r="R289">
        <v>42.28</v>
      </c>
      <c r="S289">
        <v>51.95</v>
      </c>
      <c r="T289" t="s">
        <v>964</v>
      </c>
      <c r="U289" s="1">
        <v>18691346</v>
      </c>
      <c r="V289" t="s">
        <v>2594</v>
      </c>
      <c r="W289" t="s">
        <v>2595</v>
      </c>
      <c r="X289" t="s">
        <v>2596</v>
      </c>
      <c r="Y289">
        <v>1100003</v>
      </c>
    </row>
    <row r="290" spans="1:25">
      <c r="A290">
        <v>289</v>
      </c>
      <c r="B290" t="s">
        <v>2460</v>
      </c>
      <c r="C290" t="s">
        <v>2597</v>
      </c>
      <c r="D290" t="s">
        <v>2598</v>
      </c>
      <c r="E290" s="1">
        <v>32960000</v>
      </c>
      <c r="H290" t="s">
        <v>2460</v>
      </c>
      <c r="I290" t="s">
        <v>2593</v>
      </c>
      <c r="J290" t="s">
        <v>2478</v>
      </c>
      <c r="K290">
        <v>164158.6286</v>
      </c>
      <c r="L290">
        <v>2551808.1379999998</v>
      </c>
      <c r="M290" t="s">
        <v>2478</v>
      </c>
      <c r="N290" t="s">
        <v>2598</v>
      </c>
      <c r="O290">
        <v>1100715</v>
      </c>
      <c r="P290">
        <v>1110709</v>
      </c>
      <c r="R290">
        <v>47.23</v>
      </c>
      <c r="S290">
        <v>65.48</v>
      </c>
      <c r="T290" t="s">
        <v>964</v>
      </c>
      <c r="U290" s="1">
        <v>19678051</v>
      </c>
      <c r="V290" t="s">
        <v>2599</v>
      </c>
      <c r="W290" t="s">
        <v>2600</v>
      </c>
      <c r="X290" t="s">
        <v>2601</v>
      </c>
      <c r="Y290">
        <v>1100003</v>
      </c>
    </row>
    <row r="291" spans="1:25">
      <c r="A291">
        <v>290</v>
      </c>
      <c r="B291" t="s">
        <v>2460</v>
      </c>
      <c r="C291" t="s">
        <v>2602</v>
      </c>
      <c r="D291" t="s">
        <v>2603</v>
      </c>
      <c r="E291" s="1">
        <v>272500001</v>
      </c>
      <c r="H291" t="s">
        <v>1071</v>
      </c>
      <c r="I291" t="s">
        <v>2482</v>
      </c>
      <c r="J291" t="s">
        <v>2478</v>
      </c>
      <c r="K291">
        <v>164956.48680000001</v>
      </c>
      <c r="L291">
        <v>2551544.0380000002</v>
      </c>
      <c r="M291" t="s">
        <v>2479</v>
      </c>
      <c r="N291" t="s">
        <v>2603</v>
      </c>
      <c r="O291">
        <v>1110120</v>
      </c>
      <c r="P291">
        <v>1121211</v>
      </c>
      <c r="R291">
        <v>0.36</v>
      </c>
      <c r="S291">
        <v>2.64</v>
      </c>
      <c r="T291" t="s">
        <v>964</v>
      </c>
      <c r="U291">
        <v>0</v>
      </c>
      <c r="V291" t="s">
        <v>2480</v>
      </c>
      <c r="W291" t="s">
        <v>2505</v>
      </c>
      <c r="X291" t="s">
        <v>2604</v>
      </c>
      <c r="Y291">
        <v>1100003</v>
      </c>
    </row>
    <row r="292" spans="1:25">
      <c r="A292">
        <v>291</v>
      </c>
      <c r="B292" t="s">
        <v>2460</v>
      </c>
      <c r="C292" t="s">
        <v>2605</v>
      </c>
      <c r="D292" t="s">
        <v>2606</v>
      </c>
      <c r="E292" s="1">
        <v>367890000</v>
      </c>
      <c r="H292" t="s">
        <v>1071</v>
      </c>
      <c r="I292" t="s">
        <v>2486</v>
      </c>
      <c r="J292" t="s">
        <v>2478</v>
      </c>
      <c r="K292">
        <v>165026.27280000001</v>
      </c>
      <c r="L292">
        <v>2551837.2579999999</v>
      </c>
      <c r="M292" t="s">
        <v>2478</v>
      </c>
      <c r="N292" t="s">
        <v>2606</v>
      </c>
      <c r="O292">
        <v>1110120</v>
      </c>
      <c r="P292">
        <v>1130109</v>
      </c>
      <c r="R292">
        <v>0.49</v>
      </c>
      <c r="S292">
        <v>2.66</v>
      </c>
      <c r="T292" t="s">
        <v>964</v>
      </c>
      <c r="U292">
        <v>0</v>
      </c>
      <c r="V292" t="s">
        <v>2607</v>
      </c>
      <c r="W292" t="s">
        <v>2608</v>
      </c>
      <c r="X292" t="s">
        <v>2609</v>
      </c>
      <c r="Y292">
        <v>1100003</v>
      </c>
    </row>
    <row r="293" spans="1:25">
      <c r="A293">
        <v>292</v>
      </c>
      <c r="B293" t="s">
        <v>2460</v>
      </c>
      <c r="C293" t="s">
        <v>2610</v>
      </c>
      <c r="D293" t="s">
        <v>2611</v>
      </c>
      <c r="E293" s="1">
        <v>24600000</v>
      </c>
      <c r="H293" t="s">
        <v>2460</v>
      </c>
      <c r="I293" t="s">
        <v>2515</v>
      </c>
      <c r="J293" t="s">
        <v>2612</v>
      </c>
      <c r="K293">
        <v>171911.25349999999</v>
      </c>
      <c r="L293">
        <v>2514818.42</v>
      </c>
      <c r="M293" t="s">
        <v>2613</v>
      </c>
      <c r="N293" t="s">
        <v>2611</v>
      </c>
      <c r="O293">
        <v>1100322</v>
      </c>
      <c r="P293">
        <v>1110115</v>
      </c>
      <c r="Q293">
        <v>1110307</v>
      </c>
      <c r="R293">
        <v>100</v>
      </c>
      <c r="S293">
        <v>100</v>
      </c>
      <c r="T293" t="s">
        <v>944</v>
      </c>
      <c r="U293" s="1">
        <v>24304229</v>
      </c>
      <c r="V293" t="s">
        <v>2474</v>
      </c>
      <c r="W293" t="s">
        <v>2614</v>
      </c>
      <c r="X293" t="s">
        <v>2476</v>
      </c>
      <c r="Y293">
        <v>1100003</v>
      </c>
    </row>
    <row r="294" spans="1:25">
      <c r="A294">
        <v>293</v>
      </c>
      <c r="B294" t="s">
        <v>2460</v>
      </c>
      <c r="C294" t="s">
        <v>2615</v>
      </c>
      <c r="D294" t="s">
        <v>2616</v>
      </c>
      <c r="E294" s="1">
        <v>37800000</v>
      </c>
      <c r="H294" t="s">
        <v>2460</v>
      </c>
      <c r="I294" t="s">
        <v>2515</v>
      </c>
      <c r="J294" t="s">
        <v>2617</v>
      </c>
      <c r="K294">
        <v>165017.47820000001</v>
      </c>
      <c r="L294">
        <v>2533275.3130000001</v>
      </c>
      <c r="M294" t="s">
        <v>2617</v>
      </c>
      <c r="N294" t="s">
        <v>2616</v>
      </c>
      <c r="O294">
        <v>1100909</v>
      </c>
      <c r="P294">
        <v>1110804</v>
      </c>
      <c r="R294">
        <v>75.650000000000006</v>
      </c>
      <c r="S294">
        <v>92.99</v>
      </c>
      <c r="T294" t="s">
        <v>964</v>
      </c>
      <c r="U294" s="1">
        <v>30920000</v>
      </c>
      <c r="V294" t="s">
        <v>2618</v>
      </c>
      <c r="W294" t="s">
        <v>2619</v>
      </c>
      <c r="X294" t="s">
        <v>2620</v>
      </c>
      <c r="Y294">
        <v>1100003</v>
      </c>
    </row>
    <row r="295" spans="1:25">
      <c r="A295">
        <v>294</v>
      </c>
      <c r="B295" t="s">
        <v>2460</v>
      </c>
      <c r="C295" t="s">
        <v>2621</v>
      </c>
      <c r="D295" t="s">
        <v>2622</v>
      </c>
      <c r="E295" s="1">
        <v>44200000</v>
      </c>
      <c r="F295" s="1">
        <v>50355984</v>
      </c>
      <c r="H295" t="s">
        <v>2460</v>
      </c>
      <c r="I295" t="s">
        <v>2587</v>
      </c>
      <c r="J295" t="s">
        <v>2623</v>
      </c>
      <c r="K295">
        <v>177126.21840000001</v>
      </c>
      <c r="L295">
        <v>2543862.054</v>
      </c>
      <c r="M295" t="s">
        <v>2624</v>
      </c>
      <c r="N295" t="s">
        <v>2622</v>
      </c>
      <c r="O295">
        <v>1100729</v>
      </c>
      <c r="P295">
        <v>1110723</v>
      </c>
      <c r="R295">
        <v>68.61</v>
      </c>
      <c r="S295">
        <v>96.9</v>
      </c>
      <c r="T295" t="s">
        <v>964</v>
      </c>
      <c r="U295" s="1">
        <v>42106939</v>
      </c>
      <c r="V295" t="s">
        <v>2607</v>
      </c>
      <c r="W295" t="s">
        <v>2608</v>
      </c>
      <c r="X295" t="s">
        <v>2609</v>
      </c>
      <c r="Y295">
        <v>1100003</v>
      </c>
    </row>
    <row r="296" spans="1:25">
      <c r="A296">
        <v>295</v>
      </c>
      <c r="B296" t="s">
        <v>2460</v>
      </c>
      <c r="C296" t="s">
        <v>2625</v>
      </c>
      <c r="D296" t="s">
        <v>2626</v>
      </c>
      <c r="E296" s="1">
        <v>36980000</v>
      </c>
      <c r="H296" t="s">
        <v>2460</v>
      </c>
      <c r="I296" t="s">
        <v>2563</v>
      </c>
      <c r="J296" t="s">
        <v>2627</v>
      </c>
      <c r="K296">
        <v>167015.56880000001</v>
      </c>
      <c r="L296">
        <v>2535460.9559999998</v>
      </c>
      <c r="M296" t="s">
        <v>2628</v>
      </c>
      <c r="N296" t="s">
        <v>2626</v>
      </c>
      <c r="O296">
        <v>1100916</v>
      </c>
      <c r="P296">
        <v>1111010</v>
      </c>
      <c r="R296">
        <v>47.27</v>
      </c>
      <c r="S296">
        <v>57.95</v>
      </c>
      <c r="T296" t="s">
        <v>964</v>
      </c>
      <c r="U296" s="1">
        <v>17051000</v>
      </c>
      <c r="V296" t="s">
        <v>2629</v>
      </c>
      <c r="W296" t="s">
        <v>2630</v>
      </c>
      <c r="X296" t="s">
        <v>2631</v>
      </c>
      <c r="Y296">
        <v>1100003</v>
      </c>
    </row>
    <row r="297" spans="1:25">
      <c r="A297">
        <v>296</v>
      </c>
      <c r="B297" t="s">
        <v>2460</v>
      </c>
      <c r="C297" t="s">
        <v>2632</v>
      </c>
      <c r="D297" t="s">
        <v>2633</v>
      </c>
      <c r="E297" s="1">
        <v>47170000</v>
      </c>
      <c r="H297" t="s">
        <v>2460</v>
      </c>
      <c r="I297" t="s">
        <v>2634</v>
      </c>
      <c r="J297" t="s">
        <v>2635</v>
      </c>
      <c r="K297">
        <v>154333.5287</v>
      </c>
      <c r="L297">
        <v>2565886.6940000001</v>
      </c>
      <c r="M297" t="s">
        <v>2636</v>
      </c>
      <c r="N297" t="s">
        <v>2633</v>
      </c>
      <c r="O297">
        <v>1100715</v>
      </c>
      <c r="P297">
        <v>1110709</v>
      </c>
      <c r="R297">
        <v>62.5</v>
      </c>
      <c r="S297">
        <v>77.3</v>
      </c>
      <c r="T297" t="s">
        <v>964</v>
      </c>
      <c r="U297" s="1">
        <v>28170000</v>
      </c>
      <c r="V297" t="s">
        <v>2637</v>
      </c>
      <c r="W297" t="s">
        <v>2638</v>
      </c>
      <c r="X297" t="s">
        <v>2639</v>
      </c>
      <c r="Y297">
        <v>1100003</v>
      </c>
    </row>
    <row r="298" spans="1:25">
      <c r="A298">
        <v>297</v>
      </c>
      <c r="B298" t="s">
        <v>2460</v>
      </c>
      <c r="C298" t="s">
        <v>2640</v>
      </c>
      <c r="D298" t="s">
        <v>2641</v>
      </c>
      <c r="E298" s="1">
        <v>72250000</v>
      </c>
      <c r="H298" t="s">
        <v>2460</v>
      </c>
      <c r="I298" t="s">
        <v>1311</v>
      </c>
      <c r="J298" t="s">
        <v>2612</v>
      </c>
      <c r="K298">
        <v>171495.2213</v>
      </c>
      <c r="L298">
        <v>2515775.693</v>
      </c>
      <c r="M298" t="s">
        <v>2612</v>
      </c>
      <c r="N298" t="s">
        <v>2641</v>
      </c>
      <c r="O298">
        <v>1100725</v>
      </c>
      <c r="P298">
        <v>1110719</v>
      </c>
      <c r="R298">
        <v>45.93</v>
      </c>
      <c r="S298">
        <v>60.71</v>
      </c>
      <c r="T298" t="s">
        <v>964</v>
      </c>
      <c r="U298" s="1">
        <v>36133422</v>
      </c>
      <c r="V298" t="s">
        <v>2582</v>
      </c>
      <c r="W298" t="s">
        <v>2642</v>
      </c>
      <c r="X298" t="s">
        <v>2584</v>
      </c>
      <c r="Y298">
        <v>1100003</v>
      </c>
    </row>
    <row r="299" spans="1:25">
      <c r="A299">
        <v>298</v>
      </c>
      <c r="B299" t="s">
        <v>2460</v>
      </c>
      <c r="C299" t="s">
        <v>690</v>
      </c>
      <c r="D299" t="s">
        <v>687</v>
      </c>
      <c r="E299" s="1">
        <v>76350000</v>
      </c>
      <c r="H299" t="s">
        <v>998</v>
      </c>
      <c r="I299" t="s">
        <v>2643</v>
      </c>
      <c r="J299" t="s">
        <v>2543</v>
      </c>
      <c r="K299">
        <v>167521.45129999999</v>
      </c>
      <c r="L299">
        <v>2535677.585</v>
      </c>
      <c r="M299" t="s">
        <v>2644</v>
      </c>
      <c r="N299" t="s">
        <v>687</v>
      </c>
      <c r="O299">
        <v>1100422</v>
      </c>
      <c r="P299">
        <v>1110416</v>
      </c>
      <c r="Q299">
        <v>1110811</v>
      </c>
      <c r="R299">
        <v>65.099999999999994</v>
      </c>
      <c r="S299">
        <v>66.349999999999994</v>
      </c>
      <c r="T299" t="s">
        <v>964</v>
      </c>
      <c r="U299" s="1">
        <v>39602331</v>
      </c>
      <c r="V299" t="s">
        <v>2645</v>
      </c>
      <c r="W299" t="s">
        <v>2646</v>
      </c>
      <c r="X299" t="s">
        <v>2647</v>
      </c>
      <c r="Y299">
        <v>1100003</v>
      </c>
    </row>
    <row r="300" spans="1:25">
      <c r="A300">
        <v>299</v>
      </c>
      <c r="B300" t="s">
        <v>2460</v>
      </c>
      <c r="C300" t="s">
        <v>2648</v>
      </c>
      <c r="D300" t="s">
        <v>2649</v>
      </c>
      <c r="E300" s="1">
        <v>69770000</v>
      </c>
      <c r="H300" t="s">
        <v>998</v>
      </c>
      <c r="I300" t="s">
        <v>2634</v>
      </c>
      <c r="J300" t="s">
        <v>2617</v>
      </c>
      <c r="K300">
        <v>164683.78150000001</v>
      </c>
      <c r="L300">
        <v>2534901.4219999998</v>
      </c>
      <c r="M300" t="s">
        <v>2650</v>
      </c>
      <c r="N300" t="s">
        <v>2649</v>
      </c>
      <c r="O300">
        <v>1100614</v>
      </c>
      <c r="P300">
        <v>1110608</v>
      </c>
      <c r="R300">
        <v>83.03</v>
      </c>
      <c r="S300">
        <v>85.95</v>
      </c>
      <c r="T300" t="s">
        <v>964</v>
      </c>
      <c r="U300" s="1">
        <v>48300000</v>
      </c>
      <c r="V300" t="s">
        <v>2629</v>
      </c>
      <c r="W300" t="s">
        <v>2651</v>
      </c>
      <c r="X300" t="s">
        <v>2652</v>
      </c>
      <c r="Y300">
        <v>1100003</v>
      </c>
    </row>
    <row r="301" spans="1:25">
      <c r="A301">
        <v>300</v>
      </c>
      <c r="B301" t="s">
        <v>2460</v>
      </c>
      <c r="C301" t="s">
        <v>2653</v>
      </c>
      <c r="D301" t="s">
        <v>2654</v>
      </c>
      <c r="E301" s="1">
        <v>9700000</v>
      </c>
      <c r="H301" t="s">
        <v>2460</v>
      </c>
      <c r="I301" t="s">
        <v>2655</v>
      </c>
      <c r="J301" t="s">
        <v>2623</v>
      </c>
      <c r="K301">
        <v>177456.3695</v>
      </c>
      <c r="L301">
        <v>2533620.1120000002</v>
      </c>
      <c r="M301" t="s">
        <v>2623</v>
      </c>
      <c r="N301" t="s">
        <v>2656</v>
      </c>
      <c r="O301">
        <v>1100522</v>
      </c>
      <c r="P301">
        <v>1110116</v>
      </c>
      <c r="Q301">
        <v>1110401</v>
      </c>
      <c r="R301">
        <v>94.3</v>
      </c>
      <c r="S301">
        <v>94.3</v>
      </c>
      <c r="T301" t="s">
        <v>964</v>
      </c>
      <c r="U301" s="1">
        <v>6708900</v>
      </c>
      <c r="V301" t="s">
        <v>2657</v>
      </c>
      <c r="W301" t="s">
        <v>2658</v>
      </c>
      <c r="X301" t="s">
        <v>2659</v>
      </c>
      <c r="Y301" t="s">
        <v>2660</v>
      </c>
    </row>
    <row r="302" spans="1:25">
      <c r="A302">
        <v>301</v>
      </c>
      <c r="B302" t="s">
        <v>2460</v>
      </c>
      <c r="C302" t="s">
        <v>2661</v>
      </c>
      <c r="D302" t="s">
        <v>2662</v>
      </c>
      <c r="E302" s="1">
        <v>21360000</v>
      </c>
      <c r="H302" t="s">
        <v>2460</v>
      </c>
      <c r="I302" t="s">
        <v>2663</v>
      </c>
      <c r="J302" t="s">
        <v>1280</v>
      </c>
      <c r="K302">
        <v>176567.818</v>
      </c>
      <c r="L302">
        <v>2520909.827</v>
      </c>
      <c r="M302" t="s">
        <v>2664</v>
      </c>
      <c r="N302" t="s">
        <v>2665</v>
      </c>
      <c r="O302">
        <v>1101120</v>
      </c>
      <c r="P302">
        <v>1110518</v>
      </c>
      <c r="Q302">
        <v>1110602</v>
      </c>
      <c r="R302">
        <v>43</v>
      </c>
      <c r="S302">
        <v>45</v>
      </c>
      <c r="T302" t="s">
        <v>964</v>
      </c>
      <c r="U302">
        <v>0</v>
      </c>
      <c r="V302" t="s">
        <v>2397</v>
      </c>
      <c r="W302" t="s">
        <v>2666</v>
      </c>
      <c r="X302" t="s">
        <v>2667</v>
      </c>
      <c r="Y302" t="s">
        <v>2661</v>
      </c>
    </row>
    <row r="303" spans="1:25">
      <c r="A303">
        <v>302</v>
      </c>
      <c r="B303" t="s">
        <v>2460</v>
      </c>
      <c r="C303" t="s">
        <v>2668</v>
      </c>
      <c r="D303" t="s">
        <v>2669</v>
      </c>
      <c r="E303" s="1">
        <v>17900000</v>
      </c>
      <c r="H303" t="s">
        <v>2670</v>
      </c>
      <c r="I303" t="s">
        <v>2671</v>
      </c>
      <c r="J303" t="s">
        <v>2672</v>
      </c>
      <c r="K303">
        <v>175677.9627</v>
      </c>
      <c r="L303">
        <v>2547685.057</v>
      </c>
      <c r="M303" t="s">
        <v>2673</v>
      </c>
      <c r="N303" t="s">
        <v>2674</v>
      </c>
      <c r="O303">
        <v>1101025</v>
      </c>
      <c r="P303">
        <v>1110721</v>
      </c>
      <c r="R303">
        <v>35.39</v>
      </c>
      <c r="S303">
        <v>48.87</v>
      </c>
      <c r="T303" t="s">
        <v>964</v>
      </c>
      <c r="U303" s="1">
        <v>3360000</v>
      </c>
      <c r="V303" t="s">
        <v>2397</v>
      </c>
      <c r="W303" t="s">
        <v>2666</v>
      </c>
      <c r="X303" t="s">
        <v>2675</v>
      </c>
      <c r="Y303" t="s">
        <v>2668</v>
      </c>
    </row>
    <row r="304" spans="1:25">
      <c r="A304">
        <v>303</v>
      </c>
      <c r="B304" t="s">
        <v>2460</v>
      </c>
      <c r="C304" t="s">
        <v>2676</v>
      </c>
      <c r="D304" t="s">
        <v>2677</v>
      </c>
      <c r="E304" s="1">
        <v>4860000</v>
      </c>
      <c r="H304" t="s">
        <v>2460</v>
      </c>
      <c r="I304" t="s">
        <v>2655</v>
      </c>
      <c r="J304" t="s">
        <v>2678</v>
      </c>
      <c r="K304">
        <v>175274.7574</v>
      </c>
      <c r="L304">
        <v>2551142.0669999998</v>
      </c>
      <c r="M304" t="s">
        <v>2679</v>
      </c>
      <c r="N304" t="s">
        <v>2680</v>
      </c>
      <c r="O304">
        <v>1101108</v>
      </c>
      <c r="P304">
        <v>1110406</v>
      </c>
      <c r="Q304">
        <v>1110426</v>
      </c>
      <c r="R304">
        <v>84.7</v>
      </c>
      <c r="S304">
        <v>95</v>
      </c>
      <c r="T304" t="s">
        <v>964</v>
      </c>
      <c r="U304" s="1">
        <v>2621950</v>
      </c>
      <c r="V304" t="s">
        <v>2681</v>
      </c>
      <c r="W304" t="s">
        <v>2682</v>
      </c>
      <c r="X304" t="s">
        <v>2683</v>
      </c>
      <c r="Y304" t="s">
        <v>924</v>
      </c>
    </row>
    <row r="305" spans="1:25">
      <c r="A305">
        <v>304</v>
      </c>
      <c r="B305" t="s">
        <v>2460</v>
      </c>
      <c r="C305" t="s">
        <v>2684</v>
      </c>
      <c r="D305" t="s">
        <v>2685</v>
      </c>
      <c r="E305" s="1">
        <v>19200000</v>
      </c>
      <c r="H305" t="s">
        <v>2460</v>
      </c>
      <c r="I305" t="s">
        <v>2686</v>
      </c>
      <c r="J305" t="s">
        <v>2556</v>
      </c>
      <c r="K305">
        <v>175950.9063</v>
      </c>
      <c r="L305">
        <v>2564366.1830000002</v>
      </c>
      <c r="M305" t="s">
        <v>2687</v>
      </c>
      <c r="N305" t="s">
        <v>2688</v>
      </c>
      <c r="O305">
        <v>1101206</v>
      </c>
      <c r="P305">
        <v>1111130</v>
      </c>
      <c r="R305">
        <v>13.1</v>
      </c>
      <c r="S305">
        <v>13.4</v>
      </c>
      <c r="T305" t="s">
        <v>964</v>
      </c>
      <c r="U305" s="1">
        <v>1943000</v>
      </c>
      <c r="V305" t="s">
        <v>2689</v>
      </c>
      <c r="W305" t="s">
        <v>2666</v>
      </c>
      <c r="X305" t="s">
        <v>2659</v>
      </c>
      <c r="Y305" t="s">
        <v>2684</v>
      </c>
    </row>
    <row r="306" spans="1:25">
      <c r="A306">
        <v>305</v>
      </c>
      <c r="B306" t="s">
        <v>2460</v>
      </c>
      <c r="C306" t="s">
        <v>2690</v>
      </c>
      <c r="D306" t="s">
        <v>2691</v>
      </c>
      <c r="E306" s="1">
        <v>9760000</v>
      </c>
      <c r="H306" t="s">
        <v>2460</v>
      </c>
      <c r="I306" t="s">
        <v>2692</v>
      </c>
      <c r="J306" t="s">
        <v>1301</v>
      </c>
      <c r="K306">
        <v>182642.00649999999</v>
      </c>
      <c r="L306">
        <v>2517943.06</v>
      </c>
      <c r="M306" t="s">
        <v>1301</v>
      </c>
      <c r="N306" t="s">
        <v>2693</v>
      </c>
      <c r="O306">
        <v>1110215</v>
      </c>
      <c r="P306">
        <v>1111130</v>
      </c>
      <c r="R306">
        <v>26.27</v>
      </c>
      <c r="S306">
        <v>26.27</v>
      </c>
      <c r="T306" t="s">
        <v>964</v>
      </c>
      <c r="U306">
        <v>0</v>
      </c>
      <c r="V306" t="s">
        <v>2694</v>
      </c>
      <c r="W306" t="s">
        <v>2695</v>
      </c>
      <c r="X306" t="s">
        <v>2696</v>
      </c>
      <c r="Y306" t="s">
        <v>924</v>
      </c>
    </row>
    <row r="307" spans="1:25">
      <c r="A307">
        <v>306</v>
      </c>
      <c r="B307" t="s">
        <v>2460</v>
      </c>
      <c r="C307" t="s">
        <v>2697</v>
      </c>
      <c r="D307" t="s">
        <v>2698</v>
      </c>
      <c r="E307" s="1">
        <v>10990000</v>
      </c>
      <c r="H307" t="s">
        <v>2460</v>
      </c>
      <c r="I307" t="s">
        <v>2555</v>
      </c>
      <c r="J307" t="s">
        <v>2612</v>
      </c>
      <c r="K307">
        <v>171642.82370000001</v>
      </c>
      <c r="L307">
        <v>2516059.1749999998</v>
      </c>
      <c r="M307" t="s">
        <v>2612</v>
      </c>
      <c r="N307" t="s">
        <v>2698</v>
      </c>
      <c r="O307">
        <v>1110131</v>
      </c>
      <c r="P307">
        <v>1111130</v>
      </c>
      <c r="R307">
        <v>12.48</v>
      </c>
      <c r="S307">
        <v>12.48</v>
      </c>
      <c r="T307" t="s">
        <v>964</v>
      </c>
      <c r="U307" s="1">
        <v>1372014</v>
      </c>
      <c r="V307" t="s">
        <v>2551</v>
      </c>
      <c r="W307" t="s">
        <v>2567</v>
      </c>
      <c r="X307" t="s">
        <v>2552</v>
      </c>
      <c r="Y307" t="s">
        <v>924</v>
      </c>
    </row>
    <row r="308" spans="1:25">
      <c r="A308">
        <v>307</v>
      </c>
      <c r="B308" t="s">
        <v>2460</v>
      </c>
      <c r="C308" t="s">
        <v>2699</v>
      </c>
      <c r="D308" t="s">
        <v>2700</v>
      </c>
      <c r="E308" s="1">
        <v>10870000</v>
      </c>
      <c r="H308" t="s">
        <v>2460</v>
      </c>
      <c r="I308" t="s">
        <v>2701</v>
      </c>
      <c r="J308" t="s">
        <v>2502</v>
      </c>
      <c r="K308">
        <v>185535.76269999999</v>
      </c>
      <c r="L308">
        <v>2552239.0520000001</v>
      </c>
      <c r="M308" t="s">
        <v>2702</v>
      </c>
      <c r="N308" t="s">
        <v>2700</v>
      </c>
      <c r="O308">
        <v>1110207</v>
      </c>
      <c r="P308">
        <v>1111130</v>
      </c>
      <c r="R308">
        <v>6.84</v>
      </c>
      <c r="S308">
        <v>6.84</v>
      </c>
      <c r="T308" t="s">
        <v>964</v>
      </c>
      <c r="U308">
        <v>0</v>
      </c>
      <c r="V308" t="s">
        <v>2594</v>
      </c>
      <c r="W308" t="s">
        <v>2595</v>
      </c>
      <c r="X308" t="s">
        <v>2596</v>
      </c>
      <c r="Y308" t="s">
        <v>2703</v>
      </c>
    </row>
    <row r="309" spans="1:25">
      <c r="A309">
        <v>308</v>
      </c>
      <c r="B309" t="s">
        <v>2460</v>
      </c>
      <c r="C309" t="s">
        <v>2704</v>
      </c>
      <c r="D309" t="s">
        <v>2705</v>
      </c>
      <c r="E309" s="1">
        <v>10380000</v>
      </c>
      <c r="H309" t="s">
        <v>2460</v>
      </c>
      <c r="I309" t="s">
        <v>2706</v>
      </c>
      <c r="J309" t="s">
        <v>1243</v>
      </c>
      <c r="M309" t="s">
        <v>2707</v>
      </c>
      <c r="N309" t="s">
        <v>2705</v>
      </c>
      <c r="P309">
        <v>1111130</v>
      </c>
      <c r="R309" t="s">
        <v>2708</v>
      </c>
      <c r="V309" t="s">
        <v>2558</v>
      </c>
      <c r="W309" t="s">
        <v>2559</v>
      </c>
      <c r="X309" t="s">
        <v>2560</v>
      </c>
      <c r="Y309" t="s">
        <v>924</v>
      </c>
    </row>
    <row r="310" spans="1:25">
      <c r="A310">
        <v>309</v>
      </c>
      <c r="B310" t="s">
        <v>2460</v>
      </c>
      <c r="C310" t="s">
        <v>2709</v>
      </c>
      <c r="D310" t="s">
        <v>2710</v>
      </c>
      <c r="E310" s="1">
        <v>9360000</v>
      </c>
      <c r="H310" t="s">
        <v>2460</v>
      </c>
      <c r="I310" t="s">
        <v>2555</v>
      </c>
      <c r="J310" t="s">
        <v>1243</v>
      </c>
      <c r="M310" t="s">
        <v>2707</v>
      </c>
      <c r="N310" t="s">
        <v>2710</v>
      </c>
      <c r="P310">
        <v>1111130</v>
      </c>
      <c r="R310" t="s">
        <v>2708</v>
      </c>
      <c r="V310" t="s">
        <v>2711</v>
      </c>
      <c r="W310" t="s">
        <v>2712</v>
      </c>
      <c r="X310" t="s">
        <v>2713</v>
      </c>
      <c r="Y310" t="s">
        <v>924</v>
      </c>
    </row>
    <row r="311" spans="1:25">
      <c r="A311">
        <v>310</v>
      </c>
      <c r="B311" t="s">
        <v>2460</v>
      </c>
      <c r="C311" t="s">
        <v>2714</v>
      </c>
      <c r="D311" t="s">
        <v>2715</v>
      </c>
      <c r="E311" s="1">
        <v>9310000</v>
      </c>
      <c r="H311" t="s">
        <v>2460</v>
      </c>
      <c r="I311" t="s">
        <v>2574</v>
      </c>
      <c r="J311" t="s">
        <v>1243</v>
      </c>
      <c r="M311" t="s">
        <v>2716</v>
      </c>
      <c r="N311" t="s">
        <v>2715</v>
      </c>
      <c r="P311">
        <v>1111130</v>
      </c>
      <c r="R311" t="s">
        <v>2708</v>
      </c>
      <c r="V311" t="s">
        <v>2576</v>
      </c>
      <c r="W311" t="s">
        <v>2577</v>
      </c>
      <c r="X311" t="s">
        <v>2578</v>
      </c>
      <c r="Y311" t="s">
        <v>924</v>
      </c>
    </row>
    <row r="312" spans="1:25">
      <c r="A312">
        <v>311</v>
      </c>
      <c r="B312" t="s">
        <v>2460</v>
      </c>
      <c r="C312" t="s">
        <v>2717</v>
      </c>
      <c r="D312" t="s">
        <v>2718</v>
      </c>
      <c r="E312" s="1">
        <v>12400000</v>
      </c>
      <c r="H312" t="s">
        <v>2460</v>
      </c>
      <c r="I312" t="s">
        <v>2587</v>
      </c>
      <c r="J312" t="s">
        <v>2543</v>
      </c>
      <c r="K312">
        <v>164541.3922</v>
      </c>
      <c r="L312">
        <v>2536147.3990000002</v>
      </c>
      <c r="M312" t="s">
        <v>2543</v>
      </c>
      <c r="N312" t="s">
        <v>2718</v>
      </c>
      <c r="O312">
        <v>1110222</v>
      </c>
      <c r="P312">
        <v>1111130</v>
      </c>
      <c r="R312">
        <v>99.62</v>
      </c>
      <c r="S312">
        <v>99.62</v>
      </c>
      <c r="T312" t="s">
        <v>964</v>
      </c>
      <c r="U312">
        <v>0</v>
      </c>
      <c r="V312" t="s">
        <v>2483</v>
      </c>
      <c r="W312" t="s">
        <v>2564</v>
      </c>
      <c r="X312" t="s">
        <v>2485</v>
      </c>
      <c r="Y312" t="s">
        <v>2703</v>
      </c>
    </row>
    <row r="313" spans="1:25">
      <c r="A313">
        <v>312</v>
      </c>
      <c r="B313" t="s">
        <v>2460</v>
      </c>
      <c r="C313" t="s">
        <v>2719</v>
      </c>
      <c r="D313" t="s">
        <v>2720</v>
      </c>
      <c r="E313" s="1">
        <v>17860000</v>
      </c>
      <c r="H313" t="s">
        <v>2460</v>
      </c>
      <c r="I313" t="s">
        <v>2721</v>
      </c>
      <c r="J313" t="s">
        <v>2495</v>
      </c>
      <c r="K313">
        <v>180050.1372</v>
      </c>
      <c r="L313">
        <v>2563104.8360000001</v>
      </c>
      <c r="M313" t="s">
        <v>2495</v>
      </c>
      <c r="N313" t="s">
        <v>2722</v>
      </c>
      <c r="O313">
        <v>1050315</v>
      </c>
      <c r="P313">
        <v>1060309</v>
      </c>
      <c r="Q313">
        <v>1051004</v>
      </c>
      <c r="R313">
        <v>100</v>
      </c>
      <c r="S313">
        <v>100</v>
      </c>
      <c r="T313" t="s">
        <v>933</v>
      </c>
      <c r="U313" s="1">
        <v>5123081</v>
      </c>
      <c r="V313" t="s">
        <v>2397</v>
      </c>
      <c r="W313" t="s">
        <v>2723</v>
      </c>
      <c r="X313" t="s">
        <v>2724</v>
      </c>
      <c r="Y313" t="s">
        <v>924</v>
      </c>
    </row>
    <row r="314" spans="1:25">
      <c r="A314">
        <v>313</v>
      </c>
      <c r="B314" t="s">
        <v>2460</v>
      </c>
      <c r="C314" t="s">
        <v>2725</v>
      </c>
      <c r="D314" t="s">
        <v>2726</v>
      </c>
      <c r="E314" s="1">
        <v>6200000</v>
      </c>
      <c r="H314" t="s">
        <v>2460</v>
      </c>
      <c r="I314" t="s">
        <v>2727</v>
      </c>
      <c r="J314" t="s">
        <v>2728</v>
      </c>
      <c r="K314">
        <v>185858.01800000001</v>
      </c>
      <c r="L314">
        <v>2530717.1260000002</v>
      </c>
      <c r="M314" t="s">
        <v>2728</v>
      </c>
      <c r="N314" t="s">
        <v>2729</v>
      </c>
      <c r="O314">
        <v>1110101</v>
      </c>
      <c r="P314">
        <v>1110729</v>
      </c>
      <c r="R314">
        <v>28</v>
      </c>
      <c r="S314">
        <v>29</v>
      </c>
      <c r="T314" t="s">
        <v>964</v>
      </c>
      <c r="U314">
        <v>0</v>
      </c>
      <c r="V314" t="s">
        <v>2730</v>
      </c>
      <c r="W314" t="s">
        <v>2731</v>
      </c>
      <c r="X314" t="s">
        <v>2732</v>
      </c>
      <c r="Y314" t="s">
        <v>2733</v>
      </c>
    </row>
    <row r="315" spans="1:25">
      <c r="A315">
        <v>314</v>
      </c>
      <c r="B315" t="s">
        <v>2460</v>
      </c>
      <c r="C315" t="s">
        <v>2734</v>
      </c>
      <c r="D315" t="s">
        <v>2735</v>
      </c>
      <c r="E315" s="1">
        <v>7860000</v>
      </c>
      <c r="H315" t="s">
        <v>2460</v>
      </c>
      <c r="I315" t="s">
        <v>2655</v>
      </c>
      <c r="J315" t="s">
        <v>2736</v>
      </c>
      <c r="K315">
        <v>182540.1078</v>
      </c>
      <c r="L315">
        <v>2557756.0389999999</v>
      </c>
      <c r="M315" t="s">
        <v>2737</v>
      </c>
      <c r="N315" t="s">
        <v>2738</v>
      </c>
      <c r="O315">
        <v>1110204</v>
      </c>
      <c r="P315">
        <v>1111130</v>
      </c>
      <c r="R315">
        <v>10</v>
      </c>
      <c r="S315">
        <v>11</v>
      </c>
      <c r="T315" t="s">
        <v>964</v>
      </c>
      <c r="U315">
        <v>0</v>
      </c>
      <c r="V315" t="s">
        <v>2730</v>
      </c>
      <c r="W315" t="s">
        <v>2731</v>
      </c>
      <c r="X315" t="s">
        <v>2732</v>
      </c>
      <c r="Y315" t="s">
        <v>2739</v>
      </c>
    </row>
    <row r="316" spans="1:25">
      <c r="A316">
        <v>315</v>
      </c>
      <c r="B316" t="s">
        <v>2740</v>
      </c>
      <c r="C316">
        <v>106049</v>
      </c>
      <c r="D316" t="s">
        <v>2741</v>
      </c>
      <c r="E316" s="1">
        <v>159000000</v>
      </c>
      <c r="F316" s="1">
        <v>66124000</v>
      </c>
      <c r="H316" t="s">
        <v>2740</v>
      </c>
      <c r="I316" t="s">
        <v>2742</v>
      </c>
      <c r="J316" t="s">
        <v>2743</v>
      </c>
      <c r="K316">
        <v>224783.08989999999</v>
      </c>
      <c r="L316">
        <v>2434158.574</v>
      </c>
      <c r="M316" t="s">
        <v>2743</v>
      </c>
      <c r="N316" t="s">
        <v>2744</v>
      </c>
      <c r="O316">
        <v>1060512</v>
      </c>
      <c r="P316">
        <v>1080101</v>
      </c>
      <c r="Q316" s="1">
        <v>1090319</v>
      </c>
      <c r="R316">
        <v>100</v>
      </c>
      <c r="S316">
        <v>100</v>
      </c>
      <c r="T316" t="s">
        <v>933</v>
      </c>
      <c r="U316" s="1">
        <v>66124000</v>
      </c>
      <c r="V316" t="s">
        <v>2745</v>
      </c>
      <c r="W316" t="s">
        <v>2746</v>
      </c>
      <c r="X316" t="s">
        <v>2747</v>
      </c>
      <c r="Y316" t="s">
        <v>448</v>
      </c>
    </row>
    <row r="317" spans="1:25">
      <c r="A317">
        <v>316</v>
      </c>
      <c r="B317" t="s">
        <v>2740</v>
      </c>
      <c r="C317">
        <v>109032</v>
      </c>
      <c r="D317" t="s">
        <v>2748</v>
      </c>
      <c r="E317" s="1">
        <v>168590000</v>
      </c>
      <c r="F317" s="1">
        <v>175805000</v>
      </c>
      <c r="H317" t="s">
        <v>2749</v>
      </c>
      <c r="I317" t="s">
        <v>2587</v>
      </c>
      <c r="J317" t="s">
        <v>2743</v>
      </c>
      <c r="K317">
        <v>222239.08369999999</v>
      </c>
      <c r="L317">
        <v>2432788.5249999999</v>
      </c>
      <c r="M317" t="s">
        <v>2743</v>
      </c>
      <c r="N317" t="s">
        <v>2750</v>
      </c>
      <c r="O317">
        <v>1090713</v>
      </c>
      <c r="P317">
        <v>1110304</v>
      </c>
      <c r="R317">
        <v>100</v>
      </c>
      <c r="S317">
        <v>100</v>
      </c>
      <c r="T317" t="s">
        <v>960</v>
      </c>
      <c r="U317" s="1">
        <v>168053000</v>
      </c>
      <c r="V317" t="s">
        <v>2751</v>
      </c>
      <c r="W317" t="s">
        <v>2752</v>
      </c>
      <c r="X317" t="s">
        <v>2753</v>
      </c>
      <c r="Y317" t="s">
        <v>405</v>
      </c>
    </row>
    <row r="318" spans="1:25">
      <c r="A318">
        <v>317</v>
      </c>
      <c r="B318" t="s">
        <v>2740</v>
      </c>
      <c r="C318">
        <v>109040</v>
      </c>
      <c r="D318" t="s">
        <v>2754</v>
      </c>
      <c r="E318" s="1">
        <v>192300000</v>
      </c>
      <c r="H318" t="s">
        <v>2444</v>
      </c>
      <c r="I318" t="s">
        <v>2097</v>
      </c>
      <c r="J318" t="s">
        <v>1957</v>
      </c>
      <c r="K318">
        <v>171362.3683</v>
      </c>
      <c r="L318">
        <v>2538818.906</v>
      </c>
      <c r="M318" t="s">
        <v>1958</v>
      </c>
      <c r="N318" t="s">
        <v>2755</v>
      </c>
      <c r="O318">
        <v>1100218</v>
      </c>
      <c r="P318">
        <v>1110811</v>
      </c>
      <c r="Q318">
        <v>1110916</v>
      </c>
      <c r="R318">
        <v>59.19</v>
      </c>
      <c r="S318">
        <v>66.23</v>
      </c>
      <c r="T318" t="s">
        <v>964</v>
      </c>
      <c r="U318" s="1">
        <v>123457000</v>
      </c>
      <c r="V318" t="s">
        <v>2756</v>
      </c>
      <c r="W318" t="s">
        <v>2757</v>
      </c>
      <c r="X318" t="s">
        <v>2758</v>
      </c>
      <c r="Y318" t="s">
        <v>405</v>
      </c>
    </row>
    <row r="319" spans="1:25">
      <c r="A319">
        <v>318</v>
      </c>
      <c r="B319" t="s">
        <v>2740</v>
      </c>
      <c r="C319">
        <v>109041</v>
      </c>
      <c r="D319" t="s">
        <v>2759</v>
      </c>
      <c r="E319" s="1">
        <v>182156360</v>
      </c>
      <c r="H319" t="s">
        <v>2444</v>
      </c>
      <c r="I319" t="s">
        <v>2760</v>
      </c>
      <c r="J319" t="s">
        <v>1957</v>
      </c>
      <c r="K319">
        <v>171053.13699999999</v>
      </c>
      <c r="L319">
        <v>2538242.7689999999</v>
      </c>
      <c r="M319" t="s">
        <v>1958</v>
      </c>
      <c r="N319" t="s">
        <v>2761</v>
      </c>
      <c r="O319">
        <v>1100218</v>
      </c>
      <c r="P319">
        <v>1110811</v>
      </c>
      <c r="Q319" s="1">
        <v>1110916</v>
      </c>
      <c r="R319">
        <v>50.91</v>
      </c>
      <c r="S319">
        <v>53.76</v>
      </c>
      <c r="T319" t="s">
        <v>964</v>
      </c>
      <c r="U319" s="1">
        <v>70235790</v>
      </c>
      <c r="V319" t="s">
        <v>2762</v>
      </c>
      <c r="W319" t="s">
        <v>2763</v>
      </c>
      <c r="X319" t="s">
        <v>2764</v>
      </c>
      <c r="Y319" t="s">
        <v>405</v>
      </c>
    </row>
    <row r="320" spans="1:25">
      <c r="A320">
        <v>319</v>
      </c>
      <c r="B320" t="s">
        <v>2740</v>
      </c>
      <c r="C320">
        <v>109042</v>
      </c>
      <c r="D320" t="s">
        <v>2765</v>
      </c>
      <c r="E320" s="1">
        <v>195900000</v>
      </c>
      <c r="F320" s="1">
        <v>202660000</v>
      </c>
      <c r="H320" t="s">
        <v>2444</v>
      </c>
      <c r="I320" t="s">
        <v>2766</v>
      </c>
      <c r="J320" t="s">
        <v>1957</v>
      </c>
      <c r="K320">
        <v>170350.44260000001</v>
      </c>
      <c r="L320">
        <v>2537863.0920000002</v>
      </c>
      <c r="M320" t="s">
        <v>1958</v>
      </c>
      <c r="N320" t="s">
        <v>2767</v>
      </c>
      <c r="O320">
        <v>1100218</v>
      </c>
      <c r="P320">
        <v>1110811</v>
      </c>
      <c r="Q320" s="1">
        <v>1110916</v>
      </c>
      <c r="R320">
        <v>46.83</v>
      </c>
      <c r="S320">
        <v>48.41</v>
      </c>
      <c r="T320" t="s">
        <v>964</v>
      </c>
      <c r="U320" s="1">
        <v>85413000</v>
      </c>
      <c r="V320" t="s">
        <v>2768</v>
      </c>
      <c r="W320" t="s">
        <v>2769</v>
      </c>
      <c r="X320" t="s">
        <v>2770</v>
      </c>
      <c r="Y320" t="s">
        <v>405</v>
      </c>
    </row>
    <row r="321" spans="1:25">
      <c r="A321">
        <v>320</v>
      </c>
      <c r="B321" t="s">
        <v>2740</v>
      </c>
      <c r="C321">
        <v>109047</v>
      </c>
      <c r="D321" t="s">
        <v>2771</v>
      </c>
      <c r="E321" s="1">
        <v>71400000</v>
      </c>
      <c r="F321" s="1">
        <v>79614000</v>
      </c>
      <c r="H321" t="s">
        <v>2772</v>
      </c>
      <c r="I321" t="s">
        <v>2773</v>
      </c>
      <c r="J321" t="s">
        <v>2774</v>
      </c>
      <c r="K321">
        <v>101569.1698</v>
      </c>
      <c r="L321">
        <v>2605003.1239999998</v>
      </c>
      <c r="M321" t="s">
        <v>2775</v>
      </c>
      <c r="N321" t="s">
        <v>2776</v>
      </c>
      <c r="O321">
        <v>1100111</v>
      </c>
      <c r="P321">
        <v>1110105</v>
      </c>
      <c r="Q321">
        <v>1110513</v>
      </c>
      <c r="R321">
        <v>98.5</v>
      </c>
      <c r="S321">
        <v>99.2</v>
      </c>
      <c r="T321" t="s">
        <v>964</v>
      </c>
      <c r="U321" s="1">
        <v>72070000</v>
      </c>
      <c r="V321" t="s">
        <v>2777</v>
      </c>
      <c r="W321" t="s">
        <v>2778</v>
      </c>
      <c r="X321" t="s">
        <v>2779</v>
      </c>
      <c r="Y321" t="s">
        <v>808</v>
      </c>
    </row>
    <row r="322" spans="1:25">
      <c r="A322">
        <v>321</v>
      </c>
      <c r="B322" t="s">
        <v>2740</v>
      </c>
      <c r="C322">
        <v>110020</v>
      </c>
      <c r="D322" t="s">
        <v>598</v>
      </c>
      <c r="E322" s="1">
        <v>16840000</v>
      </c>
      <c r="F322" s="1">
        <v>14543000</v>
      </c>
      <c r="H322" t="s">
        <v>2740</v>
      </c>
      <c r="I322" t="s">
        <v>2780</v>
      </c>
      <c r="J322" t="s">
        <v>2781</v>
      </c>
      <c r="K322">
        <v>198507.28049999999</v>
      </c>
      <c r="L322">
        <v>2495638.13</v>
      </c>
      <c r="M322" t="s">
        <v>2782</v>
      </c>
      <c r="N322" t="s">
        <v>2783</v>
      </c>
      <c r="O322">
        <v>1100419</v>
      </c>
      <c r="P322">
        <v>1101214</v>
      </c>
      <c r="R322">
        <v>100</v>
      </c>
      <c r="S322">
        <v>100</v>
      </c>
      <c r="T322" t="s">
        <v>1303</v>
      </c>
      <c r="U322" s="1">
        <v>14543000</v>
      </c>
      <c r="V322" t="s">
        <v>2756</v>
      </c>
      <c r="W322" t="s">
        <v>2757</v>
      </c>
      <c r="X322" t="s">
        <v>2758</v>
      </c>
      <c r="Y322" t="s">
        <v>1456</v>
      </c>
    </row>
    <row r="323" spans="1:25">
      <c r="A323">
        <v>322</v>
      </c>
      <c r="B323" t="s">
        <v>2740</v>
      </c>
      <c r="C323">
        <v>110021</v>
      </c>
      <c r="D323" t="s">
        <v>2784</v>
      </c>
      <c r="E323" s="1">
        <v>38800000</v>
      </c>
      <c r="F323" s="1">
        <v>33240000</v>
      </c>
      <c r="H323" t="s">
        <v>2740</v>
      </c>
      <c r="I323" t="s">
        <v>2785</v>
      </c>
      <c r="J323" t="s">
        <v>2774</v>
      </c>
      <c r="K323">
        <v>101738.0068</v>
      </c>
      <c r="L323">
        <v>2618040.696</v>
      </c>
      <c r="M323" t="s">
        <v>2786</v>
      </c>
      <c r="N323" t="s">
        <v>2787</v>
      </c>
      <c r="O323">
        <v>1100419</v>
      </c>
      <c r="P323">
        <v>1110212</v>
      </c>
      <c r="R323">
        <v>100</v>
      </c>
      <c r="S323">
        <v>100</v>
      </c>
      <c r="T323" t="s">
        <v>1303</v>
      </c>
      <c r="U323" s="1">
        <v>33240000</v>
      </c>
      <c r="V323" t="s">
        <v>2751</v>
      </c>
      <c r="W323" t="s">
        <v>2752</v>
      </c>
      <c r="X323" t="s">
        <v>2788</v>
      </c>
      <c r="Y323" t="s">
        <v>1456</v>
      </c>
    </row>
    <row r="324" spans="1:25">
      <c r="A324">
        <v>323</v>
      </c>
      <c r="B324" t="s">
        <v>2740</v>
      </c>
      <c r="C324">
        <v>110025</v>
      </c>
      <c r="D324" t="s">
        <v>2789</v>
      </c>
      <c r="E324" s="1">
        <v>29680000</v>
      </c>
      <c r="F324" s="1">
        <v>25076000</v>
      </c>
      <c r="H324" t="s">
        <v>2740</v>
      </c>
      <c r="I324" t="s">
        <v>2790</v>
      </c>
      <c r="J324" t="s">
        <v>2791</v>
      </c>
      <c r="K324">
        <v>212697.30129999999</v>
      </c>
      <c r="L324">
        <v>2540439.8960000002</v>
      </c>
      <c r="M324" t="s">
        <v>2792</v>
      </c>
      <c r="N324" t="s">
        <v>2793</v>
      </c>
      <c r="O324">
        <v>1100405</v>
      </c>
      <c r="P324">
        <v>1101130</v>
      </c>
      <c r="Q324">
        <v>1110119</v>
      </c>
      <c r="R324">
        <v>100</v>
      </c>
      <c r="S324">
        <v>100</v>
      </c>
      <c r="T324" t="s">
        <v>1303</v>
      </c>
      <c r="U324" s="1">
        <v>25076000</v>
      </c>
      <c r="V324" t="s">
        <v>2777</v>
      </c>
      <c r="W324" t="s">
        <v>2778</v>
      </c>
      <c r="X324" t="s">
        <v>2779</v>
      </c>
      <c r="Y324" t="s">
        <v>1456</v>
      </c>
    </row>
    <row r="325" spans="1:25">
      <c r="A325">
        <v>324</v>
      </c>
      <c r="B325" t="s">
        <v>2740</v>
      </c>
      <c r="C325">
        <v>110027</v>
      </c>
      <c r="D325" t="s">
        <v>2794</v>
      </c>
      <c r="E325" s="1">
        <v>19910000</v>
      </c>
      <c r="F325" s="1">
        <v>20761000</v>
      </c>
      <c r="H325" t="s">
        <v>2740</v>
      </c>
      <c r="I325" t="s">
        <v>2795</v>
      </c>
      <c r="J325" t="s">
        <v>2796</v>
      </c>
      <c r="K325">
        <v>219368.44839999999</v>
      </c>
      <c r="L325">
        <v>2441197.9640000002</v>
      </c>
      <c r="M325" t="s">
        <v>2796</v>
      </c>
      <c r="N325" t="s">
        <v>2797</v>
      </c>
      <c r="O325">
        <v>1100503</v>
      </c>
      <c r="P325">
        <v>1110226</v>
      </c>
      <c r="R325">
        <v>100</v>
      </c>
      <c r="S325">
        <v>100</v>
      </c>
      <c r="T325" t="s">
        <v>944</v>
      </c>
      <c r="U325" s="1">
        <v>19377000</v>
      </c>
      <c r="V325" t="s">
        <v>2798</v>
      </c>
      <c r="W325" t="s">
        <v>2799</v>
      </c>
      <c r="X325" t="s">
        <v>2800</v>
      </c>
      <c r="Y325" t="s">
        <v>1456</v>
      </c>
    </row>
    <row r="326" spans="1:25">
      <c r="A326">
        <v>325</v>
      </c>
      <c r="B326" t="s">
        <v>2740</v>
      </c>
      <c r="C326">
        <v>110031</v>
      </c>
      <c r="D326" t="s">
        <v>2801</v>
      </c>
      <c r="E326" s="1">
        <v>19668000</v>
      </c>
      <c r="F326" s="1">
        <v>21099000</v>
      </c>
      <c r="H326" t="s">
        <v>2740</v>
      </c>
      <c r="I326" t="s">
        <v>2802</v>
      </c>
      <c r="J326" t="s">
        <v>2803</v>
      </c>
      <c r="K326">
        <v>198311.41450000001</v>
      </c>
      <c r="L326">
        <v>2521057.2009999999</v>
      </c>
      <c r="M326" t="s">
        <v>2803</v>
      </c>
      <c r="N326" t="s">
        <v>2804</v>
      </c>
      <c r="O326">
        <v>1100525</v>
      </c>
      <c r="P326">
        <v>1110320</v>
      </c>
      <c r="R326">
        <v>51.99</v>
      </c>
      <c r="S326">
        <v>100</v>
      </c>
      <c r="T326" t="s">
        <v>960</v>
      </c>
      <c r="U326" s="1">
        <v>21099000</v>
      </c>
      <c r="V326" t="s">
        <v>2762</v>
      </c>
      <c r="W326" t="s">
        <v>2805</v>
      </c>
      <c r="X326" t="s">
        <v>2764</v>
      </c>
      <c r="Y326" t="s">
        <v>1456</v>
      </c>
    </row>
    <row r="327" spans="1:25">
      <c r="A327">
        <v>326</v>
      </c>
      <c r="B327" t="s">
        <v>2740</v>
      </c>
      <c r="C327">
        <v>110032</v>
      </c>
      <c r="D327" t="s">
        <v>667</v>
      </c>
      <c r="E327" s="1">
        <v>24800000</v>
      </c>
      <c r="F327" s="1">
        <v>25690000</v>
      </c>
      <c r="H327" t="s">
        <v>2740</v>
      </c>
      <c r="I327" t="s">
        <v>2515</v>
      </c>
      <c r="J327" t="s">
        <v>2516</v>
      </c>
      <c r="K327">
        <v>188798.94390000001</v>
      </c>
      <c r="L327">
        <v>2490118.9730000002</v>
      </c>
      <c r="M327" t="s">
        <v>2516</v>
      </c>
      <c r="N327" t="s">
        <v>2806</v>
      </c>
      <c r="O327">
        <v>1100511</v>
      </c>
      <c r="P327">
        <v>1110306</v>
      </c>
      <c r="R327">
        <v>100</v>
      </c>
      <c r="S327">
        <v>100</v>
      </c>
      <c r="T327" t="s">
        <v>960</v>
      </c>
      <c r="U327" s="1">
        <v>24164000</v>
      </c>
      <c r="V327" t="s">
        <v>2751</v>
      </c>
      <c r="W327" t="s">
        <v>2752</v>
      </c>
      <c r="X327" t="s">
        <v>2753</v>
      </c>
      <c r="Y327" t="s">
        <v>1456</v>
      </c>
    </row>
    <row r="328" spans="1:25">
      <c r="A328">
        <v>327</v>
      </c>
      <c r="B328" t="s">
        <v>2740</v>
      </c>
      <c r="C328">
        <v>110033</v>
      </c>
      <c r="D328" t="s">
        <v>2807</v>
      </c>
      <c r="E328" s="1">
        <v>25880000</v>
      </c>
      <c r="F328" s="1">
        <v>26123000</v>
      </c>
      <c r="H328" t="s">
        <v>2740</v>
      </c>
      <c r="I328" t="s">
        <v>2808</v>
      </c>
      <c r="J328" t="s">
        <v>2809</v>
      </c>
      <c r="K328">
        <v>207483.83319999999</v>
      </c>
      <c r="L328">
        <v>2517625.372</v>
      </c>
      <c r="M328" t="s">
        <v>2810</v>
      </c>
      <c r="N328" t="s">
        <v>2811</v>
      </c>
      <c r="O328">
        <v>1100524</v>
      </c>
      <c r="P328">
        <v>1110319</v>
      </c>
      <c r="R328">
        <v>100</v>
      </c>
      <c r="S328">
        <v>100</v>
      </c>
      <c r="T328" t="s">
        <v>960</v>
      </c>
      <c r="U328" s="1">
        <v>25368423</v>
      </c>
      <c r="V328" t="s">
        <v>2777</v>
      </c>
      <c r="W328" t="s">
        <v>2778</v>
      </c>
      <c r="X328" t="s">
        <v>2779</v>
      </c>
      <c r="Y328" t="s">
        <v>1456</v>
      </c>
    </row>
    <row r="329" spans="1:25">
      <c r="A329">
        <v>328</v>
      </c>
      <c r="B329" t="s">
        <v>2740</v>
      </c>
      <c r="C329">
        <v>110034</v>
      </c>
      <c r="D329" t="s">
        <v>2812</v>
      </c>
      <c r="E329" s="1">
        <v>14380000</v>
      </c>
      <c r="F329" s="1">
        <v>15111000</v>
      </c>
      <c r="H329" t="s">
        <v>2740</v>
      </c>
      <c r="I329" t="s">
        <v>2802</v>
      </c>
      <c r="J329" t="s">
        <v>2813</v>
      </c>
      <c r="K329">
        <v>193571.50270000001</v>
      </c>
      <c r="L329">
        <v>2482943.1639999999</v>
      </c>
      <c r="M329" t="s">
        <v>2813</v>
      </c>
      <c r="N329" t="s">
        <v>2814</v>
      </c>
      <c r="O329">
        <v>1100517</v>
      </c>
      <c r="P329">
        <v>1110111</v>
      </c>
      <c r="Q329">
        <v>1110324</v>
      </c>
      <c r="R329">
        <v>100</v>
      </c>
      <c r="S329">
        <v>100</v>
      </c>
      <c r="T329" t="s">
        <v>960</v>
      </c>
      <c r="U329" s="1">
        <v>14322000</v>
      </c>
      <c r="V329" t="s">
        <v>2798</v>
      </c>
      <c r="W329" t="s">
        <v>2799</v>
      </c>
      <c r="X329" t="s">
        <v>2800</v>
      </c>
      <c r="Y329" t="s">
        <v>1456</v>
      </c>
    </row>
    <row r="330" spans="1:25">
      <c r="A330">
        <v>329</v>
      </c>
      <c r="B330" t="s">
        <v>2740</v>
      </c>
      <c r="C330">
        <v>110035</v>
      </c>
      <c r="D330" t="s">
        <v>2815</v>
      </c>
      <c r="E330" s="1">
        <v>11999000</v>
      </c>
      <c r="F330" s="1">
        <v>14958000</v>
      </c>
      <c r="H330" t="s">
        <v>2740</v>
      </c>
      <c r="I330" t="s">
        <v>2816</v>
      </c>
      <c r="J330" t="s">
        <v>2817</v>
      </c>
      <c r="K330">
        <v>193884.3455</v>
      </c>
      <c r="L330">
        <v>2489423.0350000001</v>
      </c>
      <c r="M330" t="s">
        <v>2817</v>
      </c>
      <c r="N330" t="s">
        <v>2818</v>
      </c>
      <c r="O330">
        <v>1100412</v>
      </c>
      <c r="P330">
        <v>1101207</v>
      </c>
      <c r="Q330">
        <v>1110310</v>
      </c>
      <c r="R330">
        <v>100</v>
      </c>
      <c r="S330">
        <v>100</v>
      </c>
      <c r="T330" t="s">
        <v>960</v>
      </c>
      <c r="U330" s="1">
        <v>11667600</v>
      </c>
      <c r="V330" t="s">
        <v>2819</v>
      </c>
      <c r="W330" t="s">
        <v>2752</v>
      </c>
      <c r="X330" t="s">
        <v>2820</v>
      </c>
      <c r="Y330" t="s">
        <v>1456</v>
      </c>
    </row>
    <row r="331" spans="1:25">
      <c r="A331">
        <v>330</v>
      </c>
      <c r="B331" t="s">
        <v>2740</v>
      </c>
      <c r="C331">
        <v>110043</v>
      </c>
      <c r="D331" t="s">
        <v>584</v>
      </c>
      <c r="E331" s="1">
        <v>17920000</v>
      </c>
      <c r="F331" s="1">
        <v>19283000</v>
      </c>
      <c r="H331" t="s">
        <v>2740</v>
      </c>
      <c r="I331" t="s">
        <v>2821</v>
      </c>
      <c r="J331" t="s">
        <v>2822</v>
      </c>
      <c r="K331">
        <v>202304.91829999999</v>
      </c>
      <c r="L331">
        <v>2496516.1609999998</v>
      </c>
      <c r="M331" t="s">
        <v>2823</v>
      </c>
      <c r="N331" t="s">
        <v>2824</v>
      </c>
      <c r="O331">
        <v>1100628</v>
      </c>
      <c r="P331">
        <v>1110113</v>
      </c>
      <c r="Q331">
        <v>1110126</v>
      </c>
      <c r="R331">
        <v>100</v>
      </c>
      <c r="S331">
        <v>100</v>
      </c>
      <c r="T331" t="s">
        <v>1303</v>
      </c>
      <c r="U331" s="1">
        <v>19283000</v>
      </c>
      <c r="V331" t="s">
        <v>2756</v>
      </c>
      <c r="W331" t="s">
        <v>2757</v>
      </c>
      <c r="X331" t="s">
        <v>2758</v>
      </c>
      <c r="Y331" t="s">
        <v>1456</v>
      </c>
    </row>
    <row r="332" spans="1:25">
      <c r="A332">
        <v>331</v>
      </c>
      <c r="B332" t="s">
        <v>2740</v>
      </c>
      <c r="C332">
        <v>110044</v>
      </c>
      <c r="D332" t="s">
        <v>2825</v>
      </c>
      <c r="E332" s="1">
        <v>38200000</v>
      </c>
      <c r="H332" t="s">
        <v>2740</v>
      </c>
      <c r="I332" t="s">
        <v>2826</v>
      </c>
      <c r="J332" t="s">
        <v>2827</v>
      </c>
      <c r="K332">
        <v>191223.9547</v>
      </c>
      <c r="L332">
        <v>2489142.5639999998</v>
      </c>
      <c r="M332" t="s">
        <v>2828</v>
      </c>
      <c r="N332" t="s">
        <v>2829</v>
      </c>
      <c r="O332">
        <v>1100719</v>
      </c>
      <c r="P332">
        <v>1110713</v>
      </c>
      <c r="R332">
        <v>32.520000000000003</v>
      </c>
      <c r="S332">
        <v>34.33</v>
      </c>
      <c r="T332" t="s">
        <v>964</v>
      </c>
      <c r="U332" s="1">
        <v>8959000</v>
      </c>
      <c r="V332" t="s">
        <v>2777</v>
      </c>
      <c r="W332" t="s">
        <v>2778</v>
      </c>
      <c r="X332" t="s">
        <v>2779</v>
      </c>
      <c r="Y332" t="s">
        <v>1456</v>
      </c>
    </row>
    <row r="333" spans="1:25">
      <c r="A333">
        <v>332</v>
      </c>
      <c r="B333" t="s">
        <v>2740</v>
      </c>
      <c r="C333">
        <v>110051</v>
      </c>
      <c r="D333" t="s">
        <v>2830</v>
      </c>
      <c r="E333" s="1">
        <v>12570000</v>
      </c>
      <c r="F333" s="1">
        <v>11916000</v>
      </c>
      <c r="H333" t="s">
        <v>2740</v>
      </c>
      <c r="I333" t="s">
        <v>2587</v>
      </c>
      <c r="J333" t="s">
        <v>2575</v>
      </c>
      <c r="K333">
        <v>197720.6036</v>
      </c>
      <c r="L333">
        <v>2544640.0980000002</v>
      </c>
      <c r="M333" t="s">
        <v>2831</v>
      </c>
      <c r="N333" t="s">
        <v>2832</v>
      </c>
      <c r="O333">
        <v>1101013</v>
      </c>
      <c r="P333">
        <v>1110430</v>
      </c>
      <c r="R333">
        <v>100</v>
      </c>
      <c r="S333">
        <v>100</v>
      </c>
      <c r="T333" t="s">
        <v>960</v>
      </c>
      <c r="U333" s="1">
        <v>9087000</v>
      </c>
      <c r="V333" t="s">
        <v>2756</v>
      </c>
      <c r="W333" t="s">
        <v>2757</v>
      </c>
      <c r="X333" t="s">
        <v>2758</v>
      </c>
      <c r="Y333" t="s">
        <v>1456</v>
      </c>
    </row>
    <row r="334" spans="1:25">
      <c r="A334">
        <v>333</v>
      </c>
      <c r="B334" t="s">
        <v>2740</v>
      </c>
      <c r="C334">
        <v>110052</v>
      </c>
      <c r="D334" t="s">
        <v>2833</v>
      </c>
      <c r="E334" s="1">
        <v>27800000</v>
      </c>
      <c r="H334" t="s">
        <v>2740</v>
      </c>
      <c r="I334" t="s">
        <v>2834</v>
      </c>
      <c r="J334" t="s">
        <v>2835</v>
      </c>
      <c r="K334">
        <v>111421.61109999999</v>
      </c>
      <c r="L334">
        <v>2612105.2409999999</v>
      </c>
      <c r="M334" t="s">
        <v>2835</v>
      </c>
      <c r="N334" t="s">
        <v>2836</v>
      </c>
      <c r="O334">
        <v>1101025</v>
      </c>
      <c r="P334">
        <v>1110820</v>
      </c>
      <c r="R334">
        <v>36.880000000000003</v>
      </c>
      <c r="S334">
        <v>67.81</v>
      </c>
      <c r="T334" t="s">
        <v>964</v>
      </c>
      <c r="U334" s="1">
        <v>11936000</v>
      </c>
      <c r="V334" t="s">
        <v>2798</v>
      </c>
      <c r="W334" t="s">
        <v>2799</v>
      </c>
      <c r="X334" t="s">
        <v>2800</v>
      </c>
      <c r="Y334" t="s">
        <v>1456</v>
      </c>
    </row>
    <row r="335" spans="1:25">
      <c r="A335">
        <v>334</v>
      </c>
      <c r="B335" t="s">
        <v>2740</v>
      </c>
      <c r="C335">
        <v>110053</v>
      </c>
      <c r="D335" t="s">
        <v>2837</v>
      </c>
      <c r="E335" s="1">
        <v>4890000</v>
      </c>
      <c r="F335" s="1">
        <v>4947000</v>
      </c>
      <c r="H335" t="s">
        <v>2740</v>
      </c>
      <c r="I335" t="s">
        <v>2515</v>
      </c>
      <c r="J335" t="s">
        <v>2838</v>
      </c>
      <c r="K335">
        <v>195196.76809999999</v>
      </c>
      <c r="L335">
        <v>2491073.4210000001</v>
      </c>
      <c r="M335" t="s">
        <v>2838</v>
      </c>
      <c r="N335" t="s">
        <v>2839</v>
      </c>
      <c r="O335">
        <v>1101018</v>
      </c>
      <c r="P335">
        <v>1110214</v>
      </c>
      <c r="R335">
        <v>100</v>
      </c>
      <c r="S335">
        <v>100</v>
      </c>
      <c r="T335" t="s">
        <v>1303</v>
      </c>
      <c r="U335" s="1">
        <v>4947000</v>
      </c>
      <c r="V335" t="s">
        <v>2819</v>
      </c>
      <c r="W335" t="s">
        <v>2840</v>
      </c>
      <c r="X335" t="s">
        <v>2820</v>
      </c>
      <c r="Y335" t="s">
        <v>1456</v>
      </c>
    </row>
    <row r="336" spans="1:25">
      <c r="A336">
        <v>335</v>
      </c>
      <c r="B336" t="s">
        <v>2740</v>
      </c>
      <c r="C336">
        <v>110054</v>
      </c>
      <c r="D336" t="s">
        <v>2841</v>
      </c>
      <c r="E336" s="1">
        <v>15950000</v>
      </c>
      <c r="H336" t="s">
        <v>2740</v>
      </c>
      <c r="I336" t="s">
        <v>2842</v>
      </c>
      <c r="J336" t="s">
        <v>2575</v>
      </c>
      <c r="K336">
        <v>196982.98480000001</v>
      </c>
      <c r="L336">
        <v>2537899.148</v>
      </c>
      <c r="M336" t="s">
        <v>2575</v>
      </c>
      <c r="N336" t="s">
        <v>2843</v>
      </c>
      <c r="O336">
        <v>1101025</v>
      </c>
      <c r="P336">
        <v>1110621</v>
      </c>
      <c r="R336">
        <v>62.79</v>
      </c>
      <c r="S336">
        <v>88.52</v>
      </c>
      <c r="T336" t="s">
        <v>964</v>
      </c>
      <c r="U336" s="1">
        <v>11879000</v>
      </c>
      <c r="V336" t="s">
        <v>2768</v>
      </c>
      <c r="W336" t="s">
        <v>2769</v>
      </c>
      <c r="X336" t="s">
        <v>2770</v>
      </c>
      <c r="Y336" t="s">
        <v>1456</v>
      </c>
    </row>
    <row r="337" spans="1:25">
      <c r="A337">
        <v>336</v>
      </c>
      <c r="B337" t="s">
        <v>2740</v>
      </c>
      <c r="C337">
        <v>110055</v>
      </c>
      <c r="D337" t="s">
        <v>2844</v>
      </c>
      <c r="E337" s="1">
        <v>12500000</v>
      </c>
      <c r="F337" s="1">
        <v>12690000</v>
      </c>
      <c r="H337" t="s">
        <v>2740</v>
      </c>
      <c r="I337" t="s">
        <v>2845</v>
      </c>
      <c r="J337" t="s">
        <v>2803</v>
      </c>
      <c r="K337">
        <v>197341.83850000001</v>
      </c>
      <c r="L337">
        <v>2525458.2910000002</v>
      </c>
      <c r="M337" t="s">
        <v>2803</v>
      </c>
      <c r="N337" t="s">
        <v>2846</v>
      </c>
      <c r="O337">
        <v>1101018</v>
      </c>
      <c r="P337">
        <v>1110614</v>
      </c>
      <c r="R337">
        <v>75</v>
      </c>
      <c r="S337">
        <v>100</v>
      </c>
      <c r="T337" t="s">
        <v>960</v>
      </c>
      <c r="U337" s="1">
        <v>11750000</v>
      </c>
      <c r="V337" t="s">
        <v>2762</v>
      </c>
      <c r="W337" t="s">
        <v>2805</v>
      </c>
      <c r="X337" t="s">
        <v>2764</v>
      </c>
      <c r="Y337" t="s">
        <v>1456</v>
      </c>
    </row>
    <row r="338" spans="1:25">
      <c r="A338">
        <v>337</v>
      </c>
      <c r="B338" t="s">
        <v>2740</v>
      </c>
      <c r="C338">
        <v>110057</v>
      </c>
      <c r="D338" t="s">
        <v>2847</v>
      </c>
      <c r="E338" s="1">
        <v>32256000</v>
      </c>
      <c r="F338" s="1">
        <v>32174000</v>
      </c>
      <c r="H338" t="s">
        <v>2740</v>
      </c>
      <c r="I338" t="s">
        <v>2848</v>
      </c>
      <c r="J338" t="s">
        <v>1359</v>
      </c>
      <c r="K338">
        <v>191767.87839999999</v>
      </c>
      <c r="L338">
        <v>2503750.1460000002</v>
      </c>
      <c r="M338" t="s">
        <v>2849</v>
      </c>
      <c r="N338" t="s">
        <v>2850</v>
      </c>
      <c r="O338">
        <v>1101020</v>
      </c>
      <c r="P338">
        <v>1110430</v>
      </c>
      <c r="R338">
        <v>100</v>
      </c>
      <c r="S338">
        <v>100</v>
      </c>
      <c r="T338" t="s">
        <v>960</v>
      </c>
      <c r="U338" s="1">
        <v>30944000</v>
      </c>
      <c r="V338" t="s">
        <v>2798</v>
      </c>
      <c r="W338" t="s">
        <v>2799</v>
      </c>
      <c r="X338" t="s">
        <v>2800</v>
      </c>
      <c r="Y338" t="s">
        <v>1456</v>
      </c>
    </row>
    <row r="339" spans="1:25">
      <c r="A339">
        <v>338</v>
      </c>
      <c r="B339" t="s">
        <v>2740</v>
      </c>
      <c r="C339">
        <v>110058</v>
      </c>
      <c r="D339" t="s">
        <v>2851</v>
      </c>
      <c r="E339" s="1">
        <v>27460000</v>
      </c>
      <c r="H339" t="s">
        <v>2740</v>
      </c>
      <c r="I339" t="s">
        <v>2852</v>
      </c>
      <c r="J339" t="s">
        <v>2791</v>
      </c>
      <c r="K339">
        <v>212779.9437</v>
      </c>
      <c r="L339">
        <v>2537519.5469999998</v>
      </c>
      <c r="M339" t="s">
        <v>2791</v>
      </c>
      <c r="N339" t="s">
        <v>2853</v>
      </c>
      <c r="O339">
        <v>1101014</v>
      </c>
      <c r="P339">
        <v>1110430</v>
      </c>
      <c r="R339">
        <v>75</v>
      </c>
      <c r="S339">
        <v>86</v>
      </c>
      <c r="T339" t="s">
        <v>964</v>
      </c>
      <c r="U339" s="1">
        <v>20506000</v>
      </c>
      <c r="V339" t="s">
        <v>2751</v>
      </c>
      <c r="W339" t="s">
        <v>2752</v>
      </c>
      <c r="X339" t="s">
        <v>2753</v>
      </c>
      <c r="Y339" t="s">
        <v>1456</v>
      </c>
    </row>
    <row r="340" spans="1:25">
      <c r="A340">
        <v>339</v>
      </c>
      <c r="B340" t="s">
        <v>2740</v>
      </c>
      <c r="C340">
        <v>110059</v>
      </c>
      <c r="D340" t="s">
        <v>2854</v>
      </c>
      <c r="E340" s="1">
        <v>15160000</v>
      </c>
      <c r="H340" t="s">
        <v>2740</v>
      </c>
      <c r="I340" t="s">
        <v>2790</v>
      </c>
      <c r="J340" t="s">
        <v>2855</v>
      </c>
      <c r="K340">
        <v>205239.9564</v>
      </c>
      <c r="L340">
        <v>2535419.227</v>
      </c>
      <c r="M340" t="s">
        <v>2855</v>
      </c>
      <c r="N340" t="s">
        <v>2856</v>
      </c>
      <c r="O340">
        <v>1101027</v>
      </c>
      <c r="P340">
        <v>1110430</v>
      </c>
      <c r="R340">
        <v>71</v>
      </c>
      <c r="S340">
        <v>90</v>
      </c>
      <c r="T340" t="s">
        <v>964</v>
      </c>
      <c r="U340" s="1">
        <v>10530000</v>
      </c>
      <c r="V340" t="s">
        <v>2762</v>
      </c>
      <c r="W340" t="s">
        <v>2805</v>
      </c>
      <c r="X340" t="s">
        <v>2764</v>
      </c>
      <c r="Y340" t="s">
        <v>1456</v>
      </c>
    </row>
    <row r="341" spans="1:25">
      <c r="A341">
        <v>340</v>
      </c>
      <c r="B341" t="s">
        <v>2740</v>
      </c>
      <c r="C341">
        <v>110060</v>
      </c>
      <c r="D341" t="s">
        <v>2857</v>
      </c>
      <c r="E341" s="1">
        <v>25720000</v>
      </c>
      <c r="F341" s="1">
        <v>25720000</v>
      </c>
      <c r="H341" t="s">
        <v>2740</v>
      </c>
      <c r="I341" t="s">
        <v>2587</v>
      </c>
      <c r="J341" t="s">
        <v>2809</v>
      </c>
      <c r="K341">
        <v>205055.16020000001</v>
      </c>
      <c r="L341">
        <v>2519110.2889999999</v>
      </c>
      <c r="M341" t="s">
        <v>2809</v>
      </c>
      <c r="N341" t="s">
        <v>2858</v>
      </c>
      <c r="O341">
        <v>1101020</v>
      </c>
      <c r="P341">
        <v>1110430</v>
      </c>
      <c r="Q341">
        <v>1110526</v>
      </c>
      <c r="R341">
        <v>48.22</v>
      </c>
      <c r="S341">
        <v>83.28</v>
      </c>
      <c r="T341" t="s">
        <v>964</v>
      </c>
      <c r="U341" s="1">
        <v>6096000</v>
      </c>
      <c r="V341" t="s">
        <v>2819</v>
      </c>
      <c r="W341" t="s">
        <v>2840</v>
      </c>
      <c r="X341" t="s">
        <v>2820</v>
      </c>
      <c r="Y341" t="s">
        <v>1456</v>
      </c>
    </row>
    <row r="342" spans="1:25">
      <c r="A342">
        <v>341</v>
      </c>
      <c r="B342" t="s">
        <v>2740</v>
      </c>
      <c r="C342">
        <v>110061</v>
      </c>
      <c r="D342" t="s">
        <v>2859</v>
      </c>
      <c r="E342" s="1">
        <v>12470000</v>
      </c>
      <c r="F342" s="1">
        <v>9573000</v>
      </c>
      <c r="H342" t="s">
        <v>2740</v>
      </c>
      <c r="I342" t="s">
        <v>2860</v>
      </c>
      <c r="J342" t="s">
        <v>2861</v>
      </c>
      <c r="K342">
        <v>212816.24600000001</v>
      </c>
      <c r="L342">
        <v>2518862.9879999999</v>
      </c>
      <c r="M342" t="s">
        <v>2861</v>
      </c>
      <c r="N342" t="s">
        <v>2862</v>
      </c>
      <c r="O342">
        <v>1101020</v>
      </c>
      <c r="P342">
        <v>1110430</v>
      </c>
      <c r="R342">
        <v>100</v>
      </c>
      <c r="S342">
        <v>100</v>
      </c>
      <c r="T342" t="s">
        <v>1303</v>
      </c>
      <c r="U342" s="1">
        <v>9573000</v>
      </c>
      <c r="V342" t="s">
        <v>2768</v>
      </c>
      <c r="W342" t="s">
        <v>2769</v>
      </c>
      <c r="X342" t="s">
        <v>2770</v>
      </c>
      <c r="Y342" t="s">
        <v>1456</v>
      </c>
    </row>
    <row r="343" spans="1:25">
      <c r="A343">
        <v>342</v>
      </c>
      <c r="B343" t="s">
        <v>2740</v>
      </c>
      <c r="C343">
        <v>110062</v>
      </c>
      <c r="D343" t="s">
        <v>2863</v>
      </c>
      <c r="E343" s="1">
        <v>33900000</v>
      </c>
      <c r="H343" t="s">
        <v>2740</v>
      </c>
      <c r="I343" t="s">
        <v>2515</v>
      </c>
      <c r="J343" t="s">
        <v>2864</v>
      </c>
      <c r="K343">
        <v>196425.2102</v>
      </c>
      <c r="L343">
        <v>2528842.4279999998</v>
      </c>
      <c r="M343" t="s">
        <v>2864</v>
      </c>
      <c r="N343" t="s">
        <v>2865</v>
      </c>
      <c r="O343">
        <v>1101027</v>
      </c>
      <c r="P343">
        <v>1110430</v>
      </c>
      <c r="R343">
        <v>87.53</v>
      </c>
      <c r="S343">
        <v>92.59</v>
      </c>
      <c r="T343" t="s">
        <v>964</v>
      </c>
      <c r="U343" s="1">
        <v>28550000</v>
      </c>
      <c r="V343" t="s">
        <v>2756</v>
      </c>
      <c r="W343" t="s">
        <v>2757</v>
      </c>
      <c r="X343" t="s">
        <v>2758</v>
      </c>
      <c r="Y343" t="s">
        <v>1456</v>
      </c>
    </row>
    <row r="344" spans="1:25">
      <c r="A344">
        <v>343</v>
      </c>
      <c r="B344" t="s">
        <v>2740</v>
      </c>
      <c r="C344">
        <v>111002</v>
      </c>
      <c r="D344" t="s">
        <v>2866</v>
      </c>
      <c r="E344" s="1">
        <v>6910000</v>
      </c>
      <c r="H344" t="s">
        <v>2740</v>
      </c>
      <c r="I344" t="s">
        <v>2515</v>
      </c>
      <c r="J344" t="s">
        <v>2867</v>
      </c>
      <c r="M344" t="s">
        <v>2868</v>
      </c>
      <c r="N344" t="s">
        <v>2869</v>
      </c>
      <c r="O344">
        <v>1110208</v>
      </c>
      <c r="P344">
        <v>1111130</v>
      </c>
      <c r="R344">
        <v>4.9000000000000004</v>
      </c>
      <c r="S344">
        <v>4.9000000000000004</v>
      </c>
      <c r="T344" t="s">
        <v>964</v>
      </c>
      <c r="U344" s="1">
        <v>337393</v>
      </c>
      <c r="V344" t="s">
        <v>2870</v>
      </c>
      <c r="W344" t="s">
        <v>2871</v>
      </c>
      <c r="X344" t="s">
        <v>2872</v>
      </c>
      <c r="Y344" t="s">
        <v>924</v>
      </c>
    </row>
    <row r="345" spans="1:25">
      <c r="A345">
        <v>344</v>
      </c>
      <c r="B345" t="s">
        <v>2740</v>
      </c>
      <c r="C345">
        <v>111003</v>
      </c>
      <c r="D345" t="s">
        <v>2873</v>
      </c>
      <c r="E345" s="1">
        <v>7180000</v>
      </c>
      <c r="H345" t="s">
        <v>2740</v>
      </c>
      <c r="I345" t="s">
        <v>2515</v>
      </c>
      <c r="J345" t="s">
        <v>2874</v>
      </c>
      <c r="M345" t="s">
        <v>2875</v>
      </c>
      <c r="N345" t="s">
        <v>2869</v>
      </c>
      <c r="P345">
        <v>1111130</v>
      </c>
      <c r="R345" t="s">
        <v>1728</v>
      </c>
      <c r="V345" t="s">
        <v>2876</v>
      </c>
      <c r="W345" t="s">
        <v>2877</v>
      </c>
      <c r="X345" t="s">
        <v>2878</v>
      </c>
      <c r="Y345" t="s">
        <v>924</v>
      </c>
    </row>
    <row r="346" spans="1:25">
      <c r="A346">
        <v>345</v>
      </c>
      <c r="B346" t="s">
        <v>2740</v>
      </c>
      <c r="C346">
        <v>111004</v>
      </c>
      <c r="D346" t="s">
        <v>2879</v>
      </c>
      <c r="E346" s="1">
        <v>6910000</v>
      </c>
      <c r="H346" t="s">
        <v>2740</v>
      </c>
      <c r="I346" t="s">
        <v>2515</v>
      </c>
      <c r="J346" t="s">
        <v>2867</v>
      </c>
      <c r="M346" t="s">
        <v>2880</v>
      </c>
      <c r="N346" t="s">
        <v>2869</v>
      </c>
      <c r="P346">
        <v>1111130</v>
      </c>
      <c r="R346" t="s">
        <v>2881</v>
      </c>
      <c r="V346" t="s">
        <v>2882</v>
      </c>
      <c r="W346" t="s">
        <v>2883</v>
      </c>
      <c r="X346" t="s">
        <v>2884</v>
      </c>
      <c r="Y346" t="s">
        <v>924</v>
      </c>
    </row>
    <row r="347" spans="1:25">
      <c r="A347">
        <v>346</v>
      </c>
      <c r="B347" t="s">
        <v>2740</v>
      </c>
      <c r="C347">
        <v>111005</v>
      </c>
      <c r="D347" t="s">
        <v>2885</v>
      </c>
      <c r="E347" s="1">
        <v>7160000</v>
      </c>
      <c r="H347" t="s">
        <v>2740</v>
      </c>
      <c r="I347" t="s">
        <v>2886</v>
      </c>
      <c r="J347" t="s">
        <v>2867</v>
      </c>
      <c r="M347" t="s">
        <v>2887</v>
      </c>
      <c r="N347" t="s">
        <v>2869</v>
      </c>
      <c r="P347">
        <v>1111130</v>
      </c>
      <c r="R347" t="s">
        <v>1728</v>
      </c>
      <c r="V347" t="s">
        <v>2888</v>
      </c>
      <c r="W347" t="s">
        <v>2889</v>
      </c>
      <c r="X347" t="s">
        <v>2890</v>
      </c>
      <c r="Y347" t="s">
        <v>924</v>
      </c>
    </row>
    <row r="348" spans="1:25">
      <c r="A348">
        <v>347</v>
      </c>
      <c r="B348" t="s">
        <v>2740</v>
      </c>
      <c r="C348">
        <v>111006</v>
      </c>
      <c r="D348" t="s">
        <v>2891</v>
      </c>
      <c r="E348" s="1">
        <v>8800000</v>
      </c>
      <c r="I348" t="s">
        <v>2892</v>
      </c>
      <c r="J348" t="s">
        <v>2867</v>
      </c>
      <c r="M348" t="s">
        <v>2893</v>
      </c>
      <c r="N348" t="s">
        <v>2869</v>
      </c>
      <c r="P348">
        <v>1111130</v>
      </c>
      <c r="R348" t="s">
        <v>2894</v>
      </c>
      <c r="V348" t="s">
        <v>2895</v>
      </c>
      <c r="W348" t="s">
        <v>2896</v>
      </c>
      <c r="X348" t="s">
        <v>2897</v>
      </c>
      <c r="Y348" t="s">
        <v>924</v>
      </c>
    </row>
    <row r="349" spans="1:25">
      <c r="A349">
        <v>348</v>
      </c>
      <c r="B349" t="s">
        <v>2740</v>
      </c>
      <c r="C349">
        <v>111007</v>
      </c>
      <c r="D349" t="s">
        <v>2898</v>
      </c>
      <c r="E349" s="1">
        <v>8560000</v>
      </c>
      <c r="H349" t="s">
        <v>2740</v>
      </c>
      <c r="I349" t="s">
        <v>2899</v>
      </c>
      <c r="J349" t="s">
        <v>2874</v>
      </c>
      <c r="M349" t="s">
        <v>2900</v>
      </c>
      <c r="N349" t="s">
        <v>2869</v>
      </c>
      <c r="P349">
        <v>1111130</v>
      </c>
      <c r="R349" t="s">
        <v>2894</v>
      </c>
      <c r="V349" t="s">
        <v>2901</v>
      </c>
      <c r="W349" t="s">
        <v>2902</v>
      </c>
      <c r="X349" t="s">
        <v>2903</v>
      </c>
      <c r="Y349" t="s">
        <v>924</v>
      </c>
    </row>
    <row r="350" spans="1:25">
      <c r="A350">
        <v>349</v>
      </c>
      <c r="B350" t="s">
        <v>2740</v>
      </c>
      <c r="C350">
        <v>111008</v>
      </c>
      <c r="D350" t="s">
        <v>2904</v>
      </c>
      <c r="E350" s="1">
        <v>7570000</v>
      </c>
      <c r="F350" s="1">
        <v>7650000</v>
      </c>
      <c r="H350" t="s">
        <v>2740</v>
      </c>
      <c r="I350" t="s">
        <v>2899</v>
      </c>
      <c r="J350" t="s">
        <v>2874</v>
      </c>
      <c r="M350" t="s">
        <v>2905</v>
      </c>
      <c r="N350" t="s">
        <v>2869</v>
      </c>
      <c r="O350">
        <v>1110117</v>
      </c>
      <c r="P350">
        <v>1111130</v>
      </c>
      <c r="R350">
        <v>1.7</v>
      </c>
      <c r="S350">
        <v>1.7</v>
      </c>
      <c r="T350" t="s">
        <v>964</v>
      </c>
      <c r="U350" s="1">
        <v>129448</v>
      </c>
      <c r="V350" t="s">
        <v>2901</v>
      </c>
      <c r="W350" t="s">
        <v>2902</v>
      </c>
      <c r="X350" t="s">
        <v>2903</v>
      </c>
      <c r="Y350" t="s">
        <v>924</v>
      </c>
    </row>
    <row r="351" spans="1:25">
      <c r="A351">
        <v>350</v>
      </c>
      <c r="B351" t="s">
        <v>2740</v>
      </c>
      <c r="C351">
        <v>111009</v>
      </c>
      <c r="D351" t="s">
        <v>2906</v>
      </c>
      <c r="E351" s="1">
        <v>7780000</v>
      </c>
      <c r="H351" t="s">
        <v>2740</v>
      </c>
      <c r="I351" t="s">
        <v>2899</v>
      </c>
      <c r="J351" t="s">
        <v>2874</v>
      </c>
      <c r="M351" t="s">
        <v>2855</v>
      </c>
      <c r="N351" t="s">
        <v>2869</v>
      </c>
      <c r="P351">
        <v>1111130</v>
      </c>
      <c r="R351" t="s">
        <v>2881</v>
      </c>
      <c r="V351" t="s">
        <v>2907</v>
      </c>
      <c r="W351" t="s">
        <v>2908</v>
      </c>
      <c r="X351" t="s">
        <v>2909</v>
      </c>
      <c r="Y351" t="s">
        <v>924</v>
      </c>
    </row>
    <row r="352" spans="1:25">
      <c r="A352">
        <v>351</v>
      </c>
      <c r="B352" t="s">
        <v>2740</v>
      </c>
      <c r="C352">
        <v>111010</v>
      </c>
      <c r="D352" t="s">
        <v>2910</v>
      </c>
      <c r="E352" s="1">
        <v>7660000</v>
      </c>
      <c r="H352" t="s">
        <v>2740</v>
      </c>
      <c r="I352" t="s">
        <v>2899</v>
      </c>
      <c r="J352" t="s">
        <v>2874</v>
      </c>
      <c r="M352" t="s">
        <v>2855</v>
      </c>
      <c r="N352" t="s">
        <v>2869</v>
      </c>
      <c r="P352">
        <v>1111130</v>
      </c>
      <c r="R352" t="s">
        <v>1728</v>
      </c>
      <c r="V352" t="s">
        <v>2911</v>
      </c>
      <c r="W352" t="s">
        <v>2912</v>
      </c>
      <c r="X352" t="s">
        <v>2913</v>
      </c>
      <c r="Y352" t="s">
        <v>924</v>
      </c>
    </row>
    <row r="353" spans="1:25">
      <c r="A353">
        <v>352</v>
      </c>
      <c r="B353" t="s">
        <v>2740</v>
      </c>
      <c r="C353">
        <v>111011</v>
      </c>
      <c r="D353" t="s">
        <v>2914</v>
      </c>
      <c r="E353" s="1">
        <v>8000000</v>
      </c>
      <c r="H353" t="s">
        <v>2740</v>
      </c>
      <c r="I353" t="s">
        <v>2790</v>
      </c>
      <c r="J353" t="s">
        <v>2867</v>
      </c>
      <c r="M353" t="s">
        <v>2915</v>
      </c>
      <c r="N353" t="s">
        <v>2869</v>
      </c>
      <c r="P353">
        <v>1111130</v>
      </c>
      <c r="R353" t="s">
        <v>2881</v>
      </c>
      <c r="V353" t="s">
        <v>2916</v>
      </c>
      <c r="W353" t="s">
        <v>2746</v>
      </c>
      <c r="X353" t="s">
        <v>2917</v>
      </c>
      <c r="Y353" t="s">
        <v>924</v>
      </c>
    </row>
    <row r="354" spans="1:25">
      <c r="A354">
        <v>353</v>
      </c>
      <c r="B354" t="s">
        <v>2740</v>
      </c>
      <c r="C354">
        <v>111012</v>
      </c>
      <c r="D354" t="s">
        <v>2918</v>
      </c>
      <c r="E354" s="1">
        <v>8170000</v>
      </c>
      <c r="H354" t="s">
        <v>2740</v>
      </c>
      <c r="I354" t="s">
        <v>2899</v>
      </c>
      <c r="J354" t="s">
        <v>2874</v>
      </c>
      <c r="M354" t="s">
        <v>2919</v>
      </c>
      <c r="N354" t="s">
        <v>2869</v>
      </c>
      <c r="P354">
        <v>1111130</v>
      </c>
      <c r="R354" t="s">
        <v>2894</v>
      </c>
      <c r="V354" t="s">
        <v>2920</v>
      </c>
      <c r="W354" t="s">
        <v>2921</v>
      </c>
      <c r="X354" t="s">
        <v>2922</v>
      </c>
      <c r="Y354" t="s">
        <v>924</v>
      </c>
    </row>
    <row r="355" spans="1:25">
      <c r="A355">
        <v>354</v>
      </c>
      <c r="B355" t="s">
        <v>2740</v>
      </c>
      <c r="C355">
        <v>111013</v>
      </c>
      <c r="D355" t="s">
        <v>2923</v>
      </c>
      <c r="E355" s="1">
        <v>7780000</v>
      </c>
      <c r="H355" t="s">
        <v>2740</v>
      </c>
      <c r="I355" t="s">
        <v>2899</v>
      </c>
      <c r="J355" t="s">
        <v>2874</v>
      </c>
      <c r="M355" t="s">
        <v>2924</v>
      </c>
      <c r="N355" t="s">
        <v>2869</v>
      </c>
      <c r="P355">
        <v>1111130</v>
      </c>
      <c r="R355" t="s">
        <v>2894</v>
      </c>
      <c r="V355" t="s">
        <v>2920</v>
      </c>
      <c r="W355" t="s">
        <v>2921</v>
      </c>
      <c r="X355" t="s">
        <v>2922</v>
      </c>
      <c r="Y355" t="s">
        <v>924</v>
      </c>
    </row>
    <row r="356" spans="1:25">
      <c r="A356">
        <v>355</v>
      </c>
      <c r="B356" t="s">
        <v>2740</v>
      </c>
      <c r="C356">
        <v>111014</v>
      </c>
      <c r="D356" t="s">
        <v>2925</v>
      </c>
      <c r="E356" s="1">
        <v>7500000</v>
      </c>
      <c r="H356" t="s">
        <v>2740</v>
      </c>
      <c r="I356" t="s">
        <v>2926</v>
      </c>
      <c r="J356" t="s">
        <v>2927</v>
      </c>
      <c r="M356" t="s">
        <v>2928</v>
      </c>
      <c r="N356" t="s">
        <v>2869</v>
      </c>
      <c r="P356">
        <v>1111130</v>
      </c>
      <c r="R356" t="s">
        <v>1728</v>
      </c>
      <c r="V356" t="s">
        <v>2777</v>
      </c>
      <c r="W356" t="s">
        <v>2778</v>
      </c>
      <c r="X356" t="s">
        <v>2779</v>
      </c>
      <c r="Y356" t="s">
        <v>924</v>
      </c>
    </row>
    <row r="357" spans="1:25">
      <c r="A357">
        <v>356</v>
      </c>
      <c r="B357" t="s">
        <v>2740</v>
      </c>
      <c r="C357">
        <v>111017</v>
      </c>
      <c r="D357" t="s">
        <v>2929</v>
      </c>
      <c r="E357" s="1">
        <v>42300000</v>
      </c>
      <c r="H357" t="s">
        <v>2740</v>
      </c>
      <c r="I357" t="s">
        <v>2930</v>
      </c>
      <c r="J357" t="s">
        <v>2874</v>
      </c>
      <c r="M357" t="s">
        <v>2931</v>
      </c>
      <c r="N357" t="s">
        <v>2932</v>
      </c>
      <c r="O357">
        <v>1110322</v>
      </c>
      <c r="P357">
        <v>1111017</v>
      </c>
      <c r="R357" t="s">
        <v>2933</v>
      </c>
      <c r="V357" t="s">
        <v>2751</v>
      </c>
      <c r="W357" t="s">
        <v>2752</v>
      </c>
      <c r="X357" t="s">
        <v>2753</v>
      </c>
      <c r="Y357" t="s">
        <v>924</v>
      </c>
    </row>
    <row r="358" spans="1:25">
      <c r="A358">
        <v>357</v>
      </c>
      <c r="B358" t="s">
        <v>2740</v>
      </c>
      <c r="C358" t="s">
        <v>2934</v>
      </c>
      <c r="D358" t="s">
        <v>2935</v>
      </c>
      <c r="E358" s="1">
        <v>33373297</v>
      </c>
      <c r="H358" t="s">
        <v>2740</v>
      </c>
      <c r="I358" t="s">
        <v>2936</v>
      </c>
      <c r="J358" t="s">
        <v>2864</v>
      </c>
      <c r="K358">
        <v>196161.56469999999</v>
      </c>
      <c r="L358">
        <v>2528370.909</v>
      </c>
      <c r="M358" t="s">
        <v>2864</v>
      </c>
      <c r="N358" t="s">
        <v>2937</v>
      </c>
      <c r="O358">
        <v>1080927</v>
      </c>
      <c r="P358">
        <v>1110131</v>
      </c>
      <c r="Q358">
        <v>1111231</v>
      </c>
      <c r="R358">
        <v>85.42</v>
      </c>
      <c r="S358">
        <v>85.42</v>
      </c>
      <c r="T358" t="s">
        <v>964</v>
      </c>
      <c r="U358" s="1">
        <v>26615730</v>
      </c>
      <c r="V358" t="s">
        <v>2938</v>
      </c>
      <c r="W358" t="s">
        <v>2939</v>
      </c>
      <c r="X358" t="s">
        <v>2940</v>
      </c>
      <c r="Y358" t="s">
        <v>924</v>
      </c>
    </row>
    <row r="359" spans="1:25">
      <c r="A359">
        <v>358</v>
      </c>
      <c r="B359" t="s">
        <v>2740</v>
      </c>
      <c r="C359" t="s">
        <v>2941</v>
      </c>
      <c r="D359" t="s">
        <v>2942</v>
      </c>
      <c r="E359" s="1">
        <v>64005844</v>
      </c>
      <c r="H359" t="s">
        <v>2740</v>
      </c>
      <c r="I359" t="s">
        <v>2174</v>
      </c>
      <c r="J359" t="s">
        <v>2943</v>
      </c>
      <c r="K359">
        <v>205974.7194</v>
      </c>
      <c r="L359">
        <v>2528130.1140000001</v>
      </c>
      <c r="M359" t="s">
        <v>2944</v>
      </c>
      <c r="N359" t="s">
        <v>2945</v>
      </c>
      <c r="O359">
        <v>1110110</v>
      </c>
      <c r="P359">
        <v>1120131</v>
      </c>
      <c r="R359">
        <v>19</v>
      </c>
      <c r="S359">
        <v>64.3</v>
      </c>
      <c r="T359" t="s">
        <v>964</v>
      </c>
      <c r="U359" s="1">
        <v>14225000</v>
      </c>
      <c r="V359" t="s">
        <v>2946</v>
      </c>
      <c r="W359" t="s">
        <v>2947</v>
      </c>
      <c r="X359" t="s">
        <v>2948</v>
      </c>
      <c r="Y359" t="s">
        <v>924</v>
      </c>
    </row>
    <row r="360" spans="1:25">
      <c r="A360">
        <v>359</v>
      </c>
      <c r="B360" t="s">
        <v>2740</v>
      </c>
      <c r="C360" t="s">
        <v>2949</v>
      </c>
      <c r="D360" t="s">
        <v>2950</v>
      </c>
      <c r="E360" s="1">
        <v>33100000</v>
      </c>
      <c r="H360" t="s">
        <v>2740</v>
      </c>
      <c r="I360" t="s">
        <v>2951</v>
      </c>
      <c r="J360" t="s">
        <v>2943</v>
      </c>
      <c r="K360">
        <v>209782.0226</v>
      </c>
      <c r="L360">
        <v>2514651.92</v>
      </c>
      <c r="M360" t="s">
        <v>2952</v>
      </c>
      <c r="N360" t="s">
        <v>2953</v>
      </c>
      <c r="O360">
        <v>1110107</v>
      </c>
      <c r="P360">
        <v>1120131</v>
      </c>
      <c r="R360">
        <v>58.67</v>
      </c>
      <c r="S360">
        <v>58.67</v>
      </c>
      <c r="T360" t="s">
        <v>964</v>
      </c>
      <c r="U360" s="1">
        <v>11360000</v>
      </c>
      <c r="V360" t="s">
        <v>2954</v>
      </c>
      <c r="W360" t="s">
        <v>2955</v>
      </c>
      <c r="X360" t="s">
        <v>2956</v>
      </c>
      <c r="Y360" t="s">
        <v>2957</v>
      </c>
    </row>
    <row r="361" spans="1:25">
      <c r="A361">
        <v>360</v>
      </c>
      <c r="B361" t="s">
        <v>2740</v>
      </c>
      <c r="C361" t="s">
        <v>2958</v>
      </c>
      <c r="D361" t="s">
        <v>2959</v>
      </c>
      <c r="E361" s="1">
        <v>63715327</v>
      </c>
      <c r="H361" t="s">
        <v>2740</v>
      </c>
      <c r="I361" t="s">
        <v>2936</v>
      </c>
      <c r="J361" t="s">
        <v>2803</v>
      </c>
      <c r="K361">
        <v>196725.11050000001</v>
      </c>
      <c r="L361">
        <v>2521459.2629999998</v>
      </c>
      <c r="M361" t="s">
        <v>2803</v>
      </c>
      <c r="N361" t="s">
        <v>2960</v>
      </c>
      <c r="O361">
        <v>1110113</v>
      </c>
      <c r="P361">
        <v>1120131</v>
      </c>
      <c r="R361">
        <v>69.33</v>
      </c>
      <c r="S361">
        <v>69.33</v>
      </c>
      <c r="T361" t="s">
        <v>964</v>
      </c>
      <c r="U361" s="1">
        <v>24008719</v>
      </c>
      <c r="V361" t="s">
        <v>2961</v>
      </c>
      <c r="W361" t="s">
        <v>2962</v>
      </c>
      <c r="X361" t="s">
        <v>2963</v>
      </c>
      <c r="Y361" t="s">
        <v>2964</v>
      </c>
    </row>
    <row r="362" spans="1:25">
      <c r="A362">
        <v>361</v>
      </c>
      <c r="B362" t="s">
        <v>2740</v>
      </c>
      <c r="C362" t="s">
        <v>2965</v>
      </c>
      <c r="D362" t="s">
        <v>2966</v>
      </c>
      <c r="E362" s="1">
        <v>13750000</v>
      </c>
      <c r="H362" t="s">
        <v>2740</v>
      </c>
      <c r="I362" t="s">
        <v>2967</v>
      </c>
      <c r="J362" t="s">
        <v>1238</v>
      </c>
      <c r="K362">
        <v>196869.85190000001</v>
      </c>
      <c r="L362">
        <v>2520400.6120000002</v>
      </c>
      <c r="M362" t="s">
        <v>2968</v>
      </c>
      <c r="N362" t="s">
        <v>2969</v>
      </c>
      <c r="O362">
        <v>1100409</v>
      </c>
      <c r="P362">
        <v>1110630</v>
      </c>
      <c r="R362">
        <v>58.3</v>
      </c>
      <c r="S362">
        <v>58.3</v>
      </c>
      <c r="T362" t="s">
        <v>964</v>
      </c>
      <c r="U362" s="1">
        <v>7477135</v>
      </c>
      <c r="V362" t="s">
        <v>2954</v>
      </c>
      <c r="W362" t="s">
        <v>2955</v>
      </c>
      <c r="X362" t="s">
        <v>2956</v>
      </c>
      <c r="Y362" t="s">
        <v>2970</v>
      </c>
    </row>
    <row r="363" spans="1:25">
      <c r="A363">
        <v>362</v>
      </c>
      <c r="B363" t="s">
        <v>2740</v>
      </c>
      <c r="C363" t="s">
        <v>2971</v>
      </c>
      <c r="D363" t="s">
        <v>2972</v>
      </c>
      <c r="E363" s="1">
        <v>14000000</v>
      </c>
      <c r="H363" t="s">
        <v>2740</v>
      </c>
      <c r="I363" t="s">
        <v>2973</v>
      </c>
      <c r="J363" t="s">
        <v>1238</v>
      </c>
      <c r="K363">
        <v>191480.93429999999</v>
      </c>
      <c r="L363">
        <v>2494741.5469999998</v>
      </c>
      <c r="M363" t="s">
        <v>2931</v>
      </c>
      <c r="N363" t="s">
        <v>2974</v>
      </c>
      <c r="O363">
        <v>1100624</v>
      </c>
      <c r="P363">
        <v>1110630</v>
      </c>
      <c r="R363">
        <v>75.5</v>
      </c>
      <c r="S363">
        <v>75.5</v>
      </c>
      <c r="T363" t="s">
        <v>964</v>
      </c>
      <c r="U363" s="1">
        <v>10575600</v>
      </c>
      <c r="V363" t="s">
        <v>2954</v>
      </c>
      <c r="W363" t="s">
        <v>2955</v>
      </c>
      <c r="X363" t="s">
        <v>2956</v>
      </c>
      <c r="Y363" t="s">
        <v>2975</v>
      </c>
    </row>
    <row r="364" spans="1:25">
      <c r="A364">
        <v>363</v>
      </c>
      <c r="B364" t="s">
        <v>2740</v>
      </c>
      <c r="C364" t="s">
        <v>2976</v>
      </c>
      <c r="D364" t="s">
        <v>2977</v>
      </c>
      <c r="E364" s="1">
        <v>5960000</v>
      </c>
      <c r="H364" t="s">
        <v>2740</v>
      </c>
      <c r="I364" t="s">
        <v>2978</v>
      </c>
      <c r="J364" t="s">
        <v>2817</v>
      </c>
      <c r="K364">
        <v>195515.5092</v>
      </c>
      <c r="L364">
        <v>2491726.2829999998</v>
      </c>
      <c r="M364" t="s">
        <v>2979</v>
      </c>
      <c r="N364" t="s">
        <v>2980</v>
      </c>
      <c r="O364">
        <v>1110124</v>
      </c>
      <c r="P364">
        <v>1110710</v>
      </c>
      <c r="R364">
        <v>1</v>
      </c>
      <c r="S364">
        <v>10</v>
      </c>
      <c r="T364" t="s">
        <v>964</v>
      </c>
      <c r="U364">
        <v>0</v>
      </c>
      <c r="V364" t="s">
        <v>2981</v>
      </c>
      <c r="W364" t="s">
        <v>2982</v>
      </c>
      <c r="X364" t="s">
        <v>2983</v>
      </c>
      <c r="Y364" t="s">
        <v>924</v>
      </c>
    </row>
    <row r="365" spans="1:25">
      <c r="A365">
        <v>364</v>
      </c>
      <c r="B365" t="s">
        <v>2740</v>
      </c>
      <c r="C365" t="s">
        <v>2984</v>
      </c>
      <c r="D365" t="s">
        <v>2985</v>
      </c>
      <c r="E365" s="1">
        <v>7870000</v>
      </c>
      <c r="I365" t="s">
        <v>2986</v>
      </c>
      <c r="J365" t="s">
        <v>2855</v>
      </c>
      <c r="N365" t="s">
        <v>2987</v>
      </c>
      <c r="R365" t="s">
        <v>1044</v>
      </c>
      <c r="V365" t="s">
        <v>2938</v>
      </c>
      <c r="W365" t="s">
        <v>2939</v>
      </c>
      <c r="X365" t="s">
        <v>2940</v>
      </c>
      <c r="Y365" t="s">
        <v>924</v>
      </c>
    </row>
    <row r="366" spans="1:25">
      <c r="A366">
        <v>365</v>
      </c>
      <c r="B366" t="s">
        <v>2740</v>
      </c>
      <c r="C366" t="s">
        <v>2988</v>
      </c>
      <c r="D366" t="s">
        <v>2989</v>
      </c>
      <c r="E366" s="1">
        <v>8567500</v>
      </c>
      <c r="I366" t="s">
        <v>2990</v>
      </c>
      <c r="J366" t="s">
        <v>2874</v>
      </c>
      <c r="M366" t="s">
        <v>2791</v>
      </c>
      <c r="N366" t="s">
        <v>2991</v>
      </c>
      <c r="R366" t="s">
        <v>2992</v>
      </c>
      <c r="V366" t="s">
        <v>2993</v>
      </c>
      <c r="W366" t="s">
        <v>2994</v>
      </c>
      <c r="X366" t="s">
        <v>2995</v>
      </c>
      <c r="Y366" t="s">
        <v>924</v>
      </c>
    </row>
    <row r="367" spans="1:25">
      <c r="A367">
        <v>366</v>
      </c>
      <c r="B367" t="s">
        <v>2740</v>
      </c>
      <c r="C367" t="s">
        <v>2996</v>
      </c>
      <c r="D367" t="s">
        <v>2997</v>
      </c>
      <c r="E367" s="1">
        <v>7770000</v>
      </c>
      <c r="H367" t="s">
        <v>2740</v>
      </c>
      <c r="I367" t="s">
        <v>2986</v>
      </c>
      <c r="J367" t="s">
        <v>2864</v>
      </c>
      <c r="M367" t="s">
        <v>2864</v>
      </c>
      <c r="N367" t="s">
        <v>2998</v>
      </c>
      <c r="O367">
        <v>1110407</v>
      </c>
      <c r="P367">
        <v>1111130</v>
      </c>
      <c r="R367" t="s">
        <v>2427</v>
      </c>
      <c r="V367" t="s">
        <v>2961</v>
      </c>
      <c r="W367" t="s">
        <v>2962</v>
      </c>
      <c r="X367" t="s">
        <v>2963</v>
      </c>
      <c r="Y367" t="s">
        <v>2999</v>
      </c>
    </row>
    <row r="368" spans="1:25">
      <c r="A368">
        <v>367</v>
      </c>
      <c r="B368" t="s">
        <v>2740</v>
      </c>
      <c r="C368" t="s">
        <v>3000</v>
      </c>
      <c r="D368" t="s">
        <v>3001</v>
      </c>
      <c r="E368" s="1">
        <v>7980000</v>
      </c>
      <c r="I368" t="s">
        <v>2795</v>
      </c>
      <c r="J368" t="s">
        <v>2874</v>
      </c>
      <c r="M368" t="s">
        <v>2791</v>
      </c>
      <c r="N368" t="s">
        <v>3002</v>
      </c>
      <c r="R368" t="s">
        <v>1787</v>
      </c>
      <c r="V368" t="s">
        <v>2993</v>
      </c>
      <c r="W368" t="s">
        <v>2994</v>
      </c>
      <c r="X368" t="s">
        <v>2995</v>
      </c>
      <c r="Y368" t="s">
        <v>924</v>
      </c>
    </row>
    <row r="369" spans="1:25">
      <c r="A369">
        <v>368</v>
      </c>
      <c r="B369" t="s">
        <v>2740</v>
      </c>
      <c r="C369" t="s">
        <v>3003</v>
      </c>
      <c r="D369" t="s">
        <v>3004</v>
      </c>
      <c r="E369" s="1">
        <v>7870000</v>
      </c>
      <c r="I369" t="s">
        <v>2986</v>
      </c>
      <c r="J369" t="s">
        <v>2855</v>
      </c>
      <c r="N369" t="s">
        <v>3005</v>
      </c>
      <c r="R369" t="s">
        <v>2992</v>
      </c>
      <c r="V369" t="s">
        <v>2938</v>
      </c>
      <c r="W369" t="s">
        <v>2939</v>
      </c>
      <c r="X369" t="s">
        <v>2940</v>
      </c>
      <c r="Y369" t="s">
        <v>924</v>
      </c>
    </row>
    <row r="370" spans="1:25">
      <c r="A370">
        <v>369</v>
      </c>
      <c r="B370" t="s">
        <v>2740</v>
      </c>
      <c r="C370" t="s">
        <v>3006</v>
      </c>
      <c r="D370" t="s">
        <v>3007</v>
      </c>
      <c r="E370" s="1">
        <v>8444000</v>
      </c>
      <c r="H370" t="s">
        <v>2740</v>
      </c>
      <c r="I370" t="s">
        <v>3008</v>
      </c>
      <c r="J370" t="s">
        <v>1238</v>
      </c>
      <c r="M370" t="s">
        <v>3009</v>
      </c>
      <c r="N370" t="s">
        <v>3010</v>
      </c>
      <c r="O370">
        <v>1101221</v>
      </c>
      <c r="P370">
        <v>1111220</v>
      </c>
      <c r="R370">
        <v>0</v>
      </c>
      <c r="S370">
        <v>0</v>
      </c>
      <c r="T370" t="s">
        <v>1198</v>
      </c>
      <c r="U370">
        <v>0</v>
      </c>
      <c r="V370" t="s">
        <v>3011</v>
      </c>
      <c r="W370" t="s">
        <v>3012</v>
      </c>
      <c r="X370" t="s">
        <v>3013</v>
      </c>
      <c r="Y370" t="s">
        <v>924</v>
      </c>
    </row>
    <row r="371" spans="1:25">
      <c r="A371">
        <v>370</v>
      </c>
      <c r="B371" t="s">
        <v>2740</v>
      </c>
      <c r="C371" t="s">
        <v>3014</v>
      </c>
      <c r="D371" t="s">
        <v>3015</v>
      </c>
      <c r="E371" s="1">
        <v>8880000</v>
      </c>
      <c r="H371" t="s">
        <v>2740</v>
      </c>
      <c r="I371" t="s">
        <v>3016</v>
      </c>
      <c r="J371" t="s">
        <v>1238</v>
      </c>
      <c r="K371">
        <v>204906.82310000001</v>
      </c>
      <c r="L371">
        <v>2519986.5049999999</v>
      </c>
      <c r="M371" t="s">
        <v>2979</v>
      </c>
      <c r="N371" t="s">
        <v>3017</v>
      </c>
      <c r="O371">
        <v>1101208</v>
      </c>
      <c r="P371">
        <v>1111130</v>
      </c>
      <c r="R371">
        <v>1</v>
      </c>
      <c r="S371">
        <v>1</v>
      </c>
      <c r="T371" t="s">
        <v>964</v>
      </c>
      <c r="U371">
        <v>0</v>
      </c>
      <c r="V371" t="s">
        <v>3018</v>
      </c>
      <c r="W371" t="s">
        <v>3019</v>
      </c>
      <c r="X371" t="s">
        <v>3020</v>
      </c>
      <c r="Y371" t="s">
        <v>924</v>
      </c>
    </row>
    <row r="372" spans="1:25">
      <c r="A372">
        <v>371</v>
      </c>
      <c r="B372" t="s">
        <v>2740</v>
      </c>
      <c r="C372" t="s">
        <v>3021</v>
      </c>
      <c r="D372" t="s">
        <v>3022</v>
      </c>
      <c r="E372" s="1">
        <v>31600000</v>
      </c>
      <c r="H372" t="s">
        <v>2740</v>
      </c>
      <c r="I372" t="s">
        <v>3023</v>
      </c>
      <c r="J372" t="s">
        <v>2861</v>
      </c>
      <c r="K372">
        <v>213435.74650000001</v>
      </c>
      <c r="L372">
        <v>2512434.0780000002</v>
      </c>
      <c r="M372" t="s">
        <v>3024</v>
      </c>
      <c r="N372" t="s">
        <v>2953</v>
      </c>
      <c r="O372">
        <v>1101210</v>
      </c>
      <c r="P372">
        <v>1120131</v>
      </c>
      <c r="R372">
        <v>87.46</v>
      </c>
      <c r="S372">
        <v>87.46</v>
      </c>
      <c r="T372" t="s">
        <v>964</v>
      </c>
      <c r="U372" s="1">
        <v>19169100</v>
      </c>
      <c r="V372" t="s">
        <v>2981</v>
      </c>
      <c r="W372" t="s">
        <v>2982</v>
      </c>
      <c r="X372" t="s">
        <v>3025</v>
      </c>
      <c r="Y372" t="s">
        <v>3026</v>
      </c>
    </row>
    <row r="373" spans="1:25">
      <c r="A373">
        <v>372</v>
      </c>
      <c r="B373" t="s">
        <v>2740</v>
      </c>
      <c r="C373" t="s">
        <v>3027</v>
      </c>
      <c r="D373" t="s">
        <v>3028</v>
      </c>
      <c r="E373" s="1">
        <v>29000000</v>
      </c>
      <c r="H373" t="s">
        <v>2740</v>
      </c>
      <c r="I373" t="s">
        <v>2936</v>
      </c>
      <c r="J373" t="s">
        <v>1265</v>
      </c>
      <c r="K373">
        <v>208562.01560000001</v>
      </c>
      <c r="L373">
        <v>2558263.35</v>
      </c>
      <c r="M373" t="s">
        <v>1265</v>
      </c>
      <c r="N373" t="s">
        <v>3028</v>
      </c>
      <c r="O373">
        <v>1100419</v>
      </c>
      <c r="P373">
        <v>1120131</v>
      </c>
      <c r="R373">
        <v>79.03</v>
      </c>
      <c r="S373">
        <v>79.03</v>
      </c>
      <c r="T373" t="s">
        <v>964</v>
      </c>
      <c r="U373" s="1">
        <v>20250079</v>
      </c>
      <c r="V373" t="s">
        <v>2938</v>
      </c>
      <c r="W373" t="s">
        <v>2939</v>
      </c>
      <c r="X373" t="s">
        <v>2940</v>
      </c>
      <c r="Y373" t="s">
        <v>924</v>
      </c>
    </row>
    <row r="374" spans="1:25">
      <c r="A374">
        <v>373</v>
      </c>
      <c r="B374" t="s">
        <v>3029</v>
      </c>
      <c r="C374" t="s">
        <v>3030</v>
      </c>
      <c r="D374" t="s">
        <v>3031</v>
      </c>
      <c r="E374" s="1">
        <v>26556000</v>
      </c>
      <c r="F374" s="1">
        <v>25980701</v>
      </c>
      <c r="H374" t="s">
        <v>3029</v>
      </c>
      <c r="I374" t="s">
        <v>3032</v>
      </c>
      <c r="J374" t="s">
        <v>3033</v>
      </c>
      <c r="K374">
        <v>263970.777</v>
      </c>
      <c r="L374">
        <v>2535164.6779999998</v>
      </c>
      <c r="M374" t="s">
        <v>3034</v>
      </c>
      <c r="N374" t="s">
        <v>3035</v>
      </c>
      <c r="O374">
        <v>1100625</v>
      </c>
      <c r="P374">
        <v>1101221</v>
      </c>
      <c r="Q374">
        <v>1110107</v>
      </c>
      <c r="R374">
        <v>100</v>
      </c>
      <c r="S374">
        <v>100</v>
      </c>
      <c r="T374" t="s">
        <v>1303</v>
      </c>
      <c r="U374" s="1">
        <v>25980701</v>
      </c>
      <c r="V374" t="s">
        <v>3036</v>
      </c>
      <c r="W374" t="s">
        <v>3037</v>
      </c>
      <c r="X374" t="s">
        <v>3038</v>
      </c>
      <c r="Y374" t="s">
        <v>1456</v>
      </c>
    </row>
    <row r="375" spans="1:25">
      <c r="A375">
        <v>374</v>
      </c>
      <c r="B375" t="s">
        <v>3029</v>
      </c>
      <c r="C375" t="s">
        <v>3039</v>
      </c>
      <c r="D375" t="s">
        <v>3040</v>
      </c>
      <c r="E375" s="1">
        <v>40580000</v>
      </c>
      <c r="H375" t="s">
        <v>3029</v>
      </c>
      <c r="I375" t="s">
        <v>3041</v>
      </c>
      <c r="J375" t="s">
        <v>3042</v>
      </c>
      <c r="K375">
        <v>289216.2855</v>
      </c>
      <c r="L375">
        <v>2556635.747</v>
      </c>
      <c r="M375" t="s">
        <v>3043</v>
      </c>
      <c r="N375" t="s">
        <v>3044</v>
      </c>
      <c r="O375">
        <v>1101213</v>
      </c>
      <c r="P375">
        <v>1110610</v>
      </c>
      <c r="R375">
        <v>82.4</v>
      </c>
      <c r="S375">
        <v>81.17</v>
      </c>
      <c r="T375" t="s">
        <v>964</v>
      </c>
      <c r="U375" s="1">
        <v>26462426</v>
      </c>
      <c r="V375" t="s">
        <v>3045</v>
      </c>
      <c r="W375" t="s">
        <v>3046</v>
      </c>
      <c r="X375" t="s">
        <v>3047</v>
      </c>
      <c r="Y375">
        <v>1040775</v>
      </c>
    </row>
    <row r="376" spans="1:25">
      <c r="A376">
        <v>375</v>
      </c>
      <c r="B376" t="s">
        <v>3029</v>
      </c>
      <c r="C376" t="s">
        <v>3048</v>
      </c>
      <c r="D376" t="s">
        <v>3049</v>
      </c>
      <c r="E376" s="1">
        <v>34700000</v>
      </c>
      <c r="H376" t="s">
        <v>3029</v>
      </c>
      <c r="I376" t="s">
        <v>3050</v>
      </c>
      <c r="J376" t="s">
        <v>3051</v>
      </c>
      <c r="K376">
        <v>266720.1776</v>
      </c>
      <c r="L376">
        <v>2549384.1979999999</v>
      </c>
      <c r="M376" t="s">
        <v>3052</v>
      </c>
      <c r="N376" t="s">
        <v>3053</v>
      </c>
      <c r="O376">
        <v>1110103</v>
      </c>
      <c r="P376">
        <v>1110731</v>
      </c>
      <c r="R376">
        <v>20.25</v>
      </c>
      <c r="S376">
        <v>20.29</v>
      </c>
      <c r="T376" t="s">
        <v>964</v>
      </c>
      <c r="U376" s="1">
        <v>3277050</v>
      </c>
      <c r="V376" t="s">
        <v>3036</v>
      </c>
      <c r="W376" t="s">
        <v>3037</v>
      </c>
      <c r="X376" t="s">
        <v>3054</v>
      </c>
      <c r="Y376" t="s">
        <v>805</v>
      </c>
    </row>
    <row r="377" spans="1:25">
      <c r="A377">
        <v>376</v>
      </c>
      <c r="B377" t="s">
        <v>3029</v>
      </c>
      <c r="C377" t="s">
        <v>3055</v>
      </c>
      <c r="D377" t="s">
        <v>3007</v>
      </c>
      <c r="E377" s="1">
        <v>2080000</v>
      </c>
      <c r="H377" t="s">
        <v>3029</v>
      </c>
      <c r="I377" t="s">
        <v>3056</v>
      </c>
      <c r="J377" t="s">
        <v>3057</v>
      </c>
      <c r="M377" t="s">
        <v>3057</v>
      </c>
      <c r="N377" t="s">
        <v>3058</v>
      </c>
      <c r="O377">
        <v>1110107</v>
      </c>
      <c r="P377">
        <v>1111130</v>
      </c>
      <c r="R377">
        <v>37.21</v>
      </c>
      <c r="S377">
        <v>37.21</v>
      </c>
      <c r="T377" t="s">
        <v>964</v>
      </c>
      <c r="U377">
        <v>0</v>
      </c>
      <c r="V377" t="s">
        <v>3059</v>
      </c>
      <c r="W377" t="s">
        <v>3046</v>
      </c>
      <c r="X377" t="s">
        <v>3060</v>
      </c>
      <c r="Y377" t="s">
        <v>1456</v>
      </c>
    </row>
    <row r="378" spans="1:25">
      <c r="A378">
        <v>377</v>
      </c>
      <c r="B378" t="s">
        <v>3029</v>
      </c>
      <c r="C378" t="s">
        <v>3061</v>
      </c>
      <c r="D378" t="s">
        <v>3062</v>
      </c>
      <c r="E378" s="1">
        <v>3462000</v>
      </c>
      <c r="H378" t="s">
        <v>3029</v>
      </c>
      <c r="I378" t="s">
        <v>3041</v>
      </c>
      <c r="J378" t="s">
        <v>3057</v>
      </c>
      <c r="M378" t="s">
        <v>3063</v>
      </c>
      <c r="N378" t="s">
        <v>3064</v>
      </c>
      <c r="R378" t="s">
        <v>3065</v>
      </c>
      <c r="V378" t="s">
        <v>3066</v>
      </c>
      <c r="W378" t="s">
        <v>3067</v>
      </c>
      <c r="X378" t="s">
        <v>3068</v>
      </c>
      <c r="Y378" t="s">
        <v>363</v>
      </c>
    </row>
    <row r="379" spans="1:25">
      <c r="A379">
        <v>378</v>
      </c>
      <c r="B379" t="s">
        <v>3029</v>
      </c>
      <c r="C379" t="s">
        <v>3069</v>
      </c>
      <c r="D379" t="s">
        <v>3070</v>
      </c>
      <c r="E379" s="1">
        <v>3468000</v>
      </c>
      <c r="I379" t="s">
        <v>3041</v>
      </c>
      <c r="J379" t="s">
        <v>3057</v>
      </c>
      <c r="M379" t="s">
        <v>3071</v>
      </c>
      <c r="N379" t="s">
        <v>3072</v>
      </c>
      <c r="R379" t="s">
        <v>3065</v>
      </c>
      <c r="V379" t="s">
        <v>3073</v>
      </c>
      <c r="W379" t="s">
        <v>3074</v>
      </c>
      <c r="X379" t="s">
        <v>3075</v>
      </c>
      <c r="Y379" t="s">
        <v>363</v>
      </c>
    </row>
    <row r="380" spans="1:25">
      <c r="A380">
        <v>379</v>
      </c>
      <c r="B380" t="s">
        <v>3029</v>
      </c>
      <c r="C380" t="s">
        <v>3076</v>
      </c>
      <c r="D380" t="s">
        <v>3077</v>
      </c>
      <c r="E380" s="1">
        <v>3470000</v>
      </c>
      <c r="H380" t="s">
        <v>3029</v>
      </c>
      <c r="I380" t="s">
        <v>3041</v>
      </c>
      <c r="J380" t="s">
        <v>3057</v>
      </c>
      <c r="M380" t="s">
        <v>3078</v>
      </c>
      <c r="N380" t="s">
        <v>3079</v>
      </c>
      <c r="R380" t="s">
        <v>3065</v>
      </c>
      <c r="V380" t="s">
        <v>3080</v>
      </c>
      <c r="W380" t="s">
        <v>3081</v>
      </c>
      <c r="X380" t="s">
        <v>3082</v>
      </c>
      <c r="Y380" t="s">
        <v>363</v>
      </c>
    </row>
    <row r="381" spans="1:25">
      <c r="A381">
        <v>380</v>
      </c>
      <c r="B381" t="s">
        <v>3029</v>
      </c>
      <c r="C381" t="s">
        <v>3083</v>
      </c>
      <c r="D381" t="s">
        <v>3084</v>
      </c>
      <c r="E381" s="1">
        <v>9150000</v>
      </c>
      <c r="H381" t="s">
        <v>3029</v>
      </c>
      <c r="I381" t="s">
        <v>3085</v>
      </c>
      <c r="J381" t="s">
        <v>3051</v>
      </c>
      <c r="K381">
        <v>269404.31520000001</v>
      </c>
      <c r="L381">
        <v>2552452.0180000002</v>
      </c>
      <c r="M381" t="s">
        <v>3052</v>
      </c>
      <c r="N381" t="s">
        <v>3086</v>
      </c>
      <c r="O381">
        <v>1110207</v>
      </c>
      <c r="P381">
        <v>1110527</v>
      </c>
      <c r="R381">
        <v>30</v>
      </c>
      <c r="S381">
        <v>48.18</v>
      </c>
      <c r="T381" t="s">
        <v>964</v>
      </c>
      <c r="U381">
        <v>0</v>
      </c>
      <c r="V381" t="s">
        <v>3087</v>
      </c>
      <c r="W381" t="s">
        <v>3046</v>
      </c>
      <c r="X381" t="s">
        <v>3088</v>
      </c>
      <c r="Y381" t="s">
        <v>924</v>
      </c>
    </row>
    <row r="382" spans="1:25">
      <c r="A382">
        <v>381</v>
      </c>
      <c r="B382" t="s">
        <v>3029</v>
      </c>
      <c r="C382" t="s">
        <v>614</v>
      </c>
      <c r="D382" t="s">
        <v>611</v>
      </c>
      <c r="E382" s="1">
        <v>279900000</v>
      </c>
      <c r="H382" t="s">
        <v>1071</v>
      </c>
      <c r="I382" t="s">
        <v>3089</v>
      </c>
      <c r="J382" t="s">
        <v>1534</v>
      </c>
      <c r="K382">
        <v>169960.10930000001</v>
      </c>
      <c r="L382">
        <v>2592748.1379999998</v>
      </c>
      <c r="M382" t="s">
        <v>3090</v>
      </c>
      <c r="N382" t="s">
        <v>3091</v>
      </c>
      <c r="O382">
        <v>1091221</v>
      </c>
      <c r="P382">
        <v>1111210</v>
      </c>
      <c r="R382">
        <v>60.66</v>
      </c>
      <c r="S382">
        <v>62.5</v>
      </c>
      <c r="T382" t="s">
        <v>964</v>
      </c>
      <c r="U382" s="1">
        <v>151861316</v>
      </c>
      <c r="V382" t="s">
        <v>3092</v>
      </c>
      <c r="W382" t="s">
        <v>3046</v>
      </c>
      <c r="X382" t="s">
        <v>3093</v>
      </c>
      <c r="Y382" t="s">
        <v>405</v>
      </c>
    </row>
    <row r="383" spans="1:25">
      <c r="A383">
        <v>382</v>
      </c>
      <c r="B383" t="s">
        <v>3094</v>
      </c>
      <c r="C383" t="s">
        <v>3095</v>
      </c>
      <c r="D383" t="s">
        <v>3096</v>
      </c>
      <c r="E383" s="1">
        <v>67680000</v>
      </c>
      <c r="F383" s="1">
        <v>69397231</v>
      </c>
      <c r="H383" t="s">
        <v>3094</v>
      </c>
      <c r="I383" t="s">
        <v>3097</v>
      </c>
      <c r="J383" t="s">
        <v>3098</v>
      </c>
      <c r="K383">
        <v>303412.04670000001</v>
      </c>
      <c r="L383">
        <v>2649309.0839999998</v>
      </c>
      <c r="M383" t="s">
        <v>3098</v>
      </c>
      <c r="N383" t="s">
        <v>3099</v>
      </c>
      <c r="O383">
        <v>1100113</v>
      </c>
      <c r="P383">
        <v>1101208</v>
      </c>
      <c r="Q383">
        <v>1110208</v>
      </c>
      <c r="R383">
        <v>100</v>
      </c>
      <c r="S383">
        <v>100</v>
      </c>
      <c r="T383" t="s">
        <v>960</v>
      </c>
      <c r="U383" s="1">
        <v>58612101</v>
      </c>
      <c r="V383" t="s">
        <v>3100</v>
      </c>
      <c r="W383" t="s">
        <v>3101</v>
      </c>
      <c r="X383" t="s">
        <v>3102</v>
      </c>
      <c r="Y383">
        <v>1100003</v>
      </c>
    </row>
    <row r="384" spans="1:25">
      <c r="A384">
        <v>383</v>
      </c>
      <c r="B384" t="s">
        <v>3094</v>
      </c>
      <c r="C384" t="s">
        <v>3103</v>
      </c>
      <c r="D384" t="s">
        <v>3104</v>
      </c>
      <c r="E384" s="1">
        <v>21970000</v>
      </c>
      <c r="F384" s="1">
        <v>13570421</v>
      </c>
      <c r="H384" t="s">
        <v>3094</v>
      </c>
      <c r="I384" t="s">
        <v>2226</v>
      </c>
      <c r="J384" t="s">
        <v>3105</v>
      </c>
      <c r="K384">
        <v>282572.56929999997</v>
      </c>
      <c r="L384">
        <v>2578620.1800000002</v>
      </c>
      <c r="M384" t="s">
        <v>3105</v>
      </c>
      <c r="N384" t="s">
        <v>3106</v>
      </c>
      <c r="O384">
        <v>1090417</v>
      </c>
      <c r="P384">
        <v>1101018</v>
      </c>
      <c r="Q384">
        <v>1110208</v>
      </c>
      <c r="R384">
        <v>100</v>
      </c>
      <c r="S384">
        <v>100</v>
      </c>
      <c r="T384" t="s">
        <v>960</v>
      </c>
      <c r="U384" s="1">
        <v>11072250</v>
      </c>
      <c r="V384" t="s">
        <v>3107</v>
      </c>
      <c r="W384" t="s">
        <v>3108</v>
      </c>
      <c r="X384" t="s">
        <v>3109</v>
      </c>
      <c r="Y384" t="s">
        <v>924</v>
      </c>
    </row>
    <row r="385" spans="1:25">
      <c r="A385">
        <v>384</v>
      </c>
      <c r="B385" t="s">
        <v>3094</v>
      </c>
      <c r="C385" t="s">
        <v>3110</v>
      </c>
      <c r="D385" t="s">
        <v>3111</v>
      </c>
      <c r="E385" s="1">
        <v>7160000</v>
      </c>
      <c r="H385" t="s">
        <v>3112</v>
      </c>
      <c r="I385" t="s">
        <v>3113</v>
      </c>
      <c r="J385" t="s">
        <v>3114</v>
      </c>
      <c r="K385">
        <v>310849.8052</v>
      </c>
      <c r="L385">
        <v>2652361.2990000001</v>
      </c>
      <c r="M385" t="s">
        <v>3114</v>
      </c>
      <c r="N385" t="s">
        <v>3115</v>
      </c>
      <c r="O385">
        <v>1100114</v>
      </c>
      <c r="P385">
        <v>1100513</v>
      </c>
      <c r="Q385">
        <v>1101014</v>
      </c>
      <c r="R385">
        <v>100</v>
      </c>
      <c r="S385">
        <v>100</v>
      </c>
      <c r="T385" t="s">
        <v>960</v>
      </c>
      <c r="U385" s="1">
        <v>6218810</v>
      </c>
      <c r="V385" t="s">
        <v>3100</v>
      </c>
      <c r="W385" t="s">
        <v>3101</v>
      </c>
      <c r="X385" t="s">
        <v>3102</v>
      </c>
      <c r="Y385">
        <v>1040774</v>
      </c>
    </row>
    <row r="386" spans="1:25">
      <c r="A386">
        <v>385</v>
      </c>
      <c r="B386" t="s">
        <v>3094</v>
      </c>
      <c r="C386" t="s">
        <v>3116</v>
      </c>
      <c r="D386" t="s">
        <v>3117</v>
      </c>
      <c r="E386" s="1">
        <v>23850000</v>
      </c>
      <c r="H386" t="s">
        <v>3094</v>
      </c>
      <c r="I386" t="s">
        <v>3118</v>
      </c>
      <c r="J386" t="s">
        <v>3119</v>
      </c>
      <c r="K386">
        <v>289758.09409999999</v>
      </c>
      <c r="L386">
        <v>2599612.773</v>
      </c>
      <c r="M386" t="s">
        <v>3119</v>
      </c>
      <c r="N386" t="s">
        <v>3120</v>
      </c>
      <c r="O386">
        <v>1110120</v>
      </c>
      <c r="P386">
        <v>1110718</v>
      </c>
      <c r="R386">
        <v>29.24</v>
      </c>
      <c r="S386">
        <v>30.35</v>
      </c>
      <c r="T386" t="s">
        <v>964</v>
      </c>
      <c r="U386">
        <v>0</v>
      </c>
      <c r="V386" t="s">
        <v>3121</v>
      </c>
      <c r="W386" t="s">
        <v>3122</v>
      </c>
      <c r="X386" t="s">
        <v>3102</v>
      </c>
      <c r="Y386">
        <v>1100003</v>
      </c>
    </row>
    <row r="387" spans="1:25">
      <c r="A387">
        <v>386</v>
      </c>
      <c r="B387" t="s">
        <v>3094</v>
      </c>
      <c r="C387" t="s">
        <v>3123</v>
      </c>
      <c r="D387" t="s">
        <v>3124</v>
      </c>
      <c r="E387" s="1">
        <v>18160000</v>
      </c>
      <c r="H387" t="s">
        <v>3094</v>
      </c>
      <c r="I387" t="s">
        <v>3125</v>
      </c>
      <c r="J387" t="s">
        <v>3126</v>
      </c>
      <c r="K387">
        <v>305172.83919999999</v>
      </c>
      <c r="L387">
        <v>2647017.3939999999</v>
      </c>
      <c r="M387" t="s">
        <v>3126</v>
      </c>
      <c r="N387" t="s">
        <v>3127</v>
      </c>
      <c r="O387">
        <v>1110120</v>
      </c>
      <c r="P387">
        <v>1110719</v>
      </c>
      <c r="R387">
        <v>25.81</v>
      </c>
      <c r="S387">
        <v>31.4</v>
      </c>
      <c r="T387" t="s">
        <v>964</v>
      </c>
      <c r="U387" s="1">
        <v>4249350</v>
      </c>
      <c r="V387" t="s">
        <v>3128</v>
      </c>
      <c r="W387" t="s">
        <v>3129</v>
      </c>
      <c r="X387" t="s">
        <v>3102</v>
      </c>
      <c r="Y387">
        <v>1100003</v>
      </c>
    </row>
    <row r="388" spans="1:25">
      <c r="A388">
        <v>387</v>
      </c>
      <c r="B388" t="s">
        <v>3094</v>
      </c>
      <c r="C388" t="s">
        <v>3130</v>
      </c>
      <c r="D388" t="s">
        <v>3131</v>
      </c>
      <c r="E388" s="1">
        <v>2220000</v>
      </c>
      <c r="H388" t="s">
        <v>3094</v>
      </c>
      <c r="I388" t="s">
        <v>3132</v>
      </c>
      <c r="J388" t="s">
        <v>3133</v>
      </c>
      <c r="K388">
        <v>303135.4657</v>
      </c>
      <c r="L388">
        <v>2611134.1749999998</v>
      </c>
      <c r="M388" t="s">
        <v>3134</v>
      </c>
      <c r="N388" t="s">
        <v>3135</v>
      </c>
      <c r="O388">
        <v>1100310</v>
      </c>
      <c r="P388">
        <v>1101130</v>
      </c>
      <c r="R388">
        <v>100</v>
      </c>
      <c r="S388">
        <v>100</v>
      </c>
      <c r="T388" t="s">
        <v>960</v>
      </c>
      <c r="U388" s="1">
        <v>2220000</v>
      </c>
      <c r="V388" t="s">
        <v>3100</v>
      </c>
      <c r="W388" t="s">
        <v>3136</v>
      </c>
      <c r="X388" t="s">
        <v>3137</v>
      </c>
      <c r="Y388">
        <v>1100003</v>
      </c>
    </row>
    <row r="389" spans="1:25">
      <c r="A389">
        <v>388</v>
      </c>
      <c r="B389" t="s">
        <v>3094</v>
      </c>
      <c r="C389" t="s">
        <v>3138</v>
      </c>
      <c r="D389" t="s">
        <v>3139</v>
      </c>
      <c r="E389" s="1">
        <v>16158000</v>
      </c>
      <c r="H389" t="s">
        <v>3094</v>
      </c>
      <c r="I389" t="s">
        <v>3118</v>
      </c>
      <c r="J389" t="s">
        <v>3119</v>
      </c>
      <c r="K389">
        <v>290006.21100000001</v>
      </c>
      <c r="L389">
        <v>2599495.6540000001</v>
      </c>
      <c r="M389" t="s">
        <v>3140</v>
      </c>
      <c r="N389" t="s">
        <v>3141</v>
      </c>
      <c r="O389">
        <v>1100724</v>
      </c>
      <c r="P389">
        <v>1110119</v>
      </c>
      <c r="Q389">
        <v>1110122</v>
      </c>
      <c r="R389">
        <v>100</v>
      </c>
      <c r="S389">
        <v>100</v>
      </c>
      <c r="T389" t="s">
        <v>960</v>
      </c>
      <c r="U389" s="1">
        <v>6797250</v>
      </c>
      <c r="V389" t="s">
        <v>3142</v>
      </c>
      <c r="W389" t="s">
        <v>3143</v>
      </c>
      <c r="X389" t="s">
        <v>3137</v>
      </c>
      <c r="Y389">
        <v>1100003</v>
      </c>
    </row>
    <row r="390" spans="1:25">
      <c r="A390">
        <v>389</v>
      </c>
      <c r="B390" t="s">
        <v>3094</v>
      </c>
      <c r="C390" t="s">
        <v>3144</v>
      </c>
      <c r="D390" t="s">
        <v>3145</v>
      </c>
      <c r="E390" s="1">
        <v>8120000</v>
      </c>
      <c r="H390" t="s">
        <v>3094</v>
      </c>
      <c r="I390" t="s">
        <v>3097</v>
      </c>
      <c r="J390" t="s">
        <v>3146</v>
      </c>
      <c r="K390">
        <v>291556.3039</v>
      </c>
      <c r="L390">
        <v>2617138.8080000002</v>
      </c>
      <c r="M390" t="s">
        <v>3146</v>
      </c>
      <c r="N390" t="s">
        <v>3147</v>
      </c>
      <c r="O390">
        <v>1110107</v>
      </c>
      <c r="P390">
        <v>1110506</v>
      </c>
      <c r="R390">
        <v>52.04</v>
      </c>
      <c r="S390">
        <v>62.77</v>
      </c>
      <c r="T390" t="s">
        <v>964</v>
      </c>
      <c r="U390" s="1">
        <v>3882972</v>
      </c>
      <c r="V390" t="s">
        <v>3121</v>
      </c>
      <c r="W390" t="s">
        <v>3148</v>
      </c>
      <c r="X390" t="s">
        <v>3102</v>
      </c>
      <c r="Y390">
        <v>1100003</v>
      </c>
    </row>
    <row r="391" spans="1:25">
      <c r="A391">
        <v>390</v>
      </c>
      <c r="B391" t="s">
        <v>3094</v>
      </c>
      <c r="C391" t="s">
        <v>3149</v>
      </c>
      <c r="D391" t="s">
        <v>3150</v>
      </c>
      <c r="E391" s="1">
        <v>30520000</v>
      </c>
      <c r="H391" t="s">
        <v>3094</v>
      </c>
      <c r="I391" t="s">
        <v>3151</v>
      </c>
      <c r="J391" t="s">
        <v>3105</v>
      </c>
      <c r="K391">
        <v>278002.31920000003</v>
      </c>
      <c r="L391">
        <v>2576757.1009999998</v>
      </c>
      <c r="M391" t="s">
        <v>3152</v>
      </c>
      <c r="N391" t="s">
        <v>3153</v>
      </c>
      <c r="O391">
        <v>1110119</v>
      </c>
      <c r="P391">
        <v>1110816</v>
      </c>
      <c r="R391">
        <v>14.01</v>
      </c>
      <c r="S391">
        <v>21.77</v>
      </c>
      <c r="T391" t="s">
        <v>964</v>
      </c>
      <c r="U391">
        <v>0</v>
      </c>
      <c r="V391" t="s">
        <v>3142</v>
      </c>
      <c r="W391" t="s">
        <v>3143</v>
      </c>
      <c r="X391" t="s">
        <v>3102</v>
      </c>
      <c r="Y391">
        <v>1100003</v>
      </c>
    </row>
    <row r="392" spans="1:25">
      <c r="A392">
        <v>391</v>
      </c>
      <c r="B392" t="s">
        <v>3094</v>
      </c>
      <c r="C392" t="s">
        <v>3154</v>
      </c>
      <c r="D392" t="s">
        <v>3155</v>
      </c>
      <c r="E392" s="1">
        <v>29400000</v>
      </c>
      <c r="H392" t="s">
        <v>3094</v>
      </c>
      <c r="I392" t="s">
        <v>3125</v>
      </c>
      <c r="J392" t="s">
        <v>3126</v>
      </c>
      <c r="K392">
        <v>310080.7953</v>
      </c>
      <c r="L392">
        <v>2645656.7799999998</v>
      </c>
      <c r="M392" t="s">
        <v>3126</v>
      </c>
      <c r="N392" t="s">
        <v>3156</v>
      </c>
      <c r="O392">
        <v>1100622</v>
      </c>
      <c r="P392">
        <v>1121002</v>
      </c>
      <c r="R392">
        <v>29.96</v>
      </c>
      <c r="S392">
        <v>33.619999999999997</v>
      </c>
      <c r="T392" t="s">
        <v>964</v>
      </c>
      <c r="U392" s="1">
        <v>8792028</v>
      </c>
      <c r="V392" t="s">
        <v>3157</v>
      </c>
      <c r="W392" t="s">
        <v>3158</v>
      </c>
      <c r="X392" t="s">
        <v>3159</v>
      </c>
      <c r="Y392" t="s">
        <v>924</v>
      </c>
    </row>
    <row r="393" spans="1:25">
      <c r="A393">
        <v>392</v>
      </c>
      <c r="B393" t="s">
        <v>3094</v>
      </c>
      <c r="C393" t="s">
        <v>3160</v>
      </c>
      <c r="D393" t="s">
        <v>3161</v>
      </c>
      <c r="E393" s="1">
        <v>29490000</v>
      </c>
      <c r="H393" t="s">
        <v>3094</v>
      </c>
      <c r="I393" t="s">
        <v>3162</v>
      </c>
      <c r="J393" t="s">
        <v>3105</v>
      </c>
      <c r="M393" t="s">
        <v>3105</v>
      </c>
      <c r="N393" t="s">
        <v>3163</v>
      </c>
      <c r="O393">
        <v>1101008</v>
      </c>
      <c r="P393">
        <v>1130409</v>
      </c>
      <c r="R393">
        <v>0.12</v>
      </c>
      <c r="S393">
        <v>0.12</v>
      </c>
      <c r="T393" t="s">
        <v>964</v>
      </c>
      <c r="U393">
        <v>0</v>
      </c>
      <c r="V393" t="s">
        <v>3164</v>
      </c>
      <c r="W393" t="s">
        <v>3158</v>
      </c>
      <c r="X393" t="s">
        <v>3165</v>
      </c>
      <c r="Y393" t="s">
        <v>924</v>
      </c>
    </row>
    <row r="394" spans="1:25">
      <c r="A394">
        <v>393</v>
      </c>
      <c r="B394" t="s">
        <v>3094</v>
      </c>
      <c r="C394" t="s">
        <v>3166</v>
      </c>
      <c r="D394" t="s">
        <v>3167</v>
      </c>
      <c r="E394" s="1">
        <v>2036000</v>
      </c>
      <c r="H394" t="s">
        <v>3094</v>
      </c>
      <c r="I394" t="s">
        <v>3125</v>
      </c>
      <c r="J394" t="s">
        <v>3134</v>
      </c>
      <c r="M394" t="s">
        <v>3134</v>
      </c>
      <c r="N394" t="s">
        <v>3135</v>
      </c>
      <c r="O394">
        <v>1101225</v>
      </c>
      <c r="P394">
        <v>1111130</v>
      </c>
      <c r="R394">
        <v>10</v>
      </c>
      <c r="S394">
        <v>10</v>
      </c>
      <c r="T394" t="s">
        <v>964</v>
      </c>
      <c r="U394">
        <v>0</v>
      </c>
      <c r="V394" t="s">
        <v>3100</v>
      </c>
      <c r="W394" t="s">
        <v>3101</v>
      </c>
      <c r="X394" t="s">
        <v>3102</v>
      </c>
      <c r="Y394">
        <v>1100003</v>
      </c>
    </row>
    <row r="395" spans="1:25">
      <c r="A395">
        <v>394</v>
      </c>
      <c r="B395" t="s">
        <v>3094</v>
      </c>
      <c r="C395" t="s">
        <v>3168</v>
      </c>
      <c r="D395" t="s">
        <v>3169</v>
      </c>
      <c r="E395" s="1">
        <v>2220000</v>
      </c>
      <c r="H395" t="s">
        <v>3094</v>
      </c>
      <c r="I395" t="s">
        <v>3132</v>
      </c>
      <c r="J395" t="s">
        <v>3134</v>
      </c>
      <c r="M395" t="s">
        <v>3134</v>
      </c>
      <c r="N395" t="s">
        <v>3135</v>
      </c>
      <c r="O395">
        <v>1101227</v>
      </c>
      <c r="P395">
        <v>1111130</v>
      </c>
      <c r="R395">
        <v>36</v>
      </c>
      <c r="S395">
        <v>36</v>
      </c>
      <c r="T395" t="s">
        <v>964</v>
      </c>
      <c r="U395">
        <v>0</v>
      </c>
      <c r="V395" t="s">
        <v>3170</v>
      </c>
      <c r="W395" t="s">
        <v>3136</v>
      </c>
      <c r="X395" t="s">
        <v>3137</v>
      </c>
      <c r="Y395">
        <v>1100003</v>
      </c>
    </row>
    <row r="396" spans="1:25">
      <c r="A396">
        <v>395</v>
      </c>
      <c r="B396" t="s">
        <v>3094</v>
      </c>
      <c r="C396" t="s">
        <v>3171</v>
      </c>
      <c r="D396" t="s">
        <v>3172</v>
      </c>
      <c r="E396" s="1">
        <v>2310000</v>
      </c>
      <c r="H396" t="s">
        <v>3094</v>
      </c>
      <c r="I396" t="s">
        <v>3132</v>
      </c>
      <c r="J396" t="s">
        <v>3134</v>
      </c>
      <c r="M396" t="s">
        <v>3173</v>
      </c>
      <c r="N396" t="s">
        <v>3135</v>
      </c>
      <c r="O396">
        <v>1110218</v>
      </c>
      <c r="P396">
        <v>1111130</v>
      </c>
      <c r="R396">
        <v>0</v>
      </c>
      <c r="S396">
        <v>0</v>
      </c>
      <c r="T396" t="s">
        <v>1198</v>
      </c>
      <c r="U396">
        <v>0</v>
      </c>
      <c r="V396" t="s">
        <v>3174</v>
      </c>
      <c r="W396" t="s">
        <v>3175</v>
      </c>
      <c r="X396" t="s">
        <v>3102</v>
      </c>
      <c r="Y396">
        <v>1100003</v>
      </c>
    </row>
    <row r="397" spans="1:25">
      <c r="A397">
        <v>396</v>
      </c>
      <c r="B397" t="s">
        <v>3094</v>
      </c>
      <c r="C397" t="s">
        <v>3176</v>
      </c>
      <c r="D397" t="s">
        <v>3177</v>
      </c>
      <c r="E397" s="1">
        <v>4150000</v>
      </c>
      <c r="H397" t="s">
        <v>3094</v>
      </c>
      <c r="I397" t="s">
        <v>2226</v>
      </c>
      <c r="J397" t="s">
        <v>3134</v>
      </c>
      <c r="M397" t="s">
        <v>3178</v>
      </c>
      <c r="N397" t="s">
        <v>3135</v>
      </c>
      <c r="O397">
        <v>1101216</v>
      </c>
      <c r="P397">
        <v>1111130</v>
      </c>
      <c r="R397">
        <v>11</v>
      </c>
      <c r="S397">
        <v>11</v>
      </c>
      <c r="T397" t="s">
        <v>964</v>
      </c>
      <c r="U397" s="1">
        <v>466326</v>
      </c>
      <c r="V397" t="s">
        <v>3121</v>
      </c>
      <c r="W397" t="s">
        <v>3148</v>
      </c>
      <c r="X397" t="s">
        <v>3137</v>
      </c>
      <c r="Y397" t="s">
        <v>363</v>
      </c>
    </row>
    <row r="398" spans="1:25">
      <c r="A398">
        <v>397</v>
      </c>
      <c r="B398" t="s">
        <v>3094</v>
      </c>
      <c r="C398" t="s">
        <v>3179</v>
      </c>
      <c r="D398" t="s">
        <v>3180</v>
      </c>
      <c r="E398" s="1">
        <v>3758000</v>
      </c>
      <c r="H398" t="s">
        <v>3094</v>
      </c>
      <c r="I398" t="s">
        <v>3181</v>
      </c>
      <c r="J398" t="s">
        <v>3134</v>
      </c>
      <c r="M398" t="s">
        <v>3182</v>
      </c>
      <c r="N398" t="s">
        <v>3180</v>
      </c>
      <c r="O398">
        <v>1101216</v>
      </c>
      <c r="P398">
        <v>1111130</v>
      </c>
      <c r="R398">
        <v>0</v>
      </c>
      <c r="S398">
        <v>0</v>
      </c>
      <c r="T398" t="s">
        <v>1198</v>
      </c>
      <c r="U398">
        <v>0</v>
      </c>
      <c r="V398" t="s">
        <v>3128</v>
      </c>
      <c r="W398" t="s">
        <v>3129</v>
      </c>
      <c r="X398" t="s">
        <v>3137</v>
      </c>
      <c r="Y398" t="s">
        <v>363</v>
      </c>
    </row>
    <row r="399" spans="1:25">
      <c r="A399">
        <v>398</v>
      </c>
      <c r="B399" t="s">
        <v>3094</v>
      </c>
      <c r="C399" t="s">
        <v>3183</v>
      </c>
      <c r="D399" t="s">
        <v>3184</v>
      </c>
      <c r="E399" s="1">
        <v>4320000</v>
      </c>
      <c r="H399" t="s">
        <v>3094</v>
      </c>
      <c r="I399" t="s">
        <v>3185</v>
      </c>
      <c r="J399" t="s">
        <v>3134</v>
      </c>
      <c r="M399" t="s">
        <v>3134</v>
      </c>
      <c r="N399" t="s">
        <v>3135</v>
      </c>
      <c r="O399">
        <v>1110128</v>
      </c>
      <c r="P399">
        <v>1111130</v>
      </c>
      <c r="R399">
        <v>0</v>
      </c>
      <c r="S399">
        <v>0</v>
      </c>
      <c r="T399" t="s">
        <v>1198</v>
      </c>
      <c r="U399">
        <v>0</v>
      </c>
      <c r="V399" t="s">
        <v>3186</v>
      </c>
      <c r="W399" t="s">
        <v>3187</v>
      </c>
      <c r="X399" t="s">
        <v>3137</v>
      </c>
      <c r="Y399" t="s">
        <v>363</v>
      </c>
    </row>
    <row r="400" spans="1:25">
      <c r="A400">
        <v>399</v>
      </c>
      <c r="B400" t="s">
        <v>3094</v>
      </c>
      <c r="C400" t="s">
        <v>3188</v>
      </c>
      <c r="D400" t="s">
        <v>3189</v>
      </c>
      <c r="E400" s="1">
        <v>9370000</v>
      </c>
      <c r="H400" t="s">
        <v>3094</v>
      </c>
      <c r="I400" t="s">
        <v>3190</v>
      </c>
      <c r="J400" t="s">
        <v>3191</v>
      </c>
      <c r="K400">
        <v>275933.42129999999</v>
      </c>
      <c r="L400">
        <v>2566025.2310000001</v>
      </c>
      <c r="M400" t="s">
        <v>3192</v>
      </c>
      <c r="N400" t="s">
        <v>3193</v>
      </c>
      <c r="O400">
        <v>1110303</v>
      </c>
      <c r="P400">
        <v>1110829</v>
      </c>
      <c r="R400">
        <v>1.56</v>
      </c>
      <c r="S400">
        <v>2.46</v>
      </c>
      <c r="T400" t="s">
        <v>964</v>
      </c>
      <c r="U400">
        <v>0</v>
      </c>
      <c r="V400" t="s">
        <v>3186</v>
      </c>
      <c r="W400" t="s">
        <v>3158</v>
      </c>
      <c r="X400" t="s">
        <v>3102</v>
      </c>
      <c r="Y400" t="s">
        <v>363</v>
      </c>
    </row>
    <row r="401" spans="1:25">
      <c r="A401">
        <v>400</v>
      </c>
      <c r="B401" t="s">
        <v>3194</v>
      </c>
      <c r="C401" t="s">
        <v>3195</v>
      </c>
      <c r="D401" t="s">
        <v>3196</v>
      </c>
      <c r="E401" s="1">
        <v>26200000</v>
      </c>
      <c r="H401" t="s">
        <v>3194</v>
      </c>
      <c r="I401" t="s">
        <v>3197</v>
      </c>
      <c r="J401" t="s">
        <v>982</v>
      </c>
      <c r="K401">
        <v>284683.22749999998</v>
      </c>
      <c r="L401">
        <v>2760739.6970000002</v>
      </c>
      <c r="M401" t="s">
        <v>982</v>
      </c>
      <c r="N401" t="s">
        <v>3198</v>
      </c>
      <c r="O401">
        <v>1110114</v>
      </c>
      <c r="P401">
        <v>1120113</v>
      </c>
      <c r="R401">
        <v>0.05</v>
      </c>
      <c r="S401">
        <v>0.97</v>
      </c>
      <c r="T401" t="s">
        <v>964</v>
      </c>
      <c r="U401">
        <v>0</v>
      </c>
      <c r="V401" t="s">
        <v>3199</v>
      </c>
      <c r="W401" t="s">
        <v>3200</v>
      </c>
      <c r="X401" t="s">
        <v>3201</v>
      </c>
      <c r="Y401" t="s">
        <v>1677</v>
      </c>
    </row>
    <row r="402" spans="1:25">
      <c r="A402">
        <v>401</v>
      </c>
      <c r="B402" t="s">
        <v>3194</v>
      </c>
      <c r="C402" t="s">
        <v>461</v>
      </c>
      <c r="D402" t="s">
        <v>457</v>
      </c>
      <c r="E402" s="1">
        <v>193000000</v>
      </c>
      <c r="H402" t="s">
        <v>1532</v>
      </c>
      <c r="I402" t="s">
        <v>3202</v>
      </c>
      <c r="J402" t="s">
        <v>2069</v>
      </c>
      <c r="K402">
        <v>169238.21309999999</v>
      </c>
      <c r="L402">
        <v>2591609.58</v>
      </c>
      <c r="M402" t="s">
        <v>2069</v>
      </c>
      <c r="N402" t="s">
        <v>3203</v>
      </c>
      <c r="O402">
        <v>1091215</v>
      </c>
      <c r="P402">
        <v>1110806</v>
      </c>
      <c r="R402">
        <v>62.76</v>
      </c>
      <c r="S402">
        <v>76.540000000000006</v>
      </c>
      <c r="T402" t="s">
        <v>964</v>
      </c>
      <c r="U402" s="1">
        <v>123497116</v>
      </c>
      <c r="V402" t="s">
        <v>3204</v>
      </c>
      <c r="W402" t="s">
        <v>3205</v>
      </c>
      <c r="X402" t="s">
        <v>3206</v>
      </c>
      <c r="Y402" t="s">
        <v>405</v>
      </c>
    </row>
    <row r="403" spans="1:25">
      <c r="A403">
        <v>402</v>
      </c>
      <c r="B403" t="s">
        <v>3194</v>
      </c>
      <c r="C403" t="s">
        <v>3207</v>
      </c>
      <c r="D403" t="s">
        <v>425</v>
      </c>
      <c r="E403" s="1">
        <v>137600000</v>
      </c>
      <c r="F403" s="1">
        <v>136804273</v>
      </c>
      <c r="H403" t="s">
        <v>3194</v>
      </c>
      <c r="I403" t="s">
        <v>3208</v>
      </c>
      <c r="J403" t="s">
        <v>3209</v>
      </c>
      <c r="K403">
        <v>293058.23670000001</v>
      </c>
      <c r="L403">
        <v>2764743.1609999998</v>
      </c>
      <c r="M403" t="s">
        <v>3210</v>
      </c>
      <c r="N403" t="s">
        <v>3211</v>
      </c>
      <c r="O403">
        <v>1091127</v>
      </c>
      <c r="P403">
        <v>1100823</v>
      </c>
      <c r="Q403">
        <v>1100927</v>
      </c>
      <c r="R403">
        <v>100</v>
      </c>
      <c r="S403">
        <v>100</v>
      </c>
      <c r="T403" t="s">
        <v>944</v>
      </c>
      <c r="U403" s="1">
        <v>136804273</v>
      </c>
      <c r="V403" t="s">
        <v>3212</v>
      </c>
      <c r="W403" t="s">
        <v>3213</v>
      </c>
      <c r="X403" t="s">
        <v>3214</v>
      </c>
      <c r="Y403" t="s">
        <v>805</v>
      </c>
    </row>
    <row r="404" spans="1:25">
      <c r="A404">
        <v>403</v>
      </c>
      <c r="B404" t="s">
        <v>3194</v>
      </c>
      <c r="C404" t="s">
        <v>3215</v>
      </c>
      <c r="D404" t="s">
        <v>3216</v>
      </c>
      <c r="E404" s="1">
        <v>8390000</v>
      </c>
      <c r="F404" s="1">
        <v>10158199</v>
      </c>
      <c r="H404" t="s">
        <v>3194</v>
      </c>
      <c r="I404" t="s">
        <v>3217</v>
      </c>
      <c r="J404" t="s">
        <v>3218</v>
      </c>
      <c r="K404">
        <v>290025.13439999998</v>
      </c>
      <c r="L404">
        <v>2767955.986</v>
      </c>
      <c r="M404" t="s">
        <v>3218</v>
      </c>
      <c r="N404" t="s">
        <v>3219</v>
      </c>
      <c r="O404">
        <v>1091222</v>
      </c>
      <c r="P404">
        <v>1100818</v>
      </c>
      <c r="Q404">
        <v>1101115</v>
      </c>
      <c r="R404">
        <v>100</v>
      </c>
      <c r="S404">
        <v>100</v>
      </c>
      <c r="T404" t="s">
        <v>944</v>
      </c>
      <c r="U404" s="1">
        <v>10158199</v>
      </c>
      <c r="V404" t="s">
        <v>3199</v>
      </c>
      <c r="W404" t="s">
        <v>3200</v>
      </c>
      <c r="X404" t="s">
        <v>3201</v>
      </c>
      <c r="Y404" t="s">
        <v>342</v>
      </c>
    </row>
    <row r="405" spans="1:25">
      <c r="A405">
        <v>404</v>
      </c>
      <c r="B405" t="s">
        <v>3194</v>
      </c>
      <c r="C405" t="s">
        <v>3220</v>
      </c>
      <c r="D405" t="s">
        <v>3221</v>
      </c>
      <c r="E405" s="1">
        <v>142400000</v>
      </c>
      <c r="F405" s="1">
        <v>34357173</v>
      </c>
      <c r="H405" t="s">
        <v>3194</v>
      </c>
      <c r="I405" t="s">
        <v>3222</v>
      </c>
      <c r="J405" t="s">
        <v>3209</v>
      </c>
      <c r="K405">
        <v>292968.19439999998</v>
      </c>
      <c r="L405">
        <v>2764315.4589999998</v>
      </c>
      <c r="M405" t="s">
        <v>3223</v>
      </c>
      <c r="N405" t="s">
        <v>3224</v>
      </c>
      <c r="O405">
        <v>1100202</v>
      </c>
      <c r="P405">
        <v>1101029</v>
      </c>
      <c r="Q405">
        <v>1110214</v>
      </c>
      <c r="R405">
        <v>100</v>
      </c>
      <c r="S405">
        <v>100</v>
      </c>
      <c r="T405" t="s">
        <v>1160</v>
      </c>
      <c r="U405" s="1">
        <v>194797538</v>
      </c>
      <c r="V405" t="s">
        <v>3225</v>
      </c>
      <c r="W405" t="s">
        <v>3226</v>
      </c>
      <c r="X405" t="s">
        <v>3227</v>
      </c>
      <c r="Y405" t="s">
        <v>1677</v>
      </c>
    </row>
    <row r="406" spans="1:25">
      <c r="A406">
        <v>405</v>
      </c>
      <c r="B406" t="s">
        <v>3194</v>
      </c>
      <c r="C406" t="s">
        <v>3228</v>
      </c>
      <c r="D406" t="s">
        <v>3229</v>
      </c>
      <c r="E406" s="1">
        <v>156000000</v>
      </c>
      <c r="H406" t="s">
        <v>3194</v>
      </c>
      <c r="I406" t="s">
        <v>3230</v>
      </c>
      <c r="J406" t="s">
        <v>3209</v>
      </c>
      <c r="K406">
        <v>293159.88860000001</v>
      </c>
      <c r="L406">
        <v>2766182.9640000002</v>
      </c>
      <c r="M406" t="s">
        <v>3209</v>
      </c>
      <c r="N406" t="s">
        <v>3231</v>
      </c>
      <c r="O406">
        <v>1110209</v>
      </c>
      <c r="P406">
        <v>1120208</v>
      </c>
      <c r="R406">
        <v>2.1</v>
      </c>
      <c r="S406">
        <v>2.71</v>
      </c>
      <c r="T406" t="s">
        <v>964</v>
      </c>
      <c r="U406">
        <v>0</v>
      </c>
      <c r="V406" t="s">
        <v>3232</v>
      </c>
      <c r="W406" t="s">
        <v>3233</v>
      </c>
      <c r="X406" t="s">
        <v>3234</v>
      </c>
      <c r="Y406" t="s">
        <v>1677</v>
      </c>
    </row>
    <row r="407" spans="1:25">
      <c r="A407">
        <v>406</v>
      </c>
      <c r="B407" t="s">
        <v>3194</v>
      </c>
      <c r="C407" t="s">
        <v>712</v>
      </c>
      <c r="D407" t="s">
        <v>3235</v>
      </c>
      <c r="E407" s="1">
        <v>37800000</v>
      </c>
      <c r="H407" t="s">
        <v>3194</v>
      </c>
      <c r="I407" t="s">
        <v>3197</v>
      </c>
      <c r="J407" t="s">
        <v>3236</v>
      </c>
      <c r="K407">
        <v>314009.75449999998</v>
      </c>
      <c r="L407">
        <v>2790238.415</v>
      </c>
      <c r="M407" t="s">
        <v>3236</v>
      </c>
      <c r="N407" t="s">
        <v>3237</v>
      </c>
      <c r="O407">
        <v>1100910</v>
      </c>
      <c r="P407">
        <v>1110706</v>
      </c>
      <c r="R407">
        <v>53.43</v>
      </c>
      <c r="S407">
        <v>54.83</v>
      </c>
      <c r="T407" t="s">
        <v>964</v>
      </c>
      <c r="U407" s="1">
        <v>10762000</v>
      </c>
      <c r="V407" t="s">
        <v>3225</v>
      </c>
      <c r="W407" t="s">
        <v>3226</v>
      </c>
      <c r="X407" t="s">
        <v>3227</v>
      </c>
      <c r="Y407" t="s">
        <v>1677</v>
      </c>
    </row>
    <row r="408" spans="1:25">
      <c r="A408">
        <v>407</v>
      </c>
      <c r="B408" t="s">
        <v>3194</v>
      </c>
      <c r="C408" t="s">
        <v>3238</v>
      </c>
      <c r="D408" t="s">
        <v>3239</v>
      </c>
      <c r="E408" s="1">
        <v>69600000</v>
      </c>
      <c r="F408" s="1">
        <v>85763640</v>
      </c>
      <c r="H408" t="s">
        <v>3194</v>
      </c>
      <c r="I408" t="s">
        <v>1851</v>
      </c>
      <c r="J408" t="s">
        <v>3240</v>
      </c>
      <c r="K408">
        <v>297885.38630000001</v>
      </c>
      <c r="L408">
        <v>2770979.8259999999</v>
      </c>
      <c r="M408" t="s">
        <v>3240</v>
      </c>
      <c r="N408" t="s">
        <v>3241</v>
      </c>
      <c r="O408">
        <v>1101101</v>
      </c>
      <c r="P408">
        <v>1110827</v>
      </c>
      <c r="Q408">
        <v>1111107</v>
      </c>
      <c r="R408">
        <v>28.6</v>
      </c>
      <c r="S408">
        <v>34.630000000000003</v>
      </c>
      <c r="T408" t="s">
        <v>964</v>
      </c>
      <c r="U408" s="1">
        <v>26515013</v>
      </c>
      <c r="V408" t="s">
        <v>3242</v>
      </c>
      <c r="W408" t="s">
        <v>3243</v>
      </c>
      <c r="X408" t="s">
        <v>3244</v>
      </c>
      <c r="Y408" t="s">
        <v>1677</v>
      </c>
    </row>
    <row r="409" spans="1:25">
      <c r="A409">
        <v>408</v>
      </c>
      <c r="B409" t="s">
        <v>3194</v>
      </c>
      <c r="C409" t="s">
        <v>3245</v>
      </c>
      <c r="D409" t="s">
        <v>3246</v>
      </c>
      <c r="E409" s="1">
        <v>82785356</v>
      </c>
      <c r="F409" s="1">
        <v>86744765</v>
      </c>
      <c r="H409" t="s">
        <v>3194</v>
      </c>
      <c r="I409" t="s">
        <v>3247</v>
      </c>
      <c r="J409" t="s">
        <v>3248</v>
      </c>
      <c r="K409">
        <v>319136.06160000002</v>
      </c>
      <c r="L409">
        <v>2775550.2629999998</v>
      </c>
      <c r="M409" t="s">
        <v>3248</v>
      </c>
      <c r="N409" t="s">
        <v>3249</v>
      </c>
      <c r="O409">
        <v>1100525</v>
      </c>
      <c r="P409">
        <v>1101220</v>
      </c>
      <c r="Q409">
        <v>1101220</v>
      </c>
      <c r="R409">
        <v>100</v>
      </c>
      <c r="S409">
        <v>100</v>
      </c>
      <c r="T409" t="s">
        <v>944</v>
      </c>
      <c r="U409" s="1">
        <v>86744765</v>
      </c>
      <c r="V409" t="s">
        <v>3250</v>
      </c>
      <c r="W409" t="s">
        <v>3251</v>
      </c>
      <c r="X409" t="s">
        <v>3252</v>
      </c>
      <c r="Y409" t="s">
        <v>1677</v>
      </c>
    </row>
    <row r="410" spans="1:25">
      <c r="A410">
        <v>409</v>
      </c>
      <c r="B410" t="s">
        <v>3194</v>
      </c>
      <c r="C410" t="s">
        <v>3253</v>
      </c>
      <c r="D410" t="s">
        <v>3254</v>
      </c>
      <c r="E410" s="1">
        <v>4129999</v>
      </c>
      <c r="F410" s="1">
        <v>4141205</v>
      </c>
      <c r="H410" t="s">
        <v>3194</v>
      </c>
      <c r="I410" t="s">
        <v>3255</v>
      </c>
      <c r="J410" t="s">
        <v>3240</v>
      </c>
      <c r="K410">
        <v>300121.40289999999</v>
      </c>
      <c r="L410">
        <v>2773530.3220000002</v>
      </c>
      <c r="M410" t="s">
        <v>3240</v>
      </c>
      <c r="N410" t="s">
        <v>3256</v>
      </c>
      <c r="O410">
        <v>1110101</v>
      </c>
      <c r="P410">
        <v>1110430</v>
      </c>
      <c r="R410">
        <v>61.1</v>
      </c>
      <c r="S410">
        <v>75.52</v>
      </c>
      <c r="T410" t="s">
        <v>964</v>
      </c>
      <c r="U410" s="1">
        <v>1484832</v>
      </c>
      <c r="V410" t="s">
        <v>3257</v>
      </c>
      <c r="W410" t="s">
        <v>3258</v>
      </c>
      <c r="X410" t="s">
        <v>3259</v>
      </c>
      <c r="Y410" t="s">
        <v>1677</v>
      </c>
    </row>
    <row r="411" spans="1:25">
      <c r="A411">
        <v>410</v>
      </c>
      <c r="B411" t="s">
        <v>3194</v>
      </c>
      <c r="C411" t="s">
        <v>515</v>
      </c>
      <c r="D411" t="s">
        <v>511</v>
      </c>
      <c r="E411" s="1">
        <v>9920000</v>
      </c>
      <c r="F411" s="1">
        <v>10314289</v>
      </c>
      <c r="H411" t="s">
        <v>3194</v>
      </c>
      <c r="I411" t="s">
        <v>3260</v>
      </c>
      <c r="J411" t="s">
        <v>3261</v>
      </c>
      <c r="K411">
        <v>329781.2856</v>
      </c>
      <c r="L411">
        <v>2778187.3709999998</v>
      </c>
      <c r="M411" t="s">
        <v>3261</v>
      </c>
      <c r="N411" t="s">
        <v>3262</v>
      </c>
      <c r="O411">
        <v>1100611</v>
      </c>
      <c r="P411">
        <v>1101008</v>
      </c>
      <c r="Q411">
        <v>1101203</v>
      </c>
      <c r="R411">
        <v>100</v>
      </c>
      <c r="S411">
        <v>100</v>
      </c>
      <c r="T411" t="s">
        <v>944</v>
      </c>
      <c r="U411" s="1">
        <v>10336824</v>
      </c>
      <c r="V411" t="s">
        <v>3204</v>
      </c>
      <c r="W411" t="s">
        <v>3263</v>
      </c>
      <c r="X411" t="s">
        <v>3206</v>
      </c>
      <c r="Y411" t="s">
        <v>1677</v>
      </c>
    </row>
    <row r="412" spans="1:25">
      <c r="A412">
        <v>411</v>
      </c>
      <c r="B412" t="s">
        <v>3194</v>
      </c>
      <c r="C412" t="s">
        <v>3264</v>
      </c>
      <c r="D412" t="s">
        <v>3265</v>
      </c>
      <c r="E412" s="1">
        <v>3900000</v>
      </c>
      <c r="F412" s="1">
        <v>4270152</v>
      </c>
      <c r="H412" t="s">
        <v>3194</v>
      </c>
      <c r="I412" t="s">
        <v>3217</v>
      </c>
      <c r="J412" t="s">
        <v>1405</v>
      </c>
      <c r="K412">
        <v>286763.23349999997</v>
      </c>
      <c r="L412">
        <v>2758746.665</v>
      </c>
      <c r="M412" t="s">
        <v>3266</v>
      </c>
      <c r="N412" t="s">
        <v>3267</v>
      </c>
      <c r="O412">
        <v>1100323</v>
      </c>
      <c r="P412">
        <v>1101231</v>
      </c>
      <c r="R412">
        <v>100</v>
      </c>
      <c r="S412">
        <v>100</v>
      </c>
      <c r="T412" t="s">
        <v>960</v>
      </c>
      <c r="U412" s="1">
        <v>4270152</v>
      </c>
      <c r="V412" t="s">
        <v>3242</v>
      </c>
      <c r="W412" t="s">
        <v>3205</v>
      </c>
      <c r="X412" t="s">
        <v>3268</v>
      </c>
      <c r="Y412" t="s">
        <v>924</v>
      </c>
    </row>
    <row r="413" spans="1:25">
      <c r="A413">
        <v>412</v>
      </c>
      <c r="B413" t="s">
        <v>3194</v>
      </c>
      <c r="C413" t="s">
        <v>3269</v>
      </c>
      <c r="D413" t="s">
        <v>3270</v>
      </c>
      <c r="E413" s="1">
        <v>4230000</v>
      </c>
      <c r="H413" t="s">
        <v>3194</v>
      </c>
      <c r="I413" t="s">
        <v>3271</v>
      </c>
      <c r="J413" t="s">
        <v>1405</v>
      </c>
      <c r="M413" t="s">
        <v>3272</v>
      </c>
      <c r="N413" t="s">
        <v>3273</v>
      </c>
      <c r="O413">
        <v>1101231</v>
      </c>
      <c r="P413">
        <v>1101231</v>
      </c>
      <c r="R413">
        <v>100</v>
      </c>
      <c r="S413">
        <v>100</v>
      </c>
      <c r="T413" t="s">
        <v>1452</v>
      </c>
      <c r="U413">
        <v>0</v>
      </c>
      <c r="V413" t="s">
        <v>3274</v>
      </c>
      <c r="W413" t="s">
        <v>3226</v>
      </c>
      <c r="X413" t="s">
        <v>3227</v>
      </c>
      <c r="Y413" t="s">
        <v>363</v>
      </c>
    </row>
    <row r="414" spans="1:25">
      <c r="A414">
        <v>413</v>
      </c>
      <c r="B414" t="s">
        <v>3194</v>
      </c>
      <c r="C414" t="s">
        <v>3275</v>
      </c>
      <c r="D414" t="s">
        <v>3276</v>
      </c>
      <c r="E414" s="1">
        <v>4240000</v>
      </c>
      <c r="H414" t="s">
        <v>3194</v>
      </c>
      <c r="I414" t="s">
        <v>3271</v>
      </c>
      <c r="J414" t="s">
        <v>1405</v>
      </c>
      <c r="M414" t="s">
        <v>3272</v>
      </c>
      <c r="N414" t="s">
        <v>3277</v>
      </c>
      <c r="O414">
        <v>1101231</v>
      </c>
      <c r="P414">
        <v>1101231</v>
      </c>
      <c r="R414">
        <v>100</v>
      </c>
      <c r="S414">
        <v>100</v>
      </c>
      <c r="T414" t="s">
        <v>1452</v>
      </c>
      <c r="U414">
        <v>0</v>
      </c>
      <c r="V414" t="s">
        <v>3278</v>
      </c>
      <c r="W414" t="s">
        <v>3258</v>
      </c>
      <c r="X414" t="s">
        <v>3259</v>
      </c>
      <c r="Y414" t="s">
        <v>363</v>
      </c>
    </row>
    <row r="415" spans="1:25">
      <c r="A415">
        <v>414</v>
      </c>
      <c r="B415" t="s">
        <v>3194</v>
      </c>
      <c r="C415" t="s">
        <v>3279</v>
      </c>
      <c r="D415" t="s">
        <v>3280</v>
      </c>
      <c r="E415" s="1">
        <v>4640000</v>
      </c>
      <c r="H415" t="s">
        <v>3194</v>
      </c>
      <c r="I415" t="s">
        <v>3281</v>
      </c>
      <c r="J415" t="s">
        <v>3261</v>
      </c>
      <c r="K415">
        <v>332882.19400000002</v>
      </c>
      <c r="L415">
        <v>2778030.1519999998</v>
      </c>
      <c r="M415" t="s">
        <v>3282</v>
      </c>
      <c r="N415" t="s">
        <v>3283</v>
      </c>
      <c r="O415">
        <v>1100524</v>
      </c>
      <c r="P415">
        <v>1101119</v>
      </c>
      <c r="Q415">
        <v>1110110</v>
      </c>
      <c r="R415">
        <v>100</v>
      </c>
      <c r="S415">
        <v>100</v>
      </c>
      <c r="T415" t="s">
        <v>1160</v>
      </c>
      <c r="U415" s="1">
        <v>4640000</v>
      </c>
      <c r="V415" t="s">
        <v>3284</v>
      </c>
      <c r="W415" t="s">
        <v>3205</v>
      </c>
      <c r="X415" t="s">
        <v>3285</v>
      </c>
      <c r="Y415" t="s">
        <v>3286</v>
      </c>
    </row>
    <row r="416" spans="1:25">
      <c r="A416">
        <v>415</v>
      </c>
      <c r="B416" t="s">
        <v>3194</v>
      </c>
      <c r="C416" t="s">
        <v>3287</v>
      </c>
      <c r="D416" t="s">
        <v>3288</v>
      </c>
      <c r="E416" s="1">
        <v>52900000</v>
      </c>
      <c r="F416" s="1">
        <v>51758267</v>
      </c>
      <c r="H416" t="s">
        <v>3194</v>
      </c>
      <c r="I416" t="s">
        <v>3247</v>
      </c>
      <c r="J416" t="s">
        <v>917</v>
      </c>
      <c r="K416">
        <v>301816.02799999999</v>
      </c>
      <c r="L416">
        <v>2763780.5019999999</v>
      </c>
      <c r="M416" t="s">
        <v>3289</v>
      </c>
      <c r="N416" t="s">
        <v>3290</v>
      </c>
      <c r="O416">
        <v>1100812</v>
      </c>
      <c r="P416">
        <v>1110412</v>
      </c>
      <c r="Q416">
        <v>1110412</v>
      </c>
      <c r="R416">
        <v>100</v>
      </c>
      <c r="S416">
        <v>100</v>
      </c>
      <c r="T416" t="s">
        <v>960</v>
      </c>
      <c r="U416" s="1">
        <v>47462151</v>
      </c>
      <c r="V416" t="s">
        <v>3291</v>
      </c>
      <c r="W416" t="s">
        <v>3292</v>
      </c>
      <c r="X416" t="s">
        <v>3293</v>
      </c>
      <c r="Y416" t="s">
        <v>924</v>
      </c>
    </row>
    <row r="417" spans="1:25">
      <c r="A417">
        <v>416</v>
      </c>
      <c r="B417" t="s">
        <v>3194</v>
      </c>
      <c r="C417" t="s">
        <v>3294</v>
      </c>
      <c r="D417" t="s">
        <v>3295</v>
      </c>
      <c r="E417" s="1">
        <v>95200000</v>
      </c>
      <c r="H417" t="s">
        <v>3194</v>
      </c>
      <c r="I417" t="s">
        <v>3296</v>
      </c>
      <c r="J417" t="s">
        <v>3297</v>
      </c>
      <c r="K417">
        <v>302826.37349999999</v>
      </c>
      <c r="L417">
        <v>2766616.8590000002</v>
      </c>
      <c r="M417" t="s">
        <v>3297</v>
      </c>
      <c r="N417" t="s">
        <v>3298</v>
      </c>
      <c r="O417">
        <v>1100827</v>
      </c>
      <c r="P417">
        <v>1110826</v>
      </c>
      <c r="R417">
        <v>53.98</v>
      </c>
      <c r="S417">
        <v>58.37</v>
      </c>
      <c r="T417" t="s">
        <v>964</v>
      </c>
      <c r="U417" s="1">
        <v>47750000</v>
      </c>
      <c r="V417" t="s">
        <v>3299</v>
      </c>
      <c r="W417" t="s">
        <v>3205</v>
      </c>
      <c r="X417" t="s">
        <v>3300</v>
      </c>
      <c r="Y417" t="s">
        <v>363</v>
      </c>
    </row>
    <row r="418" spans="1:25">
      <c r="A418">
        <v>417</v>
      </c>
      <c r="B418" t="s">
        <v>3194</v>
      </c>
      <c r="C418" t="s">
        <v>3301</v>
      </c>
      <c r="D418" t="s">
        <v>3302</v>
      </c>
      <c r="E418" s="1">
        <v>17955000</v>
      </c>
      <c r="H418" t="s">
        <v>3194</v>
      </c>
      <c r="I418" t="s">
        <v>3247</v>
      </c>
      <c r="J418" t="s">
        <v>3303</v>
      </c>
      <c r="K418">
        <v>289475.18640000001</v>
      </c>
      <c r="L418">
        <v>2759947.0129999998</v>
      </c>
      <c r="M418" t="s">
        <v>3303</v>
      </c>
      <c r="N418" t="s">
        <v>3304</v>
      </c>
      <c r="O418">
        <v>1101227</v>
      </c>
      <c r="P418">
        <v>1110926</v>
      </c>
      <c r="R418">
        <v>25.65</v>
      </c>
      <c r="S418">
        <v>26.54</v>
      </c>
      <c r="T418" t="s">
        <v>964</v>
      </c>
      <c r="U418">
        <v>0</v>
      </c>
      <c r="V418" t="s">
        <v>3305</v>
      </c>
      <c r="W418" t="s">
        <v>3205</v>
      </c>
      <c r="X418" t="s">
        <v>3306</v>
      </c>
      <c r="Y418" t="s">
        <v>3307</v>
      </c>
    </row>
    <row r="419" spans="1:25">
      <c r="A419">
        <v>418</v>
      </c>
      <c r="B419" t="s">
        <v>3194</v>
      </c>
      <c r="C419" t="s">
        <v>3308</v>
      </c>
      <c r="D419" t="s">
        <v>3309</v>
      </c>
      <c r="E419" s="1">
        <v>44000000</v>
      </c>
      <c r="H419" t="s">
        <v>3194</v>
      </c>
      <c r="I419" t="s">
        <v>1851</v>
      </c>
      <c r="J419" t="s">
        <v>3310</v>
      </c>
      <c r="K419">
        <v>295038.1041</v>
      </c>
      <c r="L419">
        <v>2777458.0920000002</v>
      </c>
      <c r="M419" t="s">
        <v>3310</v>
      </c>
      <c r="N419" t="s">
        <v>3311</v>
      </c>
      <c r="O419">
        <v>1101024</v>
      </c>
      <c r="P419">
        <v>1110620</v>
      </c>
      <c r="R419">
        <v>41.76</v>
      </c>
      <c r="S419">
        <v>46.61</v>
      </c>
      <c r="T419" t="s">
        <v>964</v>
      </c>
      <c r="U419" s="1">
        <v>14183074</v>
      </c>
      <c r="V419" t="s">
        <v>3312</v>
      </c>
      <c r="W419" t="s">
        <v>3313</v>
      </c>
      <c r="X419" t="s">
        <v>3314</v>
      </c>
      <c r="Y419" t="s">
        <v>1677</v>
      </c>
    </row>
    <row r="420" spans="1:25">
      <c r="A420">
        <v>419</v>
      </c>
      <c r="B420" t="s">
        <v>3194</v>
      </c>
      <c r="C420" t="s">
        <v>3315</v>
      </c>
      <c r="D420" t="s">
        <v>3316</v>
      </c>
      <c r="E420" s="1">
        <v>2780000</v>
      </c>
      <c r="H420" t="s">
        <v>3194</v>
      </c>
      <c r="I420" t="s">
        <v>3317</v>
      </c>
      <c r="J420" t="s">
        <v>1405</v>
      </c>
      <c r="M420" t="s">
        <v>3318</v>
      </c>
      <c r="N420" t="s">
        <v>3319</v>
      </c>
      <c r="O420">
        <v>1110225</v>
      </c>
      <c r="P420">
        <v>1111130</v>
      </c>
      <c r="R420">
        <v>9.1</v>
      </c>
      <c r="S420">
        <v>9.1</v>
      </c>
      <c r="T420" t="s">
        <v>964</v>
      </c>
      <c r="U420">
        <v>0</v>
      </c>
      <c r="V420" t="s">
        <v>3291</v>
      </c>
      <c r="W420" t="s">
        <v>3205</v>
      </c>
      <c r="X420" t="s">
        <v>3293</v>
      </c>
      <c r="Y420" t="s">
        <v>924</v>
      </c>
    </row>
    <row r="421" spans="1:25">
      <c r="A421">
        <v>420</v>
      </c>
      <c r="B421" t="s">
        <v>3194</v>
      </c>
      <c r="C421" t="s">
        <v>3320</v>
      </c>
      <c r="D421" t="s">
        <v>3321</v>
      </c>
      <c r="E421" s="1">
        <v>4850000</v>
      </c>
      <c r="H421" t="s">
        <v>3194</v>
      </c>
      <c r="I421" t="s">
        <v>3197</v>
      </c>
      <c r="J421" t="s">
        <v>1577</v>
      </c>
      <c r="M421" t="s">
        <v>3322</v>
      </c>
      <c r="N421" t="s">
        <v>3323</v>
      </c>
      <c r="O421">
        <v>1110221</v>
      </c>
      <c r="P421">
        <v>1111130</v>
      </c>
      <c r="R421">
        <v>9.65</v>
      </c>
      <c r="S421">
        <v>9.65</v>
      </c>
      <c r="T421" t="s">
        <v>964</v>
      </c>
      <c r="U421">
        <v>0</v>
      </c>
      <c r="V421" t="s">
        <v>3324</v>
      </c>
      <c r="W421" t="s">
        <v>3205</v>
      </c>
      <c r="X421" t="s">
        <v>3306</v>
      </c>
      <c r="Y421" t="s">
        <v>3325</v>
      </c>
    </row>
    <row r="422" spans="1:25">
      <c r="A422">
        <v>421</v>
      </c>
      <c r="B422" t="s">
        <v>3194</v>
      </c>
      <c r="C422" t="s">
        <v>3326</v>
      </c>
      <c r="D422" t="s">
        <v>3327</v>
      </c>
      <c r="E422" s="1">
        <v>3350000</v>
      </c>
      <c r="H422" t="s">
        <v>3194</v>
      </c>
      <c r="I422" t="s">
        <v>3317</v>
      </c>
      <c r="J422" t="s">
        <v>1577</v>
      </c>
      <c r="M422" t="s">
        <v>3322</v>
      </c>
      <c r="N422" t="s">
        <v>3328</v>
      </c>
      <c r="O422">
        <v>1110307</v>
      </c>
      <c r="P422">
        <v>1111130</v>
      </c>
      <c r="R422">
        <v>0.2</v>
      </c>
      <c r="S422">
        <v>0.2</v>
      </c>
      <c r="T422" t="s">
        <v>964</v>
      </c>
      <c r="U422">
        <v>0</v>
      </c>
      <c r="V422" t="s">
        <v>3329</v>
      </c>
      <c r="W422" t="s">
        <v>3205</v>
      </c>
      <c r="X422" t="s">
        <v>3330</v>
      </c>
      <c r="Y422" t="s">
        <v>3331</v>
      </c>
    </row>
    <row r="423" spans="1:25">
      <c r="A423">
        <v>422</v>
      </c>
      <c r="B423" t="s">
        <v>3194</v>
      </c>
      <c r="C423" t="s">
        <v>3332</v>
      </c>
      <c r="D423" t="s">
        <v>3333</v>
      </c>
      <c r="E423" s="1">
        <v>13099000</v>
      </c>
      <c r="H423" t="s">
        <v>3194</v>
      </c>
      <c r="I423" t="s">
        <v>3334</v>
      </c>
      <c r="J423" t="s">
        <v>1405</v>
      </c>
      <c r="M423" t="s">
        <v>3335</v>
      </c>
      <c r="N423" t="s">
        <v>1515</v>
      </c>
      <c r="R423" t="s">
        <v>3065</v>
      </c>
      <c r="V423" t="s">
        <v>213</v>
      </c>
      <c r="W423" t="s">
        <v>3336</v>
      </c>
      <c r="X423" t="s">
        <v>3337</v>
      </c>
      <c r="Y423" t="s">
        <v>363</v>
      </c>
    </row>
    <row r="424" spans="1:25">
      <c r="A424">
        <v>423</v>
      </c>
      <c r="B424" t="s">
        <v>3338</v>
      </c>
      <c r="C424" t="s">
        <v>3339</v>
      </c>
      <c r="D424" t="s">
        <v>3340</v>
      </c>
      <c r="E424" s="1">
        <v>8500000</v>
      </c>
      <c r="F424" s="1">
        <v>8704928</v>
      </c>
      <c r="H424" t="s">
        <v>3338</v>
      </c>
      <c r="I424" t="s">
        <v>3341</v>
      </c>
      <c r="J424" t="s">
        <v>3218</v>
      </c>
      <c r="K424">
        <v>286160.75140000001</v>
      </c>
      <c r="L424">
        <v>2765877.2790000001</v>
      </c>
      <c r="M424" t="s">
        <v>3218</v>
      </c>
      <c r="N424" t="s">
        <v>3342</v>
      </c>
      <c r="O424">
        <v>1100525</v>
      </c>
      <c r="P424">
        <v>1100822</v>
      </c>
      <c r="Q424">
        <v>1110131</v>
      </c>
      <c r="R424">
        <v>100</v>
      </c>
      <c r="S424">
        <v>100</v>
      </c>
      <c r="T424" t="s">
        <v>944</v>
      </c>
      <c r="U424" s="1">
        <v>8704928</v>
      </c>
      <c r="V424" t="s">
        <v>3343</v>
      </c>
      <c r="W424" t="s">
        <v>3344</v>
      </c>
      <c r="X424" t="s">
        <v>3345</v>
      </c>
      <c r="Y424" t="s">
        <v>765</v>
      </c>
    </row>
    <row r="425" spans="1:25">
      <c r="A425">
        <v>424</v>
      </c>
      <c r="B425" t="s">
        <v>3346</v>
      </c>
      <c r="C425" t="s">
        <v>3347</v>
      </c>
      <c r="D425" t="s">
        <v>3348</v>
      </c>
      <c r="E425" s="1">
        <v>10400000</v>
      </c>
      <c r="H425" t="s">
        <v>1071</v>
      </c>
      <c r="I425" t="s">
        <v>3349</v>
      </c>
      <c r="J425" t="s">
        <v>3350</v>
      </c>
      <c r="K425">
        <v>213402.80350000001</v>
      </c>
      <c r="L425">
        <v>2670023.2480000001</v>
      </c>
      <c r="M425" t="s">
        <v>3350</v>
      </c>
      <c r="N425" t="s">
        <v>3351</v>
      </c>
      <c r="O425">
        <v>1100414</v>
      </c>
      <c r="P425">
        <v>1100605</v>
      </c>
      <c r="Q425">
        <v>1110315</v>
      </c>
      <c r="R425">
        <v>100</v>
      </c>
      <c r="S425">
        <v>100</v>
      </c>
      <c r="T425" t="s">
        <v>1452</v>
      </c>
      <c r="U425" s="1">
        <v>10400000</v>
      </c>
      <c r="V425" t="s">
        <v>3352</v>
      </c>
      <c r="W425" t="s">
        <v>3353</v>
      </c>
      <c r="X425" t="s">
        <v>3354</v>
      </c>
      <c r="Y425" t="s">
        <v>924</v>
      </c>
    </row>
    <row r="426" spans="1:25">
      <c r="A426">
        <v>425</v>
      </c>
      <c r="B426" t="s">
        <v>3346</v>
      </c>
      <c r="C426" t="s">
        <v>3355</v>
      </c>
      <c r="D426" t="s">
        <v>3356</v>
      </c>
      <c r="E426" s="1">
        <v>9070000</v>
      </c>
      <c r="H426" t="s">
        <v>1071</v>
      </c>
      <c r="I426" t="s">
        <v>3357</v>
      </c>
      <c r="J426" t="s">
        <v>3358</v>
      </c>
      <c r="K426">
        <v>215136.8069</v>
      </c>
      <c r="L426">
        <v>2671292.656</v>
      </c>
      <c r="M426" t="s">
        <v>3359</v>
      </c>
      <c r="N426" t="s">
        <v>3360</v>
      </c>
      <c r="O426">
        <v>1100409</v>
      </c>
      <c r="P426">
        <v>1100831</v>
      </c>
      <c r="Q426">
        <v>1110315</v>
      </c>
      <c r="R426">
        <v>100</v>
      </c>
      <c r="S426">
        <v>100</v>
      </c>
      <c r="T426" t="s">
        <v>1452</v>
      </c>
      <c r="U426" s="1">
        <v>9070000</v>
      </c>
      <c r="V426" t="s">
        <v>3352</v>
      </c>
      <c r="W426" t="s">
        <v>3353</v>
      </c>
      <c r="X426" t="s">
        <v>3354</v>
      </c>
      <c r="Y426" t="s">
        <v>924</v>
      </c>
    </row>
    <row r="427" spans="1:25">
      <c r="A427">
        <v>426</v>
      </c>
      <c r="B427" t="s">
        <v>3346</v>
      </c>
      <c r="C427" t="s">
        <v>3361</v>
      </c>
      <c r="D427" t="s">
        <v>3362</v>
      </c>
      <c r="E427" s="1">
        <v>8980000</v>
      </c>
      <c r="H427" t="s">
        <v>1071</v>
      </c>
      <c r="I427" t="s">
        <v>3363</v>
      </c>
      <c r="J427" t="s">
        <v>3358</v>
      </c>
      <c r="K427">
        <v>214894.6563</v>
      </c>
      <c r="L427">
        <v>2670575</v>
      </c>
      <c r="M427" t="s">
        <v>1731</v>
      </c>
      <c r="N427" t="s">
        <v>3360</v>
      </c>
      <c r="O427">
        <v>1100410</v>
      </c>
      <c r="P427">
        <v>1100715</v>
      </c>
      <c r="Q427">
        <v>1110315</v>
      </c>
      <c r="R427">
        <v>100</v>
      </c>
      <c r="S427">
        <v>100</v>
      </c>
      <c r="T427" t="s">
        <v>1452</v>
      </c>
      <c r="U427" s="1">
        <v>8980000</v>
      </c>
      <c r="V427" t="s">
        <v>3352</v>
      </c>
      <c r="W427" t="s">
        <v>3353</v>
      </c>
      <c r="X427" t="s">
        <v>3354</v>
      </c>
      <c r="Y427" t="s">
        <v>924</v>
      </c>
    </row>
    <row r="428" spans="1:25">
      <c r="A428">
        <v>427</v>
      </c>
      <c r="B428" t="s">
        <v>3346</v>
      </c>
      <c r="C428" t="s">
        <v>3364</v>
      </c>
      <c r="D428" t="s">
        <v>3365</v>
      </c>
      <c r="E428" s="1">
        <v>8600000</v>
      </c>
      <c r="H428" t="s">
        <v>1071</v>
      </c>
      <c r="I428" t="s">
        <v>3366</v>
      </c>
      <c r="J428" t="s">
        <v>3350</v>
      </c>
      <c r="K428">
        <v>211402.26680000001</v>
      </c>
      <c r="L428">
        <v>2669931.861</v>
      </c>
      <c r="M428" t="s">
        <v>1731</v>
      </c>
      <c r="N428" t="s">
        <v>3360</v>
      </c>
      <c r="O428">
        <v>1100409</v>
      </c>
      <c r="P428">
        <v>1100715</v>
      </c>
      <c r="Q428">
        <v>1110315</v>
      </c>
      <c r="R428">
        <v>100</v>
      </c>
      <c r="S428">
        <v>100</v>
      </c>
      <c r="T428" t="s">
        <v>1452</v>
      </c>
      <c r="U428" s="1">
        <v>8600000</v>
      </c>
      <c r="V428" t="s">
        <v>3352</v>
      </c>
      <c r="W428" t="s">
        <v>3353</v>
      </c>
      <c r="X428" t="s">
        <v>3354</v>
      </c>
      <c r="Y428" t="s">
        <v>924</v>
      </c>
    </row>
    <row r="429" spans="1:25">
      <c r="A429">
        <v>428</v>
      </c>
      <c r="B429" t="s">
        <v>3346</v>
      </c>
      <c r="C429" t="s">
        <v>3367</v>
      </c>
      <c r="D429" t="s">
        <v>3368</v>
      </c>
      <c r="E429" s="1">
        <v>9060000</v>
      </c>
      <c r="H429" t="s">
        <v>1071</v>
      </c>
      <c r="I429" t="s">
        <v>3349</v>
      </c>
      <c r="J429" t="s">
        <v>3369</v>
      </c>
      <c r="K429">
        <v>217511.56940000001</v>
      </c>
      <c r="L429">
        <v>2669188.0580000002</v>
      </c>
      <c r="M429" t="s">
        <v>1731</v>
      </c>
      <c r="N429" t="s">
        <v>3360</v>
      </c>
      <c r="O429">
        <v>1100410</v>
      </c>
      <c r="P429">
        <v>1100715</v>
      </c>
      <c r="Q429">
        <v>1110315</v>
      </c>
      <c r="R429">
        <v>100</v>
      </c>
      <c r="S429">
        <v>100</v>
      </c>
      <c r="T429" t="s">
        <v>1452</v>
      </c>
      <c r="U429" s="1">
        <v>9060000</v>
      </c>
      <c r="V429" t="s">
        <v>3352</v>
      </c>
      <c r="W429" t="s">
        <v>3353</v>
      </c>
      <c r="X429" t="s">
        <v>3354</v>
      </c>
      <c r="Y429" t="s">
        <v>924</v>
      </c>
    </row>
    <row r="430" spans="1:25">
      <c r="A430">
        <v>429</v>
      </c>
      <c r="B430" t="s">
        <v>3346</v>
      </c>
      <c r="C430" t="s">
        <v>3370</v>
      </c>
      <c r="D430" t="s">
        <v>3371</v>
      </c>
      <c r="E430" s="1">
        <v>8190000</v>
      </c>
      <c r="H430" t="s">
        <v>1071</v>
      </c>
      <c r="I430" t="s">
        <v>3349</v>
      </c>
      <c r="J430" t="s">
        <v>3369</v>
      </c>
      <c r="K430">
        <v>217671.34899999999</v>
      </c>
      <c r="L430">
        <v>2669113.8969999999</v>
      </c>
      <c r="M430" t="s">
        <v>1731</v>
      </c>
      <c r="N430" t="s">
        <v>3372</v>
      </c>
      <c r="O430">
        <v>1100414</v>
      </c>
      <c r="P430">
        <v>1100531</v>
      </c>
      <c r="Q430">
        <v>1110315</v>
      </c>
      <c r="R430">
        <v>100</v>
      </c>
      <c r="S430">
        <v>100</v>
      </c>
      <c r="T430" t="s">
        <v>1452</v>
      </c>
      <c r="U430" s="1">
        <v>8190000</v>
      </c>
      <c r="V430" t="s">
        <v>3352</v>
      </c>
      <c r="W430" t="s">
        <v>3353</v>
      </c>
      <c r="X430" t="s">
        <v>3354</v>
      </c>
      <c r="Y430" t="s">
        <v>924</v>
      </c>
    </row>
    <row r="431" spans="1:25">
      <c r="A431">
        <v>430</v>
      </c>
      <c r="B431" t="s">
        <v>3346</v>
      </c>
      <c r="C431" t="s">
        <v>3373</v>
      </c>
      <c r="D431" t="s">
        <v>3374</v>
      </c>
      <c r="E431" s="1">
        <v>24720000</v>
      </c>
      <c r="H431" t="s">
        <v>1071</v>
      </c>
      <c r="I431" t="s">
        <v>3375</v>
      </c>
      <c r="J431" t="s">
        <v>3369</v>
      </c>
      <c r="K431">
        <v>217508.70379999999</v>
      </c>
      <c r="L431">
        <v>2669179.949</v>
      </c>
      <c r="M431" t="s">
        <v>1731</v>
      </c>
      <c r="N431" t="s">
        <v>3376</v>
      </c>
      <c r="O431">
        <v>1100420</v>
      </c>
      <c r="P431">
        <v>1100703</v>
      </c>
      <c r="Q431">
        <v>1110315</v>
      </c>
      <c r="R431">
        <v>100</v>
      </c>
      <c r="S431">
        <v>100</v>
      </c>
      <c r="T431" t="s">
        <v>1452</v>
      </c>
      <c r="U431" s="1">
        <v>24720000</v>
      </c>
      <c r="V431" t="s">
        <v>3352</v>
      </c>
      <c r="W431" t="s">
        <v>3353</v>
      </c>
      <c r="X431" t="s">
        <v>3354</v>
      </c>
      <c r="Y431" t="s">
        <v>924</v>
      </c>
    </row>
    <row r="432" spans="1:25">
      <c r="A432">
        <v>431</v>
      </c>
      <c r="B432" t="s">
        <v>3346</v>
      </c>
      <c r="C432" t="s">
        <v>3377</v>
      </c>
      <c r="D432" t="s">
        <v>3378</v>
      </c>
      <c r="E432" s="1">
        <v>16000000</v>
      </c>
      <c r="H432" t="s">
        <v>1071</v>
      </c>
      <c r="I432" t="s">
        <v>3375</v>
      </c>
      <c r="J432" t="s">
        <v>3358</v>
      </c>
      <c r="K432">
        <v>215132.62450000001</v>
      </c>
      <c r="L432">
        <v>2671628.165</v>
      </c>
      <c r="M432" t="s">
        <v>3359</v>
      </c>
      <c r="N432" t="s">
        <v>3379</v>
      </c>
      <c r="O432">
        <v>1100421</v>
      </c>
      <c r="P432">
        <v>1100713</v>
      </c>
      <c r="Q432">
        <v>1110315</v>
      </c>
      <c r="R432">
        <v>100</v>
      </c>
      <c r="S432">
        <v>100</v>
      </c>
      <c r="T432" t="s">
        <v>1452</v>
      </c>
      <c r="U432" s="1">
        <v>16000000</v>
      </c>
      <c r="V432" t="s">
        <v>3352</v>
      </c>
      <c r="W432" t="s">
        <v>3353</v>
      </c>
      <c r="X432" t="s">
        <v>3354</v>
      </c>
      <c r="Y432" t="s">
        <v>924</v>
      </c>
    </row>
    <row r="433" spans="1:25">
      <c r="A433">
        <v>432</v>
      </c>
      <c r="B433" t="s">
        <v>3346</v>
      </c>
      <c r="C433" t="s">
        <v>3380</v>
      </c>
      <c r="D433" t="s">
        <v>3381</v>
      </c>
      <c r="E433" s="1">
        <v>16120000</v>
      </c>
      <c r="H433" t="s">
        <v>1071</v>
      </c>
      <c r="I433" t="s">
        <v>3382</v>
      </c>
      <c r="J433" t="s">
        <v>3358</v>
      </c>
      <c r="K433">
        <v>214895.33319999999</v>
      </c>
      <c r="L433">
        <v>2670569.4369999999</v>
      </c>
      <c r="M433" t="s">
        <v>1731</v>
      </c>
      <c r="N433" t="s">
        <v>3383</v>
      </c>
      <c r="O433">
        <v>1100421</v>
      </c>
      <c r="P433">
        <v>1100831</v>
      </c>
      <c r="Q433">
        <v>1110315</v>
      </c>
      <c r="R433">
        <v>100</v>
      </c>
      <c r="S433">
        <v>100</v>
      </c>
      <c r="T433" t="s">
        <v>1452</v>
      </c>
      <c r="U433" s="1">
        <v>16120000</v>
      </c>
      <c r="V433" t="s">
        <v>3352</v>
      </c>
      <c r="W433" t="s">
        <v>3353</v>
      </c>
      <c r="X433" t="s">
        <v>3354</v>
      </c>
      <c r="Y433" t="s">
        <v>924</v>
      </c>
    </row>
    <row r="434" spans="1:25">
      <c r="A434">
        <v>433</v>
      </c>
      <c r="B434" t="s">
        <v>3346</v>
      </c>
      <c r="C434" t="s">
        <v>3384</v>
      </c>
      <c r="D434" t="s">
        <v>3385</v>
      </c>
      <c r="E434" s="1">
        <v>15880000</v>
      </c>
      <c r="H434" t="s">
        <v>1071</v>
      </c>
      <c r="I434" t="s">
        <v>3386</v>
      </c>
      <c r="J434" t="s">
        <v>3350</v>
      </c>
      <c r="K434">
        <v>211340.76259999999</v>
      </c>
      <c r="L434">
        <v>2669998.04</v>
      </c>
      <c r="M434" t="s">
        <v>1731</v>
      </c>
      <c r="N434" t="s">
        <v>3379</v>
      </c>
      <c r="O434">
        <v>1100421</v>
      </c>
      <c r="P434">
        <v>1100731</v>
      </c>
      <c r="Q434">
        <v>1110315</v>
      </c>
      <c r="R434">
        <v>100</v>
      </c>
      <c r="S434">
        <v>100</v>
      </c>
      <c r="T434" t="s">
        <v>1452</v>
      </c>
      <c r="U434" s="1">
        <v>15880000</v>
      </c>
      <c r="V434" t="s">
        <v>3352</v>
      </c>
      <c r="W434" t="s">
        <v>3353</v>
      </c>
      <c r="X434" t="s">
        <v>3354</v>
      </c>
      <c r="Y434" t="s">
        <v>924</v>
      </c>
    </row>
    <row r="435" spans="1:25">
      <c r="A435">
        <v>434</v>
      </c>
      <c r="B435" t="s">
        <v>3346</v>
      </c>
      <c r="C435" t="s">
        <v>3387</v>
      </c>
      <c r="D435" t="s">
        <v>3388</v>
      </c>
      <c r="E435" s="1">
        <v>16130000</v>
      </c>
      <c r="H435" t="s">
        <v>1071</v>
      </c>
      <c r="I435" t="s">
        <v>3389</v>
      </c>
      <c r="J435" t="s">
        <v>3369</v>
      </c>
      <c r="K435">
        <v>217664.6986</v>
      </c>
      <c r="L435">
        <v>2669141.44</v>
      </c>
      <c r="M435" t="s">
        <v>1731</v>
      </c>
      <c r="N435" t="s">
        <v>3379</v>
      </c>
      <c r="O435">
        <v>1100421</v>
      </c>
      <c r="P435">
        <v>1100731</v>
      </c>
      <c r="Q435">
        <v>1110315</v>
      </c>
      <c r="R435">
        <v>100</v>
      </c>
      <c r="S435">
        <v>100</v>
      </c>
      <c r="T435" t="s">
        <v>1452</v>
      </c>
      <c r="U435" s="1">
        <v>16130000</v>
      </c>
      <c r="V435" t="s">
        <v>3352</v>
      </c>
      <c r="W435" t="s">
        <v>3353</v>
      </c>
      <c r="X435" t="s">
        <v>3354</v>
      </c>
      <c r="Y435" t="s">
        <v>924</v>
      </c>
    </row>
    <row r="436" spans="1:25">
      <c r="A436">
        <v>435</v>
      </c>
      <c r="B436" t="s">
        <v>3346</v>
      </c>
      <c r="C436" t="s">
        <v>3390</v>
      </c>
      <c r="D436" t="s">
        <v>3391</v>
      </c>
      <c r="E436" s="1">
        <v>3670000</v>
      </c>
      <c r="H436" t="s">
        <v>1071</v>
      </c>
      <c r="I436" t="s">
        <v>3357</v>
      </c>
      <c r="J436" t="s">
        <v>3358</v>
      </c>
      <c r="K436">
        <v>215083.71669999999</v>
      </c>
      <c r="L436">
        <v>2671368.2319999998</v>
      </c>
      <c r="M436" t="s">
        <v>3359</v>
      </c>
      <c r="N436" t="s">
        <v>3392</v>
      </c>
      <c r="O436">
        <v>1100417</v>
      </c>
      <c r="P436">
        <v>1100525</v>
      </c>
      <c r="Q436">
        <v>1110315</v>
      </c>
      <c r="R436">
        <v>100</v>
      </c>
      <c r="S436">
        <v>100</v>
      </c>
      <c r="T436" t="s">
        <v>1452</v>
      </c>
      <c r="U436" s="1">
        <v>3670000</v>
      </c>
      <c r="V436" t="s">
        <v>3352</v>
      </c>
      <c r="W436" t="s">
        <v>3353</v>
      </c>
      <c r="X436" t="s">
        <v>3354</v>
      </c>
      <c r="Y436" t="s">
        <v>924</v>
      </c>
    </row>
    <row r="437" spans="1:25">
      <c r="A437">
        <v>436</v>
      </c>
      <c r="B437" t="s">
        <v>3346</v>
      </c>
      <c r="C437" t="s">
        <v>3393</v>
      </c>
      <c r="D437" t="s">
        <v>3394</v>
      </c>
      <c r="E437" s="1">
        <v>3670000</v>
      </c>
      <c r="H437" t="s">
        <v>1071</v>
      </c>
      <c r="I437" t="s">
        <v>3363</v>
      </c>
      <c r="J437" t="s">
        <v>3358</v>
      </c>
      <c r="K437">
        <v>214896.5007</v>
      </c>
      <c r="L437">
        <v>2670179.318</v>
      </c>
      <c r="M437" t="s">
        <v>3359</v>
      </c>
      <c r="N437" t="s">
        <v>3392</v>
      </c>
      <c r="O437">
        <v>1100417</v>
      </c>
      <c r="P437">
        <v>1100525</v>
      </c>
      <c r="Q437">
        <v>1110315</v>
      </c>
      <c r="R437">
        <v>100</v>
      </c>
      <c r="S437">
        <v>100</v>
      </c>
      <c r="T437" t="s">
        <v>1452</v>
      </c>
      <c r="U437" s="1">
        <v>3670000</v>
      </c>
      <c r="V437" t="s">
        <v>3352</v>
      </c>
      <c r="W437" t="s">
        <v>3353</v>
      </c>
      <c r="X437" t="s">
        <v>3354</v>
      </c>
      <c r="Y437" t="s">
        <v>924</v>
      </c>
    </row>
    <row r="438" spans="1:25">
      <c r="A438">
        <v>437</v>
      </c>
      <c r="B438" t="s">
        <v>3346</v>
      </c>
      <c r="C438" t="s">
        <v>3395</v>
      </c>
      <c r="D438" t="s">
        <v>3396</v>
      </c>
      <c r="E438" s="1">
        <v>18102000</v>
      </c>
      <c r="H438" t="s">
        <v>1071</v>
      </c>
      <c r="I438" t="s">
        <v>3397</v>
      </c>
      <c r="J438" t="s">
        <v>3398</v>
      </c>
      <c r="K438">
        <v>219329.77989999999</v>
      </c>
      <c r="L438">
        <v>2687964.2429999998</v>
      </c>
      <c r="M438" t="s">
        <v>1731</v>
      </c>
      <c r="N438" t="s">
        <v>3399</v>
      </c>
      <c r="O438">
        <v>1100417</v>
      </c>
      <c r="P438">
        <v>1100605</v>
      </c>
      <c r="Q438">
        <v>1110315</v>
      </c>
      <c r="R438">
        <v>100</v>
      </c>
      <c r="S438">
        <v>100</v>
      </c>
      <c r="T438" t="s">
        <v>1452</v>
      </c>
      <c r="U438" s="1">
        <v>18102000</v>
      </c>
      <c r="V438" t="s">
        <v>3352</v>
      </c>
      <c r="W438" t="s">
        <v>3353</v>
      </c>
      <c r="X438" t="s">
        <v>3354</v>
      </c>
      <c r="Y438" t="s">
        <v>924</v>
      </c>
    </row>
    <row r="439" spans="1:25">
      <c r="A439">
        <v>438</v>
      </c>
      <c r="B439" t="s">
        <v>3346</v>
      </c>
      <c r="C439" t="s">
        <v>3400</v>
      </c>
      <c r="D439" t="s">
        <v>3401</v>
      </c>
      <c r="E439" s="1">
        <v>14500000</v>
      </c>
      <c r="H439" t="s">
        <v>1071</v>
      </c>
      <c r="I439" t="s">
        <v>3366</v>
      </c>
      <c r="J439" t="s">
        <v>3402</v>
      </c>
      <c r="K439">
        <v>214120.86540000001</v>
      </c>
      <c r="L439">
        <v>2698372.6260000002</v>
      </c>
      <c r="M439" t="s">
        <v>1731</v>
      </c>
      <c r="N439" t="s">
        <v>3351</v>
      </c>
      <c r="O439">
        <v>1100417</v>
      </c>
      <c r="P439">
        <v>1100605</v>
      </c>
      <c r="Q439">
        <v>1110315</v>
      </c>
      <c r="R439">
        <v>100</v>
      </c>
      <c r="S439">
        <v>100</v>
      </c>
      <c r="T439" t="s">
        <v>1452</v>
      </c>
      <c r="U439" s="1">
        <v>14500000</v>
      </c>
      <c r="V439" t="s">
        <v>3352</v>
      </c>
      <c r="W439" t="s">
        <v>3353</v>
      </c>
      <c r="X439" t="s">
        <v>3354</v>
      </c>
      <c r="Y439" t="s">
        <v>924</v>
      </c>
    </row>
    <row r="440" spans="1:25">
      <c r="A440">
        <v>439</v>
      </c>
      <c r="B440" t="s">
        <v>3346</v>
      </c>
      <c r="C440" t="s">
        <v>3403</v>
      </c>
      <c r="D440" t="s">
        <v>3404</v>
      </c>
      <c r="E440" s="1">
        <v>15729000</v>
      </c>
      <c r="H440" t="s">
        <v>1071</v>
      </c>
      <c r="I440" t="s">
        <v>3405</v>
      </c>
      <c r="J440" t="s">
        <v>3406</v>
      </c>
      <c r="K440">
        <v>214700.8798</v>
      </c>
      <c r="L440">
        <v>2677765.41</v>
      </c>
      <c r="M440" t="s">
        <v>3406</v>
      </c>
      <c r="N440" t="s">
        <v>3407</v>
      </c>
      <c r="O440">
        <v>1100417</v>
      </c>
      <c r="P440">
        <v>1100605</v>
      </c>
      <c r="Q440">
        <v>1110315</v>
      </c>
      <c r="R440">
        <v>100</v>
      </c>
      <c r="S440">
        <v>100</v>
      </c>
      <c r="T440" t="s">
        <v>1452</v>
      </c>
      <c r="U440" s="1">
        <v>15729000</v>
      </c>
      <c r="V440" t="s">
        <v>3352</v>
      </c>
      <c r="W440" t="s">
        <v>3353</v>
      </c>
      <c r="X440" t="s">
        <v>3354</v>
      </c>
      <c r="Y440" t="s">
        <v>924</v>
      </c>
    </row>
    <row r="441" spans="1:25">
      <c r="A441">
        <v>440</v>
      </c>
      <c r="B441" t="s">
        <v>3346</v>
      </c>
      <c r="C441" t="s">
        <v>3408</v>
      </c>
      <c r="D441" t="s">
        <v>3409</v>
      </c>
      <c r="E441" s="1">
        <v>15530000</v>
      </c>
      <c r="H441" t="s">
        <v>1071</v>
      </c>
      <c r="I441" t="s">
        <v>3349</v>
      </c>
      <c r="J441" t="s">
        <v>3369</v>
      </c>
      <c r="K441">
        <v>225448.42920000001</v>
      </c>
      <c r="L441">
        <v>2686018.2609999999</v>
      </c>
      <c r="M441" t="s">
        <v>1731</v>
      </c>
      <c r="N441" t="s">
        <v>3410</v>
      </c>
      <c r="O441">
        <v>1100417</v>
      </c>
      <c r="P441">
        <v>1100610</v>
      </c>
      <c r="Q441">
        <v>1110315</v>
      </c>
      <c r="R441">
        <v>100</v>
      </c>
      <c r="S441">
        <v>100</v>
      </c>
      <c r="T441" t="s">
        <v>1452</v>
      </c>
      <c r="U441" s="1">
        <v>15530000</v>
      </c>
      <c r="V441" t="s">
        <v>3352</v>
      </c>
      <c r="W441" t="s">
        <v>3353</v>
      </c>
      <c r="X441" t="s">
        <v>3354</v>
      </c>
      <c r="Y441" t="s">
        <v>924</v>
      </c>
    </row>
    <row r="442" spans="1:25">
      <c r="A442">
        <v>441</v>
      </c>
      <c r="B442" t="s">
        <v>3346</v>
      </c>
      <c r="C442" t="s">
        <v>3411</v>
      </c>
      <c r="D442" t="s">
        <v>3412</v>
      </c>
      <c r="E442" s="1">
        <v>16198100</v>
      </c>
      <c r="H442" t="s">
        <v>1071</v>
      </c>
      <c r="I442" t="s">
        <v>3413</v>
      </c>
      <c r="J442" t="s">
        <v>3398</v>
      </c>
      <c r="K442">
        <v>221874.1176</v>
      </c>
      <c r="L442">
        <v>2690929.6090000002</v>
      </c>
      <c r="M442" t="s">
        <v>3414</v>
      </c>
      <c r="N442" t="s">
        <v>3415</v>
      </c>
      <c r="O442">
        <v>1100425</v>
      </c>
      <c r="P442">
        <v>1100731</v>
      </c>
      <c r="Q442">
        <v>1110531</v>
      </c>
      <c r="R442">
        <v>91.84</v>
      </c>
      <c r="S442">
        <v>93.26</v>
      </c>
      <c r="T442" t="s">
        <v>964</v>
      </c>
      <c r="U442" s="1">
        <v>8567000</v>
      </c>
      <c r="V442" t="s">
        <v>3352</v>
      </c>
      <c r="W442" t="s">
        <v>3353</v>
      </c>
      <c r="X442" t="s">
        <v>3354</v>
      </c>
      <c r="Y442" t="s">
        <v>924</v>
      </c>
    </row>
    <row r="443" spans="1:25">
      <c r="A443">
        <v>442</v>
      </c>
      <c r="B443" t="s">
        <v>3346</v>
      </c>
      <c r="C443" t="s">
        <v>3416</v>
      </c>
      <c r="D443" t="s">
        <v>3417</v>
      </c>
      <c r="E443" s="1">
        <v>26840000</v>
      </c>
      <c r="H443" t="s">
        <v>1071</v>
      </c>
      <c r="I443" t="s">
        <v>3386</v>
      </c>
      <c r="J443" t="s">
        <v>3406</v>
      </c>
      <c r="K443">
        <v>214919.2948</v>
      </c>
      <c r="L443">
        <v>2677614.7930000001</v>
      </c>
      <c r="M443" t="s">
        <v>1731</v>
      </c>
      <c r="N443" t="s">
        <v>3418</v>
      </c>
      <c r="O443">
        <v>1100427</v>
      </c>
      <c r="P443">
        <v>1100731</v>
      </c>
      <c r="Q443">
        <v>1110315</v>
      </c>
      <c r="R443">
        <v>100</v>
      </c>
      <c r="S443">
        <v>100</v>
      </c>
      <c r="T443" t="s">
        <v>1452</v>
      </c>
      <c r="U443" s="1">
        <v>26840000</v>
      </c>
      <c r="V443" t="s">
        <v>3352</v>
      </c>
      <c r="W443" t="s">
        <v>3353</v>
      </c>
      <c r="X443" t="s">
        <v>3354</v>
      </c>
      <c r="Y443" t="s">
        <v>924</v>
      </c>
    </row>
    <row r="444" spans="1:25">
      <c r="A444">
        <v>443</v>
      </c>
      <c r="B444" t="s">
        <v>3346</v>
      </c>
      <c r="C444" t="s">
        <v>3419</v>
      </c>
      <c r="D444" t="s">
        <v>3420</v>
      </c>
      <c r="E444" s="1">
        <v>18747750</v>
      </c>
      <c r="F444" s="1">
        <v>24060786</v>
      </c>
      <c r="H444" t="s">
        <v>1071</v>
      </c>
      <c r="I444" t="s">
        <v>3386</v>
      </c>
      <c r="J444" t="s">
        <v>1664</v>
      </c>
      <c r="K444">
        <v>213731.6122</v>
      </c>
      <c r="L444">
        <v>2661800.861</v>
      </c>
      <c r="M444" t="s">
        <v>1731</v>
      </c>
      <c r="N444" t="s">
        <v>3418</v>
      </c>
      <c r="O444">
        <v>1100427</v>
      </c>
      <c r="P444">
        <v>1100731</v>
      </c>
      <c r="Q444">
        <v>1110315</v>
      </c>
      <c r="R444">
        <v>100</v>
      </c>
      <c r="S444">
        <v>100</v>
      </c>
      <c r="T444" t="s">
        <v>1452</v>
      </c>
      <c r="U444" s="1">
        <v>24060786</v>
      </c>
      <c r="V444" t="s">
        <v>3352</v>
      </c>
      <c r="W444" t="s">
        <v>3353</v>
      </c>
      <c r="X444" t="s">
        <v>3354</v>
      </c>
      <c r="Y444" t="s">
        <v>924</v>
      </c>
    </row>
    <row r="445" spans="1:25">
      <c r="A445">
        <v>444</v>
      </c>
      <c r="B445" t="s">
        <v>3346</v>
      </c>
      <c r="C445" t="s">
        <v>3421</v>
      </c>
      <c r="D445" t="s">
        <v>3422</v>
      </c>
      <c r="E445" s="1">
        <v>2700000</v>
      </c>
      <c r="H445" t="s">
        <v>1071</v>
      </c>
      <c r="I445" t="s">
        <v>3423</v>
      </c>
      <c r="J445" t="s">
        <v>3369</v>
      </c>
      <c r="K445">
        <v>217669.51449999999</v>
      </c>
      <c r="L445">
        <v>2669126.85</v>
      </c>
      <c r="M445" t="s">
        <v>1731</v>
      </c>
      <c r="N445" t="s">
        <v>3424</v>
      </c>
      <c r="O445">
        <v>1100427</v>
      </c>
      <c r="P445">
        <v>1100620</v>
      </c>
      <c r="Q445">
        <v>1110531</v>
      </c>
      <c r="R445">
        <v>76.31</v>
      </c>
      <c r="S445">
        <v>79.05</v>
      </c>
      <c r="T445" t="s">
        <v>964</v>
      </c>
      <c r="U445" s="1">
        <v>1105000</v>
      </c>
      <c r="V445" t="s">
        <v>3352</v>
      </c>
      <c r="W445" t="s">
        <v>3353</v>
      </c>
      <c r="X445" t="s">
        <v>3354</v>
      </c>
      <c r="Y445" t="s">
        <v>924</v>
      </c>
    </row>
    <row r="446" spans="1:25">
      <c r="A446">
        <v>445</v>
      </c>
      <c r="B446" t="s">
        <v>3346</v>
      </c>
      <c r="C446" t="s">
        <v>3425</v>
      </c>
      <c r="D446" t="s">
        <v>3426</v>
      </c>
      <c r="E446" s="1">
        <v>2710000</v>
      </c>
      <c r="H446" t="s">
        <v>1071</v>
      </c>
      <c r="I446" t="s">
        <v>3427</v>
      </c>
      <c r="J446" t="s">
        <v>3350</v>
      </c>
      <c r="K446">
        <v>211430.51939999999</v>
      </c>
      <c r="L446">
        <v>2669916.6680000001</v>
      </c>
      <c r="M446" t="s">
        <v>1731</v>
      </c>
      <c r="N446" t="s">
        <v>3428</v>
      </c>
      <c r="O446">
        <v>1100427</v>
      </c>
      <c r="P446">
        <v>1100615</v>
      </c>
      <c r="Q446">
        <v>1110531</v>
      </c>
      <c r="R446">
        <v>99.65</v>
      </c>
      <c r="S446">
        <v>99.8</v>
      </c>
      <c r="T446" t="s">
        <v>964</v>
      </c>
      <c r="U446" s="1">
        <v>1024000</v>
      </c>
      <c r="V446" t="s">
        <v>3352</v>
      </c>
      <c r="W446" t="s">
        <v>3353</v>
      </c>
      <c r="X446" t="s">
        <v>3354</v>
      </c>
      <c r="Y446" t="s">
        <v>924</v>
      </c>
    </row>
    <row r="447" spans="1:25">
      <c r="A447">
        <v>446</v>
      </c>
      <c r="B447" t="s">
        <v>3429</v>
      </c>
      <c r="C447" t="s">
        <v>3430</v>
      </c>
      <c r="D447" t="s">
        <v>3431</v>
      </c>
      <c r="E447" s="1">
        <v>19880000</v>
      </c>
      <c r="H447" t="s">
        <v>3429</v>
      </c>
      <c r="I447" t="s">
        <v>3432</v>
      </c>
      <c r="J447" t="s">
        <v>3433</v>
      </c>
      <c r="K447">
        <v>215369.72020000001</v>
      </c>
      <c r="L447">
        <v>2656559.7859999998</v>
      </c>
      <c r="M447" t="s">
        <v>3434</v>
      </c>
      <c r="N447" t="s">
        <v>3435</v>
      </c>
      <c r="O447">
        <v>1110207</v>
      </c>
      <c r="P447">
        <v>1111231</v>
      </c>
      <c r="R447">
        <v>1</v>
      </c>
      <c r="S447">
        <v>1</v>
      </c>
      <c r="T447" t="s">
        <v>964</v>
      </c>
      <c r="U447">
        <v>0</v>
      </c>
      <c r="V447" t="s">
        <v>3436</v>
      </c>
      <c r="W447" t="s">
        <v>3437</v>
      </c>
      <c r="X447" t="s">
        <v>3438</v>
      </c>
      <c r="Y447" t="s">
        <v>924</v>
      </c>
    </row>
    <row r="448" spans="1:25">
      <c r="A448">
        <v>447</v>
      </c>
      <c r="B448" t="s">
        <v>3439</v>
      </c>
      <c r="C448" t="s">
        <v>3440</v>
      </c>
      <c r="D448" t="s">
        <v>3441</v>
      </c>
      <c r="E448" s="1">
        <v>10160000</v>
      </c>
      <c r="H448" t="s">
        <v>3439</v>
      </c>
      <c r="I448" t="s">
        <v>3442</v>
      </c>
      <c r="J448" t="s">
        <v>3398</v>
      </c>
      <c r="K448">
        <v>220971.36429999999</v>
      </c>
      <c r="L448">
        <v>2691139.2259999998</v>
      </c>
      <c r="M448" t="s">
        <v>3443</v>
      </c>
      <c r="N448" t="s">
        <v>3444</v>
      </c>
      <c r="O448">
        <v>1100902</v>
      </c>
      <c r="P448">
        <v>1110122</v>
      </c>
      <c r="Q448">
        <v>1110331</v>
      </c>
      <c r="R448">
        <v>100</v>
      </c>
      <c r="S448">
        <v>100</v>
      </c>
      <c r="T448" t="s">
        <v>960</v>
      </c>
      <c r="U448" s="1">
        <v>8822650</v>
      </c>
      <c r="V448" t="s">
        <v>3445</v>
      </c>
      <c r="W448" t="s">
        <v>3446</v>
      </c>
      <c r="X448" t="s">
        <v>3447</v>
      </c>
      <c r="Y448" t="s">
        <v>924</v>
      </c>
    </row>
    <row r="449" spans="1:25">
      <c r="A449">
        <v>448</v>
      </c>
      <c r="B449" t="s">
        <v>3448</v>
      </c>
      <c r="C449" t="s">
        <v>3449</v>
      </c>
      <c r="D449" t="s">
        <v>3450</v>
      </c>
      <c r="E449" s="1">
        <v>119400000</v>
      </c>
      <c r="F449" s="1">
        <v>112326107</v>
      </c>
      <c r="H449" t="s">
        <v>3448</v>
      </c>
      <c r="I449" t="s">
        <v>3451</v>
      </c>
      <c r="J449" t="s">
        <v>3452</v>
      </c>
      <c r="K449">
        <v>255304.62520000001</v>
      </c>
      <c r="L449">
        <v>2752584.2370000002</v>
      </c>
      <c r="M449" t="s">
        <v>3452</v>
      </c>
      <c r="N449" t="s">
        <v>3453</v>
      </c>
      <c r="O449">
        <v>1080404</v>
      </c>
      <c r="P449">
        <v>1090217</v>
      </c>
      <c r="Q449">
        <v>1100630</v>
      </c>
      <c r="R449">
        <v>100</v>
      </c>
      <c r="S449">
        <v>100</v>
      </c>
      <c r="T449" t="s">
        <v>1452</v>
      </c>
      <c r="U449" s="1">
        <v>112326107</v>
      </c>
      <c r="V449" t="s">
        <v>3454</v>
      </c>
      <c r="W449" t="s">
        <v>3455</v>
      </c>
      <c r="X449" t="s">
        <v>3456</v>
      </c>
      <c r="Y449" t="s">
        <v>786</v>
      </c>
    </row>
    <row r="450" spans="1:25">
      <c r="A450">
        <v>449</v>
      </c>
      <c r="B450" t="s">
        <v>3457</v>
      </c>
      <c r="C450" t="s">
        <v>3458</v>
      </c>
      <c r="D450" t="s">
        <v>3459</v>
      </c>
      <c r="E450" s="1">
        <v>22840000</v>
      </c>
      <c r="I450" t="s">
        <v>3460</v>
      </c>
      <c r="J450" t="s">
        <v>2803</v>
      </c>
      <c r="M450" t="s">
        <v>2803</v>
      </c>
      <c r="N450" t="s">
        <v>3461</v>
      </c>
      <c r="R450" t="s">
        <v>3462</v>
      </c>
      <c r="V450" t="s">
        <v>3463</v>
      </c>
      <c r="W450" t="s">
        <v>3464</v>
      </c>
      <c r="X450" t="s">
        <v>3465</v>
      </c>
      <c r="Y450" t="s">
        <v>924</v>
      </c>
    </row>
    <row r="451" spans="1:25">
      <c r="A451">
        <v>450</v>
      </c>
      <c r="B451" t="s">
        <v>3457</v>
      </c>
      <c r="C451" t="s">
        <v>3466</v>
      </c>
      <c r="D451" t="s">
        <v>3467</v>
      </c>
      <c r="E451" s="1">
        <v>23000000</v>
      </c>
      <c r="I451" t="s">
        <v>3468</v>
      </c>
      <c r="J451" t="s">
        <v>2803</v>
      </c>
      <c r="M451" t="s">
        <v>2803</v>
      </c>
      <c r="N451" t="s">
        <v>3469</v>
      </c>
      <c r="R451" t="s">
        <v>3470</v>
      </c>
      <c r="V451" t="s">
        <v>3471</v>
      </c>
      <c r="W451" t="s">
        <v>3464</v>
      </c>
      <c r="X451" t="s">
        <v>3465</v>
      </c>
      <c r="Y451" t="s">
        <v>924</v>
      </c>
    </row>
    <row r="452" spans="1:25">
      <c r="A452">
        <v>451</v>
      </c>
      <c r="B452" t="s">
        <v>3457</v>
      </c>
      <c r="C452" t="s">
        <v>3472</v>
      </c>
      <c r="D452" t="s">
        <v>3473</v>
      </c>
      <c r="E452" s="1">
        <v>26800000</v>
      </c>
      <c r="I452" t="s">
        <v>3468</v>
      </c>
      <c r="J452" t="s">
        <v>2803</v>
      </c>
      <c r="M452" t="s">
        <v>2803</v>
      </c>
      <c r="N452" t="s">
        <v>3461</v>
      </c>
      <c r="R452" t="s">
        <v>920</v>
      </c>
      <c r="V452" t="s">
        <v>3474</v>
      </c>
      <c r="W452" t="s">
        <v>3464</v>
      </c>
      <c r="X452" t="s">
        <v>3465</v>
      </c>
      <c r="Y452" t="s">
        <v>924</v>
      </c>
    </row>
    <row r="453" spans="1:25">
      <c r="A453">
        <v>452</v>
      </c>
      <c r="B453" t="s">
        <v>3475</v>
      </c>
      <c r="C453" t="s">
        <v>3476</v>
      </c>
      <c r="D453" t="s">
        <v>3477</v>
      </c>
      <c r="E453" s="1">
        <v>548800000</v>
      </c>
      <c r="H453" t="s">
        <v>3478</v>
      </c>
      <c r="I453" t="s">
        <v>3479</v>
      </c>
      <c r="J453" t="s">
        <v>3480</v>
      </c>
      <c r="K453">
        <v>180201.62469999999</v>
      </c>
      <c r="L453">
        <v>2512038.7319999998</v>
      </c>
      <c r="M453" t="s">
        <v>3480</v>
      </c>
      <c r="N453" t="s">
        <v>3481</v>
      </c>
      <c r="O453">
        <v>1101201</v>
      </c>
      <c r="P453">
        <v>1130531</v>
      </c>
      <c r="R453">
        <v>2.76</v>
      </c>
      <c r="S453">
        <v>4.1100000000000003</v>
      </c>
      <c r="T453" t="s">
        <v>964</v>
      </c>
      <c r="U453" s="1">
        <v>169757700</v>
      </c>
      <c r="V453" t="s">
        <v>3482</v>
      </c>
      <c r="W453" t="s">
        <v>3483</v>
      </c>
      <c r="X453" t="s">
        <v>3484</v>
      </c>
      <c r="Y453" t="s">
        <v>3485</v>
      </c>
    </row>
    <row r="454" spans="1:25">
      <c r="A454">
        <v>453</v>
      </c>
      <c r="B454" t="s">
        <v>3486</v>
      </c>
      <c r="C454" t="s">
        <v>3487</v>
      </c>
      <c r="D454" t="s">
        <v>3488</v>
      </c>
      <c r="E454" s="1">
        <v>125700000</v>
      </c>
      <c r="H454" t="s">
        <v>3489</v>
      </c>
      <c r="I454" t="s">
        <v>3490</v>
      </c>
      <c r="J454" t="s">
        <v>3491</v>
      </c>
      <c r="K454">
        <v>326562.42869999999</v>
      </c>
      <c r="L454">
        <v>2743714.8149999999</v>
      </c>
      <c r="M454" t="s">
        <v>3492</v>
      </c>
      <c r="N454" t="s">
        <v>3493</v>
      </c>
      <c r="O454">
        <v>1100630</v>
      </c>
      <c r="P454">
        <v>1120921</v>
      </c>
      <c r="R454">
        <v>24.87</v>
      </c>
      <c r="S454">
        <v>29.47</v>
      </c>
      <c r="T454" t="s">
        <v>964</v>
      </c>
      <c r="U454" s="1">
        <v>3589822</v>
      </c>
      <c r="V454" t="s">
        <v>3494</v>
      </c>
      <c r="W454" t="s">
        <v>3495</v>
      </c>
      <c r="X454" t="s">
        <v>3496</v>
      </c>
      <c r="Y454" t="s">
        <v>405</v>
      </c>
    </row>
    <row r="455" spans="1:25">
      <c r="A455">
        <v>454</v>
      </c>
      <c r="B455" t="s">
        <v>3497</v>
      </c>
      <c r="C455">
        <v>1090093111</v>
      </c>
      <c r="D455" t="s">
        <v>3498</v>
      </c>
      <c r="E455" s="1">
        <v>193088000</v>
      </c>
      <c r="H455" t="s">
        <v>3497</v>
      </c>
      <c r="I455" t="s">
        <v>3499</v>
      </c>
      <c r="J455" t="s">
        <v>1280</v>
      </c>
      <c r="K455">
        <v>174200.32490000001</v>
      </c>
      <c r="L455">
        <v>2520253.2560000001</v>
      </c>
      <c r="M455" t="s">
        <v>1280</v>
      </c>
      <c r="N455" t="s">
        <v>3498</v>
      </c>
      <c r="O455">
        <v>1100426</v>
      </c>
      <c r="P455">
        <v>1110907</v>
      </c>
      <c r="R455">
        <v>26.08</v>
      </c>
      <c r="S455">
        <v>27.16</v>
      </c>
      <c r="T455" t="s">
        <v>964</v>
      </c>
      <c r="U455" s="1">
        <v>27396232</v>
      </c>
      <c r="V455" t="s">
        <v>3500</v>
      </c>
      <c r="W455" t="s">
        <v>3501</v>
      </c>
      <c r="X455" t="s">
        <v>3502</v>
      </c>
      <c r="Y455" t="s">
        <v>405</v>
      </c>
    </row>
    <row r="456" spans="1:25">
      <c r="A456">
        <v>455</v>
      </c>
      <c r="B456" t="s">
        <v>3503</v>
      </c>
      <c r="C456" t="s">
        <v>3504</v>
      </c>
      <c r="D456" t="s">
        <v>3505</v>
      </c>
      <c r="E456" s="1">
        <v>1488000</v>
      </c>
      <c r="H456" t="s">
        <v>3503</v>
      </c>
      <c r="I456" t="s">
        <v>3506</v>
      </c>
      <c r="J456" t="s">
        <v>1548</v>
      </c>
      <c r="K456">
        <v>237626.25649999999</v>
      </c>
      <c r="L456">
        <v>2719988.6639999999</v>
      </c>
      <c r="M456" t="s">
        <v>1548</v>
      </c>
      <c r="N456" t="s">
        <v>3507</v>
      </c>
      <c r="O456">
        <v>1101222</v>
      </c>
      <c r="P456">
        <v>1110120</v>
      </c>
      <c r="R456">
        <v>100</v>
      </c>
      <c r="S456">
        <v>100</v>
      </c>
      <c r="T456" t="s">
        <v>944</v>
      </c>
      <c r="U456">
        <v>0</v>
      </c>
      <c r="V456" t="s">
        <v>3508</v>
      </c>
      <c r="W456" t="s">
        <v>3509</v>
      </c>
      <c r="X456" t="s">
        <v>3510</v>
      </c>
      <c r="Y456" t="s">
        <v>814</v>
      </c>
    </row>
    <row r="457" spans="1:25">
      <c r="A457">
        <v>456</v>
      </c>
      <c r="B457" t="s">
        <v>3511</v>
      </c>
      <c r="C457" t="s">
        <v>3512</v>
      </c>
      <c r="D457" t="s">
        <v>3513</v>
      </c>
      <c r="E457" s="1">
        <v>13700000</v>
      </c>
      <c r="H457" t="s">
        <v>3514</v>
      </c>
      <c r="I457" t="s">
        <v>3515</v>
      </c>
      <c r="J457" t="s">
        <v>2002</v>
      </c>
      <c r="K457">
        <v>190185.0337</v>
      </c>
      <c r="L457">
        <v>2655719.3689999999</v>
      </c>
      <c r="M457" t="s">
        <v>2002</v>
      </c>
      <c r="N457" t="s">
        <v>3516</v>
      </c>
      <c r="O457">
        <v>1110301</v>
      </c>
      <c r="P457">
        <v>1110926</v>
      </c>
      <c r="R457">
        <v>0</v>
      </c>
      <c r="S457">
        <v>0</v>
      </c>
      <c r="T457" t="s">
        <v>890</v>
      </c>
      <c r="U457">
        <v>0</v>
      </c>
      <c r="V457" t="s">
        <v>3517</v>
      </c>
      <c r="W457" t="s">
        <v>3518</v>
      </c>
      <c r="X457" t="s">
        <v>3519</v>
      </c>
      <c r="Y457" t="s">
        <v>405</v>
      </c>
    </row>
    <row r="458" spans="1:25">
      <c r="A458">
        <v>457</v>
      </c>
      <c r="B458" t="s">
        <v>3520</v>
      </c>
      <c r="C458" t="s">
        <v>3521</v>
      </c>
      <c r="D458" t="s">
        <v>3522</v>
      </c>
      <c r="E458" s="1">
        <v>17000000</v>
      </c>
      <c r="F458" s="1">
        <v>15125176</v>
      </c>
      <c r="H458" t="s">
        <v>3520</v>
      </c>
      <c r="I458" t="s">
        <v>3523</v>
      </c>
      <c r="J458" t="s">
        <v>1367</v>
      </c>
      <c r="K458">
        <v>194967.73639999999</v>
      </c>
      <c r="L458">
        <v>2584206.0299999998</v>
      </c>
      <c r="M458" t="s">
        <v>3524</v>
      </c>
      <c r="N458" t="s">
        <v>3525</v>
      </c>
      <c r="O458">
        <v>1100228</v>
      </c>
      <c r="P458">
        <v>1101006</v>
      </c>
      <c r="Q458">
        <v>1101209</v>
      </c>
      <c r="R458">
        <v>100</v>
      </c>
      <c r="S458">
        <v>100</v>
      </c>
      <c r="T458" t="s">
        <v>960</v>
      </c>
      <c r="U458" s="1">
        <v>11050000</v>
      </c>
      <c r="V458" t="s">
        <v>3526</v>
      </c>
      <c r="W458" t="s">
        <v>3527</v>
      </c>
      <c r="X458" t="s">
        <v>3528</v>
      </c>
      <c r="Y458" t="s">
        <v>616</v>
      </c>
    </row>
    <row r="459" spans="1:25">
      <c r="A459">
        <v>458</v>
      </c>
      <c r="B459" t="s">
        <v>3520</v>
      </c>
      <c r="C459" t="s">
        <v>3529</v>
      </c>
      <c r="D459" t="s">
        <v>3530</v>
      </c>
      <c r="E459" s="1">
        <v>23458000</v>
      </c>
      <c r="F459" s="1">
        <v>23458000</v>
      </c>
      <c r="H459" t="s">
        <v>3531</v>
      </c>
      <c r="I459" t="s">
        <v>2139</v>
      </c>
      <c r="J459" t="s">
        <v>1367</v>
      </c>
      <c r="K459">
        <v>194956.28890000001</v>
      </c>
      <c r="L459">
        <v>2584290.2209999999</v>
      </c>
      <c r="M459" t="s">
        <v>3524</v>
      </c>
      <c r="N459" t="s">
        <v>3532</v>
      </c>
      <c r="O459">
        <v>1100530</v>
      </c>
      <c r="P459">
        <v>1110129</v>
      </c>
      <c r="Q459">
        <v>1110227</v>
      </c>
      <c r="R459">
        <v>100</v>
      </c>
      <c r="S459">
        <v>100</v>
      </c>
      <c r="T459" t="s">
        <v>944</v>
      </c>
      <c r="U459" s="1">
        <v>21000000</v>
      </c>
      <c r="V459" t="s">
        <v>3526</v>
      </c>
      <c r="W459" t="s">
        <v>3527</v>
      </c>
      <c r="X459" t="s">
        <v>3528</v>
      </c>
      <c r="Y459" t="s">
        <v>616</v>
      </c>
    </row>
    <row r="460" spans="1:25">
      <c r="A460">
        <v>459</v>
      </c>
      <c r="B460" t="s">
        <v>3520</v>
      </c>
      <c r="C460" t="s">
        <v>3533</v>
      </c>
      <c r="D460" t="s">
        <v>3534</v>
      </c>
      <c r="E460" s="1">
        <v>47474690</v>
      </c>
      <c r="H460" t="s">
        <v>3531</v>
      </c>
      <c r="I460" t="s">
        <v>3535</v>
      </c>
      <c r="J460" t="s">
        <v>1367</v>
      </c>
      <c r="K460">
        <v>195074.10219999999</v>
      </c>
      <c r="L460">
        <v>2584710.8110000002</v>
      </c>
      <c r="M460" t="s">
        <v>3536</v>
      </c>
      <c r="N460" t="s">
        <v>3537</v>
      </c>
      <c r="O460">
        <v>1100620</v>
      </c>
      <c r="P460">
        <v>1111119</v>
      </c>
      <c r="R460">
        <v>54.1</v>
      </c>
      <c r="S460">
        <v>69.290000000000006</v>
      </c>
      <c r="T460" t="s">
        <v>964</v>
      </c>
      <c r="U460" s="1">
        <v>27260000</v>
      </c>
      <c r="V460" t="s">
        <v>3538</v>
      </c>
      <c r="W460" t="s">
        <v>3539</v>
      </c>
      <c r="X460" t="s">
        <v>3528</v>
      </c>
      <c r="Y460" t="s">
        <v>616</v>
      </c>
    </row>
    <row r="461" spans="1:25">
      <c r="A461">
        <v>460</v>
      </c>
      <c r="B461" t="s">
        <v>3520</v>
      </c>
      <c r="C461" t="s">
        <v>3540</v>
      </c>
      <c r="D461" t="s">
        <v>3541</v>
      </c>
      <c r="E461" s="1">
        <v>47580966</v>
      </c>
      <c r="H461" t="s">
        <v>3531</v>
      </c>
      <c r="I461" t="s">
        <v>3535</v>
      </c>
      <c r="J461" t="s">
        <v>1367</v>
      </c>
      <c r="K461">
        <v>195045.78140000001</v>
      </c>
      <c r="L461">
        <v>2584042.1540000001</v>
      </c>
      <c r="M461" t="s">
        <v>3542</v>
      </c>
      <c r="N461" t="s">
        <v>3543</v>
      </c>
      <c r="O461">
        <v>1100825</v>
      </c>
      <c r="P461">
        <v>1111208</v>
      </c>
      <c r="R461">
        <v>21.2</v>
      </c>
      <c r="S461">
        <v>21.2</v>
      </c>
      <c r="T461" t="s">
        <v>890</v>
      </c>
      <c r="U461" s="1">
        <v>8510000</v>
      </c>
      <c r="V461" t="s">
        <v>3526</v>
      </c>
      <c r="W461" t="s">
        <v>3527</v>
      </c>
      <c r="X461" t="s">
        <v>3528</v>
      </c>
      <c r="Y461" t="s">
        <v>616</v>
      </c>
    </row>
    <row r="462" spans="1:25">
      <c r="A462">
        <v>461</v>
      </c>
      <c r="B462" t="s">
        <v>3520</v>
      </c>
      <c r="C462" t="s">
        <v>3544</v>
      </c>
      <c r="D462" t="s">
        <v>3545</v>
      </c>
      <c r="E462" s="1">
        <v>19200000</v>
      </c>
      <c r="H462" t="s">
        <v>1071</v>
      </c>
      <c r="I462" t="s">
        <v>3546</v>
      </c>
      <c r="J462" t="s">
        <v>1367</v>
      </c>
      <c r="K462">
        <v>195294.00210000001</v>
      </c>
      <c r="L462">
        <v>2584034.3670000001</v>
      </c>
      <c r="M462" t="s">
        <v>3524</v>
      </c>
      <c r="N462" t="s">
        <v>3547</v>
      </c>
      <c r="O462">
        <v>1101017</v>
      </c>
      <c r="P462">
        <v>1110526</v>
      </c>
      <c r="R462">
        <v>59.97</v>
      </c>
      <c r="S462">
        <v>60.28</v>
      </c>
      <c r="T462" t="s">
        <v>964</v>
      </c>
      <c r="U462" s="1">
        <v>5720000</v>
      </c>
      <c r="V462" t="s">
        <v>3538</v>
      </c>
      <c r="W462" t="s">
        <v>3539</v>
      </c>
      <c r="X462" t="s">
        <v>3528</v>
      </c>
      <c r="Y462" t="s">
        <v>616</v>
      </c>
    </row>
    <row r="463" spans="1:25">
      <c r="A463">
        <v>462</v>
      </c>
      <c r="B463" t="s">
        <v>3520</v>
      </c>
      <c r="C463" t="s">
        <v>3548</v>
      </c>
      <c r="D463" t="s">
        <v>3549</v>
      </c>
      <c r="E463" s="1">
        <v>17680000</v>
      </c>
      <c r="H463" t="s">
        <v>1071</v>
      </c>
      <c r="I463" t="s">
        <v>3550</v>
      </c>
      <c r="J463" t="s">
        <v>1367</v>
      </c>
      <c r="K463">
        <v>195294.63879999999</v>
      </c>
      <c r="L463">
        <v>2584209.2820000001</v>
      </c>
      <c r="M463" t="s">
        <v>3524</v>
      </c>
      <c r="N463" t="s">
        <v>3551</v>
      </c>
      <c r="O463">
        <v>1101017</v>
      </c>
      <c r="P463">
        <v>1110606</v>
      </c>
      <c r="R463">
        <v>45.2</v>
      </c>
      <c r="S463">
        <v>45.41</v>
      </c>
      <c r="T463" t="s">
        <v>964</v>
      </c>
      <c r="U463" s="1">
        <v>4400000</v>
      </c>
      <c r="V463" t="s">
        <v>3538</v>
      </c>
      <c r="W463" t="s">
        <v>3539</v>
      </c>
      <c r="X463" t="s">
        <v>3528</v>
      </c>
      <c r="Y463" t="s">
        <v>616</v>
      </c>
    </row>
    <row r="464" spans="1:25">
      <c r="A464">
        <v>463</v>
      </c>
      <c r="B464" t="s">
        <v>3520</v>
      </c>
      <c r="C464" t="s">
        <v>3552</v>
      </c>
      <c r="D464" t="s">
        <v>3553</v>
      </c>
      <c r="E464" s="1">
        <v>5941072</v>
      </c>
      <c r="H464" t="s">
        <v>3531</v>
      </c>
      <c r="I464" t="s">
        <v>3554</v>
      </c>
      <c r="J464" t="s">
        <v>1367</v>
      </c>
      <c r="K464">
        <v>194759.4235</v>
      </c>
      <c r="L464">
        <v>2584148.8590000002</v>
      </c>
      <c r="M464" t="s">
        <v>3524</v>
      </c>
      <c r="N464" t="s">
        <v>3555</v>
      </c>
      <c r="O464">
        <v>1101226</v>
      </c>
      <c r="P464">
        <v>1110424</v>
      </c>
      <c r="Q464">
        <v>1110510</v>
      </c>
      <c r="R464">
        <v>44.69</v>
      </c>
      <c r="S464">
        <v>48.76</v>
      </c>
      <c r="T464" t="s">
        <v>964</v>
      </c>
      <c r="U464">
        <v>0</v>
      </c>
      <c r="V464" t="s">
        <v>3526</v>
      </c>
      <c r="W464" t="s">
        <v>3527</v>
      </c>
      <c r="X464" t="s">
        <v>3528</v>
      </c>
      <c r="Y464" t="s">
        <v>616</v>
      </c>
    </row>
    <row r="465" spans="1:25">
      <c r="A465">
        <v>464</v>
      </c>
      <c r="B465" t="s">
        <v>3520</v>
      </c>
      <c r="C465" t="s">
        <v>3556</v>
      </c>
      <c r="D465" t="s">
        <v>3557</v>
      </c>
      <c r="E465" s="1">
        <v>4580000</v>
      </c>
      <c r="H465" t="s">
        <v>3520</v>
      </c>
      <c r="I465" t="s">
        <v>2139</v>
      </c>
      <c r="J465" t="s">
        <v>1367</v>
      </c>
      <c r="K465">
        <v>194806.67679999999</v>
      </c>
      <c r="L465">
        <v>2583959.6030000001</v>
      </c>
      <c r="M465" t="s">
        <v>3524</v>
      </c>
      <c r="N465" t="s">
        <v>3558</v>
      </c>
      <c r="O465">
        <v>1110227</v>
      </c>
      <c r="P465">
        <v>1110613</v>
      </c>
      <c r="R465">
        <v>1.2</v>
      </c>
      <c r="S465">
        <v>1.53</v>
      </c>
      <c r="T465" t="s">
        <v>964</v>
      </c>
      <c r="U465">
        <v>0</v>
      </c>
      <c r="V465" t="s">
        <v>3526</v>
      </c>
      <c r="W465" t="s">
        <v>3527</v>
      </c>
      <c r="X465" t="s">
        <v>3528</v>
      </c>
      <c r="Y465" t="s">
        <v>616</v>
      </c>
    </row>
    <row r="466" spans="1:25">
      <c r="A466">
        <v>465</v>
      </c>
      <c r="B466" t="s">
        <v>3559</v>
      </c>
      <c r="C466" t="s">
        <v>3560</v>
      </c>
      <c r="D466" t="s">
        <v>3561</v>
      </c>
      <c r="E466" s="1">
        <v>5750000</v>
      </c>
      <c r="H466" t="s">
        <v>3559</v>
      </c>
      <c r="I466" t="s">
        <v>3562</v>
      </c>
      <c r="J466" t="s">
        <v>2864</v>
      </c>
      <c r="K466">
        <v>198788.6721</v>
      </c>
      <c r="L466">
        <v>2536950.63</v>
      </c>
      <c r="M466" t="s">
        <v>3563</v>
      </c>
      <c r="N466" t="s">
        <v>3564</v>
      </c>
      <c r="O466">
        <v>1101015</v>
      </c>
      <c r="P466">
        <v>1101231</v>
      </c>
      <c r="R466">
        <v>100</v>
      </c>
      <c r="S466">
        <v>100</v>
      </c>
      <c r="T466" t="s">
        <v>1452</v>
      </c>
      <c r="U466" s="1">
        <v>5750000</v>
      </c>
      <c r="V466" t="s">
        <v>3565</v>
      </c>
      <c r="W466" t="s">
        <v>3566</v>
      </c>
      <c r="X466" t="s">
        <v>3567</v>
      </c>
      <c r="Y466" t="s">
        <v>924</v>
      </c>
    </row>
    <row r="467" spans="1:25">
      <c r="A467">
        <v>466</v>
      </c>
      <c r="B467" t="s">
        <v>3559</v>
      </c>
      <c r="C467" t="s">
        <v>3568</v>
      </c>
      <c r="D467" t="s">
        <v>3569</v>
      </c>
      <c r="E467" s="1">
        <v>7156000</v>
      </c>
      <c r="H467" t="s">
        <v>3570</v>
      </c>
      <c r="I467" t="s">
        <v>3571</v>
      </c>
      <c r="J467" t="s">
        <v>2864</v>
      </c>
      <c r="K467">
        <v>197320.00210000001</v>
      </c>
      <c r="L467">
        <v>2537007.7370000002</v>
      </c>
      <c r="M467" t="s">
        <v>2864</v>
      </c>
      <c r="N467" t="s">
        <v>3572</v>
      </c>
      <c r="O467">
        <v>1101109</v>
      </c>
      <c r="P467">
        <v>1101228</v>
      </c>
      <c r="R467">
        <v>100</v>
      </c>
      <c r="S467">
        <v>100</v>
      </c>
      <c r="T467" t="s">
        <v>944</v>
      </c>
      <c r="U467" s="1">
        <v>5009200</v>
      </c>
      <c r="V467" t="s">
        <v>3573</v>
      </c>
      <c r="W467" t="s">
        <v>3566</v>
      </c>
      <c r="X467" t="s">
        <v>3574</v>
      </c>
      <c r="Y467" t="s">
        <v>924</v>
      </c>
    </row>
    <row r="468" spans="1:25">
      <c r="A468">
        <v>467</v>
      </c>
      <c r="B468" t="s">
        <v>3575</v>
      </c>
      <c r="C468" t="s">
        <v>3576</v>
      </c>
      <c r="D468" t="s">
        <v>3577</v>
      </c>
      <c r="E468" s="1">
        <v>8690000</v>
      </c>
      <c r="F468" s="1">
        <v>8651162</v>
      </c>
      <c r="H468" t="s">
        <v>3578</v>
      </c>
      <c r="I468" t="s">
        <v>3579</v>
      </c>
      <c r="J468" t="s">
        <v>3580</v>
      </c>
      <c r="K468">
        <v>177083.08619999999</v>
      </c>
      <c r="L468">
        <v>2503389.861</v>
      </c>
      <c r="M468" t="s">
        <v>3581</v>
      </c>
      <c r="N468" t="s">
        <v>3582</v>
      </c>
      <c r="O468">
        <v>1101108</v>
      </c>
      <c r="P468">
        <v>1110205</v>
      </c>
      <c r="R468">
        <v>100</v>
      </c>
      <c r="S468">
        <v>100</v>
      </c>
      <c r="T468" t="s">
        <v>1303</v>
      </c>
      <c r="U468" s="1">
        <v>4562250</v>
      </c>
      <c r="V468" t="s">
        <v>3583</v>
      </c>
      <c r="W468" t="s">
        <v>3584</v>
      </c>
      <c r="X468" t="s">
        <v>3585</v>
      </c>
      <c r="Y468" t="s">
        <v>3586</v>
      </c>
    </row>
    <row r="469" spans="1:25">
      <c r="A469">
        <v>468</v>
      </c>
      <c r="B469" t="s">
        <v>3587</v>
      </c>
      <c r="C469" t="s">
        <v>3588</v>
      </c>
      <c r="D469" t="s">
        <v>3589</v>
      </c>
      <c r="E469" s="1">
        <v>10830000</v>
      </c>
      <c r="F469" s="1">
        <v>10830000</v>
      </c>
      <c r="H469" t="s">
        <v>3590</v>
      </c>
      <c r="I469" t="s">
        <v>3591</v>
      </c>
      <c r="J469" t="s">
        <v>3592</v>
      </c>
      <c r="K469">
        <v>-13084.47049</v>
      </c>
      <c r="L469">
        <v>2714745.0090000001</v>
      </c>
      <c r="M469" t="s">
        <v>3593</v>
      </c>
      <c r="N469" t="s">
        <v>3594</v>
      </c>
      <c r="O469">
        <v>1100707</v>
      </c>
      <c r="P469">
        <v>1101122</v>
      </c>
      <c r="Q469">
        <v>1110408</v>
      </c>
      <c r="R469">
        <v>98.85</v>
      </c>
      <c r="S469">
        <v>99.1</v>
      </c>
      <c r="T469" t="s">
        <v>964</v>
      </c>
      <c r="U469" s="1">
        <v>2951691</v>
      </c>
      <c r="V469" t="s">
        <v>3595</v>
      </c>
      <c r="W469" t="s">
        <v>3596</v>
      </c>
      <c r="X469" t="s">
        <v>3597</v>
      </c>
      <c r="Y469" t="s">
        <v>405</v>
      </c>
    </row>
    <row r="470" spans="1:25">
      <c r="A470">
        <v>469</v>
      </c>
      <c r="B470" t="s">
        <v>3598</v>
      </c>
      <c r="C470" s="2">
        <v>110000</v>
      </c>
      <c r="D470" t="s">
        <v>3599</v>
      </c>
      <c r="E470" s="1">
        <v>22580000</v>
      </c>
      <c r="H470" t="s">
        <v>3600</v>
      </c>
      <c r="I470" t="s">
        <v>3601</v>
      </c>
      <c r="J470" t="s">
        <v>3602</v>
      </c>
      <c r="K470">
        <v>-30970.670630000001</v>
      </c>
      <c r="L470">
        <v>2705686.0920000002</v>
      </c>
      <c r="M470" t="s">
        <v>3602</v>
      </c>
      <c r="N470" t="s">
        <v>3603</v>
      </c>
      <c r="O470">
        <v>1100525</v>
      </c>
      <c r="P470">
        <v>1101031</v>
      </c>
      <c r="Q470">
        <v>1101203</v>
      </c>
      <c r="R470">
        <v>100</v>
      </c>
      <c r="S470">
        <v>100</v>
      </c>
      <c r="T470" t="s">
        <v>944</v>
      </c>
      <c r="U470" s="1">
        <v>21336660</v>
      </c>
      <c r="V470" t="s">
        <v>3604</v>
      </c>
      <c r="W470" t="s">
        <v>3605</v>
      </c>
      <c r="X470" t="s">
        <v>3606</v>
      </c>
      <c r="Y470" t="s">
        <v>405</v>
      </c>
    </row>
    <row r="471" spans="1:25">
      <c r="A471">
        <v>470</v>
      </c>
      <c r="B471" t="s">
        <v>3607</v>
      </c>
      <c r="C471" t="s">
        <v>3608</v>
      </c>
      <c r="D471" t="s">
        <v>3609</v>
      </c>
      <c r="E471" s="1">
        <v>62700000</v>
      </c>
      <c r="F471" s="1">
        <v>69991651</v>
      </c>
      <c r="H471" t="s">
        <v>3610</v>
      </c>
      <c r="I471" t="s">
        <v>3611</v>
      </c>
      <c r="J471" t="s">
        <v>3592</v>
      </c>
      <c r="K471">
        <v>-9369.9361730000001</v>
      </c>
      <c r="L471">
        <v>2708401.5630000001</v>
      </c>
      <c r="M471" t="s">
        <v>3612</v>
      </c>
      <c r="N471" t="s">
        <v>3613</v>
      </c>
      <c r="O471">
        <v>1091104</v>
      </c>
      <c r="P471">
        <v>1101105</v>
      </c>
      <c r="Q471">
        <v>1110127</v>
      </c>
      <c r="R471">
        <v>100</v>
      </c>
      <c r="S471">
        <v>100</v>
      </c>
      <c r="T471" t="s">
        <v>1160</v>
      </c>
      <c r="U471" s="1">
        <v>61296386</v>
      </c>
      <c r="V471" t="s">
        <v>3614</v>
      </c>
      <c r="W471" t="s">
        <v>3615</v>
      </c>
      <c r="X471" t="s">
        <v>3616</v>
      </c>
      <c r="Y471" t="s">
        <v>794</v>
      </c>
    </row>
    <row r="472" spans="1:25">
      <c r="A472">
        <v>471</v>
      </c>
      <c r="B472" t="s">
        <v>3607</v>
      </c>
      <c r="C472" t="s">
        <v>3617</v>
      </c>
      <c r="D472" t="s">
        <v>3618</v>
      </c>
      <c r="E472" s="1">
        <v>61600000</v>
      </c>
      <c r="F472" s="1">
        <v>61600000</v>
      </c>
      <c r="H472" t="s">
        <v>3610</v>
      </c>
      <c r="I472" t="s">
        <v>3619</v>
      </c>
      <c r="J472" t="s">
        <v>3620</v>
      </c>
      <c r="K472">
        <v>-23832.305929999999</v>
      </c>
      <c r="L472">
        <v>2707964.5060000001</v>
      </c>
      <c r="M472" t="s">
        <v>3621</v>
      </c>
      <c r="N472" t="s">
        <v>3622</v>
      </c>
      <c r="O472">
        <v>1100420</v>
      </c>
      <c r="P472">
        <v>1120416</v>
      </c>
      <c r="Q472">
        <v>1110429</v>
      </c>
      <c r="R472">
        <v>46.31</v>
      </c>
      <c r="S472">
        <v>66.02</v>
      </c>
      <c r="T472" t="s">
        <v>890</v>
      </c>
      <c r="U472" s="1">
        <v>30383000</v>
      </c>
      <c r="V472" t="s">
        <v>3623</v>
      </c>
      <c r="W472" t="s">
        <v>3624</v>
      </c>
      <c r="X472" t="s">
        <v>3625</v>
      </c>
      <c r="Y472" t="s">
        <v>794</v>
      </c>
    </row>
    <row r="473" spans="1:25">
      <c r="A473">
        <v>472</v>
      </c>
      <c r="B473" t="s">
        <v>3607</v>
      </c>
      <c r="C473" t="s">
        <v>3626</v>
      </c>
      <c r="D473" t="s">
        <v>3627</v>
      </c>
      <c r="E473" s="1">
        <v>44500000</v>
      </c>
      <c r="H473" t="s">
        <v>3628</v>
      </c>
      <c r="I473" t="s">
        <v>3629</v>
      </c>
      <c r="J473" t="s">
        <v>3592</v>
      </c>
      <c r="K473">
        <v>-13371.02888</v>
      </c>
      <c r="L473">
        <v>2711599.0410000002</v>
      </c>
      <c r="M473" t="s">
        <v>3630</v>
      </c>
      <c r="N473" t="s">
        <v>3631</v>
      </c>
      <c r="P473">
        <v>1120404</v>
      </c>
      <c r="R473" t="s">
        <v>2708</v>
      </c>
      <c r="V473" t="s">
        <v>3632</v>
      </c>
      <c r="W473" t="s">
        <v>3615</v>
      </c>
      <c r="X473" t="s">
        <v>3633</v>
      </c>
      <c r="Y473" t="s">
        <v>794</v>
      </c>
    </row>
    <row r="474" spans="1:25">
      <c r="A474">
        <v>473</v>
      </c>
      <c r="B474" t="s">
        <v>3634</v>
      </c>
      <c r="C474" t="s">
        <v>3635</v>
      </c>
      <c r="D474" t="s">
        <v>3636</v>
      </c>
      <c r="E474" s="1">
        <v>21000000</v>
      </c>
      <c r="H474" t="s">
        <v>3637</v>
      </c>
      <c r="I474" t="s">
        <v>3638</v>
      </c>
      <c r="J474" t="s">
        <v>3620</v>
      </c>
      <c r="M474" t="s">
        <v>3639</v>
      </c>
      <c r="N474" t="s">
        <v>3640</v>
      </c>
      <c r="P474">
        <v>1111124</v>
      </c>
      <c r="R474" t="s">
        <v>3641</v>
      </c>
      <c r="V474" t="s">
        <v>3642</v>
      </c>
      <c r="W474" t="s">
        <v>3643</v>
      </c>
      <c r="X474" t="s">
        <v>3644</v>
      </c>
      <c r="Y474" t="s">
        <v>924</v>
      </c>
    </row>
    <row r="475" spans="1:25">
      <c r="A475">
        <v>474</v>
      </c>
      <c r="B475" t="s">
        <v>3634</v>
      </c>
      <c r="C475" t="s">
        <v>3645</v>
      </c>
      <c r="D475" t="s">
        <v>3646</v>
      </c>
      <c r="E475" s="1">
        <v>3061785</v>
      </c>
      <c r="I475" t="s">
        <v>3647</v>
      </c>
      <c r="J475" t="s">
        <v>1117</v>
      </c>
      <c r="M475" t="s">
        <v>3648</v>
      </c>
      <c r="R475" t="s">
        <v>1044</v>
      </c>
      <c r="V475" t="s">
        <v>3649</v>
      </c>
      <c r="W475" t="s">
        <v>3615</v>
      </c>
      <c r="Y475" t="s">
        <v>924</v>
      </c>
    </row>
    <row r="476" spans="1:25">
      <c r="A476">
        <v>475</v>
      </c>
      <c r="B476" t="s">
        <v>3650</v>
      </c>
      <c r="C476" t="s">
        <v>3651</v>
      </c>
      <c r="D476" t="s">
        <v>3652</v>
      </c>
      <c r="E476" s="1">
        <v>58126000</v>
      </c>
      <c r="F476" s="1">
        <v>65523892</v>
      </c>
      <c r="H476" t="s">
        <v>3653</v>
      </c>
      <c r="I476" t="s">
        <v>3654</v>
      </c>
      <c r="J476" t="s">
        <v>3655</v>
      </c>
      <c r="K476">
        <v>149215.55239999999</v>
      </c>
      <c r="L476">
        <v>2901813.5809999998</v>
      </c>
      <c r="M476" t="s">
        <v>3655</v>
      </c>
      <c r="N476" t="s">
        <v>3656</v>
      </c>
      <c r="O476">
        <v>1090330</v>
      </c>
      <c r="P476">
        <v>1100123</v>
      </c>
      <c r="Q476">
        <v>1101218</v>
      </c>
      <c r="R476">
        <v>100</v>
      </c>
      <c r="S476">
        <v>100</v>
      </c>
      <c r="T476" t="s">
        <v>1160</v>
      </c>
      <c r="U476" s="1">
        <v>59622895</v>
      </c>
      <c r="V476" t="s">
        <v>3657</v>
      </c>
      <c r="W476" t="s">
        <v>3658</v>
      </c>
      <c r="X476" t="s">
        <v>3659</v>
      </c>
      <c r="Y476" t="s">
        <v>808</v>
      </c>
    </row>
    <row r="477" spans="1:25">
      <c r="A477">
        <v>476</v>
      </c>
      <c r="B477" t="s">
        <v>3650</v>
      </c>
      <c r="C477" t="s">
        <v>3660</v>
      </c>
      <c r="D477" t="s">
        <v>3661</v>
      </c>
      <c r="E477" s="1">
        <v>3068000</v>
      </c>
      <c r="H477" t="s">
        <v>3662</v>
      </c>
      <c r="I477" t="s">
        <v>3663</v>
      </c>
      <c r="J477" t="s">
        <v>3655</v>
      </c>
      <c r="M477" t="s">
        <v>3655</v>
      </c>
      <c r="N477" t="s">
        <v>3664</v>
      </c>
      <c r="O477">
        <v>1110118</v>
      </c>
      <c r="P477">
        <v>1111130</v>
      </c>
      <c r="R477">
        <v>4.12</v>
      </c>
      <c r="S477">
        <v>4.12</v>
      </c>
      <c r="T477" t="s">
        <v>964</v>
      </c>
      <c r="U477">
        <v>0</v>
      </c>
      <c r="V477" t="s">
        <v>3665</v>
      </c>
      <c r="W477" t="s">
        <v>3658</v>
      </c>
      <c r="X477" t="s">
        <v>3666</v>
      </c>
      <c r="Y477" t="s">
        <v>924</v>
      </c>
    </row>
    <row r="478" spans="1:25">
      <c r="A478">
        <v>477</v>
      </c>
      <c r="B478" t="s">
        <v>3667</v>
      </c>
      <c r="C478" s="2">
        <v>11000000</v>
      </c>
      <c r="D478" t="s">
        <v>3668</v>
      </c>
      <c r="E478" s="1">
        <v>12985000</v>
      </c>
      <c r="H478" t="s">
        <v>3669</v>
      </c>
      <c r="I478" t="s">
        <v>3670</v>
      </c>
      <c r="J478" t="s">
        <v>3671</v>
      </c>
      <c r="K478">
        <v>141279.55420000001</v>
      </c>
      <c r="L478">
        <v>2894202.4360000002</v>
      </c>
      <c r="M478" t="s">
        <v>3671</v>
      </c>
      <c r="N478" t="s">
        <v>3668</v>
      </c>
      <c r="O478">
        <v>1101028</v>
      </c>
      <c r="P478">
        <v>1110621</v>
      </c>
      <c r="R478">
        <v>54.61</v>
      </c>
      <c r="S478">
        <v>71.42</v>
      </c>
      <c r="T478" t="s">
        <v>964</v>
      </c>
      <c r="U478">
        <v>0</v>
      </c>
      <c r="V478" t="s">
        <v>3672</v>
      </c>
      <c r="W478" t="s">
        <v>3673</v>
      </c>
      <c r="X478" t="s">
        <v>3674</v>
      </c>
      <c r="Y478" t="s">
        <v>771</v>
      </c>
    </row>
    <row r="479" spans="1:25">
      <c r="A479">
        <v>478</v>
      </c>
      <c r="B479" t="s">
        <v>3675</v>
      </c>
      <c r="C479" t="s">
        <v>3676</v>
      </c>
      <c r="D479" t="s">
        <v>3677</v>
      </c>
      <c r="E479" s="1">
        <v>104800000</v>
      </c>
      <c r="H479" t="s">
        <v>3678</v>
      </c>
      <c r="I479" t="s">
        <v>3679</v>
      </c>
      <c r="J479" t="s">
        <v>3671</v>
      </c>
      <c r="K479">
        <v>140405.0055</v>
      </c>
      <c r="L479">
        <v>2893294.2420000001</v>
      </c>
      <c r="M479" t="s">
        <v>3680</v>
      </c>
      <c r="N479" t="s">
        <v>3681</v>
      </c>
      <c r="O479">
        <v>1110211</v>
      </c>
      <c r="P479">
        <v>1120727</v>
      </c>
      <c r="R479">
        <v>0</v>
      </c>
      <c r="S479">
        <v>0</v>
      </c>
      <c r="T479" t="s">
        <v>1198</v>
      </c>
      <c r="U479">
        <v>0</v>
      </c>
      <c r="V479" t="s">
        <v>3682</v>
      </c>
      <c r="W479" t="s">
        <v>3683</v>
      </c>
      <c r="X479" t="s">
        <v>3684</v>
      </c>
      <c r="Y479" t="s">
        <v>3685</v>
      </c>
    </row>
    <row r="480" spans="1:25">
      <c r="A480">
        <v>479</v>
      </c>
      <c r="B480" t="s">
        <v>3675</v>
      </c>
      <c r="C480" t="s">
        <v>3686</v>
      </c>
      <c r="D480" t="s">
        <v>3687</v>
      </c>
      <c r="E480" s="1">
        <v>3180000</v>
      </c>
      <c r="H480" t="s">
        <v>3678</v>
      </c>
      <c r="I480" t="s">
        <v>3688</v>
      </c>
      <c r="J480" t="s">
        <v>3671</v>
      </c>
      <c r="M480" t="s">
        <v>3671</v>
      </c>
      <c r="N480" t="s">
        <v>3689</v>
      </c>
      <c r="O480">
        <v>1110217</v>
      </c>
      <c r="P480">
        <v>1111201</v>
      </c>
      <c r="R480">
        <v>0</v>
      </c>
      <c r="S480">
        <v>0</v>
      </c>
      <c r="T480" t="s">
        <v>964</v>
      </c>
      <c r="U480">
        <v>0</v>
      </c>
      <c r="V480" t="s">
        <v>3682</v>
      </c>
      <c r="W480" t="s">
        <v>3683</v>
      </c>
      <c r="X480" t="s">
        <v>3684</v>
      </c>
      <c r="Y480" t="s">
        <v>3685</v>
      </c>
    </row>
    <row r="481" spans="1:25">
      <c r="A481">
        <v>480</v>
      </c>
      <c r="B481" t="s">
        <v>3690</v>
      </c>
      <c r="C481" t="s">
        <v>3691</v>
      </c>
      <c r="D481" t="s">
        <v>3692</v>
      </c>
      <c r="E481" s="1">
        <v>2860000</v>
      </c>
      <c r="H481" t="s">
        <v>3693</v>
      </c>
      <c r="I481" t="s">
        <v>3694</v>
      </c>
      <c r="J481" t="s">
        <v>15</v>
      </c>
      <c r="K481">
        <v>326728.93369999999</v>
      </c>
      <c r="L481">
        <v>2728021.7889999999</v>
      </c>
      <c r="M481" t="s">
        <v>15</v>
      </c>
      <c r="N481" t="s">
        <v>3695</v>
      </c>
      <c r="O481">
        <v>1101220</v>
      </c>
      <c r="P481">
        <v>1110418</v>
      </c>
      <c r="R481">
        <v>10.75</v>
      </c>
      <c r="S481">
        <v>24.57</v>
      </c>
      <c r="T481" t="s">
        <v>964</v>
      </c>
      <c r="U481">
        <v>0</v>
      </c>
      <c r="V481" t="s">
        <v>3696</v>
      </c>
      <c r="W481" t="s">
        <v>3697</v>
      </c>
      <c r="X481" t="s">
        <v>3698</v>
      </c>
      <c r="Y481" t="s">
        <v>924</v>
      </c>
    </row>
    <row r="482" spans="1:25">
      <c r="A482">
        <v>481</v>
      </c>
      <c r="B482" t="s">
        <v>3699</v>
      </c>
      <c r="C482" t="s">
        <v>626</v>
      </c>
      <c r="D482" t="s">
        <v>623</v>
      </c>
      <c r="E482" s="1">
        <v>209510455</v>
      </c>
      <c r="F482" s="1">
        <v>223195253</v>
      </c>
      <c r="H482" t="s">
        <v>1071</v>
      </c>
      <c r="I482" t="s">
        <v>3700</v>
      </c>
      <c r="J482" t="s">
        <v>3701</v>
      </c>
      <c r="K482">
        <v>330074.75790000003</v>
      </c>
      <c r="L482">
        <v>2747328.1770000001</v>
      </c>
      <c r="M482" t="s">
        <v>3702</v>
      </c>
      <c r="N482" t="s">
        <v>3703</v>
      </c>
      <c r="O482">
        <v>1100129</v>
      </c>
      <c r="P482">
        <v>1110304</v>
      </c>
      <c r="Q482">
        <v>1110815</v>
      </c>
      <c r="R482">
        <v>59.57</v>
      </c>
      <c r="S482">
        <v>62.92</v>
      </c>
      <c r="T482" t="s">
        <v>964</v>
      </c>
      <c r="U482" s="1">
        <v>115217764</v>
      </c>
      <c r="V482" t="s">
        <v>3704</v>
      </c>
      <c r="W482" t="s">
        <v>3705</v>
      </c>
      <c r="X482" t="s">
        <v>3706</v>
      </c>
      <c r="Y482" t="s">
        <v>405</v>
      </c>
    </row>
    <row r="483" spans="1:25">
      <c r="A483">
        <v>482</v>
      </c>
      <c r="B483" t="s">
        <v>3699</v>
      </c>
      <c r="C483" t="s">
        <v>3707</v>
      </c>
      <c r="D483" t="s">
        <v>3708</v>
      </c>
      <c r="E483" s="1">
        <v>66300000</v>
      </c>
      <c r="F483" s="1">
        <v>77960791</v>
      </c>
      <c r="H483" t="s">
        <v>3709</v>
      </c>
      <c r="I483" t="s">
        <v>3710</v>
      </c>
      <c r="J483" t="s">
        <v>1441</v>
      </c>
      <c r="K483">
        <v>326438.94400000002</v>
      </c>
      <c r="L483">
        <v>2737173.7540000002</v>
      </c>
      <c r="M483" t="s">
        <v>1441</v>
      </c>
      <c r="N483" t="s">
        <v>3711</v>
      </c>
      <c r="O483">
        <v>1100911</v>
      </c>
      <c r="P483">
        <v>1110707</v>
      </c>
      <c r="Q483">
        <v>1110930</v>
      </c>
      <c r="R483">
        <v>30.87</v>
      </c>
      <c r="S483">
        <v>33.65</v>
      </c>
      <c r="T483" t="s">
        <v>964</v>
      </c>
      <c r="U483" s="1">
        <v>22786673</v>
      </c>
      <c r="V483" t="s">
        <v>3712</v>
      </c>
      <c r="W483" t="s">
        <v>3705</v>
      </c>
      <c r="X483" t="s">
        <v>3713</v>
      </c>
      <c r="Y483" t="s">
        <v>405</v>
      </c>
    </row>
    <row r="484" spans="1:25">
      <c r="A484">
        <v>483</v>
      </c>
      <c r="B484" t="s">
        <v>3699</v>
      </c>
      <c r="C484" t="s">
        <v>3714</v>
      </c>
      <c r="D484" t="s">
        <v>3715</v>
      </c>
      <c r="E484" s="1">
        <v>21800000</v>
      </c>
      <c r="F484" s="1">
        <v>25551888</v>
      </c>
      <c r="H484" t="s">
        <v>3716</v>
      </c>
      <c r="I484" t="s">
        <v>3717</v>
      </c>
      <c r="J484" t="s">
        <v>15</v>
      </c>
      <c r="K484">
        <v>326835.21289999998</v>
      </c>
      <c r="L484">
        <v>2726610.2230000002</v>
      </c>
      <c r="M484" t="s">
        <v>15</v>
      </c>
      <c r="N484" t="s">
        <v>3718</v>
      </c>
      <c r="O484">
        <v>1101028</v>
      </c>
      <c r="P484">
        <v>1110425</v>
      </c>
      <c r="Q484">
        <v>1110619</v>
      </c>
      <c r="R484">
        <v>48.84</v>
      </c>
      <c r="S484">
        <v>52.16</v>
      </c>
      <c r="T484" t="s">
        <v>964</v>
      </c>
      <c r="U484">
        <v>0</v>
      </c>
      <c r="V484" t="s">
        <v>3719</v>
      </c>
      <c r="W484" t="s">
        <v>3705</v>
      </c>
      <c r="X484" t="s">
        <v>3720</v>
      </c>
      <c r="Y484" t="s">
        <v>3714</v>
      </c>
    </row>
    <row r="485" spans="1:25">
      <c r="A485">
        <v>484</v>
      </c>
      <c r="B485" t="s">
        <v>3721</v>
      </c>
      <c r="C485" t="s">
        <v>3722</v>
      </c>
      <c r="D485" t="s">
        <v>3723</v>
      </c>
      <c r="E485" s="1">
        <v>22190000</v>
      </c>
      <c r="F485" s="1">
        <v>28618980</v>
      </c>
      <c r="H485" t="s">
        <v>3693</v>
      </c>
      <c r="I485" t="s">
        <v>3724</v>
      </c>
      <c r="J485" t="s">
        <v>1525</v>
      </c>
      <c r="M485" t="s">
        <v>3725</v>
      </c>
      <c r="N485" t="s">
        <v>3726</v>
      </c>
      <c r="O485">
        <v>1090407</v>
      </c>
      <c r="P485">
        <v>1091204</v>
      </c>
      <c r="Q485">
        <v>1100125</v>
      </c>
      <c r="R485">
        <v>100</v>
      </c>
      <c r="S485">
        <v>100</v>
      </c>
      <c r="T485" t="s">
        <v>1452</v>
      </c>
      <c r="U485" s="1">
        <v>28618980</v>
      </c>
      <c r="V485" t="s">
        <v>3727</v>
      </c>
      <c r="W485" t="s">
        <v>3705</v>
      </c>
      <c r="X485" t="s">
        <v>3728</v>
      </c>
      <c r="Y485" t="s">
        <v>646</v>
      </c>
    </row>
    <row r="486" spans="1:25">
      <c r="A486">
        <v>485</v>
      </c>
      <c r="B486" t="s">
        <v>3729</v>
      </c>
      <c r="C486" t="s">
        <v>3730</v>
      </c>
      <c r="D486" t="s">
        <v>3731</v>
      </c>
      <c r="E486" s="1">
        <v>2000000</v>
      </c>
      <c r="I486" t="s">
        <v>3732</v>
      </c>
      <c r="J486" t="s">
        <v>3733</v>
      </c>
      <c r="K486">
        <v>268414.91570000001</v>
      </c>
      <c r="L486">
        <v>2743364.3089999999</v>
      </c>
      <c r="M486" t="s">
        <v>3733</v>
      </c>
      <c r="N486" t="s">
        <v>3734</v>
      </c>
      <c r="R486" t="s">
        <v>3735</v>
      </c>
      <c r="V486" t="s">
        <v>3736</v>
      </c>
      <c r="W486" t="s">
        <v>3737</v>
      </c>
      <c r="X486" t="s">
        <v>3738</v>
      </c>
      <c r="Y486" t="s">
        <v>3730</v>
      </c>
    </row>
    <row r="487" spans="1:25">
      <c r="A487">
        <v>486</v>
      </c>
      <c r="B487" t="s">
        <v>3739</v>
      </c>
      <c r="C487" t="s">
        <v>3740</v>
      </c>
      <c r="D487" t="s">
        <v>3741</v>
      </c>
      <c r="E487" s="1">
        <v>1190000</v>
      </c>
      <c r="H487" t="s">
        <v>3742</v>
      </c>
      <c r="I487" t="s">
        <v>3743</v>
      </c>
      <c r="J487" t="s">
        <v>3744</v>
      </c>
      <c r="K487">
        <v>261987.11</v>
      </c>
      <c r="L487">
        <v>2729948.9730000002</v>
      </c>
      <c r="M487" t="s">
        <v>3744</v>
      </c>
      <c r="N487" t="s">
        <v>3745</v>
      </c>
      <c r="O487">
        <v>1101018</v>
      </c>
      <c r="P487">
        <v>1101206</v>
      </c>
      <c r="R487">
        <v>100</v>
      </c>
      <c r="S487">
        <v>100</v>
      </c>
      <c r="T487" t="s">
        <v>944</v>
      </c>
      <c r="U487">
        <v>0</v>
      </c>
      <c r="V487" t="s">
        <v>3746</v>
      </c>
      <c r="W487" t="s">
        <v>3747</v>
      </c>
      <c r="X487" t="s">
        <v>3748</v>
      </c>
      <c r="Y487" t="s">
        <v>924</v>
      </c>
    </row>
    <row r="488" spans="1:25">
      <c r="A488">
        <v>487</v>
      </c>
      <c r="B488" t="s">
        <v>3749</v>
      </c>
      <c r="C488" t="s">
        <v>3750</v>
      </c>
      <c r="D488" t="s">
        <v>3751</v>
      </c>
      <c r="E488" s="1">
        <v>8800000</v>
      </c>
      <c r="H488" t="s">
        <v>3752</v>
      </c>
      <c r="I488" t="s">
        <v>3753</v>
      </c>
      <c r="J488" t="s">
        <v>3754</v>
      </c>
      <c r="M488" t="s">
        <v>3754</v>
      </c>
      <c r="N488" t="s">
        <v>3755</v>
      </c>
      <c r="O488">
        <v>1090813</v>
      </c>
      <c r="P488">
        <v>1091231</v>
      </c>
      <c r="Q488">
        <v>1100228</v>
      </c>
      <c r="R488">
        <v>100</v>
      </c>
      <c r="S488">
        <v>100</v>
      </c>
      <c r="T488" t="s">
        <v>1452</v>
      </c>
      <c r="U488">
        <v>0</v>
      </c>
      <c r="V488" t="s">
        <v>3756</v>
      </c>
      <c r="W488" t="s">
        <v>3757</v>
      </c>
      <c r="X488" t="s">
        <v>3758</v>
      </c>
      <c r="Y488" t="s">
        <v>405</v>
      </c>
    </row>
    <row r="489" spans="1:25">
      <c r="A489">
        <v>488</v>
      </c>
      <c r="B489" t="s">
        <v>3759</v>
      </c>
      <c r="C489" t="s">
        <v>3760</v>
      </c>
      <c r="D489" t="s">
        <v>3761</v>
      </c>
      <c r="E489" s="1">
        <v>12800000</v>
      </c>
      <c r="F489" s="1">
        <v>15133000</v>
      </c>
      <c r="H489" t="s">
        <v>3762</v>
      </c>
      <c r="I489" t="s">
        <v>3763</v>
      </c>
      <c r="J489" t="s">
        <v>3764</v>
      </c>
      <c r="K489">
        <v>256771.71710000001</v>
      </c>
      <c r="L489">
        <v>2741132.8220000002</v>
      </c>
      <c r="M489" t="s">
        <v>3765</v>
      </c>
      <c r="N489" t="s">
        <v>3766</v>
      </c>
      <c r="O489">
        <v>1100623</v>
      </c>
      <c r="P489">
        <v>1101121</v>
      </c>
      <c r="Q489">
        <v>1110119</v>
      </c>
      <c r="R489">
        <v>100</v>
      </c>
      <c r="S489">
        <v>100</v>
      </c>
      <c r="T489" t="s">
        <v>960</v>
      </c>
      <c r="U489">
        <v>0</v>
      </c>
      <c r="V489" t="s">
        <v>3767</v>
      </c>
      <c r="W489" t="s">
        <v>3768</v>
      </c>
      <c r="X489" t="s">
        <v>3769</v>
      </c>
      <c r="Y489" t="s">
        <v>405</v>
      </c>
    </row>
    <row r="490" spans="1:25">
      <c r="A490">
        <v>489</v>
      </c>
      <c r="B490" t="s">
        <v>3770</v>
      </c>
      <c r="C490" t="s">
        <v>3771</v>
      </c>
      <c r="D490" t="s">
        <v>3772</v>
      </c>
      <c r="E490" s="1">
        <v>44250000</v>
      </c>
      <c r="F490" s="1">
        <v>45122289</v>
      </c>
      <c r="H490" t="s">
        <v>3773</v>
      </c>
      <c r="I490" t="s">
        <v>3774</v>
      </c>
      <c r="J490" t="s">
        <v>3775</v>
      </c>
      <c r="K490">
        <v>250158.5638</v>
      </c>
      <c r="L490">
        <v>2737991.6880000001</v>
      </c>
      <c r="M490" t="s">
        <v>3776</v>
      </c>
      <c r="N490" t="s">
        <v>3777</v>
      </c>
      <c r="O490">
        <v>1090102</v>
      </c>
      <c r="P490">
        <v>1091228</v>
      </c>
      <c r="Q490">
        <v>1100724</v>
      </c>
      <c r="R490">
        <v>100</v>
      </c>
      <c r="S490">
        <v>100</v>
      </c>
      <c r="T490" t="s">
        <v>944</v>
      </c>
      <c r="U490" s="1">
        <v>24965524</v>
      </c>
      <c r="V490" t="s">
        <v>3778</v>
      </c>
      <c r="W490" t="s">
        <v>3779</v>
      </c>
      <c r="X490" t="s">
        <v>3780</v>
      </c>
      <c r="Y490" t="s">
        <v>342</v>
      </c>
    </row>
    <row r="491" spans="1:25">
      <c r="A491">
        <v>490</v>
      </c>
      <c r="B491" t="s">
        <v>3770</v>
      </c>
      <c r="C491" t="s">
        <v>3781</v>
      </c>
      <c r="D491" t="s">
        <v>3782</v>
      </c>
      <c r="E491" s="1">
        <v>52600000</v>
      </c>
      <c r="F491" s="1">
        <v>53547068</v>
      </c>
      <c r="H491" t="s">
        <v>3783</v>
      </c>
      <c r="I491" t="s">
        <v>3784</v>
      </c>
      <c r="J491" t="s">
        <v>3775</v>
      </c>
      <c r="K491">
        <v>245637.18650000001</v>
      </c>
      <c r="L491">
        <v>2736232.4470000002</v>
      </c>
      <c r="M491" t="s">
        <v>3785</v>
      </c>
      <c r="N491" t="s">
        <v>3786</v>
      </c>
      <c r="O491">
        <v>1100302</v>
      </c>
      <c r="P491">
        <v>1101226</v>
      </c>
      <c r="Q491">
        <v>1110416</v>
      </c>
      <c r="R491">
        <v>88.5</v>
      </c>
      <c r="S491">
        <v>91.94</v>
      </c>
      <c r="T491" t="s">
        <v>964</v>
      </c>
      <c r="U491" s="1">
        <v>27604218</v>
      </c>
      <c r="V491" t="s">
        <v>3778</v>
      </c>
      <c r="W491" t="s">
        <v>3779</v>
      </c>
      <c r="X491" t="s">
        <v>3780</v>
      </c>
      <c r="Y491" t="s">
        <v>646</v>
      </c>
    </row>
    <row r="492" spans="1:25">
      <c r="A492">
        <v>491</v>
      </c>
      <c r="B492" t="s">
        <v>3770</v>
      </c>
      <c r="C492" t="s">
        <v>3787</v>
      </c>
      <c r="D492" t="s">
        <v>3788</v>
      </c>
      <c r="E492" s="1">
        <v>26250000</v>
      </c>
      <c r="F492" s="1">
        <v>27197177</v>
      </c>
      <c r="H492" t="s">
        <v>3773</v>
      </c>
      <c r="I492" t="s">
        <v>3784</v>
      </c>
      <c r="J492" t="s">
        <v>3775</v>
      </c>
      <c r="K492">
        <v>247653.3216</v>
      </c>
      <c r="L492">
        <v>2739531.1869999999</v>
      </c>
      <c r="M492" t="s">
        <v>3789</v>
      </c>
      <c r="N492" t="s">
        <v>3790</v>
      </c>
      <c r="O492">
        <v>1100812</v>
      </c>
      <c r="P492">
        <v>1110108</v>
      </c>
      <c r="Q492">
        <v>1110414</v>
      </c>
      <c r="R492">
        <v>99</v>
      </c>
      <c r="S492">
        <v>99.37</v>
      </c>
      <c r="T492" t="s">
        <v>964</v>
      </c>
      <c r="U492" s="1">
        <v>2400000</v>
      </c>
      <c r="V492" t="s">
        <v>3791</v>
      </c>
      <c r="W492" t="s">
        <v>3779</v>
      </c>
      <c r="X492" t="s">
        <v>3792</v>
      </c>
      <c r="Y492" t="s">
        <v>405</v>
      </c>
    </row>
    <row r="493" spans="1:25">
      <c r="A493">
        <v>492</v>
      </c>
      <c r="B493" t="s">
        <v>3770</v>
      </c>
      <c r="C493" t="s">
        <v>3793</v>
      </c>
      <c r="D493" t="s">
        <v>3794</v>
      </c>
      <c r="E493" s="1">
        <v>8250000</v>
      </c>
      <c r="F493" s="1">
        <v>8415713</v>
      </c>
      <c r="H493" t="s">
        <v>3773</v>
      </c>
      <c r="I493" t="s">
        <v>3784</v>
      </c>
      <c r="J493" t="s">
        <v>3775</v>
      </c>
      <c r="K493">
        <v>247520.6538</v>
      </c>
      <c r="L493">
        <v>2739508.7919999999</v>
      </c>
      <c r="M493" t="s">
        <v>3775</v>
      </c>
      <c r="N493" t="s">
        <v>3795</v>
      </c>
      <c r="O493">
        <v>1110127</v>
      </c>
      <c r="P493">
        <v>1110331</v>
      </c>
      <c r="Q493">
        <v>1110516</v>
      </c>
      <c r="R493">
        <v>40</v>
      </c>
      <c r="S493">
        <v>38.729999999999997</v>
      </c>
      <c r="T493" t="s">
        <v>964</v>
      </c>
      <c r="U493">
        <v>0</v>
      </c>
      <c r="V493" t="s">
        <v>3791</v>
      </c>
      <c r="W493" t="s">
        <v>3796</v>
      </c>
      <c r="X493" t="s">
        <v>3792</v>
      </c>
      <c r="Y493" t="s">
        <v>924</v>
      </c>
    </row>
    <row r="494" spans="1:25">
      <c r="A494">
        <v>493</v>
      </c>
      <c r="B494" t="s">
        <v>3797</v>
      </c>
      <c r="C494">
        <v>110032</v>
      </c>
      <c r="D494" t="s">
        <v>3798</v>
      </c>
      <c r="E494" s="1">
        <v>4300000</v>
      </c>
      <c r="H494" t="s">
        <v>928</v>
      </c>
      <c r="I494" t="s">
        <v>3799</v>
      </c>
      <c r="J494" t="s">
        <v>3800</v>
      </c>
      <c r="K494">
        <v>258088.3787</v>
      </c>
      <c r="L494">
        <v>2731488.6039999998</v>
      </c>
      <c r="M494" t="s">
        <v>3801</v>
      </c>
      <c r="N494" t="s">
        <v>3802</v>
      </c>
      <c r="O494">
        <v>1101022</v>
      </c>
      <c r="P494">
        <v>1110127</v>
      </c>
      <c r="R494">
        <v>100</v>
      </c>
      <c r="S494">
        <v>100</v>
      </c>
      <c r="T494" t="s">
        <v>960</v>
      </c>
      <c r="U494">
        <v>0</v>
      </c>
      <c r="V494" t="s">
        <v>3803</v>
      </c>
      <c r="W494" t="s">
        <v>3804</v>
      </c>
      <c r="X494" t="s">
        <v>3805</v>
      </c>
      <c r="Y494" t="s">
        <v>924</v>
      </c>
    </row>
    <row r="495" spans="1:25">
      <c r="A495">
        <v>494</v>
      </c>
      <c r="B495" t="s">
        <v>3806</v>
      </c>
      <c r="C495">
        <v>1104103</v>
      </c>
      <c r="D495" t="s">
        <v>3807</v>
      </c>
      <c r="E495" s="1">
        <v>9940000</v>
      </c>
      <c r="H495" t="s">
        <v>3808</v>
      </c>
      <c r="I495" t="s">
        <v>3809</v>
      </c>
      <c r="J495" t="s">
        <v>3810</v>
      </c>
      <c r="K495">
        <v>271507.00400000002</v>
      </c>
      <c r="L495">
        <v>2728819.4550000001</v>
      </c>
      <c r="M495" t="s">
        <v>3811</v>
      </c>
      <c r="N495" t="s">
        <v>3812</v>
      </c>
      <c r="O495">
        <v>1101126</v>
      </c>
      <c r="P495">
        <v>1110304</v>
      </c>
      <c r="R495">
        <v>86.34</v>
      </c>
      <c r="S495">
        <v>88.03</v>
      </c>
      <c r="T495" t="s">
        <v>890</v>
      </c>
      <c r="U495">
        <v>0</v>
      </c>
      <c r="V495" t="s">
        <v>3813</v>
      </c>
      <c r="W495" t="s">
        <v>3814</v>
      </c>
      <c r="X495" t="s">
        <v>3815</v>
      </c>
      <c r="Y495" t="s">
        <v>924</v>
      </c>
    </row>
    <row r="496" spans="1:25">
      <c r="A496">
        <v>495</v>
      </c>
      <c r="B496" t="s">
        <v>3816</v>
      </c>
      <c r="C496">
        <v>1082900732</v>
      </c>
      <c r="D496" t="s">
        <v>3817</v>
      </c>
      <c r="E496" s="1">
        <v>96500000</v>
      </c>
      <c r="F496" s="1">
        <v>101347000</v>
      </c>
      <c r="H496" t="s">
        <v>3808</v>
      </c>
      <c r="I496" t="s">
        <v>3818</v>
      </c>
      <c r="J496" t="s">
        <v>1555</v>
      </c>
      <c r="K496">
        <v>243391.24470000001</v>
      </c>
      <c r="L496">
        <v>2749835.8330000001</v>
      </c>
      <c r="M496" t="s">
        <v>1555</v>
      </c>
      <c r="N496" t="s">
        <v>3819</v>
      </c>
      <c r="O496">
        <v>1090515</v>
      </c>
      <c r="P496">
        <v>1100310</v>
      </c>
      <c r="Q496">
        <v>1110507</v>
      </c>
      <c r="R496">
        <v>91.19</v>
      </c>
      <c r="S496">
        <v>91.73</v>
      </c>
      <c r="T496" t="s">
        <v>964</v>
      </c>
      <c r="U496" s="1">
        <v>81334057</v>
      </c>
      <c r="V496" t="s">
        <v>3820</v>
      </c>
      <c r="W496" t="s">
        <v>3821</v>
      </c>
      <c r="X496" t="s">
        <v>3822</v>
      </c>
      <c r="Y496" t="s">
        <v>646</v>
      </c>
    </row>
    <row r="497" spans="1:25">
      <c r="A497">
        <v>496</v>
      </c>
      <c r="B497" t="s">
        <v>3816</v>
      </c>
      <c r="C497" t="s">
        <v>3823</v>
      </c>
      <c r="D497" t="s">
        <v>3824</v>
      </c>
      <c r="E497" s="1">
        <v>167900000</v>
      </c>
      <c r="F497" s="1">
        <v>185105021</v>
      </c>
      <c r="H497" t="s">
        <v>3709</v>
      </c>
      <c r="I497" t="s">
        <v>3825</v>
      </c>
      <c r="J497" t="s">
        <v>1555</v>
      </c>
      <c r="K497">
        <v>243436.64300000001</v>
      </c>
      <c r="L497">
        <v>2750086.9670000002</v>
      </c>
      <c r="M497" t="s">
        <v>3826</v>
      </c>
      <c r="N497" t="s">
        <v>3827</v>
      </c>
      <c r="O497">
        <v>1090904</v>
      </c>
      <c r="P497">
        <v>1101028</v>
      </c>
      <c r="Q497">
        <v>1110515</v>
      </c>
      <c r="R497">
        <v>88.86</v>
      </c>
      <c r="S497">
        <v>91.04</v>
      </c>
      <c r="T497" t="s">
        <v>964</v>
      </c>
      <c r="U497" s="1">
        <v>115483090</v>
      </c>
      <c r="V497" t="s">
        <v>3820</v>
      </c>
      <c r="W497" t="s">
        <v>3821</v>
      </c>
      <c r="X497" t="s">
        <v>3822</v>
      </c>
      <c r="Y497" t="s">
        <v>646</v>
      </c>
    </row>
    <row r="498" spans="1:25">
      <c r="A498">
        <v>497</v>
      </c>
      <c r="B498" t="s">
        <v>3816</v>
      </c>
      <c r="C498" t="s">
        <v>3828</v>
      </c>
      <c r="D498" t="s">
        <v>3829</v>
      </c>
      <c r="E498" s="1">
        <v>31250000</v>
      </c>
      <c r="F498" s="1">
        <v>37641992</v>
      </c>
      <c r="H498" t="s">
        <v>3830</v>
      </c>
      <c r="I498" t="s">
        <v>1007</v>
      </c>
      <c r="J498" t="s">
        <v>1555</v>
      </c>
      <c r="K498">
        <v>243391.89110000001</v>
      </c>
      <c r="L498">
        <v>2751229.9909999999</v>
      </c>
      <c r="M498" t="s">
        <v>1555</v>
      </c>
      <c r="N498" t="s">
        <v>3831</v>
      </c>
      <c r="O498">
        <v>1091123</v>
      </c>
      <c r="P498">
        <v>1100630</v>
      </c>
      <c r="Q498">
        <v>1100831</v>
      </c>
      <c r="R498">
        <v>100</v>
      </c>
      <c r="S498">
        <v>100</v>
      </c>
      <c r="T498" t="s">
        <v>944</v>
      </c>
      <c r="U498" s="1">
        <v>23918405</v>
      </c>
      <c r="V498" t="s">
        <v>3832</v>
      </c>
      <c r="W498" t="s">
        <v>3833</v>
      </c>
      <c r="X498" t="s">
        <v>3834</v>
      </c>
      <c r="Y498" t="s">
        <v>646</v>
      </c>
    </row>
    <row r="499" spans="1:25">
      <c r="A499">
        <v>498</v>
      </c>
      <c r="B499" t="s">
        <v>3816</v>
      </c>
      <c r="C499" t="s">
        <v>3835</v>
      </c>
      <c r="D499" t="s">
        <v>3836</v>
      </c>
      <c r="E499" s="1">
        <v>7900000</v>
      </c>
      <c r="F499" s="1">
        <v>7900000</v>
      </c>
      <c r="H499" t="s">
        <v>3837</v>
      </c>
      <c r="I499" t="s">
        <v>3838</v>
      </c>
      <c r="J499" t="s">
        <v>1555</v>
      </c>
      <c r="K499">
        <v>253958.3456</v>
      </c>
      <c r="L499">
        <v>2745579.8169999998</v>
      </c>
      <c r="M499" t="s">
        <v>1555</v>
      </c>
      <c r="N499" t="s">
        <v>3839</v>
      </c>
      <c r="O499">
        <v>1100527</v>
      </c>
      <c r="P499">
        <v>1100927</v>
      </c>
      <c r="Q499">
        <v>1101020</v>
      </c>
      <c r="R499">
        <v>100</v>
      </c>
      <c r="S499">
        <v>100</v>
      </c>
      <c r="T499" t="s">
        <v>944</v>
      </c>
      <c r="U499">
        <v>0</v>
      </c>
      <c r="V499" t="s">
        <v>3840</v>
      </c>
      <c r="W499" t="s">
        <v>3821</v>
      </c>
      <c r="X499" t="s">
        <v>3841</v>
      </c>
      <c r="Y499" t="s">
        <v>924</v>
      </c>
    </row>
    <row r="500" spans="1:25">
      <c r="A500">
        <v>499</v>
      </c>
      <c r="B500" t="s">
        <v>3842</v>
      </c>
      <c r="C500" t="s">
        <v>3843</v>
      </c>
      <c r="D500" t="s">
        <v>3844</v>
      </c>
      <c r="E500" s="1">
        <v>96516053</v>
      </c>
      <c r="F500" s="1">
        <v>98398000</v>
      </c>
      <c r="H500" t="s">
        <v>998</v>
      </c>
      <c r="I500" t="s">
        <v>3230</v>
      </c>
      <c r="J500" t="s">
        <v>3754</v>
      </c>
      <c r="K500">
        <v>244282.30369999999</v>
      </c>
      <c r="L500">
        <v>2752974.9619999998</v>
      </c>
      <c r="M500" t="s">
        <v>3754</v>
      </c>
      <c r="N500" t="s">
        <v>3845</v>
      </c>
      <c r="O500">
        <v>1090801</v>
      </c>
      <c r="P500">
        <v>1100427</v>
      </c>
      <c r="Q500">
        <v>1100809</v>
      </c>
      <c r="R500">
        <v>100</v>
      </c>
      <c r="S500">
        <v>100</v>
      </c>
      <c r="T500" t="s">
        <v>944</v>
      </c>
      <c r="U500" s="1">
        <v>95163468</v>
      </c>
      <c r="V500" t="s">
        <v>3846</v>
      </c>
      <c r="W500" t="s">
        <v>3847</v>
      </c>
      <c r="X500" t="s">
        <v>3848</v>
      </c>
      <c r="Y500" t="s">
        <v>405</v>
      </c>
    </row>
    <row r="501" spans="1:25">
      <c r="A501">
        <v>500</v>
      </c>
      <c r="B501" t="s">
        <v>3849</v>
      </c>
      <c r="C501">
        <v>1100513001</v>
      </c>
      <c r="D501" t="s">
        <v>3850</v>
      </c>
      <c r="E501" s="1">
        <v>2310000</v>
      </c>
      <c r="H501" t="s">
        <v>3851</v>
      </c>
      <c r="I501" t="s">
        <v>3852</v>
      </c>
      <c r="J501" t="s">
        <v>3853</v>
      </c>
      <c r="K501">
        <v>232774.03520000001</v>
      </c>
      <c r="L501">
        <v>2690936.3969999999</v>
      </c>
      <c r="M501" t="s">
        <v>3853</v>
      </c>
      <c r="N501" t="s">
        <v>3854</v>
      </c>
      <c r="O501">
        <v>1100701</v>
      </c>
      <c r="P501">
        <v>1100912</v>
      </c>
      <c r="R501">
        <v>100</v>
      </c>
      <c r="S501">
        <v>100</v>
      </c>
      <c r="T501" t="s">
        <v>960</v>
      </c>
      <c r="U501">
        <v>0</v>
      </c>
      <c r="V501" t="s">
        <v>3855</v>
      </c>
      <c r="W501" t="s">
        <v>3856</v>
      </c>
      <c r="X501" t="s">
        <v>3857</v>
      </c>
      <c r="Y501" t="s">
        <v>924</v>
      </c>
    </row>
    <row r="502" spans="1:25">
      <c r="A502">
        <v>501</v>
      </c>
      <c r="B502" t="s">
        <v>3849</v>
      </c>
      <c r="C502">
        <v>1100824001</v>
      </c>
      <c r="D502" t="s">
        <v>3858</v>
      </c>
      <c r="E502" s="1">
        <v>1482000</v>
      </c>
      <c r="F502" s="1">
        <v>1481859</v>
      </c>
      <c r="H502" t="s">
        <v>3851</v>
      </c>
      <c r="I502" t="s">
        <v>3859</v>
      </c>
      <c r="J502" t="s">
        <v>3853</v>
      </c>
      <c r="K502">
        <v>233410.03580000001</v>
      </c>
      <c r="L502">
        <v>2689331.4180000001</v>
      </c>
      <c r="M502" t="s">
        <v>3853</v>
      </c>
      <c r="N502" t="s">
        <v>3860</v>
      </c>
      <c r="O502">
        <v>1101020</v>
      </c>
      <c r="P502">
        <v>1110127</v>
      </c>
      <c r="Q502">
        <v>1110402</v>
      </c>
      <c r="R502">
        <v>85</v>
      </c>
      <c r="S502">
        <v>85</v>
      </c>
      <c r="T502" t="s">
        <v>964</v>
      </c>
      <c r="U502">
        <v>0</v>
      </c>
      <c r="V502" t="s">
        <v>3861</v>
      </c>
      <c r="W502" t="s">
        <v>3856</v>
      </c>
      <c r="X502" t="s">
        <v>3862</v>
      </c>
      <c r="Y502" t="s">
        <v>924</v>
      </c>
    </row>
    <row r="503" spans="1:25">
      <c r="A503">
        <v>502</v>
      </c>
      <c r="B503" t="s">
        <v>3849</v>
      </c>
      <c r="C503">
        <v>1101115003</v>
      </c>
      <c r="D503" t="s">
        <v>3863</v>
      </c>
      <c r="E503" s="1">
        <v>1235000</v>
      </c>
      <c r="H503" t="s">
        <v>3851</v>
      </c>
      <c r="I503" t="s">
        <v>3864</v>
      </c>
      <c r="J503" t="s">
        <v>3853</v>
      </c>
      <c r="K503">
        <v>239755.31890000001</v>
      </c>
      <c r="L503">
        <v>2687920.2629999998</v>
      </c>
      <c r="M503" t="s">
        <v>3853</v>
      </c>
      <c r="N503" t="s">
        <v>3865</v>
      </c>
      <c r="O503">
        <v>1101221</v>
      </c>
      <c r="P503">
        <v>1110310</v>
      </c>
      <c r="R503">
        <v>100</v>
      </c>
      <c r="S503">
        <v>100</v>
      </c>
      <c r="T503" t="s">
        <v>944</v>
      </c>
      <c r="U503" s="1">
        <v>1235000</v>
      </c>
      <c r="V503" t="s">
        <v>3866</v>
      </c>
      <c r="W503" t="s">
        <v>3867</v>
      </c>
      <c r="X503" t="s">
        <v>3868</v>
      </c>
      <c r="Y503" t="s">
        <v>924</v>
      </c>
    </row>
    <row r="504" spans="1:25">
      <c r="A504">
        <v>503</v>
      </c>
      <c r="B504" t="s">
        <v>3849</v>
      </c>
      <c r="C504">
        <v>1110112001</v>
      </c>
      <c r="D504" t="s">
        <v>3869</v>
      </c>
      <c r="E504" s="1">
        <v>2440000</v>
      </c>
      <c r="H504" t="s">
        <v>3851</v>
      </c>
      <c r="I504" t="s">
        <v>3852</v>
      </c>
      <c r="J504" t="s">
        <v>3853</v>
      </c>
      <c r="K504">
        <v>234157.0019</v>
      </c>
      <c r="L504">
        <v>2692763.36</v>
      </c>
      <c r="M504" t="s">
        <v>3853</v>
      </c>
      <c r="N504" t="s">
        <v>3870</v>
      </c>
      <c r="O504">
        <v>1110308</v>
      </c>
      <c r="P504">
        <v>1110605</v>
      </c>
      <c r="R504">
        <v>26.7</v>
      </c>
      <c r="S504">
        <v>26.7</v>
      </c>
      <c r="T504" t="s">
        <v>964</v>
      </c>
      <c r="U504">
        <v>0</v>
      </c>
      <c r="V504" t="s">
        <v>3871</v>
      </c>
      <c r="W504" t="s">
        <v>3872</v>
      </c>
      <c r="X504" t="s">
        <v>3873</v>
      </c>
      <c r="Y504" t="s">
        <v>924</v>
      </c>
    </row>
    <row r="505" spans="1:25">
      <c r="A505">
        <v>504</v>
      </c>
      <c r="B505" t="s">
        <v>3874</v>
      </c>
      <c r="C505" t="s">
        <v>3875</v>
      </c>
      <c r="D505" t="s">
        <v>3876</v>
      </c>
      <c r="E505" s="1">
        <v>1500000</v>
      </c>
      <c r="H505" t="s">
        <v>3851</v>
      </c>
      <c r="I505" t="s">
        <v>3877</v>
      </c>
      <c r="J505" t="s">
        <v>1191</v>
      </c>
      <c r="K505">
        <v>236753.5557</v>
      </c>
      <c r="L505">
        <v>2702635.602</v>
      </c>
      <c r="M505" t="s">
        <v>1191</v>
      </c>
      <c r="N505" t="s">
        <v>3878</v>
      </c>
      <c r="O505">
        <v>1101130</v>
      </c>
      <c r="P505">
        <v>1110214</v>
      </c>
      <c r="R505">
        <v>100</v>
      </c>
      <c r="S505">
        <v>100</v>
      </c>
      <c r="T505" t="s">
        <v>1160</v>
      </c>
      <c r="U505">
        <v>0</v>
      </c>
      <c r="V505" t="s">
        <v>3879</v>
      </c>
      <c r="W505" t="s">
        <v>3880</v>
      </c>
      <c r="X505" t="s">
        <v>3881</v>
      </c>
      <c r="Y505" t="s">
        <v>3875</v>
      </c>
    </row>
    <row r="506" spans="1:25">
      <c r="A506">
        <v>505</v>
      </c>
      <c r="B506" t="s">
        <v>3874</v>
      </c>
      <c r="C506" t="s">
        <v>3882</v>
      </c>
      <c r="D506" t="s">
        <v>3883</v>
      </c>
      <c r="E506" s="1">
        <v>2732000</v>
      </c>
      <c r="H506" t="s">
        <v>3851</v>
      </c>
      <c r="I506" t="s">
        <v>3884</v>
      </c>
      <c r="J506" t="s">
        <v>1191</v>
      </c>
      <c r="K506">
        <v>231645.03109999999</v>
      </c>
      <c r="L506">
        <v>2694245.3530000001</v>
      </c>
      <c r="M506" t="s">
        <v>1191</v>
      </c>
      <c r="O506">
        <v>1110124</v>
      </c>
      <c r="P506">
        <v>1110427</v>
      </c>
      <c r="R506">
        <v>35</v>
      </c>
      <c r="S506">
        <v>35</v>
      </c>
      <c r="T506" t="s">
        <v>964</v>
      </c>
      <c r="U506">
        <v>0</v>
      </c>
      <c r="V506" t="s">
        <v>3885</v>
      </c>
      <c r="W506" t="s">
        <v>3880</v>
      </c>
      <c r="X506" t="s">
        <v>3886</v>
      </c>
      <c r="Y506" t="s">
        <v>3882</v>
      </c>
    </row>
    <row r="507" spans="1:25">
      <c r="A507">
        <v>506</v>
      </c>
      <c r="B507" t="s">
        <v>3874</v>
      </c>
      <c r="C507" t="s">
        <v>3887</v>
      </c>
      <c r="D507" t="s">
        <v>3888</v>
      </c>
      <c r="E507" s="1">
        <v>1706000</v>
      </c>
      <c r="H507" t="s">
        <v>3851</v>
      </c>
      <c r="I507" t="s">
        <v>3884</v>
      </c>
      <c r="J507" t="s">
        <v>1191</v>
      </c>
      <c r="K507">
        <v>232515.00959999999</v>
      </c>
      <c r="L507">
        <v>2695475.3289999999</v>
      </c>
      <c r="M507" t="s">
        <v>1191</v>
      </c>
      <c r="O507">
        <v>1110124</v>
      </c>
      <c r="P507">
        <v>1110427</v>
      </c>
      <c r="R507">
        <v>30</v>
      </c>
      <c r="S507">
        <v>30</v>
      </c>
      <c r="T507" t="s">
        <v>964</v>
      </c>
      <c r="U507">
        <v>0</v>
      </c>
      <c r="V507" t="s">
        <v>3885</v>
      </c>
      <c r="W507" t="s">
        <v>3880</v>
      </c>
      <c r="X507" t="s">
        <v>3886</v>
      </c>
      <c r="Y507" t="s">
        <v>3887</v>
      </c>
    </row>
    <row r="508" spans="1:25">
      <c r="A508">
        <v>507</v>
      </c>
      <c r="B508" t="s">
        <v>3889</v>
      </c>
      <c r="C508" t="s">
        <v>3890</v>
      </c>
      <c r="D508" t="s">
        <v>3891</v>
      </c>
      <c r="E508" s="1">
        <v>1243000</v>
      </c>
      <c r="H508" t="s">
        <v>3892</v>
      </c>
      <c r="I508" t="s">
        <v>3893</v>
      </c>
      <c r="J508" t="s">
        <v>1548</v>
      </c>
      <c r="K508">
        <v>239018.53260000001</v>
      </c>
      <c r="L508">
        <v>2719941.7420000001</v>
      </c>
      <c r="M508" t="s">
        <v>1548</v>
      </c>
      <c r="N508" t="s">
        <v>3894</v>
      </c>
      <c r="O508">
        <v>1100625</v>
      </c>
      <c r="P508">
        <v>1100912</v>
      </c>
      <c r="R508">
        <v>100</v>
      </c>
      <c r="S508">
        <v>100</v>
      </c>
      <c r="T508" t="s">
        <v>1303</v>
      </c>
      <c r="U508" s="1">
        <v>1243000</v>
      </c>
      <c r="V508" t="s">
        <v>3895</v>
      </c>
      <c r="W508" t="s">
        <v>3896</v>
      </c>
      <c r="X508" t="s">
        <v>3897</v>
      </c>
      <c r="Y508">
        <v>1060016</v>
      </c>
    </row>
    <row r="509" spans="1:25">
      <c r="A509">
        <v>508</v>
      </c>
      <c r="B509" t="s">
        <v>3898</v>
      </c>
      <c r="C509">
        <v>1100009155</v>
      </c>
      <c r="D509" t="s">
        <v>3899</v>
      </c>
      <c r="E509" s="1">
        <v>3250000</v>
      </c>
      <c r="F509" s="1">
        <v>3562000</v>
      </c>
      <c r="H509" t="s">
        <v>3900</v>
      </c>
      <c r="I509" t="s">
        <v>3901</v>
      </c>
      <c r="J509" t="s">
        <v>1171</v>
      </c>
      <c r="M509" t="s">
        <v>3902</v>
      </c>
      <c r="N509" t="s">
        <v>3903</v>
      </c>
      <c r="O509">
        <v>1101025</v>
      </c>
      <c r="P509">
        <v>1101231</v>
      </c>
      <c r="Q509">
        <v>1111231</v>
      </c>
      <c r="R509">
        <v>36.5</v>
      </c>
      <c r="S509">
        <v>36.5</v>
      </c>
      <c r="T509" t="s">
        <v>964</v>
      </c>
      <c r="U509">
        <v>0</v>
      </c>
      <c r="V509" t="s">
        <v>3904</v>
      </c>
      <c r="W509" t="s">
        <v>3905</v>
      </c>
      <c r="X509" t="s">
        <v>3906</v>
      </c>
      <c r="Y509" t="s">
        <v>924</v>
      </c>
    </row>
    <row r="510" spans="1:25">
      <c r="A510">
        <v>509</v>
      </c>
      <c r="B510" t="s">
        <v>3898</v>
      </c>
      <c r="C510">
        <v>1100009422</v>
      </c>
      <c r="D510" t="s">
        <v>3907</v>
      </c>
      <c r="E510" s="1">
        <v>1237000</v>
      </c>
      <c r="H510" t="s">
        <v>3900</v>
      </c>
      <c r="I510" t="s">
        <v>3901</v>
      </c>
      <c r="J510" t="s">
        <v>1171</v>
      </c>
      <c r="M510" t="s">
        <v>3902</v>
      </c>
      <c r="N510" t="s">
        <v>3908</v>
      </c>
      <c r="O510">
        <v>1101105</v>
      </c>
      <c r="P510">
        <v>1110731</v>
      </c>
      <c r="R510">
        <v>54.7</v>
      </c>
      <c r="S510">
        <v>54.7</v>
      </c>
      <c r="T510" t="s">
        <v>964</v>
      </c>
      <c r="U510">
        <v>0</v>
      </c>
      <c r="V510" t="s">
        <v>3904</v>
      </c>
      <c r="W510" t="s">
        <v>3905</v>
      </c>
      <c r="X510" t="s">
        <v>3906</v>
      </c>
      <c r="Y510" t="s">
        <v>924</v>
      </c>
    </row>
    <row r="511" spans="1:25">
      <c r="A511">
        <v>510</v>
      </c>
      <c r="B511" t="s">
        <v>3898</v>
      </c>
      <c r="C511" t="s">
        <v>3909</v>
      </c>
      <c r="D511" t="s">
        <v>3910</v>
      </c>
      <c r="E511" s="1">
        <v>1848000</v>
      </c>
      <c r="H511" t="s">
        <v>3773</v>
      </c>
      <c r="I511" t="s">
        <v>3911</v>
      </c>
      <c r="J511" t="s">
        <v>1171</v>
      </c>
      <c r="K511">
        <v>224034.20259999999</v>
      </c>
      <c r="L511">
        <v>2692565.4139999999</v>
      </c>
      <c r="M511" t="s">
        <v>3902</v>
      </c>
      <c r="N511" t="s">
        <v>3912</v>
      </c>
      <c r="O511">
        <v>1101003</v>
      </c>
      <c r="P511">
        <v>1101113</v>
      </c>
      <c r="R511">
        <v>100</v>
      </c>
      <c r="S511">
        <v>100</v>
      </c>
      <c r="T511" t="s">
        <v>944</v>
      </c>
      <c r="U511">
        <v>0</v>
      </c>
      <c r="V511" t="s">
        <v>3904</v>
      </c>
      <c r="W511" t="s">
        <v>3905</v>
      </c>
      <c r="X511" t="s">
        <v>3906</v>
      </c>
      <c r="Y511" t="s">
        <v>924</v>
      </c>
    </row>
    <row r="512" spans="1:25">
      <c r="A512">
        <v>511</v>
      </c>
      <c r="B512" t="s">
        <v>3898</v>
      </c>
      <c r="C512" t="s">
        <v>3913</v>
      </c>
      <c r="D512" t="s">
        <v>3914</v>
      </c>
      <c r="E512" s="1">
        <v>3380000</v>
      </c>
      <c r="H512" t="s">
        <v>3653</v>
      </c>
      <c r="I512" t="s">
        <v>3901</v>
      </c>
      <c r="J512" t="s">
        <v>1171</v>
      </c>
      <c r="K512">
        <v>226863.7439</v>
      </c>
      <c r="L512">
        <v>2695738.1850000001</v>
      </c>
      <c r="M512" t="s">
        <v>1171</v>
      </c>
      <c r="N512" t="s">
        <v>3915</v>
      </c>
      <c r="O512">
        <v>1101006</v>
      </c>
      <c r="P512">
        <v>1101230</v>
      </c>
      <c r="R512">
        <v>100</v>
      </c>
      <c r="S512">
        <v>100</v>
      </c>
      <c r="T512" t="s">
        <v>1303</v>
      </c>
      <c r="U512" s="1">
        <v>3380000</v>
      </c>
      <c r="V512" t="s">
        <v>3916</v>
      </c>
      <c r="W512" t="s">
        <v>3905</v>
      </c>
      <c r="X512" t="s">
        <v>3917</v>
      </c>
      <c r="Y512" t="s">
        <v>924</v>
      </c>
    </row>
    <row r="513" spans="1:25">
      <c r="A513">
        <v>512</v>
      </c>
      <c r="B513" t="s">
        <v>3898</v>
      </c>
      <c r="C513" t="s">
        <v>3918</v>
      </c>
      <c r="D513" t="s">
        <v>3919</v>
      </c>
      <c r="E513" s="1">
        <v>3500000</v>
      </c>
      <c r="H513" t="s">
        <v>3900</v>
      </c>
      <c r="I513" t="s">
        <v>3911</v>
      </c>
      <c r="J513" t="s">
        <v>1171</v>
      </c>
      <c r="K513">
        <v>222376.53479999999</v>
      </c>
      <c r="L513">
        <v>2694601.798</v>
      </c>
      <c r="M513" t="s">
        <v>3902</v>
      </c>
      <c r="N513" t="s">
        <v>3920</v>
      </c>
      <c r="O513">
        <v>1110126</v>
      </c>
      <c r="P513">
        <v>1110215</v>
      </c>
      <c r="R513">
        <v>100</v>
      </c>
      <c r="S513">
        <v>100</v>
      </c>
      <c r="T513" t="s">
        <v>960</v>
      </c>
      <c r="U513">
        <v>0</v>
      </c>
      <c r="V513" t="s">
        <v>3904</v>
      </c>
      <c r="W513" t="s">
        <v>3921</v>
      </c>
      <c r="X513" t="s">
        <v>3906</v>
      </c>
      <c r="Y513" t="s">
        <v>924</v>
      </c>
    </row>
    <row r="514" spans="1:25">
      <c r="A514">
        <v>513</v>
      </c>
      <c r="B514" t="s">
        <v>3922</v>
      </c>
      <c r="C514">
        <v>111021</v>
      </c>
      <c r="D514" t="s">
        <v>3923</v>
      </c>
      <c r="E514" s="1">
        <v>1238500</v>
      </c>
      <c r="I514" t="s">
        <v>3924</v>
      </c>
      <c r="J514" t="s">
        <v>1117</v>
      </c>
      <c r="M514" t="s">
        <v>3925</v>
      </c>
      <c r="R514" t="s">
        <v>1044</v>
      </c>
      <c r="V514" t="s">
        <v>3926</v>
      </c>
      <c r="W514" t="s">
        <v>3927</v>
      </c>
      <c r="Y514" t="s">
        <v>924</v>
      </c>
    </row>
    <row r="515" spans="1:25">
      <c r="A515">
        <v>514</v>
      </c>
      <c r="B515" t="s">
        <v>3928</v>
      </c>
      <c r="C515" t="s">
        <v>3929</v>
      </c>
      <c r="D515" t="s">
        <v>3930</v>
      </c>
      <c r="E515" s="1">
        <v>36582000</v>
      </c>
      <c r="H515" t="s">
        <v>3531</v>
      </c>
      <c r="I515" t="s">
        <v>3931</v>
      </c>
      <c r="J515" t="s">
        <v>3932</v>
      </c>
      <c r="K515">
        <v>235359.22320000001</v>
      </c>
      <c r="L515">
        <v>2729118.3480000002</v>
      </c>
      <c r="M515" t="s">
        <v>3932</v>
      </c>
      <c r="N515" t="s">
        <v>3933</v>
      </c>
      <c r="O515">
        <v>1091201</v>
      </c>
      <c r="P515">
        <v>1100926</v>
      </c>
      <c r="Q515">
        <v>1101223</v>
      </c>
      <c r="R515">
        <v>100</v>
      </c>
      <c r="S515">
        <v>100</v>
      </c>
      <c r="T515" t="s">
        <v>944</v>
      </c>
      <c r="U515" s="1">
        <v>13426384</v>
      </c>
      <c r="V515" t="s">
        <v>3934</v>
      </c>
      <c r="W515" t="s">
        <v>3935</v>
      </c>
      <c r="X515" t="s">
        <v>3936</v>
      </c>
      <c r="Y515" t="s">
        <v>924</v>
      </c>
    </row>
    <row r="516" spans="1:25">
      <c r="A516">
        <v>515</v>
      </c>
      <c r="B516" t="s">
        <v>3928</v>
      </c>
      <c r="C516" t="s">
        <v>3937</v>
      </c>
      <c r="D516" t="s">
        <v>3938</v>
      </c>
      <c r="E516" s="1">
        <v>48700000</v>
      </c>
      <c r="F516" s="1">
        <v>48168700</v>
      </c>
      <c r="H516" t="s">
        <v>3939</v>
      </c>
      <c r="I516" t="s">
        <v>3940</v>
      </c>
      <c r="J516" t="s">
        <v>1548</v>
      </c>
      <c r="K516">
        <v>234543.7709</v>
      </c>
      <c r="L516">
        <v>2718108.8990000002</v>
      </c>
      <c r="M516" t="s">
        <v>1548</v>
      </c>
      <c r="N516" t="s">
        <v>3941</v>
      </c>
      <c r="O516">
        <v>1100108</v>
      </c>
      <c r="P516">
        <v>1110107</v>
      </c>
      <c r="Q516">
        <v>1111210</v>
      </c>
      <c r="R516">
        <v>65</v>
      </c>
      <c r="S516">
        <v>65</v>
      </c>
      <c r="T516" t="s">
        <v>964</v>
      </c>
      <c r="U516" s="1">
        <v>5878268</v>
      </c>
      <c r="V516" t="s">
        <v>3942</v>
      </c>
      <c r="W516" t="s">
        <v>3943</v>
      </c>
      <c r="X516" t="s">
        <v>3944</v>
      </c>
      <c r="Y516" t="s">
        <v>3945</v>
      </c>
    </row>
    <row r="517" spans="1:25">
      <c r="A517">
        <v>516</v>
      </c>
      <c r="B517" t="s">
        <v>3928</v>
      </c>
      <c r="C517" t="s">
        <v>3946</v>
      </c>
      <c r="D517" t="s">
        <v>3947</v>
      </c>
      <c r="E517" s="1">
        <v>237000000</v>
      </c>
      <c r="F517" s="1">
        <v>176329000</v>
      </c>
      <c r="H517" t="s">
        <v>3948</v>
      </c>
      <c r="I517" t="s">
        <v>3949</v>
      </c>
      <c r="J517" t="s">
        <v>3950</v>
      </c>
      <c r="K517">
        <v>232467.67240000001</v>
      </c>
      <c r="L517">
        <v>2716966.7960000001</v>
      </c>
      <c r="M517" t="s">
        <v>3950</v>
      </c>
      <c r="N517" t="s">
        <v>3951</v>
      </c>
      <c r="O517">
        <v>1080711</v>
      </c>
      <c r="P517">
        <v>1100609</v>
      </c>
      <c r="Q517" s="1">
        <v>1110927</v>
      </c>
      <c r="R517">
        <v>45</v>
      </c>
      <c r="S517">
        <v>45</v>
      </c>
      <c r="T517" t="s">
        <v>964</v>
      </c>
      <c r="U517">
        <v>0</v>
      </c>
      <c r="V517" t="s">
        <v>3952</v>
      </c>
      <c r="W517" t="s">
        <v>3953</v>
      </c>
      <c r="X517" t="s">
        <v>3954</v>
      </c>
      <c r="Y517" t="s">
        <v>405</v>
      </c>
    </row>
    <row r="518" spans="1:25">
      <c r="A518">
        <v>517</v>
      </c>
      <c r="B518" t="s">
        <v>3928</v>
      </c>
      <c r="C518">
        <v>110096</v>
      </c>
      <c r="D518" t="s">
        <v>3955</v>
      </c>
      <c r="E518" s="1">
        <v>3900000</v>
      </c>
      <c r="H518" t="s">
        <v>3956</v>
      </c>
      <c r="I518" t="s">
        <v>3957</v>
      </c>
      <c r="J518" t="s">
        <v>3958</v>
      </c>
      <c r="K518">
        <v>244453.11050000001</v>
      </c>
      <c r="L518">
        <v>2730582.08</v>
      </c>
      <c r="M518" t="s">
        <v>3959</v>
      </c>
      <c r="N518" t="s">
        <v>3960</v>
      </c>
      <c r="O518">
        <v>1101022</v>
      </c>
      <c r="P518">
        <v>1101230</v>
      </c>
      <c r="R518">
        <v>100</v>
      </c>
      <c r="S518">
        <v>100</v>
      </c>
      <c r="T518" t="s">
        <v>1452</v>
      </c>
      <c r="U518" s="1">
        <v>3900000</v>
      </c>
      <c r="V518" t="s">
        <v>3961</v>
      </c>
      <c r="W518" t="s">
        <v>3962</v>
      </c>
      <c r="X518" t="s">
        <v>3963</v>
      </c>
      <c r="Y518">
        <v>110096</v>
      </c>
    </row>
    <row r="519" spans="1:25">
      <c r="A519">
        <v>518</v>
      </c>
      <c r="B519" t="s">
        <v>3928</v>
      </c>
      <c r="C519" t="s">
        <v>3964</v>
      </c>
      <c r="D519" t="s">
        <v>3965</v>
      </c>
      <c r="E519" s="1">
        <v>7750000</v>
      </c>
      <c r="H519" t="s">
        <v>3956</v>
      </c>
      <c r="I519" t="s">
        <v>3957</v>
      </c>
      <c r="J519" t="s">
        <v>3966</v>
      </c>
      <c r="K519">
        <v>225078.18700000001</v>
      </c>
      <c r="L519">
        <v>2724102.1030000001</v>
      </c>
      <c r="M519" t="s">
        <v>3966</v>
      </c>
      <c r="N519" t="s">
        <v>3967</v>
      </c>
      <c r="O519">
        <v>1100813</v>
      </c>
      <c r="P519">
        <v>1110104</v>
      </c>
      <c r="R519">
        <v>100</v>
      </c>
      <c r="S519">
        <v>100</v>
      </c>
      <c r="T519" t="s">
        <v>944</v>
      </c>
      <c r="U519">
        <v>0</v>
      </c>
      <c r="V519" t="s">
        <v>3942</v>
      </c>
      <c r="W519" t="s">
        <v>3943</v>
      </c>
      <c r="X519" t="s">
        <v>3968</v>
      </c>
      <c r="Y519" t="s">
        <v>924</v>
      </c>
    </row>
    <row r="520" spans="1:25">
      <c r="A520">
        <v>519</v>
      </c>
      <c r="B520" t="s">
        <v>3969</v>
      </c>
      <c r="C520" t="s">
        <v>3970</v>
      </c>
      <c r="D520" t="s">
        <v>3971</v>
      </c>
      <c r="E520" s="1">
        <v>4380000</v>
      </c>
      <c r="H520" t="s">
        <v>3948</v>
      </c>
      <c r="I520" t="s">
        <v>1099</v>
      </c>
      <c r="J520" t="s">
        <v>3853</v>
      </c>
      <c r="K520">
        <v>229079.08499999999</v>
      </c>
      <c r="L520">
        <v>2691125.5240000002</v>
      </c>
      <c r="M520" t="s">
        <v>3972</v>
      </c>
      <c r="N520" t="s">
        <v>3973</v>
      </c>
      <c r="O520">
        <v>1100909</v>
      </c>
      <c r="P520">
        <v>1110531</v>
      </c>
      <c r="R520">
        <v>91.03</v>
      </c>
      <c r="S520">
        <v>91.03</v>
      </c>
      <c r="T520" t="s">
        <v>964</v>
      </c>
      <c r="U520">
        <v>0</v>
      </c>
      <c r="V520" t="s">
        <v>3974</v>
      </c>
      <c r="W520" t="s">
        <v>3975</v>
      </c>
      <c r="X520" t="s">
        <v>3976</v>
      </c>
      <c r="Y520" t="s">
        <v>363</v>
      </c>
    </row>
    <row r="521" spans="1:25">
      <c r="A521">
        <v>520</v>
      </c>
      <c r="B521" t="s">
        <v>3977</v>
      </c>
      <c r="C521">
        <v>110128</v>
      </c>
      <c r="D521" t="s">
        <v>3978</v>
      </c>
      <c r="E521" s="1">
        <v>4025000</v>
      </c>
      <c r="H521" t="s">
        <v>3956</v>
      </c>
      <c r="I521" t="s">
        <v>3979</v>
      </c>
      <c r="J521" t="s">
        <v>1603</v>
      </c>
      <c r="K521">
        <v>243169.7721</v>
      </c>
      <c r="L521">
        <v>2693053.318</v>
      </c>
      <c r="M521" t="s">
        <v>1603</v>
      </c>
      <c r="N521" t="s">
        <v>3980</v>
      </c>
      <c r="O521">
        <v>1101112</v>
      </c>
      <c r="P521">
        <v>1110412</v>
      </c>
      <c r="R521">
        <v>84</v>
      </c>
      <c r="S521">
        <v>30</v>
      </c>
      <c r="T521" t="s">
        <v>964</v>
      </c>
      <c r="U521">
        <v>0</v>
      </c>
      <c r="V521" t="s">
        <v>3981</v>
      </c>
      <c r="W521" t="s">
        <v>3982</v>
      </c>
      <c r="X521" t="s">
        <v>3983</v>
      </c>
      <c r="Y521" t="s">
        <v>924</v>
      </c>
    </row>
    <row r="522" spans="1:25">
      <c r="A522">
        <v>521</v>
      </c>
      <c r="B522" t="s">
        <v>3984</v>
      </c>
      <c r="C522">
        <v>110112</v>
      </c>
      <c r="D522" t="s">
        <v>3985</v>
      </c>
      <c r="E522" s="1">
        <v>4330000</v>
      </c>
      <c r="H522" t="s">
        <v>3986</v>
      </c>
      <c r="I522" t="s">
        <v>3911</v>
      </c>
      <c r="J522" t="s">
        <v>1171</v>
      </c>
      <c r="K522">
        <v>227433.62549999999</v>
      </c>
      <c r="L522">
        <v>2689998.5150000001</v>
      </c>
      <c r="M522" t="s">
        <v>3987</v>
      </c>
      <c r="N522" t="s">
        <v>3988</v>
      </c>
      <c r="O522">
        <v>1100909</v>
      </c>
      <c r="P522">
        <v>1101008</v>
      </c>
      <c r="R522">
        <v>100</v>
      </c>
      <c r="S522">
        <v>100</v>
      </c>
      <c r="T522" t="s">
        <v>944</v>
      </c>
      <c r="U522" s="1">
        <v>4330000</v>
      </c>
      <c r="V522" t="s">
        <v>3989</v>
      </c>
      <c r="W522" t="s">
        <v>3990</v>
      </c>
      <c r="X522" t="s">
        <v>3991</v>
      </c>
      <c r="Y522" t="s">
        <v>924</v>
      </c>
    </row>
    <row r="523" spans="1:25">
      <c r="A523">
        <v>522</v>
      </c>
      <c r="B523" t="s">
        <v>3992</v>
      </c>
      <c r="C523" t="s">
        <v>3993</v>
      </c>
      <c r="D523" t="s">
        <v>3994</v>
      </c>
      <c r="E523" s="1">
        <v>3680000</v>
      </c>
      <c r="H523" t="s">
        <v>3995</v>
      </c>
      <c r="I523" t="s">
        <v>3996</v>
      </c>
      <c r="J523" t="s">
        <v>1924</v>
      </c>
      <c r="K523">
        <v>210659.08989999999</v>
      </c>
      <c r="L523">
        <v>2634323.37</v>
      </c>
      <c r="M523" t="s">
        <v>1924</v>
      </c>
      <c r="N523" t="s">
        <v>3997</v>
      </c>
      <c r="O523">
        <v>1110117</v>
      </c>
      <c r="P523">
        <v>1110831</v>
      </c>
      <c r="R523">
        <v>32.6</v>
      </c>
      <c r="S523">
        <v>36.700000000000003</v>
      </c>
      <c r="T523" t="s">
        <v>964</v>
      </c>
      <c r="U523">
        <v>0</v>
      </c>
      <c r="V523" t="s">
        <v>3998</v>
      </c>
      <c r="W523" t="s">
        <v>3999</v>
      </c>
      <c r="X523" t="s">
        <v>4000</v>
      </c>
      <c r="Y523" t="s">
        <v>3993</v>
      </c>
    </row>
    <row r="524" spans="1:25">
      <c r="A524">
        <v>523</v>
      </c>
      <c r="B524" t="s">
        <v>4001</v>
      </c>
      <c r="C524" t="s">
        <v>4002</v>
      </c>
      <c r="D524" t="s">
        <v>4003</v>
      </c>
      <c r="E524" s="1">
        <v>9730000</v>
      </c>
      <c r="H524" t="s">
        <v>4004</v>
      </c>
      <c r="I524" t="s">
        <v>1879</v>
      </c>
      <c r="J524" t="s">
        <v>4005</v>
      </c>
      <c r="K524">
        <v>194333.64739999999</v>
      </c>
      <c r="L524">
        <v>2673345.8459999999</v>
      </c>
      <c r="M524" t="s">
        <v>4005</v>
      </c>
      <c r="N524" t="s">
        <v>4006</v>
      </c>
      <c r="O524">
        <v>1100301</v>
      </c>
      <c r="P524">
        <v>1110731</v>
      </c>
      <c r="Q524">
        <v>1110804</v>
      </c>
      <c r="R524">
        <v>98.29</v>
      </c>
      <c r="S524">
        <v>98.29</v>
      </c>
      <c r="T524" t="s">
        <v>964</v>
      </c>
      <c r="U524" s="1">
        <v>8665000</v>
      </c>
      <c r="V524" t="s">
        <v>4007</v>
      </c>
      <c r="W524" t="s">
        <v>4008</v>
      </c>
      <c r="X524" t="s">
        <v>4009</v>
      </c>
      <c r="Y524" t="s">
        <v>646</v>
      </c>
    </row>
    <row r="525" spans="1:25">
      <c r="A525">
        <v>524</v>
      </c>
      <c r="B525" t="s">
        <v>4010</v>
      </c>
      <c r="C525" t="s">
        <v>4011</v>
      </c>
      <c r="D525" t="s">
        <v>4012</v>
      </c>
      <c r="E525" s="1">
        <v>66840000</v>
      </c>
      <c r="H525" t="s">
        <v>1071</v>
      </c>
      <c r="I525" t="s">
        <v>4013</v>
      </c>
      <c r="J525" t="s">
        <v>1718</v>
      </c>
      <c r="K525">
        <v>204656.7628</v>
      </c>
      <c r="L525">
        <v>2667053.5299999998</v>
      </c>
      <c r="M525" t="s">
        <v>4014</v>
      </c>
      <c r="N525" t="s">
        <v>4015</v>
      </c>
      <c r="O525">
        <v>1110328</v>
      </c>
      <c r="P525">
        <v>1111023</v>
      </c>
      <c r="R525" t="s">
        <v>4016</v>
      </c>
      <c r="V525" t="s">
        <v>4017</v>
      </c>
      <c r="W525" t="s">
        <v>4018</v>
      </c>
      <c r="X525" t="s">
        <v>4019</v>
      </c>
      <c r="Y525" t="s">
        <v>924</v>
      </c>
    </row>
    <row r="526" spans="1:25">
      <c r="A526">
        <v>525</v>
      </c>
      <c r="B526" t="s">
        <v>4020</v>
      </c>
      <c r="C526" t="s">
        <v>4021</v>
      </c>
      <c r="D526" t="s">
        <v>4022</v>
      </c>
      <c r="E526" s="1">
        <v>383323000</v>
      </c>
      <c r="F526" s="1">
        <v>491854165</v>
      </c>
      <c r="H526" t="s">
        <v>1071</v>
      </c>
      <c r="I526" t="s">
        <v>4023</v>
      </c>
      <c r="J526" t="s">
        <v>4024</v>
      </c>
      <c r="K526">
        <v>191127.5779</v>
      </c>
      <c r="L526">
        <v>2661513.9879999999</v>
      </c>
      <c r="M526" t="s">
        <v>4024</v>
      </c>
      <c r="N526" t="s">
        <v>4025</v>
      </c>
      <c r="O526">
        <v>1070301</v>
      </c>
      <c r="P526">
        <v>1090219</v>
      </c>
      <c r="Q526">
        <v>1100407</v>
      </c>
      <c r="R526">
        <v>100</v>
      </c>
      <c r="S526">
        <v>100</v>
      </c>
      <c r="T526" t="s">
        <v>1160</v>
      </c>
      <c r="U526" s="1">
        <v>232634558</v>
      </c>
      <c r="V526" t="s">
        <v>4026</v>
      </c>
      <c r="W526" t="s">
        <v>4027</v>
      </c>
      <c r="X526" t="s">
        <v>4028</v>
      </c>
      <c r="Y526" t="s">
        <v>646</v>
      </c>
    </row>
    <row r="527" spans="1:25">
      <c r="A527">
        <v>526</v>
      </c>
      <c r="B527" t="s">
        <v>4020</v>
      </c>
      <c r="C527" t="s">
        <v>4029</v>
      </c>
      <c r="D527" t="s">
        <v>350</v>
      </c>
      <c r="E527" s="1">
        <v>105330000</v>
      </c>
      <c r="F527" s="1">
        <v>112239987</v>
      </c>
      <c r="H527" t="s">
        <v>1532</v>
      </c>
      <c r="I527" t="s">
        <v>4030</v>
      </c>
      <c r="J527" t="s">
        <v>4031</v>
      </c>
      <c r="K527">
        <v>203969.9351</v>
      </c>
      <c r="L527">
        <v>2657618.4890000001</v>
      </c>
      <c r="M527" t="s">
        <v>4031</v>
      </c>
      <c r="N527" t="s">
        <v>4032</v>
      </c>
      <c r="O527">
        <v>1091006</v>
      </c>
      <c r="P527">
        <v>1101231</v>
      </c>
      <c r="Q527">
        <v>1101231</v>
      </c>
      <c r="R527">
        <v>100</v>
      </c>
      <c r="S527">
        <v>100</v>
      </c>
      <c r="T527" t="s">
        <v>944</v>
      </c>
      <c r="U527" s="1">
        <v>112239987</v>
      </c>
      <c r="V527" t="s">
        <v>4033</v>
      </c>
      <c r="W527" t="s">
        <v>4034</v>
      </c>
      <c r="X527" t="s">
        <v>4035</v>
      </c>
      <c r="Y527" t="s">
        <v>405</v>
      </c>
    </row>
    <row r="528" spans="1:25">
      <c r="A528">
        <v>527</v>
      </c>
      <c r="B528" t="s">
        <v>4020</v>
      </c>
      <c r="C528" t="s">
        <v>4036</v>
      </c>
      <c r="D528" t="s">
        <v>4037</v>
      </c>
      <c r="E528" s="1">
        <v>47970400</v>
      </c>
      <c r="F528" s="1">
        <v>50202196</v>
      </c>
      <c r="H528" t="s">
        <v>4038</v>
      </c>
      <c r="I528" t="s">
        <v>1879</v>
      </c>
      <c r="J528" t="s">
        <v>4039</v>
      </c>
      <c r="K528">
        <v>204725.3406</v>
      </c>
      <c r="L528">
        <v>2641606.0639999998</v>
      </c>
      <c r="M528" t="s">
        <v>4039</v>
      </c>
      <c r="N528" t="s">
        <v>4040</v>
      </c>
      <c r="O528">
        <v>1091207</v>
      </c>
      <c r="P528">
        <v>1101202</v>
      </c>
      <c r="Q528">
        <v>1110214</v>
      </c>
      <c r="R528">
        <v>100</v>
      </c>
      <c r="S528">
        <v>100</v>
      </c>
      <c r="T528" t="s">
        <v>960</v>
      </c>
      <c r="U528" s="1">
        <v>24611772</v>
      </c>
      <c r="V528" t="s">
        <v>4041</v>
      </c>
      <c r="W528" t="s">
        <v>4042</v>
      </c>
      <c r="X528" t="s">
        <v>4043</v>
      </c>
      <c r="Y528" t="s">
        <v>405</v>
      </c>
    </row>
    <row r="529" spans="1:25">
      <c r="A529">
        <v>528</v>
      </c>
      <c r="B529" t="s">
        <v>4020</v>
      </c>
      <c r="C529" t="s">
        <v>4044</v>
      </c>
      <c r="D529" t="s">
        <v>4045</v>
      </c>
      <c r="E529" s="1">
        <v>7850000</v>
      </c>
      <c r="H529" t="s">
        <v>1632</v>
      </c>
      <c r="I529" t="s">
        <v>4046</v>
      </c>
      <c r="J529" t="s">
        <v>2002</v>
      </c>
      <c r="K529">
        <v>188821.38140000001</v>
      </c>
      <c r="L529">
        <v>2656830.1359999999</v>
      </c>
      <c r="M529" t="s">
        <v>2002</v>
      </c>
      <c r="N529" t="s">
        <v>4047</v>
      </c>
      <c r="O529">
        <v>1100513</v>
      </c>
      <c r="P529">
        <v>1101010</v>
      </c>
      <c r="Q529">
        <v>1110202</v>
      </c>
      <c r="R529">
        <v>100</v>
      </c>
      <c r="S529">
        <v>100</v>
      </c>
      <c r="T529" t="s">
        <v>1303</v>
      </c>
      <c r="U529" s="1">
        <v>4405000</v>
      </c>
      <c r="V529" t="s">
        <v>4026</v>
      </c>
      <c r="W529" t="s">
        <v>4027</v>
      </c>
      <c r="X529" t="s">
        <v>4028</v>
      </c>
      <c r="Y529" t="s">
        <v>405</v>
      </c>
    </row>
    <row r="530" spans="1:25">
      <c r="A530">
        <v>529</v>
      </c>
      <c r="B530" t="s">
        <v>4020</v>
      </c>
      <c r="C530" t="s">
        <v>4048</v>
      </c>
      <c r="D530" t="s">
        <v>4049</v>
      </c>
      <c r="E530" s="1">
        <v>9260000</v>
      </c>
      <c r="F530" s="1">
        <v>13430450</v>
      </c>
      <c r="H530" t="s">
        <v>961</v>
      </c>
      <c r="I530" t="s">
        <v>4050</v>
      </c>
      <c r="J530" t="s">
        <v>1814</v>
      </c>
      <c r="K530">
        <v>197332.86110000001</v>
      </c>
      <c r="L530">
        <v>2637597.1490000002</v>
      </c>
      <c r="M530" t="s">
        <v>1814</v>
      </c>
      <c r="N530" t="s">
        <v>4051</v>
      </c>
      <c r="O530">
        <v>1100513</v>
      </c>
      <c r="P530">
        <v>1101010</v>
      </c>
      <c r="Q530">
        <v>1110506</v>
      </c>
      <c r="R530">
        <v>90.4</v>
      </c>
      <c r="S530">
        <v>93.75</v>
      </c>
      <c r="T530" t="s">
        <v>964</v>
      </c>
      <c r="U530" s="1">
        <v>6766033</v>
      </c>
      <c r="V530" t="s">
        <v>4052</v>
      </c>
      <c r="W530" t="s">
        <v>4053</v>
      </c>
      <c r="X530" t="s">
        <v>4054</v>
      </c>
      <c r="Y530">
        <v>1060838</v>
      </c>
    </row>
    <row r="531" spans="1:25">
      <c r="A531">
        <v>530</v>
      </c>
      <c r="B531" t="s">
        <v>4020</v>
      </c>
      <c r="C531" t="s">
        <v>4055</v>
      </c>
      <c r="D531" t="s">
        <v>4056</v>
      </c>
      <c r="E531" s="1">
        <v>8650000</v>
      </c>
      <c r="H531" t="s">
        <v>1632</v>
      </c>
      <c r="I531" t="s">
        <v>3515</v>
      </c>
      <c r="J531" t="s">
        <v>4057</v>
      </c>
      <c r="K531">
        <v>189967.5753</v>
      </c>
      <c r="L531">
        <v>2650343.8629999999</v>
      </c>
      <c r="M531" t="s">
        <v>4057</v>
      </c>
      <c r="N531" t="s">
        <v>4058</v>
      </c>
      <c r="O531">
        <v>1100513</v>
      </c>
      <c r="P531">
        <v>1101109</v>
      </c>
      <c r="Q531">
        <v>1110116</v>
      </c>
      <c r="R531">
        <v>100</v>
      </c>
      <c r="S531">
        <v>100</v>
      </c>
      <c r="T531" t="s">
        <v>960</v>
      </c>
      <c r="U531">
        <v>0</v>
      </c>
      <c r="V531" t="s">
        <v>4052</v>
      </c>
      <c r="W531" t="s">
        <v>4053</v>
      </c>
      <c r="X531" t="s">
        <v>4054</v>
      </c>
      <c r="Y531">
        <v>1060838</v>
      </c>
    </row>
    <row r="532" spans="1:25">
      <c r="A532">
        <v>531</v>
      </c>
      <c r="B532" t="s">
        <v>4020</v>
      </c>
      <c r="C532" t="s">
        <v>4059</v>
      </c>
      <c r="D532" t="s">
        <v>4060</v>
      </c>
      <c r="E532" s="1">
        <v>6520000</v>
      </c>
      <c r="F532" s="1">
        <v>6520000</v>
      </c>
      <c r="H532" t="s">
        <v>1632</v>
      </c>
      <c r="I532" t="s">
        <v>4046</v>
      </c>
      <c r="J532" t="s">
        <v>2002</v>
      </c>
      <c r="K532">
        <v>190297.94839999999</v>
      </c>
      <c r="L532">
        <v>2659689.1340000001</v>
      </c>
      <c r="M532" t="s">
        <v>2002</v>
      </c>
      <c r="N532" t="s">
        <v>4061</v>
      </c>
      <c r="O532">
        <v>1100526</v>
      </c>
      <c r="P532">
        <v>1101023</v>
      </c>
      <c r="Q532">
        <v>1101122</v>
      </c>
      <c r="R532">
        <v>100</v>
      </c>
      <c r="S532">
        <v>100</v>
      </c>
      <c r="T532" t="s">
        <v>960</v>
      </c>
      <c r="U532" s="1">
        <v>3273000</v>
      </c>
      <c r="V532" t="s">
        <v>4026</v>
      </c>
      <c r="W532" t="s">
        <v>4027</v>
      </c>
      <c r="X532" t="s">
        <v>4028</v>
      </c>
      <c r="Y532" t="s">
        <v>924</v>
      </c>
    </row>
    <row r="533" spans="1:25">
      <c r="A533">
        <v>532</v>
      </c>
      <c r="B533" t="s">
        <v>4020</v>
      </c>
      <c r="C533" t="s">
        <v>507</v>
      </c>
      <c r="D533" t="s">
        <v>504</v>
      </c>
      <c r="E533" s="1">
        <v>4780000</v>
      </c>
      <c r="F533" s="1">
        <v>4775992</v>
      </c>
      <c r="H533" t="s">
        <v>961</v>
      </c>
      <c r="I533" t="s">
        <v>4062</v>
      </c>
      <c r="J533" t="s">
        <v>4063</v>
      </c>
      <c r="K533">
        <v>194575.6102</v>
      </c>
      <c r="L533">
        <v>2643869.0129999998</v>
      </c>
      <c r="M533" t="s">
        <v>4064</v>
      </c>
      <c r="N533" t="s">
        <v>4065</v>
      </c>
      <c r="O533">
        <v>1100510</v>
      </c>
      <c r="P533">
        <v>1101007</v>
      </c>
      <c r="Q533">
        <v>1101218</v>
      </c>
      <c r="R533">
        <v>100</v>
      </c>
      <c r="S533">
        <v>100</v>
      </c>
      <c r="T533" t="s">
        <v>1452</v>
      </c>
      <c r="U533" s="1">
        <v>4775992</v>
      </c>
      <c r="V533" t="s">
        <v>4066</v>
      </c>
      <c r="W533" t="s">
        <v>4067</v>
      </c>
      <c r="X533" t="s">
        <v>4068</v>
      </c>
      <c r="Y533">
        <v>1060838</v>
      </c>
    </row>
    <row r="534" spans="1:25">
      <c r="A534">
        <v>533</v>
      </c>
      <c r="B534" t="s">
        <v>4020</v>
      </c>
      <c r="C534" t="s">
        <v>4069</v>
      </c>
      <c r="D534" t="s">
        <v>4070</v>
      </c>
      <c r="E534" s="1">
        <v>11150000</v>
      </c>
      <c r="F534" s="1">
        <v>11214189</v>
      </c>
      <c r="H534" t="s">
        <v>1632</v>
      </c>
      <c r="I534" t="s">
        <v>4071</v>
      </c>
      <c r="J534" t="s">
        <v>4031</v>
      </c>
      <c r="K534">
        <v>202286.19930000001</v>
      </c>
      <c r="L534">
        <v>2658922.2930000001</v>
      </c>
      <c r="M534" t="s">
        <v>4031</v>
      </c>
      <c r="N534" t="s">
        <v>4072</v>
      </c>
      <c r="O534">
        <v>1100603</v>
      </c>
      <c r="P534">
        <v>1101231</v>
      </c>
      <c r="Q534">
        <v>1110208</v>
      </c>
      <c r="R534">
        <v>100</v>
      </c>
      <c r="S534">
        <v>100</v>
      </c>
      <c r="T534" t="s">
        <v>944</v>
      </c>
      <c r="U534" s="1">
        <v>4888000</v>
      </c>
      <c r="V534" t="s">
        <v>4073</v>
      </c>
      <c r="W534" t="s">
        <v>4074</v>
      </c>
      <c r="X534" t="s">
        <v>4075</v>
      </c>
      <c r="Y534">
        <v>1060838</v>
      </c>
    </row>
    <row r="535" spans="1:25">
      <c r="A535">
        <v>534</v>
      </c>
      <c r="B535" t="s">
        <v>4020</v>
      </c>
      <c r="C535" t="s">
        <v>4076</v>
      </c>
      <c r="D535" t="s">
        <v>4077</v>
      </c>
      <c r="E535" s="1">
        <v>133820000</v>
      </c>
      <c r="F535" s="1">
        <v>133820000</v>
      </c>
      <c r="H535" t="s">
        <v>2749</v>
      </c>
      <c r="I535" t="s">
        <v>4078</v>
      </c>
      <c r="J535" t="s">
        <v>1718</v>
      </c>
      <c r="K535">
        <v>207502.88829999999</v>
      </c>
      <c r="L535">
        <v>2665683.577</v>
      </c>
      <c r="M535" t="s">
        <v>1718</v>
      </c>
      <c r="N535" t="s">
        <v>4079</v>
      </c>
      <c r="O535">
        <v>1100917</v>
      </c>
      <c r="P535">
        <v>1111225</v>
      </c>
      <c r="Q535">
        <v>1120210</v>
      </c>
      <c r="R535">
        <v>19.399999999999999</v>
      </c>
      <c r="S535">
        <v>14.71</v>
      </c>
      <c r="T535" t="s">
        <v>964</v>
      </c>
      <c r="U535">
        <v>0</v>
      </c>
      <c r="V535" t="s">
        <v>4073</v>
      </c>
      <c r="W535" t="s">
        <v>4074</v>
      </c>
      <c r="X535" t="s">
        <v>4075</v>
      </c>
      <c r="Y535" t="s">
        <v>405</v>
      </c>
    </row>
    <row r="536" spans="1:25">
      <c r="A536">
        <v>535</v>
      </c>
      <c r="B536" t="s">
        <v>4020</v>
      </c>
      <c r="C536" t="s">
        <v>4080</v>
      </c>
      <c r="D536" t="s">
        <v>4081</v>
      </c>
      <c r="E536" s="1">
        <v>30477000</v>
      </c>
      <c r="H536" t="s">
        <v>961</v>
      </c>
      <c r="I536" t="s">
        <v>4082</v>
      </c>
      <c r="J536" t="s">
        <v>1951</v>
      </c>
      <c r="M536" t="s">
        <v>1951</v>
      </c>
      <c r="N536" t="s">
        <v>4083</v>
      </c>
      <c r="R536" t="s">
        <v>4084</v>
      </c>
      <c r="V536" t="s">
        <v>4052</v>
      </c>
      <c r="W536" t="s">
        <v>4053</v>
      </c>
      <c r="X536" t="s">
        <v>4054</v>
      </c>
      <c r="Y536" t="s">
        <v>924</v>
      </c>
    </row>
    <row r="537" spans="1:25">
      <c r="A537">
        <v>536</v>
      </c>
      <c r="B537" t="s">
        <v>4085</v>
      </c>
      <c r="C537">
        <v>110051</v>
      </c>
      <c r="D537" t="s">
        <v>4086</v>
      </c>
      <c r="E537" s="1">
        <v>2140000</v>
      </c>
      <c r="H537" t="s">
        <v>4087</v>
      </c>
      <c r="I537" t="s">
        <v>4088</v>
      </c>
      <c r="J537" t="s">
        <v>1711</v>
      </c>
      <c r="K537">
        <v>246044.02530000001</v>
      </c>
      <c r="L537">
        <v>2651527.852</v>
      </c>
      <c r="M537" t="s">
        <v>1711</v>
      </c>
      <c r="N537" t="s">
        <v>4089</v>
      </c>
      <c r="O537">
        <v>1100525</v>
      </c>
      <c r="P537">
        <v>1100722</v>
      </c>
      <c r="R537">
        <v>100</v>
      </c>
      <c r="S537">
        <v>100</v>
      </c>
      <c r="T537" t="s">
        <v>944</v>
      </c>
      <c r="U537">
        <v>0</v>
      </c>
      <c r="V537" t="s">
        <v>4090</v>
      </c>
      <c r="W537" t="s">
        <v>4091</v>
      </c>
      <c r="X537" t="s">
        <v>4092</v>
      </c>
      <c r="Y537" t="s">
        <v>924</v>
      </c>
    </row>
    <row r="538" spans="1:25">
      <c r="A538">
        <v>537</v>
      </c>
      <c r="B538" t="s">
        <v>4085</v>
      </c>
      <c r="C538">
        <v>110057</v>
      </c>
      <c r="D538" t="s">
        <v>4093</v>
      </c>
      <c r="E538" s="1">
        <v>1900000</v>
      </c>
      <c r="H538" t="s">
        <v>4087</v>
      </c>
      <c r="I538" t="s">
        <v>4094</v>
      </c>
      <c r="J538" t="s">
        <v>1711</v>
      </c>
      <c r="K538">
        <v>249434.3438</v>
      </c>
      <c r="L538">
        <v>2653363.497</v>
      </c>
      <c r="M538" t="s">
        <v>4095</v>
      </c>
      <c r="N538" t="s">
        <v>4096</v>
      </c>
      <c r="O538">
        <v>1100531</v>
      </c>
      <c r="P538">
        <v>1100731</v>
      </c>
      <c r="R538">
        <v>100</v>
      </c>
      <c r="S538">
        <v>75</v>
      </c>
      <c r="T538" t="s">
        <v>890</v>
      </c>
      <c r="U538">
        <v>0</v>
      </c>
      <c r="V538" t="s">
        <v>4097</v>
      </c>
      <c r="W538" t="s">
        <v>4098</v>
      </c>
      <c r="X538" t="s">
        <v>4099</v>
      </c>
      <c r="Y538" t="s">
        <v>924</v>
      </c>
    </row>
    <row r="539" spans="1:25">
      <c r="A539">
        <v>538</v>
      </c>
      <c r="B539" t="s">
        <v>4085</v>
      </c>
      <c r="C539">
        <v>110076</v>
      </c>
      <c r="D539" t="s">
        <v>4100</v>
      </c>
      <c r="E539" s="1">
        <v>63000000</v>
      </c>
      <c r="H539" t="s">
        <v>4038</v>
      </c>
      <c r="I539" t="s">
        <v>4101</v>
      </c>
      <c r="J539" t="s">
        <v>1711</v>
      </c>
      <c r="K539">
        <v>241195.39689999999</v>
      </c>
      <c r="L539">
        <v>2653815.34</v>
      </c>
      <c r="M539" t="s">
        <v>1711</v>
      </c>
      <c r="N539" t="s">
        <v>4102</v>
      </c>
      <c r="O539">
        <v>1100712</v>
      </c>
      <c r="P539">
        <v>1110507</v>
      </c>
      <c r="R539">
        <v>77.31</v>
      </c>
      <c r="S539">
        <v>81.34</v>
      </c>
      <c r="T539" t="s">
        <v>964</v>
      </c>
      <c r="U539">
        <v>0</v>
      </c>
      <c r="V539" t="s">
        <v>4090</v>
      </c>
      <c r="W539" t="s">
        <v>4091</v>
      </c>
      <c r="X539" t="s">
        <v>4103</v>
      </c>
      <c r="Y539" t="s">
        <v>3945</v>
      </c>
    </row>
    <row r="540" spans="1:25">
      <c r="A540">
        <v>539</v>
      </c>
      <c r="B540" t="s">
        <v>4085</v>
      </c>
      <c r="C540">
        <v>110112</v>
      </c>
      <c r="D540" t="s">
        <v>4104</v>
      </c>
      <c r="E540" s="1">
        <v>44550000</v>
      </c>
      <c r="F540" s="1">
        <v>48624632</v>
      </c>
      <c r="H540" t="s">
        <v>4038</v>
      </c>
      <c r="I540" t="s">
        <v>4101</v>
      </c>
      <c r="J540" t="s">
        <v>1711</v>
      </c>
      <c r="K540">
        <v>245962.93040000001</v>
      </c>
      <c r="L540">
        <v>2650509.199</v>
      </c>
      <c r="M540" t="s">
        <v>1711</v>
      </c>
      <c r="N540" t="s">
        <v>4105</v>
      </c>
      <c r="O540">
        <v>1100802</v>
      </c>
      <c r="P540">
        <v>1110428</v>
      </c>
      <c r="Q540">
        <v>1110428</v>
      </c>
      <c r="R540">
        <v>80.010000000000005</v>
      </c>
      <c r="S540">
        <v>80.09</v>
      </c>
      <c r="T540" t="s">
        <v>964</v>
      </c>
      <c r="U540">
        <v>0</v>
      </c>
      <c r="V540" t="s">
        <v>4106</v>
      </c>
      <c r="W540" t="s">
        <v>4091</v>
      </c>
      <c r="X540" t="s">
        <v>4107</v>
      </c>
      <c r="Y540" t="s">
        <v>646</v>
      </c>
    </row>
    <row r="541" spans="1:25">
      <c r="A541">
        <v>540</v>
      </c>
      <c r="B541" t="s">
        <v>4085</v>
      </c>
      <c r="C541">
        <v>110215</v>
      </c>
      <c r="D541" t="s">
        <v>4108</v>
      </c>
      <c r="E541" s="1">
        <v>23000000</v>
      </c>
      <c r="I541" t="s">
        <v>1699</v>
      </c>
      <c r="J541" t="s">
        <v>1711</v>
      </c>
      <c r="M541" t="s">
        <v>1711</v>
      </c>
      <c r="N541" t="s">
        <v>4109</v>
      </c>
      <c r="R541" t="s">
        <v>920</v>
      </c>
      <c r="V541" t="s">
        <v>4110</v>
      </c>
      <c r="W541" t="s">
        <v>4091</v>
      </c>
      <c r="X541" t="s">
        <v>4111</v>
      </c>
      <c r="Y541" t="s">
        <v>924</v>
      </c>
    </row>
    <row r="542" spans="1:25">
      <c r="A542">
        <v>541</v>
      </c>
      <c r="B542" t="s">
        <v>4112</v>
      </c>
      <c r="C542">
        <v>1090110</v>
      </c>
      <c r="D542" t="s">
        <v>4113</v>
      </c>
      <c r="E542" s="1">
        <v>4528000</v>
      </c>
      <c r="H542" t="s">
        <v>4114</v>
      </c>
      <c r="I542" t="s">
        <v>4115</v>
      </c>
      <c r="J542" t="s">
        <v>1123</v>
      </c>
      <c r="K542">
        <v>225081.47589999999</v>
      </c>
      <c r="L542">
        <v>2653731.04</v>
      </c>
      <c r="M542" t="s">
        <v>4116</v>
      </c>
      <c r="N542" t="s">
        <v>4117</v>
      </c>
      <c r="O542">
        <v>1101122</v>
      </c>
      <c r="P542">
        <v>1110406</v>
      </c>
      <c r="Q542">
        <v>1110418</v>
      </c>
      <c r="R542">
        <v>87.8</v>
      </c>
      <c r="S542">
        <v>88.5</v>
      </c>
      <c r="T542" t="s">
        <v>964</v>
      </c>
      <c r="U542">
        <v>0</v>
      </c>
      <c r="V542" t="s">
        <v>4118</v>
      </c>
      <c r="W542" t="s">
        <v>4119</v>
      </c>
      <c r="X542" t="s">
        <v>4120</v>
      </c>
      <c r="Y542" t="s">
        <v>635</v>
      </c>
    </row>
    <row r="543" spans="1:25">
      <c r="A543">
        <v>542</v>
      </c>
      <c r="B543" t="s">
        <v>4112</v>
      </c>
      <c r="C543">
        <v>1090114</v>
      </c>
      <c r="D543" t="s">
        <v>4121</v>
      </c>
      <c r="E543" s="1">
        <v>2896000</v>
      </c>
      <c r="H543" t="s">
        <v>4114</v>
      </c>
      <c r="I543" t="s">
        <v>4122</v>
      </c>
      <c r="J543" t="s">
        <v>1123</v>
      </c>
      <c r="K543">
        <v>226463.63639999999</v>
      </c>
      <c r="L543">
        <v>2653482.7549999999</v>
      </c>
      <c r="M543" t="s">
        <v>4116</v>
      </c>
      <c r="N543" t="s">
        <v>4123</v>
      </c>
      <c r="O543">
        <v>1110325</v>
      </c>
      <c r="P543">
        <v>1110616</v>
      </c>
      <c r="R543" t="s">
        <v>4124</v>
      </c>
      <c r="V543" t="s">
        <v>4118</v>
      </c>
      <c r="W543" t="s">
        <v>4119</v>
      </c>
      <c r="X543" t="s">
        <v>4125</v>
      </c>
      <c r="Y543">
        <v>1090114</v>
      </c>
    </row>
    <row r="544" spans="1:25">
      <c r="A544">
        <v>543</v>
      </c>
      <c r="B544" t="s">
        <v>4112</v>
      </c>
      <c r="C544">
        <v>1090115</v>
      </c>
      <c r="D544" t="s">
        <v>4126</v>
      </c>
      <c r="E544" s="1">
        <v>3990000</v>
      </c>
      <c r="H544" t="s">
        <v>4114</v>
      </c>
      <c r="I544" t="s">
        <v>4115</v>
      </c>
      <c r="J544" t="s">
        <v>1123</v>
      </c>
      <c r="K544">
        <v>224137.1317</v>
      </c>
      <c r="L544">
        <v>2654850.0929999999</v>
      </c>
      <c r="M544" t="s">
        <v>1123</v>
      </c>
      <c r="N544" t="s">
        <v>4127</v>
      </c>
      <c r="O544">
        <v>1101124</v>
      </c>
      <c r="P544">
        <v>1110208</v>
      </c>
      <c r="R544">
        <v>100</v>
      </c>
      <c r="S544">
        <v>100</v>
      </c>
      <c r="T544" t="s">
        <v>1303</v>
      </c>
      <c r="U544" s="1">
        <v>3990000</v>
      </c>
      <c r="V544" t="s">
        <v>4128</v>
      </c>
      <c r="W544" t="s">
        <v>4119</v>
      </c>
      <c r="X544" t="s">
        <v>4129</v>
      </c>
      <c r="Y544" t="s">
        <v>635</v>
      </c>
    </row>
    <row r="545" spans="1:25">
      <c r="A545">
        <v>544</v>
      </c>
      <c r="B545" t="s">
        <v>4112</v>
      </c>
      <c r="C545">
        <v>1090116</v>
      </c>
      <c r="D545" t="s">
        <v>4130</v>
      </c>
      <c r="E545" s="1">
        <v>4796000</v>
      </c>
      <c r="H545" t="s">
        <v>4131</v>
      </c>
      <c r="I545" t="s">
        <v>4132</v>
      </c>
      <c r="J545" t="s">
        <v>1123</v>
      </c>
      <c r="K545">
        <v>221530.17910000001</v>
      </c>
      <c r="L545">
        <v>2654713.58</v>
      </c>
      <c r="M545" t="s">
        <v>1123</v>
      </c>
      <c r="N545" t="s">
        <v>4133</v>
      </c>
      <c r="O545">
        <v>1101108</v>
      </c>
      <c r="P545">
        <v>1110117</v>
      </c>
      <c r="R545">
        <v>100</v>
      </c>
      <c r="S545">
        <v>100</v>
      </c>
      <c r="T545" t="s">
        <v>944</v>
      </c>
      <c r="U545" s="1">
        <v>4796000</v>
      </c>
      <c r="V545" t="s">
        <v>4134</v>
      </c>
      <c r="W545" t="s">
        <v>4119</v>
      </c>
      <c r="X545" t="s">
        <v>4135</v>
      </c>
      <c r="Y545">
        <v>1090116</v>
      </c>
    </row>
    <row r="546" spans="1:25">
      <c r="A546">
        <v>545</v>
      </c>
      <c r="B546" t="s">
        <v>4112</v>
      </c>
      <c r="C546">
        <v>1090117</v>
      </c>
      <c r="D546" t="s">
        <v>4136</v>
      </c>
      <c r="E546" s="1">
        <v>6307000</v>
      </c>
      <c r="H546" t="s">
        <v>4137</v>
      </c>
      <c r="I546" t="s">
        <v>4138</v>
      </c>
      <c r="J546" t="s">
        <v>1123</v>
      </c>
      <c r="K546">
        <v>225626.35649999999</v>
      </c>
      <c r="L546">
        <v>2654042.4350000001</v>
      </c>
      <c r="M546" t="s">
        <v>1123</v>
      </c>
      <c r="N546" t="s">
        <v>4139</v>
      </c>
      <c r="O546">
        <v>1101115</v>
      </c>
      <c r="P546">
        <v>1110328</v>
      </c>
      <c r="Q546">
        <v>1110401</v>
      </c>
      <c r="R546">
        <v>93.79</v>
      </c>
      <c r="S546">
        <v>93.91</v>
      </c>
      <c r="T546" t="s">
        <v>964</v>
      </c>
      <c r="U546">
        <v>0</v>
      </c>
      <c r="V546" t="s">
        <v>4128</v>
      </c>
      <c r="W546" t="s">
        <v>4119</v>
      </c>
      <c r="X546" t="s">
        <v>4129</v>
      </c>
      <c r="Y546" t="s">
        <v>635</v>
      </c>
    </row>
    <row r="547" spans="1:25">
      <c r="A547">
        <v>546</v>
      </c>
      <c r="B547" t="s">
        <v>4112</v>
      </c>
      <c r="C547">
        <v>1090118</v>
      </c>
      <c r="D547" t="s">
        <v>4140</v>
      </c>
      <c r="E547" s="1">
        <v>5372000</v>
      </c>
      <c r="H547" t="s">
        <v>4114</v>
      </c>
      <c r="I547" t="s">
        <v>4141</v>
      </c>
      <c r="J547" t="s">
        <v>1123</v>
      </c>
      <c r="K547">
        <v>220899.15590000001</v>
      </c>
      <c r="L547">
        <v>2652273.7480000001</v>
      </c>
      <c r="M547" t="s">
        <v>1123</v>
      </c>
      <c r="N547" t="s">
        <v>4142</v>
      </c>
      <c r="O547">
        <v>1101026</v>
      </c>
      <c r="P547">
        <v>1110207</v>
      </c>
      <c r="R547">
        <v>100</v>
      </c>
      <c r="S547">
        <v>100</v>
      </c>
      <c r="T547" t="s">
        <v>944</v>
      </c>
      <c r="U547">
        <v>0</v>
      </c>
      <c r="V547" t="s">
        <v>4134</v>
      </c>
      <c r="W547" t="s">
        <v>4119</v>
      </c>
      <c r="X547" t="s">
        <v>4135</v>
      </c>
      <c r="Y547">
        <v>1090118</v>
      </c>
    </row>
    <row r="548" spans="1:25">
      <c r="A548">
        <v>547</v>
      </c>
      <c r="B548" t="s">
        <v>4112</v>
      </c>
      <c r="C548">
        <v>1090119</v>
      </c>
      <c r="D548" t="s">
        <v>4143</v>
      </c>
      <c r="E548" s="1">
        <v>7020000</v>
      </c>
      <c r="H548" t="s">
        <v>4114</v>
      </c>
      <c r="I548" t="s">
        <v>4144</v>
      </c>
      <c r="J548" t="s">
        <v>1123</v>
      </c>
      <c r="K548">
        <v>226259.97010000001</v>
      </c>
      <c r="L548">
        <v>2653720.37</v>
      </c>
      <c r="M548" t="s">
        <v>4116</v>
      </c>
      <c r="N548" t="s">
        <v>4145</v>
      </c>
      <c r="O548">
        <v>1100830</v>
      </c>
      <c r="P548">
        <v>1101230</v>
      </c>
      <c r="R548">
        <v>100</v>
      </c>
      <c r="S548">
        <v>100</v>
      </c>
      <c r="T548" t="s">
        <v>944</v>
      </c>
      <c r="U548" s="1">
        <v>7020000</v>
      </c>
      <c r="V548" t="s">
        <v>4118</v>
      </c>
      <c r="W548" t="s">
        <v>4119</v>
      </c>
      <c r="X548" t="s">
        <v>4120</v>
      </c>
      <c r="Y548" t="s">
        <v>635</v>
      </c>
    </row>
    <row r="549" spans="1:25">
      <c r="A549">
        <v>548</v>
      </c>
      <c r="B549" t="s">
        <v>4112</v>
      </c>
      <c r="C549">
        <v>1090122</v>
      </c>
      <c r="D549" t="s">
        <v>4146</v>
      </c>
      <c r="E549" s="1">
        <v>3550000</v>
      </c>
      <c r="H549" t="s">
        <v>4114</v>
      </c>
      <c r="I549" t="s">
        <v>4115</v>
      </c>
      <c r="J549" t="s">
        <v>1123</v>
      </c>
      <c r="K549">
        <v>228360.65669999999</v>
      </c>
      <c r="L549">
        <v>2654247.4980000001</v>
      </c>
      <c r="M549" t="s">
        <v>1123</v>
      </c>
      <c r="N549" t="s">
        <v>4147</v>
      </c>
      <c r="O549">
        <v>1101101</v>
      </c>
      <c r="P549">
        <v>1110314</v>
      </c>
      <c r="R549">
        <v>100</v>
      </c>
      <c r="S549">
        <v>100</v>
      </c>
      <c r="T549" t="s">
        <v>960</v>
      </c>
      <c r="U549">
        <v>0</v>
      </c>
      <c r="V549" t="s">
        <v>4118</v>
      </c>
      <c r="W549" t="s">
        <v>4119</v>
      </c>
      <c r="X549" t="s">
        <v>4120</v>
      </c>
      <c r="Y549">
        <v>1090122</v>
      </c>
    </row>
    <row r="550" spans="1:25">
      <c r="A550">
        <v>549</v>
      </c>
      <c r="B550" t="s">
        <v>4112</v>
      </c>
      <c r="C550">
        <v>1090124</v>
      </c>
      <c r="D550" t="s">
        <v>4148</v>
      </c>
      <c r="E550" s="1">
        <v>1945000</v>
      </c>
      <c r="F550" s="1">
        <v>1945000</v>
      </c>
      <c r="H550" t="s">
        <v>4114</v>
      </c>
      <c r="I550" t="s">
        <v>4141</v>
      </c>
      <c r="J550" t="s">
        <v>1123</v>
      </c>
      <c r="K550">
        <v>228074.52489999999</v>
      </c>
      <c r="L550">
        <v>2653158.4670000002</v>
      </c>
      <c r="M550" t="s">
        <v>1123</v>
      </c>
      <c r="N550" t="s">
        <v>4149</v>
      </c>
      <c r="O550">
        <v>1101201</v>
      </c>
      <c r="P550">
        <v>1110302</v>
      </c>
      <c r="Q550">
        <v>1110527</v>
      </c>
      <c r="R550">
        <v>10</v>
      </c>
      <c r="S550">
        <v>11</v>
      </c>
      <c r="T550" t="s">
        <v>964</v>
      </c>
      <c r="U550">
        <v>0</v>
      </c>
      <c r="V550" t="s">
        <v>4118</v>
      </c>
      <c r="W550" t="s">
        <v>4119</v>
      </c>
      <c r="X550" t="s">
        <v>4120</v>
      </c>
      <c r="Y550">
        <v>1090124</v>
      </c>
    </row>
    <row r="551" spans="1:25">
      <c r="A551">
        <v>550</v>
      </c>
      <c r="B551" t="s">
        <v>4112</v>
      </c>
      <c r="C551">
        <v>1090125</v>
      </c>
      <c r="D551" t="s">
        <v>4150</v>
      </c>
      <c r="E551" s="1">
        <v>2152000</v>
      </c>
      <c r="H551" t="s">
        <v>4114</v>
      </c>
      <c r="I551" t="s">
        <v>4141</v>
      </c>
      <c r="J551" t="s">
        <v>1123</v>
      </c>
      <c r="K551">
        <v>228257.3915</v>
      </c>
      <c r="L551">
        <v>2653202.2080000001</v>
      </c>
      <c r="M551" t="s">
        <v>1123</v>
      </c>
      <c r="N551" t="s">
        <v>4151</v>
      </c>
      <c r="O551">
        <v>1101115</v>
      </c>
      <c r="P551">
        <v>1110117</v>
      </c>
      <c r="Q551">
        <v>1110223</v>
      </c>
      <c r="R551">
        <v>100</v>
      </c>
      <c r="S551">
        <v>100</v>
      </c>
      <c r="T551" t="s">
        <v>960</v>
      </c>
      <c r="U551">
        <v>0</v>
      </c>
      <c r="V551" t="s">
        <v>4118</v>
      </c>
      <c r="W551" t="s">
        <v>4119</v>
      </c>
      <c r="X551" t="s">
        <v>4120</v>
      </c>
      <c r="Y551">
        <v>1090125</v>
      </c>
    </row>
    <row r="552" spans="1:25">
      <c r="A552">
        <v>551</v>
      </c>
      <c r="B552" t="s">
        <v>4152</v>
      </c>
      <c r="C552">
        <v>110048</v>
      </c>
      <c r="D552" t="s">
        <v>4153</v>
      </c>
      <c r="E552" s="1">
        <v>2635000</v>
      </c>
      <c r="H552" t="s">
        <v>4154</v>
      </c>
      <c r="I552" t="s">
        <v>4155</v>
      </c>
      <c r="J552" t="s">
        <v>1911</v>
      </c>
      <c r="K552">
        <v>216878.99849999999</v>
      </c>
      <c r="L552">
        <v>2624280.5729999999</v>
      </c>
      <c r="M552" t="s">
        <v>4156</v>
      </c>
      <c r="N552" t="s">
        <v>4157</v>
      </c>
      <c r="O552">
        <v>1100825</v>
      </c>
      <c r="P552">
        <v>1101013</v>
      </c>
      <c r="R552">
        <v>100</v>
      </c>
      <c r="S552">
        <v>100</v>
      </c>
      <c r="T552" t="s">
        <v>944</v>
      </c>
      <c r="U552">
        <v>0</v>
      </c>
      <c r="V552" t="s">
        <v>4158</v>
      </c>
      <c r="W552" t="s">
        <v>4159</v>
      </c>
      <c r="X552" t="s">
        <v>4160</v>
      </c>
      <c r="Y552" t="s">
        <v>924</v>
      </c>
    </row>
    <row r="553" spans="1:25">
      <c r="A553">
        <v>552</v>
      </c>
      <c r="B553" t="s">
        <v>4161</v>
      </c>
      <c r="C553" t="s">
        <v>4162</v>
      </c>
      <c r="D553" t="s">
        <v>4163</v>
      </c>
      <c r="E553" s="1">
        <v>1568000</v>
      </c>
      <c r="H553" t="s">
        <v>4164</v>
      </c>
      <c r="I553" t="s">
        <v>4165</v>
      </c>
      <c r="J553" t="s">
        <v>1083</v>
      </c>
      <c r="K553">
        <v>228035.2959</v>
      </c>
      <c r="L553">
        <v>2636045.16</v>
      </c>
      <c r="M553" t="s">
        <v>1083</v>
      </c>
      <c r="N553" t="s">
        <v>4166</v>
      </c>
      <c r="O553">
        <v>1101128</v>
      </c>
      <c r="P553">
        <v>1110330</v>
      </c>
      <c r="R553">
        <v>100</v>
      </c>
      <c r="S553">
        <v>100</v>
      </c>
      <c r="T553" t="s">
        <v>960</v>
      </c>
      <c r="U553">
        <v>0</v>
      </c>
      <c r="V553" t="s">
        <v>4167</v>
      </c>
      <c r="W553" t="s">
        <v>4168</v>
      </c>
      <c r="X553" t="s">
        <v>4169</v>
      </c>
      <c r="Y553" t="s">
        <v>4162</v>
      </c>
    </row>
    <row r="554" spans="1:25">
      <c r="A554">
        <v>553</v>
      </c>
      <c r="B554" t="s">
        <v>4161</v>
      </c>
      <c r="C554" t="s">
        <v>4170</v>
      </c>
      <c r="D554" t="s">
        <v>4171</v>
      </c>
      <c r="E554" s="1">
        <v>1640000</v>
      </c>
      <c r="H554" t="s">
        <v>4164</v>
      </c>
      <c r="I554" t="s">
        <v>4172</v>
      </c>
      <c r="J554" t="s">
        <v>1083</v>
      </c>
      <c r="K554">
        <v>228187.25270000001</v>
      </c>
      <c r="L554">
        <v>2636063.716</v>
      </c>
      <c r="M554" t="s">
        <v>1083</v>
      </c>
      <c r="N554" t="s">
        <v>4171</v>
      </c>
      <c r="O554">
        <v>1110316</v>
      </c>
      <c r="P554">
        <v>1110721</v>
      </c>
      <c r="R554">
        <v>27</v>
      </c>
      <c r="S554">
        <v>28</v>
      </c>
      <c r="T554" t="s">
        <v>964</v>
      </c>
      <c r="U554">
        <v>0</v>
      </c>
      <c r="V554" t="s">
        <v>4173</v>
      </c>
      <c r="W554" t="s">
        <v>4168</v>
      </c>
      <c r="X554" t="s">
        <v>4174</v>
      </c>
      <c r="Y554" t="s">
        <v>924</v>
      </c>
    </row>
    <row r="555" spans="1:25">
      <c r="A555">
        <v>554</v>
      </c>
      <c r="B555" t="s">
        <v>4175</v>
      </c>
      <c r="C555" t="s">
        <v>4176</v>
      </c>
      <c r="D555" t="s">
        <v>4177</v>
      </c>
      <c r="E555" s="1">
        <v>1302800</v>
      </c>
      <c r="H555" t="s">
        <v>4131</v>
      </c>
      <c r="I555" t="s">
        <v>4178</v>
      </c>
      <c r="J555" t="s">
        <v>1823</v>
      </c>
      <c r="M555" t="s">
        <v>4179</v>
      </c>
      <c r="N555" t="s">
        <v>4180</v>
      </c>
      <c r="O555">
        <v>1100503</v>
      </c>
      <c r="P555">
        <v>1100726</v>
      </c>
      <c r="R555">
        <v>100</v>
      </c>
      <c r="S555">
        <v>100</v>
      </c>
      <c r="T555" t="s">
        <v>1303</v>
      </c>
      <c r="U555">
        <v>0</v>
      </c>
      <c r="V555" t="s">
        <v>4181</v>
      </c>
      <c r="W555" t="s">
        <v>4182</v>
      </c>
      <c r="X555" t="s">
        <v>4183</v>
      </c>
      <c r="Y555" t="s">
        <v>4176</v>
      </c>
    </row>
    <row r="556" spans="1:25">
      <c r="A556">
        <v>555</v>
      </c>
      <c r="B556" t="s">
        <v>4175</v>
      </c>
      <c r="C556" t="s">
        <v>4184</v>
      </c>
      <c r="D556" t="s">
        <v>4185</v>
      </c>
      <c r="E556" s="1">
        <v>1819900</v>
      </c>
      <c r="H556" t="s">
        <v>4164</v>
      </c>
      <c r="I556" t="s">
        <v>4178</v>
      </c>
      <c r="J556" t="s">
        <v>1823</v>
      </c>
      <c r="K556">
        <v>239942.42739999999</v>
      </c>
      <c r="L556">
        <v>2608326.8229999999</v>
      </c>
      <c r="M556" t="s">
        <v>1823</v>
      </c>
      <c r="N556" t="s">
        <v>4186</v>
      </c>
      <c r="O556">
        <v>1101229</v>
      </c>
      <c r="P556">
        <v>1110302</v>
      </c>
      <c r="R556">
        <v>100</v>
      </c>
      <c r="S556">
        <v>100</v>
      </c>
      <c r="T556" t="s">
        <v>944</v>
      </c>
      <c r="U556">
        <v>0</v>
      </c>
      <c r="V556" t="s">
        <v>4187</v>
      </c>
      <c r="W556" t="s">
        <v>4182</v>
      </c>
      <c r="X556" t="s">
        <v>4188</v>
      </c>
      <c r="Y556" t="s">
        <v>924</v>
      </c>
    </row>
    <row r="557" spans="1:25">
      <c r="A557">
        <v>556</v>
      </c>
      <c r="B557" t="s">
        <v>4189</v>
      </c>
      <c r="C557">
        <v>1090510166</v>
      </c>
      <c r="D557" t="s">
        <v>4190</v>
      </c>
      <c r="E557" s="1">
        <v>2670000</v>
      </c>
      <c r="H557" t="s">
        <v>3653</v>
      </c>
      <c r="I557" t="s">
        <v>4191</v>
      </c>
      <c r="J557" t="s">
        <v>1969</v>
      </c>
      <c r="M557" t="s">
        <v>4192</v>
      </c>
      <c r="N557" t="s">
        <v>4193</v>
      </c>
      <c r="O557">
        <v>1100105</v>
      </c>
      <c r="P557">
        <v>1100630</v>
      </c>
      <c r="R557">
        <v>100</v>
      </c>
      <c r="S557">
        <v>100</v>
      </c>
      <c r="T557" t="s">
        <v>1303</v>
      </c>
      <c r="U557">
        <v>0</v>
      </c>
      <c r="V557" t="s">
        <v>4194</v>
      </c>
      <c r="W557" t="s">
        <v>4195</v>
      </c>
      <c r="X557" t="s">
        <v>4196</v>
      </c>
      <c r="Y557">
        <v>1090510166</v>
      </c>
    </row>
    <row r="558" spans="1:25">
      <c r="A558">
        <v>557</v>
      </c>
      <c r="B558" t="s">
        <v>4189</v>
      </c>
      <c r="C558">
        <v>1100510056</v>
      </c>
      <c r="D558" t="s">
        <v>4197</v>
      </c>
      <c r="E558" s="1">
        <v>3465000</v>
      </c>
      <c r="H558" t="s">
        <v>4198</v>
      </c>
      <c r="I558" t="s">
        <v>4199</v>
      </c>
      <c r="J558" t="s">
        <v>1969</v>
      </c>
      <c r="K558">
        <v>275720.2807</v>
      </c>
      <c r="L558">
        <v>2673121.4849999999</v>
      </c>
      <c r="M558" t="s">
        <v>4200</v>
      </c>
      <c r="N558" t="s">
        <v>4201</v>
      </c>
      <c r="O558">
        <v>1100831</v>
      </c>
      <c r="P558">
        <v>1101130</v>
      </c>
      <c r="R558">
        <v>100</v>
      </c>
      <c r="S558">
        <v>70</v>
      </c>
      <c r="T558" t="s">
        <v>890</v>
      </c>
      <c r="U558">
        <v>0</v>
      </c>
      <c r="V558" t="s">
        <v>4202</v>
      </c>
      <c r="W558" t="s">
        <v>4203</v>
      </c>
      <c r="X558" t="s">
        <v>4204</v>
      </c>
      <c r="Y558">
        <v>1100510056</v>
      </c>
    </row>
    <row r="559" spans="1:25">
      <c r="A559">
        <v>558</v>
      </c>
      <c r="B559" t="s">
        <v>4189</v>
      </c>
      <c r="C559">
        <v>1100510194</v>
      </c>
      <c r="D559" t="s">
        <v>4205</v>
      </c>
      <c r="E559" s="1">
        <v>3080000</v>
      </c>
      <c r="H559" t="s">
        <v>4198</v>
      </c>
      <c r="I559" t="s">
        <v>4101</v>
      </c>
      <c r="J559" t="s">
        <v>1969</v>
      </c>
      <c r="K559">
        <v>268974.52889999998</v>
      </c>
      <c r="L559">
        <v>2672263.3390000002</v>
      </c>
      <c r="M559" t="s">
        <v>4206</v>
      </c>
      <c r="N559" t="s">
        <v>4207</v>
      </c>
      <c r="O559">
        <v>1110105</v>
      </c>
      <c r="P559">
        <v>1110408</v>
      </c>
      <c r="R559">
        <v>80</v>
      </c>
      <c r="S559">
        <v>80</v>
      </c>
      <c r="T559" t="s">
        <v>964</v>
      </c>
      <c r="U559">
        <v>0</v>
      </c>
      <c r="V559" t="s">
        <v>4202</v>
      </c>
      <c r="W559" t="s">
        <v>4203</v>
      </c>
      <c r="X559" t="s">
        <v>4208</v>
      </c>
      <c r="Y559">
        <v>1100510194</v>
      </c>
    </row>
    <row r="560" spans="1:25">
      <c r="A560">
        <v>559</v>
      </c>
      <c r="B560" t="s">
        <v>4189</v>
      </c>
      <c r="C560">
        <v>1100530046</v>
      </c>
      <c r="D560" t="s">
        <v>4209</v>
      </c>
      <c r="E560" s="1">
        <v>1300000</v>
      </c>
      <c r="H560" t="s">
        <v>4189</v>
      </c>
      <c r="I560" t="s">
        <v>4199</v>
      </c>
      <c r="J560" t="s">
        <v>1969</v>
      </c>
      <c r="K560">
        <v>256258.6066</v>
      </c>
      <c r="L560">
        <v>2654266.5249999999</v>
      </c>
      <c r="M560" t="s">
        <v>4210</v>
      </c>
      <c r="N560" t="s">
        <v>4211</v>
      </c>
      <c r="O560">
        <v>1100806</v>
      </c>
      <c r="P560">
        <v>1100815</v>
      </c>
      <c r="R560">
        <v>100</v>
      </c>
      <c r="S560">
        <v>100</v>
      </c>
      <c r="T560" t="s">
        <v>944</v>
      </c>
      <c r="U560">
        <v>0</v>
      </c>
      <c r="V560" t="s">
        <v>4212</v>
      </c>
      <c r="W560" t="s">
        <v>4203</v>
      </c>
      <c r="X560" t="s">
        <v>4213</v>
      </c>
      <c r="Y560">
        <v>1100530046</v>
      </c>
    </row>
    <row r="561" spans="1:25">
      <c r="A561">
        <v>560</v>
      </c>
      <c r="B561" t="s">
        <v>4214</v>
      </c>
      <c r="C561" t="s">
        <v>4215</v>
      </c>
      <c r="D561" t="s">
        <v>4216</v>
      </c>
      <c r="E561" s="1">
        <v>11870000</v>
      </c>
      <c r="H561" t="s">
        <v>4217</v>
      </c>
      <c r="I561" t="s">
        <v>4218</v>
      </c>
      <c r="J561" t="s">
        <v>1142</v>
      </c>
      <c r="K561">
        <v>205922.96350000001</v>
      </c>
      <c r="L561">
        <v>2622394.1239999998</v>
      </c>
      <c r="M561" t="s">
        <v>1142</v>
      </c>
      <c r="N561" t="s">
        <v>4216</v>
      </c>
      <c r="O561">
        <v>1100125</v>
      </c>
      <c r="P561">
        <v>1100531</v>
      </c>
      <c r="Q561">
        <v>1100918</v>
      </c>
      <c r="R561">
        <v>100</v>
      </c>
      <c r="S561">
        <v>100</v>
      </c>
      <c r="T561" t="s">
        <v>944</v>
      </c>
      <c r="U561">
        <v>0</v>
      </c>
      <c r="V561" t="s">
        <v>4219</v>
      </c>
      <c r="W561" t="s">
        <v>4220</v>
      </c>
      <c r="X561" t="s">
        <v>4221</v>
      </c>
      <c r="Y561" t="s">
        <v>924</v>
      </c>
    </row>
    <row r="562" spans="1:25">
      <c r="A562">
        <v>561</v>
      </c>
      <c r="B562" t="s">
        <v>4222</v>
      </c>
      <c r="C562">
        <v>109053</v>
      </c>
      <c r="D562" t="s">
        <v>4223</v>
      </c>
      <c r="E562" s="1">
        <v>21675000</v>
      </c>
      <c r="H562" t="s">
        <v>4137</v>
      </c>
      <c r="I562" t="s">
        <v>1095</v>
      </c>
      <c r="J562" t="s">
        <v>2083</v>
      </c>
      <c r="K562">
        <v>198458.74290000001</v>
      </c>
      <c r="L562">
        <v>2617851.449</v>
      </c>
      <c r="M562" t="s">
        <v>4224</v>
      </c>
      <c r="N562" t="s">
        <v>4225</v>
      </c>
      <c r="O562">
        <v>1091224</v>
      </c>
      <c r="P562">
        <v>1100522</v>
      </c>
      <c r="Q562">
        <v>1100805</v>
      </c>
      <c r="R562">
        <v>100</v>
      </c>
      <c r="S562">
        <v>100</v>
      </c>
      <c r="T562" t="s">
        <v>960</v>
      </c>
      <c r="U562">
        <v>0</v>
      </c>
      <c r="V562" t="s">
        <v>4226</v>
      </c>
      <c r="W562" t="s">
        <v>4227</v>
      </c>
      <c r="X562" t="s">
        <v>4228</v>
      </c>
      <c r="Y562" t="s">
        <v>4229</v>
      </c>
    </row>
    <row r="563" spans="1:25">
      <c r="A563">
        <v>562</v>
      </c>
      <c r="B563" t="s">
        <v>4230</v>
      </c>
      <c r="C563" t="s">
        <v>4231</v>
      </c>
      <c r="D563" t="s">
        <v>4232</v>
      </c>
      <c r="E563" s="1">
        <v>3370000</v>
      </c>
      <c r="H563" t="s">
        <v>4233</v>
      </c>
      <c r="I563" t="s">
        <v>4234</v>
      </c>
      <c r="J563" t="s">
        <v>2046</v>
      </c>
      <c r="K563">
        <v>201528.72560000001</v>
      </c>
      <c r="L563">
        <v>2630111.753</v>
      </c>
      <c r="M563" t="s">
        <v>4235</v>
      </c>
      <c r="N563" t="s">
        <v>4236</v>
      </c>
      <c r="O563">
        <v>1110215</v>
      </c>
      <c r="P563">
        <v>1110415</v>
      </c>
      <c r="R563">
        <v>49.28</v>
      </c>
      <c r="S563">
        <v>50.92</v>
      </c>
      <c r="T563" t="s">
        <v>964</v>
      </c>
      <c r="U563">
        <v>0</v>
      </c>
      <c r="V563" t="s">
        <v>4237</v>
      </c>
      <c r="W563" t="s">
        <v>4238</v>
      </c>
      <c r="X563" t="s">
        <v>4239</v>
      </c>
      <c r="Y563" t="s">
        <v>924</v>
      </c>
    </row>
    <row r="564" spans="1:25">
      <c r="A564">
        <v>563</v>
      </c>
      <c r="B564" t="s">
        <v>4240</v>
      </c>
      <c r="C564" t="s">
        <v>4241</v>
      </c>
      <c r="D564" t="s">
        <v>4242</v>
      </c>
      <c r="E564" s="1">
        <v>1700000</v>
      </c>
      <c r="H564" t="s">
        <v>4243</v>
      </c>
      <c r="I564" t="s">
        <v>4244</v>
      </c>
      <c r="J564" t="s">
        <v>1864</v>
      </c>
      <c r="M564" t="s">
        <v>4245</v>
      </c>
      <c r="N564" t="s">
        <v>4246</v>
      </c>
      <c r="R564" t="s">
        <v>4247</v>
      </c>
      <c r="V564" t="s">
        <v>4248</v>
      </c>
      <c r="W564" t="s">
        <v>4249</v>
      </c>
      <c r="X564" t="s">
        <v>4250</v>
      </c>
      <c r="Y564" t="s">
        <v>924</v>
      </c>
    </row>
    <row r="565" spans="1:25">
      <c r="A565">
        <v>564</v>
      </c>
      <c r="B565" t="s">
        <v>4251</v>
      </c>
      <c r="C565">
        <v>11048</v>
      </c>
      <c r="D565" t="s">
        <v>4252</v>
      </c>
      <c r="E565" s="1">
        <v>826800</v>
      </c>
      <c r="H565" t="s">
        <v>4253</v>
      </c>
      <c r="I565" t="s">
        <v>4254</v>
      </c>
      <c r="J565" t="s">
        <v>1806</v>
      </c>
      <c r="K565">
        <v>187699.88039999999</v>
      </c>
      <c r="L565">
        <v>2635051.8139999998</v>
      </c>
      <c r="M565" t="s">
        <v>1806</v>
      </c>
      <c r="N565" t="s">
        <v>4255</v>
      </c>
      <c r="O565">
        <v>1101112</v>
      </c>
      <c r="P565">
        <v>1101214</v>
      </c>
      <c r="R565">
        <v>100</v>
      </c>
      <c r="S565">
        <v>100</v>
      </c>
      <c r="T565" t="s">
        <v>944</v>
      </c>
      <c r="U565">
        <v>0</v>
      </c>
      <c r="V565" t="s">
        <v>4256</v>
      </c>
      <c r="W565" t="s">
        <v>4257</v>
      </c>
      <c r="X565" t="s">
        <v>4258</v>
      </c>
      <c r="Y565">
        <v>11048</v>
      </c>
    </row>
    <row r="566" spans="1:25">
      <c r="A566">
        <v>565</v>
      </c>
      <c r="B566" t="s">
        <v>4259</v>
      </c>
      <c r="C566" t="s">
        <v>582</v>
      </c>
      <c r="D566" t="s">
        <v>579</v>
      </c>
      <c r="E566" s="1">
        <v>41560000</v>
      </c>
      <c r="F566" s="1">
        <v>41560000</v>
      </c>
      <c r="H566" t="s">
        <v>4260</v>
      </c>
      <c r="I566" t="s">
        <v>4261</v>
      </c>
      <c r="J566" t="s">
        <v>2453</v>
      </c>
      <c r="K566">
        <v>163154.7653</v>
      </c>
      <c r="L566">
        <v>2604934.9339999999</v>
      </c>
      <c r="M566" t="s">
        <v>2453</v>
      </c>
      <c r="N566" t="s">
        <v>4262</v>
      </c>
      <c r="O566">
        <v>1100108</v>
      </c>
      <c r="P566">
        <v>1101103</v>
      </c>
      <c r="Q566">
        <v>1110106</v>
      </c>
      <c r="R566">
        <v>100</v>
      </c>
      <c r="S566">
        <v>100</v>
      </c>
      <c r="T566" t="s">
        <v>960</v>
      </c>
      <c r="U566">
        <v>0</v>
      </c>
      <c r="V566" t="s">
        <v>4263</v>
      </c>
      <c r="W566" t="s">
        <v>4264</v>
      </c>
      <c r="X566" t="s">
        <v>4265</v>
      </c>
      <c r="Y566">
        <v>106038</v>
      </c>
    </row>
    <row r="567" spans="1:25">
      <c r="A567">
        <v>566</v>
      </c>
      <c r="B567" t="s">
        <v>4259</v>
      </c>
      <c r="C567" t="s">
        <v>4266</v>
      </c>
      <c r="D567" t="s">
        <v>4267</v>
      </c>
      <c r="E567" s="1">
        <v>8456000</v>
      </c>
      <c r="H567" t="s">
        <v>961</v>
      </c>
      <c r="I567" t="s">
        <v>4268</v>
      </c>
      <c r="J567" t="s">
        <v>2453</v>
      </c>
      <c r="K567">
        <v>164844.1991</v>
      </c>
      <c r="L567">
        <v>2602797.6140000001</v>
      </c>
      <c r="M567" t="s">
        <v>2453</v>
      </c>
      <c r="N567" t="s">
        <v>4269</v>
      </c>
      <c r="O567">
        <v>1100722</v>
      </c>
      <c r="P567">
        <v>1110117</v>
      </c>
      <c r="R567">
        <v>100</v>
      </c>
      <c r="S567">
        <v>100</v>
      </c>
      <c r="T567" t="s">
        <v>1303</v>
      </c>
      <c r="U567" s="1">
        <v>8456000</v>
      </c>
      <c r="V567" t="s">
        <v>4263</v>
      </c>
      <c r="W567" t="s">
        <v>4264</v>
      </c>
      <c r="X567" t="s">
        <v>4270</v>
      </c>
      <c r="Y567" t="s">
        <v>924</v>
      </c>
    </row>
    <row r="568" spans="1:25">
      <c r="A568">
        <v>567</v>
      </c>
      <c r="B568" t="s">
        <v>4259</v>
      </c>
      <c r="C568" t="s">
        <v>4271</v>
      </c>
      <c r="D568" t="s">
        <v>4272</v>
      </c>
      <c r="E568" s="1">
        <v>21860000</v>
      </c>
      <c r="F568" s="1">
        <v>26447000</v>
      </c>
      <c r="H568" t="s">
        <v>4273</v>
      </c>
      <c r="I568" t="s">
        <v>4268</v>
      </c>
      <c r="J568" t="s">
        <v>2453</v>
      </c>
      <c r="K568">
        <v>162852.11629999999</v>
      </c>
      <c r="L568">
        <v>2604326.6869999999</v>
      </c>
      <c r="M568" t="s">
        <v>2453</v>
      </c>
      <c r="N568" t="s">
        <v>4274</v>
      </c>
      <c r="O568">
        <v>1100730</v>
      </c>
      <c r="P568">
        <v>1110922</v>
      </c>
      <c r="Q568">
        <v>1111001</v>
      </c>
      <c r="R568">
        <v>57.1</v>
      </c>
      <c r="S568">
        <v>70.599999999999994</v>
      </c>
      <c r="T568" t="s">
        <v>964</v>
      </c>
      <c r="U568">
        <v>0</v>
      </c>
      <c r="V568" t="s">
        <v>4263</v>
      </c>
      <c r="W568" t="s">
        <v>4264</v>
      </c>
      <c r="X568" t="s">
        <v>4270</v>
      </c>
      <c r="Y568" t="s">
        <v>924</v>
      </c>
    </row>
    <row r="569" spans="1:25">
      <c r="A569">
        <v>568</v>
      </c>
      <c r="B569" t="s">
        <v>4275</v>
      </c>
      <c r="C569" t="s">
        <v>4276</v>
      </c>
      <c r="D569" t="s">
        <v>4277</v>
      </c>
      <c r="E569" s="1">
        <v>35373000</v>
      </c>
      <c r="F569" s="1">
        <v>46692997</v>
      </c>
      <c r="H569" t="s">
        <v>4278</v>
      </c>
      <c r="I569" t="s">
        <v>4279</v>
      </c>
      <c r="J569" t="s">
        <v>1880</v>
      </c>
      <c r="K569">
        <v>192701.68410000001</v>
      </c>
      <c r="L569">
        <v>2631172.4139999999</v>
      </c>
      <c r="M569" t="s">
        <v>1880</v>
      </c>
      <c r="N569" t="s">
        <v>4280</v>
      </c>
      <c r="O569">
        <v>1091010</v>
      </c>
      <c r="P569">
        <v>1101004</v>
      </c>
      <c r="Q569">
        <v>1110128</v>
      </c>
      <c r="R569">
        <v>100</v>
      </c>
      <c r="S569">
        <v>87.2</v>
      </c>
      <c r="T569" t="s">
        <v>890</v>
      </c>
      <c r="U569" s="1">
        <v>27443652</v>
      </c>
      <c r="V569" t="s">
        <v>4281</v>
      </c>
      <c r="W569" t="s">
        <v>4282</v>
      </c>
      <c r="X569" t="s">
        <v>4283</v>
      </c>
      <c r="Y569">
        <v>1060838</v>
      </c>
    </row>
    <row r="570" spans="1:25">
      <c r="A570">
        <v>569</v>
      </c>
      <c r="B570" t="s">
        <v>4275</v>
      </c>
      <c r="C570" t="s">
        <v>4284</v>
      </c>
      <c r="D570" t="s">
        <v>4285</v>
      </c>
      <c r="E570" s="1">
        <v>16510000</v>
      </c>
      <c r="H570" t="s">
        <v>4273</v>
      </c>
      <c r="I570" t="s">
        <v>4286</v>
      </c>
      <c r="J570" t="s">
        <v>4287</v>
      </c>
      <c r="K570">
        <v>188369.76</v>
      </c>
      <c r="L570">
        <v>2619996.2230000002</v>
      </c>
      <c r="M570" t="s">
        <v>4287</v>
      </c>
      <c r="N570" t="s">
        <v>4285</v>
      </c>
      <c r="O570">
        <v>1101110</v>
      </c>
      <c r="P570">
        <v>1110707</v>
      </c>
      <c r="R570">
        <v>47.9</v>
      </c>
      <c r="S570">
        <v>53.93</v>
      </c>
      <c r="T570" t="s">
        <v>964</v>
      </c>
      <c r="U570">
        <v>0</v>
      </c>
      <c r="V570" t="s">
        <v>4288</v>
      </c>
      <c r="W570" t="s">
        <v>4282</v>
      </c>
      <c r="X570" t="s">
        <v>4289</v>
      </c>
      <c r="Y570">
        <v>1030877</v>
      </c>
    </row>
    <row r="571" spans="1:25">
      <c r="A571">
        <v>570</v>
      </c>
      <c r="B571" t="s">
        <v>4290</v>
      </c>
      <c r="C571" t="s">
        <v>4291</v>
      </c>
      <c r="D571" t="s">
        <v>4292</v>
      </c>
      <c r="E571" s="1">
        <v>47100000</v>
      </c>
      <c r="F571" s="1">
        <v>53691337</v>
      </c>
      <c r="H571" t="s">
        <v>961</v>
      </c>
      <c r="I571" t="s">
        <v>4293</v>
      </c>
      <c r="J571" t="s">
        <v>2321</v>
      </c>
      <c r="K571">
        <v>180637.30869999999</v>
      </c>
      <c r="L571">
        <v>2613082.1979999999</v>
      </c>
      <c r="M571" t="s">
        <v>2321</v>
      </c>
      <c r="N571" t="s">
        <v>4294</v>
      </c>
      <c r="O571">
        <v>1090807</v>
      </c>
      <c r="P571">
        <v>1100831</v>
      </c>
      <c r="Q571">
        <v>1101101</v>
      </c>
      <c r="R571">
        <v>100</v>
      </c>
      <c r="S571">
        <v>100</v>
      </c>
      <c r="T571" t="s">
        <v>960</v>
      </c>
      <c r="U571" s="1">
        <v>46493950</v>
      </c>
      <c r="V571" t="s">
        <v>4295</v>
      </c>
      <c r="W571" t="s">
        <v>4296</v>
      </c>
      <c r="X571" t="s">
        <v>4297</v>
      </c>
      <c r="Y571">
        <v>1060838</v>
      </c>
    </row>
    <row r="572" spans="1:25">
      <c r="A572">
        <v>571</v>
      </c>
      <c r="B572" t="s">
        <v>4290</v>
      </c>
      <c r="C572" t="s">
        <v>4298</v>
      </c>
      <c r="D572" t="s">
        <v>4299</v>
      </c>
      <c r="E572" s="1">
        <v>32200000</v>
      </c>
      <c r="H572" t="s">
        <v>4260</v>
      </c>
      <c r="I572" t="s">
        <v>4300</v>
      </c>
      <c r="J572" t="s">
        <v>2131</v>
      </c>
      <c r="K572">
        <v>186856.69880000001</v>
      </c>
      <c r="L572">
        <v>2615281.4539999999</v>
      </c>
      <c r="M572" t="s">
        <v>2131</v>
      </c>
      <c r="N572" t="s">
        <v>4301</v>
      </c>
      <c r="O572">
        <v>1100118</v>
      </c>
      <c r="P572">
        <v>1110531</v>
      </c>
      <c r="Q572" s="1">
        <v>1110526</v>
      </c>
      <c r="R572">
        <v>64</v>
      </c>
      <c r="S572">
        <v>64</v>
      </c>
      <c r="T572" t="s">
        <v>964</v>
      </c>
      <c r="U572" s="1">
        <v>9141490</v>
      </c>
      <c r="V572" t="s">
        <v>4302</v>
      </c>
      <c r="W572" t="s">
        <v>4303</v>
      </c>
      <c r="X572" t="s">
        <v>4304</v>
      </c>
      <c r="Y572">
        <v>1060838</v>
      </c>
    </row>
    <row r="573" spans="1:25">
      <c r="A573">
        <v>572</v>
      </c>
      <c r="B573" t="s">
        <v>4290</v>
      </c>
      <c r="C573" t="s">
        <v>4305</v>
      </c>
      <c r="D573" t="s">
        <v>4306</v>
      </c>
      <c r="E573" s="1">
        <v>58200000</v>
      </c>
      <c r="H573" t="s">
        <v>961</v>
      </c>
      <c r="I573" t="s">
        <v>4307</v>
      </c>
      <c r="J573" t="s">
        <v>4308</v>
      </c>
      <c r="K573">
        <v>171004.8113</v>
      </c>
      <c r="L573">
        <v>2620026.6660000002</v>
      </c>
      <c r="M573" t="s">
        <v>4308</v>
      </c>
      <c r="N573" t="s">
        <v>4309</v>
      </c>
      <c r="O573">
        <v>1100222</v>
      </c>
      <c r="P573">
        <v>1110320</v>
      </c>
      <c r="Q573">
        <v>1110427</v>
      </c>
      <c r="R573">
        <v>87.4</v>
      </c>
      <c r="S573">
        <v>83.44</v>
      </c>
      <c r="T573" t="s">
        <v>964</v>
      </c>
      <c r="U573">
        <v>0</v>
      </c>
      <c r="V573" t="s">
        <v>4310</v>
      </c>
      <c r="W573" t="s">
        <v>4311</v>
      </c>
      <c r="X573" t="s">
        <v>4312</v>
      </c>
      <c r="Y573" t="s">
        <v>924</v>
      </c>
    </row>
    <row r="574" spans="1:25">
      <c r="A574">
        <v>573</v>
      </c>
      <c r="B574" t="s">
        <v>4290</v>
      </c>
      <c r="C574" t="s">
        <v>4313</v>
      </c>
      <c r="D574" t="s">
        <v>4314</v>
      </c>
      <c r="E574" s="1">
        <v>44460000</v>
      </c>
      <c r="H574" t="s">
        <v>961</v>
      </c>
      <c r="I574" t="s">
        <v>4315</v>
      </c>
      <c r="J574" t="s">
        <v>1806</v>
      </c>
      <c r="K574">
        <v>187619.77739999999</v>
      </c>
      <c r="L574">
        <v>2634429.9070000001</v>
      </c>
      <c r="M574" t="s">
        <v>1806</v>
      </c>
      <c r="N574" t="s">
        <v>4316</v>
      </c>
      <c r="O574">
        <v>1100819</v>
      </c>
      <c r="P574">
        <v>1110725</v>
      </c>
      <c r="R574">
        <v>44.5</v>
      </c>
      <c r="S574">
        <v>54.11</v>
      </c>
      <c r="T574" t="s">
        <v>964</v>
      </c>
      <c r="U574" s="1">
        <v>13074000</v>
      </c>
      <c r="V574" t="s">
        <v>4317</v>
      </c>
      <c r="W574" t="s">
        <v>4303</v>
      </c>
      <c r="X574" t="s">
        <v>4318</v>
      </c>
      <c r="Y574" t="s">
        <v>405</v>
      </c>
    </row>
    <row r="575" spans="1:25">
      <c r="A575">
        <v>574</v>
      </c>
      <c r="B575" t="s">
        <v>4290</v>
      </c>
      <c r="C575" t="s">
        <v>4319</v>
      </c>
      <c r="D575" t="s">
        <v>4320</v>
      </c>
      <c r="E575" s="1">
        <v>31300000</v>
      </c>
      <c r="F575" s="1">
        <v>35325631</v>
      </c>
      <c r="H575" t="s">
        <v>4260</v>
      </c>
      <c r="I575" t="s">
        <v>4321</v>
      </c>
      <c r="J575" t="s">
        <v>1806</v>
      </c>
      <c r="K575">
        <v>184679.22320000001</v>
      </c>
      <c r="L575">
        <v>2630518.1669999999</v>
      </c>
      <c r="M575" t="s">
        <v>1806</v>
      </c>
      <c r="N575" t="s">
        <v>4322</v>
      </c>
      <c r="O575">
        <v>1100607</v>
      </c>
      <c r="P575">
        <v>1110201</v>
      </c>
      <c r="Q575">
        <v>1110308</v>
      </c>
      <c r="R575">
        <v>100</v>
      </c>
      <c r="S575">
        <v>100</v>
      </c>
      <c r="T575" t="s">
        <v>960</v>
      </c>
      <c r="U575" s="1">
        <v>12952719</v>
      </c>
      <c r="V575" t="s">
        <v>4323</v>
      </c>
      <c r="W575" t="s">
        <v>4324</v>
      </c>
      <c r="X575" t="s">
        <v>4297</v>
      </c>
      <c r="Y575">
        <v>1060838</v>
      </c>
    </row>
    <row r="576" spans="1:25">
      <c r="A576">
        <v>575</v>
      </c>
      <c r="B576" t="s">
        <v>4325</v>
      </c>
      <c r="C576" t="s">
        <v>4326</v>
      </c>
      <c r="D576" t="s">
        <v>4327</v>
      </c>
      <c r="E576" s="1">
        <v>72630000</v>
      </c>
      <c r="F576" s="1">
        <v>74409340</v>
      </c>
      <c r="H576" t="s">
        <v>3610</v>
      </c>
      <c r="I576" t="s">
        <v>1062</v>
      </c>
      <c r="J576" t="s">
        <v>4308</v>
      </c>
      <c r="K576">
        <v>171473.5932</v>
      </c>
      <c r="L576">
        <v>2620700.3459999999</v>
      </c>
      <c r="M576" t="s">
        <v>4328</v>
      </c>
      <c r="N576" t="s">
        <v>4329</v>
      </c>
      <c r="O576">
        <v>1080729</v>
      </c>
      <c r="P576">
        <v>1090721</v>
      </c>
      <c r="Q576">
        <v>1090828</v>
      </c>
      <c r="R576">
        <v>100</v>
      </c>
      <c r="S576">
        <v>100</v>
      </c>
      <c r="T576" t="s">
        <v>1452</v>
      </c>
      <c r="U576" s="1">
        <v>74409000</v>
      </c>
      <c r="V576" t="s">
        <v>4330</v>
      </c>
      <c r="W576" t="s">
        <v>4331</v>
      </c>
      <c r="X576" t="s">
        <v>4332</v>
      </c>
      <c r="Y576" t="s">
        <v>405</v>
      </c>
    </row>
    <row r="577" spans="1:25">
      <c r="A577">
        <v>576</v>
      </c>
      <c r="B577" t="s">
        <v>4325</v>
      </c>
      <c r="C577" t="s">
        <v>4333</v>
      </c>
      <c r="D577" t="s">
        <v>4334</v>
      </c>
      <c r="E577" s="1">
        <v>158600000</v>
      </c>
      <c r="F577" s="1">
        <v>208653000</v>
      </c>
      <c r="H577" t="s">
        <v>3610</v>
      </c>
      <c r="I577" t="s">
        <v>2218</v>
      </c>
      <c r="J577" t="s">
        <v>4308</v>
      </c>
      <c r="K577">
        <v>169579.8719</v>
      </c>
      <c r="L577">
        <v>2620429.1329999999</v>
      </c>
      <c r="M577" t="s">
        <v>4308</v>
      </c>
      <c r="N577" t="s">
        <v>4335</v>
      </c>
      <c r="O577">
        <v>1080924</v>
      </c>
      <c r="P577">
        <v>1091007</v>
      </c>
      <c r="Q577">
        <v>1101101</v>
      </c>
      <c r="R577">
        <v>100</v>
      </c>
      <c r="S577">
        <v>100</v>
      </c>
      <c r="T577" t="s">
        <v>960</v>
      </c>
      <c r="U577" s="1">
        <v>178398000</v>
      </c>
      <c r="V577" t="s">
        <v>4330</v>
      </c>
      <c r="W577" t="s">
        <v>4336</v>
      </c>
      <c r="X577" t="s">
        <v>4332</v>
      </c>
      <c r="Y577" t="s">
        <v>448</v>
      </c>
    </row>
    <row r="578" spans="1:25">
      <c r="A578">
        <v>577</v>
      </c>
      <c r="B578" t="s">
        <v>4325</v>
      </c>
      <c r="C578" t="s">
        <v>4337</v>
      </c>
      <c r="D578" t="s">
        <v>4338</v>
      </c>
      <c r="E578" s="1">
        <v>48300000</v>
      </c>
      <c r="F578" s="1">
        <v>55818101</v>
      </c>
      <c r="H578" t="s">
        <v>961</v>
      </c>
      <c r="I578" t="s">
        <v>1157</v>
      </c>
      <c r="J578" t="s">
        <v>1806</v>
      </c>
      <c r="K578">
        <v>185506.29980000001</v>
      </c>
      <c r="L578">
        <v>2629913.895</v>
      </c>
      <c r="M578" t="s">
        <v>4339</v>
      </c>
      <c r="N578" t="s">
        <v>4340</v>
      </c>
      <c r="O578">
        <v>1090603</v>
      </c>
      <c r="P578">
        <v>1100128</v>
      </c>
      <c r="Q578">
        <v>1101013</v>
      </c>
      <c r="R578">
        <v>100</v>
      </c>
      <c r="S578">
        <v>100</v>
      </c>
      <c r="T578" t="s">
        <v>960</v>
      </c>
      <c r="U578" s="1">
        <v>14201368</v>
      </c>
      <c r="V578" t="s">
        <v>4341</v>
      </c>
      <c r="W578" t="s">
        <v>4342</v>
      </c>
      <c r="X578" t="s">
        <v>4343</v>
      </c>
      <c r="Y578" t="s">
        <v>405</v>
      </c>
    </row>
    <row r="579" spans="1:25">
      <c r="A579">
        <v>578</v>
      </c>
      <c r="B579" t="s">
        <v>4325</v>
      </c>
      <c r="C579" t="s">
        <v>4344</v>
      </c>
      <c r="D579" t="s">
        <v>4345</v>
      </c>
      <c r="E579" s="1">
        <v>49350000</v>
      </c>
      <c r="F579" s="1">
        <v>49570120</v>
      </c>
      <c r="H579" t="s">
        <v>1071</v>
      </c>
      <c r="I579" t="s">
        <v>1533</v>
      </c>
      <c r="J579" t="s">
        <v>2453</v>
      </c>
      <c r="K579">
        <v>167063.14730000001</v>
      </c>
      <c r="L579">
        <v>2608389.5090000001</v>
      </c>
      <c r="M579" t="s">
        <v>4346</v>
      </c>
      <c r="N579" t="s">
        <v>4347</v>
      </c>
      <c r="O579">
        <v>1090410</v>
      </c>
      <c r="P579">
        <v>1100504</v>
      </c>
      <c r="Q579">
        <v>1110211</v>
      </c>
      <c r="R579">
        <v>100</v>
      </c>
      <c r="S579">
        <v>100</v>
      </c>
      <c r="T579" t="s">
        <v>960</v>
      </c>
      <c r="U579" s="1">
        <v>29512586</v>
      </c>
      <c r="V579" t="s">
        <v>4348</v>
      </c>
      <c r="W579" t="s">
        <v>4349</v>
      </c>
      <c r="X579" t="s">
        <v>4350</v>
      </c>
      <c r="Y579" t="s">
        <v>405</v>
      </c>
    </row>
    <row r="580" spans="1:25">
      <c r="A580">
        <v>579</v>
      </c>
      <c r="B580" t="s">
        <v>4325</v>
      </c>
      <c r="C580" t="s">
        <v>4351</v>
      </c>
      <c r="D580" t="s">
        <v>4352</v>
      </c>
      <c r="E580" s="1">
        <v>101800000</v>
      </c>
      <c r="F580" s="1">
        <v>103094950</v>
      </c>
      <c r="H580" t="s">
        <v>4353</v>
      </c>
      <c r="I580" t="s">
        <v>4354</v>
      </c>
      <c r="J580" t="s">
        <v>2453</v>
      </c>
      <c r="K580">
        <v>164789.84160000001</v>
      </c>
      <c r="L580">
        <v>2604446.1</v>
      </c>
      <c r="M580" t="s">
        <v>2453</v>
      </c>
      <c r="N580" t="s">
        <v>4355</v>
      </c>
      <c r="O580">
        <v>1090508</v>
      </c>
      <c r="P580">
        <v>1101106</v>
      </c>
      <c r="Q580">
        <v>1101201</v>
      </c>
      <c r="R580">
        <v>100</v>
      </c>
      <c r="S580">
        <v>100</v>
      </c>
      <c r="T580" t="s">
        <v>1160</v>
      </c>
      <c r="U580" s="1">
        <v>82966599</v>
      </c>
      <c r="V580" t="s">
        <v>4356</v>
      </c>
      <c r="W580" t="s">
        <v>4342</v>
      </c>
      <c r="X580" t="s">
        <v>4343</v>
      </c>
      <c r="Y580" t="s">
        <v>646</v>
      </c>
    </row>
    <row r="581" spans="1:25">
      <c r="A581">
        <v>580</v>
      </c>
      <c r="B581" t="s">
        <v>4325</v>
      </c>
      <c r="C581" t="s">
        <v>4357</v>
      </c>
      <c r="D581" t="s">
        <v>4358</v>
      </c>
      <c r="E581" s="1">
        <v>88500000</v>
      </c>
      <c r="F581" s="1">
        <v>91633000</v>
      </c>
      <c r="H581" t="s">
        <v>4273</v>
      </c>
      <c r="I581" t="s">
        <v>4359</v>
      </c>
      <c r="J581" t="s">
        <v>2131</v>
      </c>
      <c r="K581">
        <v>187442.3744</v>
      </c>
      <c r="L581">
        <v>2615997.0980000002</v>
      </c>
      <c r="M581" t="s">
        <v>4360</v>
      </c>
      <c r="N581" t="s">
        <v>4361</v>
      </c>
      <c r="O581">
        <v>1090630</v>
      </c>
      <c r="P581">
        <v>1100920</v>
      </c>
      <c r="Q581">
        <v>1110410</v>
      </c>
      <c r="R581">
        <v>97.64</v>
      </c>
      <c r="S581">
        <v>98.29</v>
      </c>
      <c r="T581" t="s">
        <v>964</v>
      </c>
      <c r="U581" s="1">
        <v>65719100</v>
      </c>
      <c r="V581" t="s">
        <v>4362</v>
      </c>
      <c r="W581" t="s">
        <v>4363</v>
      </c>
      <c r="X581" t="s">
        <v>4364</v>
      </c>
      <c r="Y581" t="s">
        <v>405</v>
      </c>
    </row>
    <row r="582" spans="1:25">
      <c r="A582">
        <v>581</v>
      </c>
      <c r="B582" t="s">
        <v>4325</v>
      </c>
      <c r="C582" t="s">
        <v>4365</v>
      </c>
      <c r="D582" t="s">
        <v>4366</v>
      </c>
      <c r="E582" s="1">
        <v>34360000</v>
      </c>
      <c r="F582" s="1">
        <v>37598286</v>
      </c>
      <c r="H582" t="s">
        <v>4367</v>
      </c>
      <c r="I582" t="s">
        <v>4368</v>
      </c>
      <c r="J582" t="s">
        <v>1880</v>
      </c>
      <c r="K582">
        <v>194362.579</v>
      </c>
      <c r="L582">
        <v>2633678.7650000001</v>
      </c>
      <c r="M582" t="s">
        <v>4369</v>
      </c>
      <c r="N582" t="s">
        <v>4370</v>
      </c>
      <c r="O582">
        <v>1090925</v>
      </c>
      <c r="P582">
        <v>1100323</v>
      </c>
      <c r="Q582">
        <v>1101015</v>
      </c>
      <c r="R582">
        <v>100</v>
      </c>
      <c r="S582">
        <v>100</v>
      </c>
      <c r="T582" t="s">
        <v>944</v>
      </c>
      <c r="U582" s="1">
        <v>32151526</v>
      </c>
      <c r="V582" t="s">
        <v>4371</v>
      </c>
      <c r="W582" t="s">
        <v>4372</v>
      </c>
      <c r="X582" t="s">
        <v>4373</v>
      </c>
      <c r="Y582" t="s">
        <v>646</v>
      </c>
    </row>
    <row r="583" spans="1:25">
      <c r="A583">
        <v>582</v>
      </c>
      <c r="B583" t="s">
        <v>4325</v>
      </c>
      <c r="C583" t="s">
        <v>4374</v>
      </c>
      <c r="D583" t="s">
        <v>4375</v>
      </c>
      <c r="E583" s="1">
        <v>58850000</v>
      </c>
      <c r="F583" s="1">
        <v>58850000</v>
      </c>
      <c r="H583" t="s">
        <v>1071</v>
      </c>
      <c r="I583" t="s">
        <v>4376</v>
      </c>
      <c r="J583" t="s">
        <v>2446</v>
      </c>
      <c r="K583">
        <v>175664.77970000001</v>
      </c>
      <c r="L583">
        <v>2607572.6639999999</v>
      </c>
      <c r="M583" t="s">
        <v>4377</v>
      </c>
      <c r="N583" t="s">
        <v>4378</v>
      </c>
      <c r="O583">
        <v>1100325</v>
      </c>
      <c r="P583">
        <v>1110319</v>
      </c>
      <c r="Q583">
        <v>1110505</v>
      </c>
      <c r="R583">
        <v>91.24</v>
      </c>
      <c r="S583">
        <v>91.47</v>
      </c>
      <c r="T583" t="s">
        <v>964</v>
      </c>
      <c r="U583" s="1">
        <v>8482601</v>
      </c>
      <c r="V583" t="s">
        <v>4379</v>
      </c>
      <c r="W583" t="s">
        <v>4380</v>
      </c>
      <c r="X583" t="s">
        <v>4381</v>
      </c>
      <c r="Y583" t="s">
        <v>405</v>
      </c>
    </row>
    <row r="584" spans="1:25">
      <c r="A584">
        <v>583</v>
      </c>
      <c r="B584" t="s">
        <v>4325</v>
      </c>
      <c r="C584" t="s">
        <v>4382</v>
      </c>
      <c r="D584" t="s">
        <v>4383</v>
      </c>
      <c r="E584" s="1">
        <v>14850000</v>
      </c>
      <c r="H584" t="s">
        <v>4384</v>
      </c>
      <c r="I584" t="s">
        <v>2090</v>
      </c>
      <c r="J584" t="s">
        <v>4287</v>
      </c>
      <c r="K584">
        <v>183232.80040000001</v>
      </c>
      <c r="L584">
        <v>2622997.773</v>
      </c>
      <c r="M584" t="s">
        <v>4385</v>
      </c>
      <c r="N584" t="s">
        <v>4386</v>
      </c>
      <c r="O584">
        <v>1100930</v>
      </c>
      <c r="P584">
        <v>1110427</v>
      </c>
      <c r="R584">
        <v>46.04</v>
      </c>
      <c r="S584">
        <v>82.98</v>
      </c>
      <c r="T584" t="s">
        <v>964</v>
      </c>
      <c r="U584">
        <v>0</v>
      </c>
      <c r="V584" t="s">
        <v>4387</v>
      </c>
      <c r="W584" t="s">
        <v>4336</v>
      </c>
      <c r="X584" t="s">
        <v>4388</v>
      </c>
      <c r="Y584" t="s">
        <v>405</v>
      </c>
    </row>
    <row r="585" spans="1:25">
      <c r="A585">
        <v>584</v>
      </c>
      <c r="B585" t="s">
        <v>4325</v>
      </c>
      <c r="C585" t="s">
        <v>4389</v>
      </c>
      <c r="D585" t="s">
        <v>4390</v>
      </c>
      <c r="E585" s="1">
        <v>64500000</v>
      </c>
      <c r="F585" s="1">
        <v>74103626</v>
      </c>
      <c r="H585" t="s">
        <v>3610</v>
      </c>
      <c r="I585" t="s">
        <v>4391</v>
      </c>
      <c r="J585" t="s">
        <v>1880</v>
      </c>
      <c r="K585">
        <v>189847.47409999999</v>
      </c>
      <c r="L585">
        <v>2631043.1239999998</v>
      </c>
      <c r="M585" t="s">
        <v>4392</v>
      </c>
      <c r="N585" t="s">
        <v>4393</v>
      </c>
      <c r="O585">
        <v>1100201</v>
      </c>
      <c r="P585">
        <v>1111231</v>
      </c>
      <c r="Q585">
        <v>1110327</v>
      </c>
      <c r="R585">
        <v>100</v>
      </c>
      <c r="S585">
        <v>100</v>
      </c>
      <c r="T585" t="s">
        <v>960</v>
      </c>
      <c r="U585" s="1">
        <v>56143500</v>
      </c>
      <c r="V585" t="s">
        <v>4394</v>
      </c>
      <c r="W585" t="s">
        <v>4395</v>
      </c>
      <c r="X585" t="s">
        <v>4396</v>
      </c>
      <c r="Y585" t="s">
        <v>405</v>
      </c>
    </row>
    <row r="586" spans="1:25">
      <c r="A586">
        <v>585</v>
      </c>
      <c r="B586" t="s">
        <v>4325</v>
      </c>
      <c r="C586" t="s">
        <v>4397</v>
      </c>
      <c r="D586" t="s">
        <v>4398</v>
      </c>
      <c r="E586" s="1">
        <v>7427961</v>
      </c>
      <c r="F586" s="1">
        <v>7520809</v>
      </c>
      <c r="H586" t="s">
        <v>4384</v>
      </c>
      <c r="I586" t="s">
        <v>4399</v>
      </c>
      <c r="J586" t="s">
        <v>1936</v>
      </c>
      <c r="K586">
        <v>166600.52429999999</v>
      </c>
      <c r="L586">
        <v>2603371.9610000001</v>
      </c>
      <c r="M586" t="s">
        <v>1936</v>
      </c>
      <c r="N586" t="s">
        <v>4400</v>
      </c>
      <c r="O586">
        <v>1100115</v>
      </c>
      <c r="P586">
        <v>1101210</v>
      </c>
      <c r="Q586">
        <v>1110118</v>
      </c>
      <c r="R586">
        <v>100</v>
      </c>
      <c r="S586">
        <v>100</v>
      </c>
      <c r="T586" t="s">
        <v>944</v>
      </c>
      <c r="U586" s="1">
        <v>5059422</v>
      </c>
      <c r="V586" t="s">
        <v>4362</v>
      </c>
      <c r="W586" t="s">
        <v>4363</v>
      </c>
      <c r="X586" t="s">
        <v>4364</v>
      </c>
      <c r="Y586" t="s">
        <v>405</v>
      </c>
    </row>
    <row r="587" spans="1:25">
      <c r="A587">
        <v>586</v>
      </c>
      <c r="B587" t="s">
        <v>4325</v>
      </c>
      <c r="C587" t="s">
        <v>4401</v>
      </c>
      <c r="D587" t="s">
        <v>4402</v>
      </c>
      <c r="E587" s="1">
        <v>59600000</v>
      </c>
      <c r="H587" t="s">
        <v>3610</v>
      </c>
      <c r="I587" t="s">
        <v>4403</v>
      </c>
      <c r="J587" t="s">
        <v>1806</v>
      </c>
      <c r="K587">
        <v>187122.52590000001</v>
      </c>
      <c r="L587">
        <v>2634524.6749999998</v>
      </c>
      <c r="M587" t="s">
        <v>2333</v>
      </c>
      <c r="N587" t="s">
        <v>4404</v>
      </c>
      <c r="R587" t="s">
        <v>4405</v>
      </c>
      <c r="V587" t="s">
        <v>4406</v>
      </c>
      <c r="W587" t="s">
        <v>4395</v>
      </c>
      <c r="X587" t="s">
        <v>4373</v>
      </c>
      <c r="Y587" t="s">
        <v>405</v>
      </c>
    </row>
    <row r="588" spans="1:25">
      <c r="A588">
        <v>587</v>
      </c>
      <c r="B588" t="s">
        <v>4325</v>
      </c>
      <c r="C588" t="s">
        <v>4407</v>
      </c>
      <c r="D588" t="s">
        <v>4408</v>
      </c>
      <c r="E588" s="1">
        <v>9990000</v>
      </c>
      <c r="F588" s="1">
        <v>9989000</v>
      </c>
      <c r="H588" t="s">
        <v>4273</v>
      </c>
      <c r="I588" t="s">
        <v>3550</v>
      </c>
      <c r="J588" t="s">
        <v>2453</v>
      </c>
      <c r="K588">
        <v>161391.29519999999</v>
      </c>
      <c r="L588">
        <v>2606679.2069999999</v>
      </c>
      <c r="M588" t="s">
        <v>4346</v>
      </c>
      <c r="N588" t="s">
        <v>4409</v>
      </c>
      <c r="O588">
        <v>1110328</v>
      </c>
      <c r="P588">
        <v>1111013</v>
      </c>
      <c r="Q588">
        <v>1111102</v>
      </c>
      <c r="R588" t="s">
        <v>4016</v>
      </c>
      <c r="V588" t="s">
        <v>4410</v>
      </c>
      <c r="W588" t="s">
        <v>4380</v>
      </c>
      <c r="X588" t="s">
        <v>4381</v>
      </c>
      <c r="Y588" t="s">
        <v>405</v>
      </c>
    </row>
    <row r="589" spans="1:25">
      <c r="A589">
        <v>588</v>
      </c>
      <c r="B589" t="s">
        <v>4325</v>
      </c>
      <c r="C589" t="s">
        <v>4411</v>
      </c>
      <c r="D589" t="s">
        <v>4412</v>
      </c>
      <c r="E589" s="1">
        <v>8800000</v>
      </c>
      <c r="F589" s="1">
        <v>10457240</v>
      </c>
      <c r="H589" t="s">
        <v>4273</v>
      </c>
      <c r="I589" t="s">
        <v>4413</v>
      </c>
      <c r="J589" t="s">
        <v>2321</v>
      </c>
      <c r="K589">
        <v>180737.3504</v>
      </c>
      <c r="L589">
        <v>2612070.173</v>
      </c>
      <c r="M589" t="s">
        <v>4414</v>
      </c>
      <c r="N589" t="s">
        <v>4415</v>
      </c>
      <c r="O589">
        <v>1100421</v>
      </c>
      <c r="P589">
        <v>1101017</v>
      </c>
      <c r="Q589">
        <v>1110316</v>
      </c>
      <c r="R589">
        <v>100</v>
      </c>
      <c r="S589">
        <v>100</v>
      </c>
      <c r="T589" t="s">
        <v>960</v>
      </c>
      <c r="U589" s="1">
        <v>8030212</v>
      </c>
      <c r="V589" t="s">
        <v>4416</v>
      </c>
      <c r="W589" t="s">
        <v>4417</v>
      </c>
      <c r="X589" t="s">
        <v>4418</v>
      </c>
      <c r="Y589" t="s">
        <v>405</v>
      </c>
    </row>
    <row r="590" spans="1:25">
      <c r="A590">
        <v>589</v>
      </c>
      <c r="B590" t="s">
        <v>4325</v>
      </c>
      <c r="C590" t="s">
        <v>4419</v>
      </c>
      <c r="D590" t="s">
        <v>4420</v>
      </c>
      <c r="E590" s="1">
        <v>19968000</v>
      </c>
      <c r="H590" t="s">
        <v>4273</v>
      </c>
      <c r="I590" t="s">
        <v>4421</v>
      </c>
      <c r="J590" t="s">
        <v>4422</v>
      </c>
      <c r="K590">
        <v>184973.2065</v>
      </c>
      <c r="L590">
        <v>2628060.3470000001</v>
      </c>
      <c r="M590" t="s">
        <v>4423</v>
      </c>
      <c r="N590" t="s">
        <v>4424</v>
      </c>
      <c r="O590">
        <v>1100625</v>
      </c>
      <c r="P590">
        <v>1110321</v>
      </c>
      <c r="Q590">
        <v>1110602</v>
      </c>
      <c r="R590">
        <v>78.14</v>
      </c>
      <c r="S590">
        <v>84.2</v>
      </c>
      <c r="T590" t="s">
        <v>964</v>
      </c>
      <c r="U590" s="1">
        <v>11026365</v>
      </c>
      <c r="V590" t="s">
        <v>4330</v>
      </c>
      <c r="W590" t="s">
        <v>4331</v>
      </c>
      <c r="X590" t="s">
        <v>4332</v>
      </c>
      <c r="Y590" t="s">
        <v>405</v>
      </c>
    </row>
    <row r="591" spans="1:25">
      <c r="A591">
        <v>590</v>
      </c>
      <c r="B591" t="s">
        <v>4325</v>
      </c>
      <c r="C591" t="s">
        <v>4425</v>
      </c>
      <c r="D591" t="s">
        <v>4426</v>
      </c>
      <c r="E591" s="1">
        <v>63770000</v>
      </c>
      <c r="H591" t="s">
        <v>961</v>
      </c>
      <c r="I591" t="s">
        <v>4427</v>
      </c>
      <c r="J591" t="s">
        <v>2453</v>
      </c>
      <c r="K591">
        <v>170334.11540000001</v>
      </c>
      <c r="L591">
        <v>2610016.2609999999</v>
      </c>
      <c r="M591" t="s">
        <v>4428</v>
      </c>
      <c r="N591" t="s">
        <v>4429</v>
      </c>
      <c r="O591">
        <v>1100701</v>
      </c>
      <c r="P591">
        <v>1110526</v>
      </c>
      <c r="Q591">
        <v>1110918</v>
      </c>
      <c r="R591">
        <v>23.28</v>
      </c>
      <c r="S591">
        <v>23.59</v>
      </c>
      <c r="T591" t="s">
        <v>964</v>
      </c>
      <c r="U591">
        <v>0</v>
      </c>
      <c r="V591" t="s">
        <v>4430</v>
      </c>
      <c r="W591" t="s">
        <v>4336</v>
      </c>
      <c r="X591" t="s">
        <v>4431</v>
      </c>
      <c r="Y591" t="s">
        <v>405</v>
      </c>
    </row>
    <row r="592" spans="1:25">
      <c r="A592">
        <v>591</v>
      </c>
      <c r="B592" t="s">
        <v>4325</v>
      </c>
      <c r="C592" t="s">
        <v>4432</v>
      </c>
      <c r="D592" t="s">
        <v>4433</v>
      </c>
      <c r="E592" s="1">
        <v>13350000</v>
      </c>
      <c r="H592" t="s">
        <v>4273</v>
      </c>
      <c r="I592" t="s">
        <v>1805</v>
      </c>
      <c r="J592" t="s">
        <v>4434</v>
      </c>
      <c r="K592">
        <v>194396.05919999999</v>
      </c>
      <c r="L592">
        <v>2625009.8820000002</v>
      </c>
      <c r="M592" t="s">
        <v>4435</v>
      </c>
      <c r="N592" t="s">
        <v>4436</v>
      </c>
      <c r="O592">
        <v>1100718</v>
      </c>
      <c r="P592">
        <v>1110314</v>
      </c>
      <c r="Q592">
        <v>1110428</v>
      </c>
      <c r="R592">
        <v>63.88</v>
      </c>
      <c r="S592">
        <v>77.77</v>
      </c>
      <c r="T592" t="s">
        <v>964</v>
      </c>
      <c r="U592" s="1">
        <v>6468075</v>
      </c>
      <c r="V592" t="s">
        <v>4437</v>
      </c>
      <c r="W592" t="s">
        <v>4438</v>
      </c>
      <c r="X592" t="s">
        <v>4439</v>
      </c>
      <c r="Y592" t="s">
        <v>405</v>
      </c>
    </row>
    <row r="593" spans="1:25">
      <c r="A593">
        <v>592</v>
      </c>
      <c r="B593" t="s">
        <v>4325</v>
      </c>
      <c r="C593" t="s">
        <v>4440</v>
      </c>
      <c r="D593" t="s">
        <v>4441</v>
      </c>
      <c r="E593" s="1">
        <v>25828000</v>
      </c>
      <c r="F593" s="1">
        <v>26290037</v>
      </c>
      <c r="H593" t="s">
        <v>961</v>
      </c>
      <c r="I593" t="s">
        <v>4421</v>
      </c>
      <c r="J593" t="s">
        <v>4308</v>
      </c>
      <c r="K593">
        <v>171609.23069999999</v>
      </c>
      <c r="L593">
        <v>2621019.9750000001</v>
      </c>
      <c r="M593" t="s">
        <v>4328</v>
      </c>
      <c r="N593" t="s">
        <v>4442</v>
      </c>
      <c r="O593">
        <v>1100720</v>
      </c>
      <c r="P593">
        <v>1110415</v>
      </c>
      <c r="Q593">
        <v>1110610</v>
      </c>
      <c r="R593">
        <v>60.81</v>
      </c>
      <c r="S593">
        <v>62.23</v>
      </c>
      <c r="T593" t="s">
        <v>964</v>
      </c>
      <c r="U593">
        <v>0</v>
      </c>
      <c r="V593" t="s">
        <v>4330</v>
      </c>
      <c r="W593" t="s">
        <v>4331</v>
      </c>
      <c r="X593" t="s">
        <v>4443</v>
      </c>
      <c r="Y593" t="s">
        <v>405</v>
      </c>
    </row>
    <row r="594" spans="1:25">
      <c r="A594">
        <v>593</v>
      </c>
      <c r="B594" t="s">
        <v>4325</v>
      </c>
      <c r="C594" t="s">
        <v>4444</v>
      </c>
      <c r="D594" t="s">
        <v>4445</v>
      </c>
      <c r="E594" s="1">
        <v>2678000</v>
      </c>
      <c r="H594" t="s">
        <v>4273</v>
      </c>
      <c r="I594" t="s">
        <v>4446</v>
      </c>
      <c r="J594" t="s">
        <v>2046</v>
      </c>
      <c r="K594">
        <v>196146.8273</v>
      </c>
      <c r="L594">
        <v>2627794.4879999999</v>
      </c>
      <c r="M594" t="s">
        <v>4447</v>
      </c>
      <c r="N594" t="s">
        <v>4448</v>
      </c>
      <c r="O594">
        <v>1100820</v>
      </c>
      <c r="P594">
        <v>1101117</v>
      </c>
      <c r="R594">
        <v>100</v>
      </c>
      <c r="S594">
        <v>100</v>
      </c>
      <c r="T594" t="s">
        <v>1303</v>
      </c>
      <c r="U594" s="1">
        <v>2394000</v>
      </c>
      <c r="V594" t="s">
        <v>4449</v>
      </c>
      <c r="W594" t="s">
        <v>4372</v>
      </c>
      <c r="X594" t="s">
        <v>4373</v>
      </c>
      <c r="Y594" t="s">
        <v>405</v>
      </c>
    </row>
    <row r="595" spans="1:25">
      <c r="A595">
        <v>594</v>
      </c>
      <c r="B595" t="s">
        <v>4325</v>
      </c>
      <c r="C595" t="s">
        <v>4450</v>
      </c>
      <c r="D595" t="s">
        <v>4451</v>
      </c>
      <c r="E595" s="1">
        <v>41800000</v>
      </c>
      <c r="H595" t="s">
        <v>4273</v>
      </c>
      <c r="I595" t="s">
        <v>4391</v>
      </c>
      <c r="J595" t="s">
        <v>1871</v>
      </c>
      <c r="K595">
        <v>176521.5048</v>
      </c>
      <c r="L595">
        <v>2631158.389</v>
      </c>
      <c r="M595" t="s">
        <v>4452</v>
      </c>
      <c r="N595" t="s">
        <v>4453</v>
      </c>
      <c r="O595">
        <v>1101101</v>
      </c>
      <c r="P595">
        <v>1111026</v>
      </c>
      <c r="R595">
        <v>18.98</v>
      </c>
      <c r="S595">
        <v>67.37</v>
      </c>
      <c r="T595" t="s">
        <v>964</v>
      </c>
      <c r="U595" s="1">
        <v>12574200</v>
      </c>
      <c r="V595" t="s">
        <v>4454</v>
      </c>
      <c r="W595" t="s">
        <v>4455</v>
      </c>
      <c r="X595" t="s">
        <v>4456</v>
      </c>
      <c r="Y595" t="s">
        <v>405</v>
      </c>
    </row>
    <row r="596" spans="1:25">
      <c r="A596">
        <v>595</v>
      </c>
      <c r="B596" t="s">
        <v>4325</v>
      </c>
      <c r="C596" t="s">
        <v>4457</v>
      </c>
      <c r="D596" t="s">
        <v>4458</v>
      </c>
      <c r="E596" s="1">
        <v>2288000</v>
      </c>
      <c r="H596" t="s">
        <v>4260</v>
      </c>
      <c r="I596" t="s">
        <v>4459</v>
      </c>
      <c r="J596" t="s">
        <v>1880</v>
      </c>
      <c r="K596">
        <v>195793.56630000001</v>
      </c>
      <c r="L596">
        <v>2633051.3119999999</v>
      </c>
      <c r="M596" t="s">
        <v>4369</v>
      </c>
      <c r="N596" t="s">
        <v>4460</v>
      </c>
      <c r="O596">
        <v>1101221</v>
      </c>
      <c r="P596">
        <v>1110320</v>
      </c>
      <c r="R596">
        <v>100</v>
      </c>
      <c r="S596">
        <v>100</v>
      </c>
      <c r="T596" t="s">
        <v>960</v>
      </c>
      <c r="U596">
        <v>0</v>
      </c>
      <c r="V596" t="s">
        <v>4461</v>
      </c>
      <c r="W596" t="s">
        <v>4462</v>
      </c>
      <c r="X596" t="s">
        <v>4463</v>
      </c>
      <c r="Y596" t="s">
        <v>924</v>
      </c>
    </row>
    <row r="597" spans="1:25">
      <c r="A597">
        <v>596</v>
      </c>
      <c r="B597" t="s">
        <v>4325</v>
      </c>
      <c r="C597" t="s">
        <v>4464</v>
      </c>
      <c r="D597" t="s">
        <v>4465</v>
      </c>
      <c r="E597" s="1">
        <v>1847000</v>
      </c>
      <c r="H597" t="s">
        <v>3628</v>
      </c>
      <c r="I597" t="s">
        <v>4466</v>
      </c>
      <c r="J597" t="s">
        <v>2046</v>
      </c>
      <c r="K597">
        <v>199827.17720000001</v>
      </c>
      <c r="L597">
        <v>2623650.8250000002</v>
      </c>
      <c r="M597" t="s">
        <v>2046</v>
      </c>
      <c r="N597" t="s">
        <v>4467</v>
      </c>
      <c r="O597">
        <v>1101201</v>
      </c>
      <c r="P597">
        <v>1110228</v>
      </c>
      <c r="R597">
        <v>100</v>
      </c>
      <c r="S597">
        <v>100</v>
      </c>
      <c r="T597" t="s">
        <v>960</v>
      </c>
      <c r="U597">
        <v>0</v>
      </c>
      <c r="V597" t="s">
        <v>4468</v>
      </c>
      <c r="W597" t="s">
        <v>4342</v>
      </c>
      <c r="X597" t="s">
        <v>4469</v>
      </c>
      <c r="Y597" t="s">
        <v>924</v>
      </c>
    </row>
    <row r="598" spans="1:25">
      <c r="A598">
        <v>597</v>
      </c>
      <c r="B598" t="s">
        <v>4325</v>
      </c>
      <c r="C598" t="s">
        <v>4470</v>
      </c>
      <c r="D598" t="s">
        <v>4471</v>
      </c>
      <c r="E598" s="1">
        <v>41000000</v>
      </c>
      <c r="H598" t="s">
        <v>4260</v>
      </c>
      <c r="I598" t="s">
        <v>4472</v>
      </c>
      <c r="J598" t="s">
        <v>1142</v>
      </c>
      <c r="K598">
        <v>200679.29699999999</v>
      </c>
      <c r="L598">
        <v>2621428.0120000001</v>
      </c>
      <c r="M598" t="s">
        <v>4473</v>
      </c>
      <c r="N598" t="s">
        <v>4474</v>
      </c>
      <c r="O598">
        <v>1110214</v>
      </c>
      <c r="P598">
        <v>1120213</v>
      </c>
      <c r="R598">
        <v>0.65</v>
      </c>
      <c r="S598">
        <v>4.7300000000000004</v>
      </c>
      <c r="T598" t="s">
        <v>964</v>
      </c>
      <c r="U598">
        <v>0</v>
      </c>
      <c r="V598" t="s">
        <v>4475</v>
      </c>
      <c r="W598" t="s">
        <v>4336</v>
      </c>
      <c r="X598" t="s">
        <v>4431</v>
      </c>
      <c r="Y598" t="s">
        <v>646</v>
      </c>
    </row>
    <row r="599" spans="1:25">
      <c r="A599">
        <v>598</v>
      </c>
      <c r="B599" t="s">
        <v>4476</v>
      </c>
      <c r="C599" t="s">
        <v>4477</v>
      </c>
      <c r="D599" t="s">
        <v>4478</v>
      </c>
      <c r="E599" s="1">
        <v>98051529</v>
      </c>
      <c r="F599" s="1">
        <v>102933183</v>
      </c>
      <c r="H599" t="s">
        <v>4479</v>
      </c>
      <c r="I599" t="s">
        <v>4480</v>
      </c>
      <c r="J599" t="s">
        <v>4481</v>
      </c>
      <c r="K599">
        <v>210520.87950000001</v>
      </c>
      <c r="L599">
        <v>2620513.92</v>
      </c>
      <c r="M599" t="s">
        <v>4481</v>
      </c>
      <c r="N599" t="s">
        <v>4482</v>
      </c>
      <c r="O599">
        <v>1090513</v>
      </c>
      <c r="P599">
        <v>1110303</v>
      </c>
      <c r="Q599">
        <v>1110829</v>
      </c>
      <c r="R599">
        <v>52.59</v>
      </c>
      <c r="S599">
        <v>52.63</v>
      </c>
      <c r="T599" t="s">
        <v>964</v>
      </c>
      <c r="U599" s="1">
        <v>30037527</v>
      </c>
      <c r="V599" t="s">
        <v>4483</v>
      </c>
      <c r="W599" t="s">
        <v>4484</v>
      </c>
      <c r="X599" t="s">
        <v>4485</v>
      </c>
      <c r="Y599" t="s">
        <v>771</v>
      </c>
    </row>
    <row r="600" spans="1:25">
      <c r="A600">
        <v>599</v>
      </c>
      <c r="B600" t="s">
        <v>4486</v>
      </c>
      <c r="C600">
        <v>1091002</v>
      </c>
      <c r="D600" t="s">
        <v>4487</v>
      </c>
      <c r="E600" s="1">
        <v>56050000</v>
      </c>
      <c r="F600" s="1">
        <v>56050000</v>
      </c>
      <c r="H600" t="s">
        <v>4488</v>
      </c>
      <c r="I600" t="s">
        <v>4489</v>
      </c>
      <c r="J600" t="s">
        <v>4490</v>
      </c>
      <c r="K600">
        <v>178510.59830000001</v>
      </c>
      <c r="L600">
        <v>2590335.247</v>
      </c>
      <c r="M600" t="s">
        <v>4490</v>
      </c>
      <c r="N600" t="s">
        <v>4491</v>
      </c>
      <c r="O600">
        <v>1100310</v>
      </c>
      <c r="P600">
        <v>1101003</v>
      </c>
      <c r="Q600">
        <v>1110129</v>
      </c>
      <c r="R600">
        <v>100</v>
      </c>
      <c r="S600">
        <v>100</v>
      </c>
      <c r="T600" t="s">
        <v>960</v>
      </c>
      <c r="U600" s="1">
        <v>54513166</v>
      </c>
      <c r="V600" t="s">
        <v>4492</v>
      </c>
      <c r="W600" t="s">
        <v>4493</v>
      </c>
      <c r="X600" t="s">
        <v>4494</v>
      </c>
      <c r="Y600">
        <v>1091002</v>
      </c>
    </row>
    <row r="601" spans="1:25">
      <c r="A601">
        <v>600</v>
      </c>
      <c r="B601" t="s">
        <v>4495</v>
      </c>
      <c r="C601">
        <v>11017380</v>
      </c>
      <c r="D601" t="s">
        <v>4496</v>
      </c>
      <c r="E601" s="1">
        <v>6450000</v>
      </c>
      <c r="H601" t="s">
        <v>4497</v>
      </c>
      <c r="I601" t="s">
        <v>4498</v>
      </c>
      <c r="J601" t="s">
        <v>4499</v>
      </c>
      <c r="K601">
        <v>212050.96770000001</v>
      </c>
      <c r="L601">
        <v>2602924.2519999999</v>
      </c>
      <c r="M601" t="s">
        <v>4499</v>
      </c>
      <c r="N601" t="s">
        <v>4500</v>
      </c>
      <c r="O601">
        <v>1101227</v>
      </c>
      <c r="P601">
        <v>1110405</v>
      </c>
      <c r="R601">
        <v>74</v>
      </c>
      <c r="S601">
        <v>74</v>
      </c>
      <c r="T601" t="s">
        <v>964</v>
      </c>
      <c r="U601">
        <v>0</v>
      </c>
      <c r="V601" t="s">
        <v>4501</v>
      </c>
      <c r="W601" t="s">
        <v>4502</v>
      </c>
      <c r="X601" t="s">
        <v>4503</v>
      </c>
      <c r="Y601" t="s">
        <v>924</v>
      </c>
    </row>
    <row r="602" spans="1:25">
      <c r="A602">
        <v>601</v>
      </c>
      <c r="B602" t="s">
        <v>4504</v>
      </c>
      <c r="C602">
        <v>109023</v>
      </c>
      <c r="D602" t="s">
        <v>4505</v>
      </c>
      <c r="E602" s="1">
        <v>4719000</v>
      </c>
      <c r="H602" t="s">
        <v>4506</v>
      </c>
      <c r="I602" t="s">
        <v>4191</v>
      </c>
      <c r="J602" t="s">
        <v>4507</v>
      </c>
      <c r="M602" t="s">
        <v>4508</v>
      </c>
      <c r="N602" t="s">
        <v>4509</v>
      </c>
      <c r="O602">
        <v>1090710</v>
      </c>
      <c r="P602">
        <v>1091206</v>
      </c>
      <c r="R602">
        <v>100</v>
      </c>
      <c r="S602">
        <v>100</v>
      </c>
      <c r="T602" t="s">
        <v>944</v>
      </c>
      <c r="U602" s="1">
        <v>4719000</v>
      </c>
      <c r="V602" t="s">
        <v>4510</v>
      </c>
      <c r="W602" t="s">
        <v>4511</v>
      </c>
      <c r="X602" t="s">
        <v>4512</v>
      </c>
      <c r="Y602">
        <v>109023</v>
      </c>
    </row>
    <row r="603" spans="1:25">
      <c r="A603">
        <v>602</v>
      </c>
      <c r="B603" t="s">
        <v>4504</v>
      </c>
      <c r="C603">
        <v>110005</v>
      </c>
      <c r="D603" t="s">
        <v>4513</v>
      </c>
      <c r="E603" s="1">
        <v>5670000</v>
      </c>
      <c r="F603" s="1">
        <v>5785900</v>
      </c>
      <c r="H603" t="s">
        <v>4514</v>
      </c>
      <c r="I603" t="s">
        <v>4515</v>
      </c>
      <c r="J603" t="s">
        <v>4507</v>
      </c>
      <c r="K603">
        <v>216207.95509999999</v>
      </c>
      <c r="L603">
        <v>2603419.0419999999</v>
      </c>
      <c r="M603" t="s">
        <v>4516</v>
      </c>
      <c r="N603" t="s">
        <v>4517</v>
      </c>
      <c r="O603">
        <v>1100504</v>
      </c>
      <c r="P603">
        <v>1100712</v>
      </c>
      <c r="Q603">
        <v>1100823</v>
      </c>
      <c r="R603">
        <v>100</v>
      </c>
      <c r="S603">
        <v>100</v>
      </c>
      <c r="T603" t="s">
        <v>944</v>
      </c>
      <c r="U603">
        <v>0</v>
      </c>
      <c r="V603" t="s">
        <v>4510</v>
      </c>
      <c r="W603" t="s">
        <v>4511</v>
      </c>
      <c r="X603" t="s">
        <v>4518</v>
      </c>
      <c r="Y603">
        <v>110005</v>
      </c>
    </row>
    <row r="604" spans="1:25">
      <c r="A604">
        <v>603</v>
      </c>
      <c r="B604" t="s">
        <v>4519</v>
      </c>
      <c r="C604">
        <v>110080901</v>
      </c>
      <c r="D604" t="s">
        <v>4520</v>
      </c>
      <c r="E604" s="1">
        <v>1880000</v>
      </c>
      <c r="H604" t="s">
        <v>4519</v>
      </c>
      <c r="I604" t="s">
        <v>4498</v>
      </c>
      <c r="J604" t="s">
        <v>1216</v>
      </c>
      <c r="M604" t="s">
        <v>4521</v>
      </c>
      <c r="N604" t="s">
        <v>4522</v>
      </c>
      <c r="O604">
        <v>1100920</v>
      </c>
      <c r="P604">
        <v>1101015</v>
      </c>
      <c r="R604">
        <v>100</v>
      </c>
      <c r="S604">
        <v>100</v>
      </c>
      <c r="T604" t="s">
        <v>1303</v>
      </c>
      <c r="U604">
        <v>0</v>
      </c>
      <c r="V604" t="s">
        <v>4523</v>
      </c>
      <c r="W604" t="s">
        <v>4524</v>
      </c>
      <c r="X604" t="s">
        <v>4525</v>
      </c>
      <c r="Y604" t="s">
        <v>924</v>
      </c>
    </row>
    <row r="605" spans="1:25">
      <c r="A605">
        <v>604</v>
      </c>
      <c r="B605" t="s">
        <v>4519</v>
      </c>
      <c r="C605">
        <v>110081601</v>
      </c>
      <c r="D605" t="s">
        <v>4526</v>
      </c>
      <c r="E605" s="1">
        <v>1780000</v>
      </c>
      <c r="I605" t="s">
        <v>4527</v>
      </c>
      <c r="J605" t="s">
        <v>1216</v>
      </c>
      <c r="M605" t="s">
        <v>4528</v>
      </c>
      <c r="N605" t="s">
        <v>4529</v>
      </c>
      <c r="P605">
        <v>1110630</v>
      </c>
      <c r="R605" t="s">
        <v>3065</v>
      </c>
      <c r="V605" t="s">
        <v>4523</v>
      </c>
      <c r="W605" t="s">
        <v>4524</v>
      </c>
      <c r="X605" t="s">
        <v>4525</v>
      </c>
      <c r="Y605" t="s">
        <v>924</v>
      </c>
    </row>
    <row r="606" spans="1:25">
      <c r="A606">
        <v>605</v>
      </c>
      <c r="B606" t="s">
        <v>4530</v>
      </c>
      <c r="C606">
        <v>110020</v>
      </c>
      <c r="D606" t="s">
        <v>4531</v>
      </c>
      <c r="E606" s="1">
        <v>5280000</v>
      </c>
      <c r="F606" s="1">
        <v>5280000</v>
      </c>
      <c r="H606" t="s">
        <v>4532</v>
      </c>
      <c r="I606" t="s">
        <v>4533</v>
      </c>
      <c r="J606" t="s">
        <v>1288</v>
      </c>
      <c r="K606">
        <v>220873.8346</v>
      </c>
      <c r="L606">
        <v>2597146.3080000002</v>
      </c>
      <c r="M606" t="s">
        <v>4534</v>
      </c>
      <c r="N606" t="s">
        <v>4535</v>
      </c>
      <c r="O606">
        <v>1100714</v>
      </c>
      <c r="P606">
        <v>1110109</v>
      </c>
      <c r="Q606">
        <v>1110109</v>
      </c>
      <c r="R606">
        <v>100</v>
      </c>
      <c r="S606">
        <v>100</v>
      </c>
      <c r="T606" t="s">
        <v>1303</v>
      </c>
      <c r="U606" s="1">
        <v>5280000</v>
      </c>
      <c r="V606" t="s">
        <v>4536</v>
      </c>
      <c r="W606" t="s">
        <v>4537</v>
      </c>
      <c r="X606" t="s">
        <v>4538</v>
      </c>
      <c r="Y606" t="s">
        <v>924</v>
      </c>
    </row>
    <row r="607" spans="1:25">
      <c r="A607">
        <v>606</v>
      </c>
      <c r="B607" t="s">
        <v>4530</v>
      </c>
      <c r="C607">
        <v>110054</v>
      </c>
      <c r="D607" t="s">
        <v>4539</v>
      </c>
      <c r="E607" s="1">
        <v>2000000</v>
      </c>
      <c r="H607" t="s">
        <v>4532</v>
      </c>
      <c r="I607" t="s">
        <v>4540</v>
      </c>
      <c r="J607" t="s">
        <v>1288</v>
      </c>
      <c r="K607">
        <v>217798.99720000001</v>
      </c>
      <c r="L607">
        <v>2581747.6290000002</v>
      </c>
      <c r="M607" t="s">
        <v>4541</v>
      </c>
      <c r="N607" t="s">
        <v>4542</v>
      </c>
      <c r="O607">
        <v>1101231</v>
      </c>
      <c r="P607">
        <v>1110529</v>
      </c>
      <c r="R607">
        <v>34.5</v>
      </c>
      <c r="S607">
        <v>32.06</v>
      </c>
      <c r="T607" t="s">
        <v>964</v>
      </c>
      <c r="U607">
        <v>0</v>
      </c>
      <c r="V607" t="s">
        <v>4543</v>
      </c>
      <c r="W607" t="s">
        <v>4537</v>
      </c>
      <c r="X607" t="s">
        <v>4544</v>
      </c>
      <c r="Y607" t="s">
        <v>924</v>
      </c>
    </row>
    <row r="608" spans="1:25">
      <c r="A608">
        <v>607</v>
      </c>
      <c r="B608" t="s">
        <v>4530</v>
      </c>
      <c r="C608">
        <v>110063</v>
      </c>
      <c r="D608" t="s">
        <v>4545</v>
      </c>
      <c r="E608" s="1">
        <v>1550000</v>
      </c>
      <c r="H608" t="s">
        <v>4532</v>
      </c>
      <c r="I608" t="s">
        <v>4546</v>
      </c>
      <c r="J608" t="s">
        <v>1288</v>
      </c>
      <c r="K608">
        <v>224496.79269999999</v>
      </c>
      <c r="L608">
        <v>2592831.3689999999</v>
      </c>
      <c r="M608" t="s">
        <v>4534</v>
      </c>
      <c r="N608" t="s">
        <v>4547</v>
      </c>
      <c r="O608">
        <v>1110108</v>
      </c>
      <c r="P608">
        <v>1110616</v>
      </c>
      <c r="R608">
        <v>16.57</v>
      </c>
      <c r="S608">
        <v>3</v>
      </c>
      <c r="T608" t="s">
        <v>964</v>
      </c>
      <c r="U608">
        <v>0</v>
      </c>
      <c r="V608" t="s">
        <v>4536</v>
      </c>
      <c r="W608" t="s">
        <v>4537</v>
      </c>
      <c r="X608" t="s">
        <v>4538</v>
      </c>
      <c r="Y608" t="s">
        <v>924</v>
      </c>
    </row>
    <row r="609" spans="1:25">
      <c r="A609">
        <v>608</v>
      </c>
      <c r="B609" t="s">
        <v>4548</v>
      </c>
      <c r="C609" t="s">
        <v>4549</v>
      </c>
      <c r="D609" t="s">
        <v>4550</v>
      </c>
      <c r="E609" s="1">
        <v>26570000</v>
      </c>
      <c r="H609" t="s">
        <v>4273</v>
      </c>
      <c r="I609" t="s">
        <v>4551</v>
      </c>
      <c r="J609" t="s">
        <v>2069</v>
      </c>
      <c r="K609">
        <v>169262.9093</v>
      </c>
      <c r="L609">
        <v>2587130.827</v>
      </c>
      <c r="M609" t="s">
        <v>2069</v>
      </c>
      <c r="N609" t="s">
        <v>4552</v>
      </c>
      <c r="O609">
        <v>1100402</v>
      </c>
      <c r="P609">
        <v>1110327</v>
      </c>
      <c r="R609">
        <v>62.45</v>
      </c>
      <c r="S609">
        <v>66.680000000000007</v>
      </c>
      <c r="T609" t="s">
        <v>964</v>
      </c>
      <c r="U609">
        <v>0</v>
      </c>
      <c r="V609" t="s">
        <v>4553</v>
      </c>
      <c r="W609" t="s">
        <v>4554</v>
      </c>
      <c r="X609" t="s">
        <v>4555</v>
      </c>
      <c r="Y609">
        <v>1060838</v>
      </c>
    </row>
    <row r="610" spans="1:25">
      <c r="A610">
        <v>609</v>
      </c>
      <c r="B610" t="s">
        <v>4548</v>
      </c>
      <c r="C610" t="s">
        <v>4556</v>
      </c>
      <c r="D610" t="s">
        <v>4557</v>
      </c>
      <c r="E610" s="1">
        <v>22800000</v>
      </c>
      <c r="F610" s="1">
        <v>22286160</v>
      </c>
      <c r="H610" t="s">
        <v>4273</v>
      </c>
      <c r="I610" t="s">
        <v>4558</v>
      </c>
      <c r="J610" t="s">
        <v>1541</v>
      </c>
      <c r="K610">
        <v>167571.9031</v>
      </c>
      <c r="L610">
        <v>2592803.7259999998</v>
      </c>
      <c r="M610" t="s">
        <v>1541</v>
      </c>
      <c r="N610" t="s">
        <v>4559</v>
      </c>
      <c r="O610">
        <v>1100323</v>
      </c>
      <c r="P610">
        <v>1101018</v>
      </c>
      <c r="Q610">
        <v>1110119</v>
      </c>
      <c r="R610">
        <v>100</v>
      </c>
      <c r="S610">
        <v>100</v>
      </c>
      <c r="T610" t="s">
        <v>1452</v>
      </c>
      <c r="U610" s="1">
        <v>22286160</v>
      </c>
      <c r="V610" t="s">
        <v>4560</v>
      </c>
      <c r="W610" t="s">
        <v>4554</v>
      </c>
      <c r="X610" t="s">
        <v>4561</v>
      </c>
      <c r="Y610" t="s">
        <v>405</v>
      </c>
    </row>
    <row r="611" spans="1:25">
      <c r="A611">
        <v>610</v>
      </c>
      <c r="B611" t="s">
        <v>4548</v>
      </c>
      <c r="C611" t="s">
        <v>4562</v>
      </c>
      <c r="D611" t="s">
        <v>4563</v>
      </c>
      <c r="E611" s="1">
        <v>125800000</v>
      </c>
      <c r="H611" t="s">
        <v>4488</v>
      </c>
      <c r="I611" t="s">
        <v>1533</v>
      </c>
      <c r="J611" t="s">
        <v>1541</v>
      </c>
      <c r="K611">
        <v>168032.25109999999</v>
      </c>
      <c r="L611">
        <v>2594999.1370000001</v>
      </c>
      <c r="M611" t="s">
        <v>1541</v>
      </c>
      <c r="N611" t="s">
        <v>4564</v>
      </c>
      <c r="O611">
        <v>1100416</v>
      </c>
      <c r="P611">
        <v>1111206</v>
      </c>
      <c r="R611">
        <v>49.49</v>
      </c>
      <c r="S611">
        <v>48.06</v>
      </c>
      <c r="T611" t="s">
        <v>964</v>
      </c>
      <c r="U611" s="1">
        <v>3071755</v>
      </c>
      <c r="V611" t="s">
        <v>4565</v>
      </c>
      <c r="W611" t="s">
        <v>4566</v>
      </c>
      <c r="X611" t="s">
        <v>4567</v>
      </c>
      <c r="Y611" t="s">
        <v>405</v>
      </c>
    </row>
    <row r="612" spans="1:25">
      <c r="A612">
        <v>611</v>
      </c>
      <c r="B612" t="s">
        <v>4548</v>
      </c>
      <c r="C612" t="s">
        <v>4568</v>
      </c>
      <c r="D612" t="s">
        <v>4569</v>
      </c>
      <c r="E612" s="1">
        <v>320000000</v>
      </c>
      <c r="H612" t="s">
        <v>4570</v>
      </c>
      <c r="I612" t="s">
        <v>4480</v>
      </c>
      <c r="J612" t="s">
        <v>2199</v>
      </c>
      <c r="K612">
        <v>181431.99530000001</v>
      </c>
      <c r="L612">
        <v>2600891.44</v>
      </c>
      <c r="M612" t="s">
        <v>2199</v>
      </c>
      <c r="N612" t="s">
        <v>4571</v>
      </c>
      <c r="O612">
        <v>1101003</v>
      </c>
      <c r="P612">
        <v>1120326</v>
      </c>
      <c r="R612">
        <v>2.2400000000000002</v>
      </c>
      <c r="S612">
        <v>3.09</v>
      </c>
      <c r="T612" t="s">
        <v>964</v>
      </c>
      <c r="U612">
        <v>0</v>
      </c>
      <c r="V612" t="s">
        <v>4572</v>
      </c>
      <c r="W612" t="s">
        <v>4554</v>
      </c>
      <c r="X612" t="s">
        <v>4573</v>
      </c>
      <c r="Y612" t="s">
        <v>924</v>
      </c>
    </row>
    <row r="613" spans="1:25">
      <c r="A613">
        <v>612</v>
      </c>
      <c r="B613" t="s">
        <v>4574</v>
      </c>
      <c r="C613" t="s">
        <v>453</v>
      </c>
      <c r="D613" t="s">
        <v>449</v>
      </c>
      <c r="E613" s="1">
        <v>150000000</v>
      </c>
      <c r="F613" s="1">
        <v>210988000</v>
      </c>
      <c r="H613" t="s">
        <v>4273</v>
      </c>
      <c r="I613" t="s">
        <v>4575</v>
      </c>
      <c r="J613" t="s">
        <v>4490</v>
      </c>
      <c r="K613">
        <v>177705.8744</v>
      </c>
      <c r="L613">
        <v>2592804.1379999998</v>
      </c>
      <c r="M613" t="s">
        <v>4576</v>
      </c>
      <c r="N613" t="s">
        <v>4577</v>
      </c>
      <c r="O613">
        <v>1080819</v>
      </c>
      <c r="P613">
        <v>1091110</v>
      </c>
      <c r="Q613">
        <v>1110410</v>
      </c>
      <c r="R613">
        <v>98.16</v>
      </c>
      <c r="S613">
        <v>97.1</v>
      </c>
      <c r="T613" t="s">
        <v>964</v>
      </c>
      <c r="U613" s="1">
        <v>147784433</v>
      </c>
      <c r="V613" t="s">
        <v>4578</v>
      </c>
      <c r="W613" t="s">
        <v>4579</v>
      </c>
      <c r="X613" t="s">
        <v>4580</v>
      </c>
      <c r="Y613" t="s">
        <v>448</v>
      </c>
    </row>
    <row r="614" spans="1:25">
      <c r="A614">
        <v>613</v>
      </c>
      <c r="B614" t="s">
        <v>4574</v>
      </c>
      <c r="C614" t="s">
        <v>4581</v>
      </c>
      <c r="D614" t="s">
        <v>4582</v>
      </c>
      <c r="E614" s="1">
        <v>162000000</v>
      </c>
      <c r="H614" t="s">
        <v>4273</v>
      </c>
      <c r="I614" t="s">
        <v>1295</v>
      </c>
      <c r="J614" t="s">
        <v>1534</v>
      </c>
      <c r="K614">
        <v>175407.6214</v>
      </c>
      <c r="L614">
        <v>2594541.9169999999</v>
      </c>
      <c r="M614" t="s">
        <v>1534</v>
      </c>
      <c r="N614" t="s">
        <v>4583</v>
      </c>
      <c r="O614">
        <v>1080630</v>
      </c>
      <c r="P614">
        <v>1090930</v>
      </c>
      <c r="Q614">
        <v>1091118</v>
      </c>
      <c r="R614">
        <v>100</v>
      </c>
      <c r="S614">
        <v>35.520000000000003</v>
      </c>
      <c r="T614" t="s">
        <v>933</v>
      </c>
      <c r="U614">
        <v>0</v>
      </c>
      <c r="V614" t="s">
        <v>4584</v>
      </c>
      <c r="W614" t="s">
        <v>4585</v>
      </c>
      <c r="X614" t="s">
        <v>4586</v>
      </c>
      <c r="Y614" t="s">
        <v>448</v>
      </c>
    </row>
    <row r="615" spans="1:25">
      <c r="A615">
        <v>614</v>
      </c>
      <c r="B615" t="s">
        <v>4574</v>
      </c>
      <c r="C615" t="s">
        <v>4587</v>
      </c>
      <c r="D615" t="s">
        <v>4588</v>
      </c>
      <c r="E615" s="1">
        <v>37100000</v>
      </c>
      <c r="F615" s="1">
        <v>37029647</v>
      </c>
      <c r="H615" t="s">
        <v>1532</v>
      </c>
      <c r="I615" t="s">
        <v>4082</v>
      </c>
      <c r="J615" t="s">
        <v>2272</v>
      </c>
      <c r="K615">
        <v>184564.98240000001</v>
      </c>
      <c r="L615">
        <v>2611190.733</v>
      </c>
      <c r="M615" t="s">
        <v>2272</v>
      </c>
      <c r="N615" t="s">
        <v>4589</v>
      </c>
      <c r="O615">
        <v>1090824</v>
      </c>
      <c r="P615">
        <v>1100818</v>
      </c>
      <c r="Q615">
        <v>1100921</v>
      </c>
      <c r="R615">
        <v>100</v>
      </c>
      <c r="S615">
        <v>100</v>
      </c>
      <c r="T615" t="s">
        <v>944</v>
      </c>
      <c r="U615" s="1">
        <v>37029647</v>
      </c>
      <c r="V615" t="s">
        <v>4590</v>
      </c>
      <c r="W615" t="s">
        <v>4591</v>
      </c>
      <c r="X615" t="s">
        <v>4592</v>
      </c>
      <c r="Y615" t="s">
        <v>405</v>
      </c>
    </row>
    <row r="616" spans="1:25">
      <c r="A616">
        <v>615</v>
      </c>
      <c r="B616" t="s">
        <v>4574</v>
      </c>
      <c r="C616" t="s">
        <v>552</v>
      </c>
      <c r="D616" t="s">
        <v>549</v>
      </c>
      <c r="E616" s="1">
        <v>157500000</v>
      </c>
      <c r="F616" s="1">
        <v>170416015</v>
      </c>
      <c r="H616" t="s">
        <v>4593</v>
      </c>
      <c r="I616" t="s">
        <v>2523</v>
      </c>
      <c r="J616" t="s">
        <v>2069</v>
      </c>
      <c r="K616">
        <v>163707.04060000001</v>
      </c>
      <c r="L616">
        <v>2588233.574</v>
      </c>
      <c r="M616" t="s">
        <v>2069</v>
      </c>
      <c r="N616" t="s">
        <v>4594</v>
      </c>
      <c r="O616">
        <v>1090529</v>
      </c>
      <c r="P616">
        <v>1100920</v>
      </c>
      <c r="Q616">
        <v>1110323</v>
      </c>
      <c r="R616">
        <v>100</v>
      </c>
      <c r="S616">
        <v>100</v>
      </c>
      <c r="T616" t="s">
        <v>960</v>
      </c>
      <c r="U616" s="1">
        <v>146009787</v>
      </c>
      <c r="V616" t="s">
        <v>4595</v>
      </c>
      <c r="W616" t="s">
        <v>4596</v>
      </c>
      <c r="X616" t="s">
        <v>4597</v>
      </c>
      <c r="Y616" t="s">
        <v>405</v>
      </c>
    </row>
    <row r="617" spans="1:25">
      <c r="A617">
        <v>616</v>
      </c>
      <c r="B617" t="s">
        <v>4574</v>
      </c>
      <c r="C617" t="s">
        <v>4598</v>
      </c>
      <c r="D617" t="s">
        <v>4599</v>
      </c>
      <c r="E617" s="1">
        <v>2885000</v>
      </c>
      <c r="F617" s="1">
        <v>2881289</v>
      </c>
      <c r="H617" t="s">
        <v>1532</v>
      </c>
      <c r="I617" t="s">
        <v>4600</v>
      </c>
      <c r="J617" t="s">
        <v>1541</v>
      </c>
      <c r="K617">
        <v>163001.01060000001</v>
      </c>
      <c r="L617">
        <v>2595912.662</v>
      </c>
      <c r="M617" t="s">
        <v>1541</v>
      </c>
      <c r="N617" t="s">
        <v>4601</v>
      </c>
      <c r="O617">
        <v>1090324</v>
      </c>
      <c r="P617">
        <v>1090820</v>
      </c>
      <c r="Q617">
        <v>1090904</v>
      </c>
      <c r="R617">
        <v>100</v>
      </c>
      <c r="S617">
        <v>100</v>
      </c>
      <c r="T617" t="s">
        <v>1303</v>
      </c>
      <c r="U617" s="1">
        <v>2881289</v>
      </c>
      <c r="V617" t="s">
        <v>4602</v>
      </c>
      <c r="W617" t="s">
        <v>4603</v>
      </c>
      <c r="X617" t="s">
        <v>4604</v>
      </c>
      <c r="Y617" t="s">
        <v>405</v>
      </c>
    </row>
    <row r="618" spans="1:25">
      <c r="A618">
        <v>617</v>
      </c>
      <c r="B618" t="s">
        <v>4574</v>
      </c>
      <c r="C618" t="s">
        <v>4605</v>
      </c>
      <c r="D618" t="s">
        <v>4606</v>
      </c>
      <c r="E618" s="1">
        <v>3643000</v>
      </c>
      <c r="F618" s="1">
        <v>3643000</v>
      </c>
      <c r="H618" t="s">
        <v>1532</v>
      </c>
      <c r="I618" t="s">
        <v>2258</v>
      </c>
      <c r="J618" t="s">
        <v>1541</v>
      </c>
      <c r="K618">
        <v>166715.97880000001</v>
      </c>
      <c r="L618">
        <v>2592993.2560000001</v>
      </c>
      <c r="M618" t="s">
        <v>1541</v>
      </c>
      <c r="N618" t="s">
        <v>4607</v>
      </c>
      <c r="O618">
        <v>1090407</v>
      </c>
      <c r="P618">
        <v>1090804</v>
      </c>
      <c r="Q618">
        <v>1090812</v>
      </c>
      <c r="R618">
        <v>100</v>
      </c>
      <c r="S618">
        <v>100</v>
      </c>
      <c r="T618" t="s">
        <v>1303</v>
      </c>
      <c r="U618" s="1">
        <v>3643000</v>
      </c>
      <c r="V618" t="s">
        <v>4608</v>
      </c>
      <c r="W618" t="s">
        <v>4609</v>
      </c>
      <c r="X618" t="s">
        <v>4610</v>
      </c>
      <c r="Y618" t="s">
        <v>405</v>
      </c>
    </row>
    <row r="619" spans="1:25">
      <c r="A619">
        <v>618</v>
      </c>
      <c r="B619" t="s">
        <v>4574</v>
      </c>
      <c r="C619" t="s">
        <v>4611</v>
      </c>
      <c r="D619" t="s">
        <v>4612</v>
      </c>
      <c r="E619" s="1">
        <v>34600000</v>
      </c>
      <c r="F619" s="1">
        <v>34672256</v>
      </c>
      <c r="H619" t="s">
        <v>4488</v>
      </c>
      <c r="I619" t="s">
        <v>4613</v>
      </c>
      <c r="J619" t="s">
        <v>1534</v>
      </c>
      <c r="K619">
        <v>171600.36660000001</v>
      </c>
      <c r="L619">
        <v>2592710.7650000001</v>
      </c>
      <c r="M619" t="s">
        <v>1534</v>
      </c>
      <c r="N619" t="s">
        <v>4614</v>
      </c>
      <c r="O619">
        <v>1090820</v>
      </c>
      <c r="P619">
        <v>1100913</v>
      </c>
      <c r="Q619">
        <v>1101022</v>
      </c>
      <c r="R619">
        <v>100</v>
      </c>
      <c r="S619">
        <v>100</v>
      </c>
      <c r="T619" t="s">
        <v>960</v>
      </c>
      <c r="U619" s="1">
        <v>27802898</v>
      </c>
      <c r="V619" t="s">
        <v>4590</v>
      </c>
      <c r="W619" t="s">
        <v>4591</v>
      </c>
      <c r="X619" t="s">
        <v>4615</v>
      </c>
      <c r="Y619" t="s">
        <v>405</v>
      </c>
    </row>
    <row r="620" spans="1:25">
      <c r="A620">
        <v>619</v>
      </c>
      <c r="B620" t="s">
        <v>4574</v>
      </c>
      <c r="C620" t="s">
        <v>4616</v>
      </c>
      <c r="D620" t="s">
        <v>4617</v>
      </c>
      <c r="E620" s="1">
        <v>154000000</v>
      </c>
      <c r="F620" s="1">
        <v>169512693</v>
      </c>
      <c r="H620" t="s">
        <v>4488</v>
      </c>
      <c r="I620" t="s">
        <v>4618</v>
      </c>
      <c r="J620" t="s">
        <v>2069</v>
      </c>
      <c r="K620">
        <v>169143.92860000001</v>
      </c>
      <c r="L620">
        <v>2593486.719</v>
      </c>
      <c r="M620" t="s">
        <v>2069</v>
      </c>
      <c r="N620" t="s">
        <v>4619</v>
      </c>
      <c r="O620">
        <v>1091101</v>
      </c>
      <c r="P620">
        <v>1111031</v>
      </c>
      <c r="Q620">
        <v>1110911</v>
      </c>
      <c r="R620">
        <v>80.09</v>
      </c>
      <c r="S620">
        <v>89.87</v>
      </c>
      <c r="T620" t="s">
        <v>964</v>
      </c>
      <c r="U620" s="1">
        <v>110448920</v>
      </c>
      <c r="V620" t="s">
        <v>4620</v>
      </c>
      <c r="W620" t="s">
        <v>4621</v>
      </c>
      <c r="X620" t="s">
        <v>4622</v>
      </c>
      <c r="Y620" t="s">
        <v>405</v>
      </c>
    </row>
    <row r="621" spans="1:25">
      <c r="A621">
        <v>620</v>
      </c>
      <c r="B621" t="s">
        <v>4574</v>
      </c>
      <c r="C621" t="s">
        <v>4623</v>
      </c>
      <c r="D621" t="s">
        <v>4624</v>
      </c>
      <c r="E621" s="1">
        <v>5900000</v>
      </c>
      <c r="F621" s="1">
        <v>6006290</v>
      </c>
      <c r="H621" t="s">
        <v>1532</v>
      </c>
      <c r="I621" t="s">
        <v>4558</v>
      </c>
      <c r="J621" t="s">
        <v>1541</v>
      </c>
      <c r="K621">
        <v>165868.03829999999</v>
      </c>
      <c r="L621">
        <v>2593495.8050000002</v>
      </c>
      <c r="M621" t="s">
        <v>1541</v>
      </c>
      <c r="N621" t="s">
        <v>4625</v>
      </c>
      <c r="O621">
        <v>1090407</v>
      </c>
      <c r="P621">
        <v>1090903</v>
      </c>
      <c r="Q621">
        <v>1091127</v>
      </c>
      <c r="R621">
        <v>100</v>
      </c>
      <c r="S621">
        <v>100</v>
      </c>
      <c r="T621" t="s">
        <v>944</v>
      </c>
      <c r="U621" s="1">
        <v>5376096</v>
      </c>
      <c r="V621" t="s">
        <v>4602</v>
      </c>
      <c r="W621" t="s">
        <v>4603</v>
      </c>
      <c r="X621" t="s">
        <v>4604</v>
      </c>
      <c r="Y621" t="s">
        <v>405</v>
      </c>
    </row>
    <row r="622" spans="1:25">
      <c r="A622">
        <v>621</v>
      </c>
      <c r="B622" t="s">
        <v>4574</v>
      </c>
      <c r="C622" t="s">
        <v>4626</v>
      </c>
      <c r="D622" t="s">
        <v>4627</v>
      </c>
      <c r="E622" s="1">
        <v>2670000</v>
      </c>
      <c r="H622" t="s">
        <v>4273</v>
      </c>
      <c r="I622" t="s">
        <v>4628</v>
      </c>
      <c r="J622" t="s">
        <v>1647</v>
      </c>
      <c r="K622">
        <v>182938.6648</v>
      </c>
      <c r="L622">
        <v>2598140.648</v>
      </c>
      <c r="M622" t="s">
        <v>1647</v>
      </c>
      <c r="N622" t="s">
        <v>4629</v>
      </c>
      <c r="O622">
        <v>1090602</v>
      </c>
      <c r="P622">
        <v>1091010</v>
      </c>
      <c r="Q622">
        <v>1091216</v>
      </c>
      <c r="R622">
        <v>100</v>
      </c>
      <c r="S622">
        <v>100</v>
      </c>
      <c r="T622" t="s">
        <v>944</v>
      </c>
      <c r="U622" s="1">
        <v>2670000</v>
      </c>
      <c r="V622" t="s">
        <v>4630</v>
      </c>
      <c r="W622" t="s">
        <v>4631</v>
      </c>
      <c r="X622" t="s">
        <v>4632</v>
      </c>
      <c r="Y622" t="s">
        <v>405</v>
      </c>
    </row>
    <row r="623" spans="1:25">
      <c r="A623">
        <v>622</v>
      </c>
      <c r="B623" t="s">
        <v>4574</v>
      </c>
      <c r="C623" t="s">
        <v>4633</v>
      </c>
      <c r="D623" t="s">
        <v>4634</v>
      </c>
      <c r="E623" s="1">
        <v>18200000</v>
      </c>
      <c r="F623" s="1">
        <v>18880000</v>
      </c>
      <c r="H623" t="s">
        <v>4635</v>
      </c>
      <c r="I623" t="s">
        <v>4636</v>
      </c>
      <c r="J623" t="s">
        <v>1647</v>
      </c>
      <c r="K623">
        <v>181591.14929999999</v>
      </c>
      <c r="L623">
        <v>2593773.1090000002</v>
      </c>
      <c r="M623" t="s">
        <v>1647</v>
      </c>
      <c r="N623" t="s">
        <v>4637</v>
      </c>
      <c r="O623">
        <v>1100509</v>
      </c>
      <c r="P623">
        <v>1101204</v>
      </c>
      <c r="Q623">
        <v>1110210</v>
      </c>
      <c r="R623">
        <v>100</v>
      </c>
      <c r="S623">
        <v>100</v>
      </c>
      <c r="T623" t="s">
        <v>1303</v>
      </c>
      <c r="U623" s="1">
        <v>18880000</v>
      </c>
      <c r="V623" t="s">
        <v>4638</v>
      </c>
      <c r="W623" t="s">
        <v>4639</v>
      </c>
      <c r="X623" t="s">
        <v>4640</v>
      </c>
      <c r="Y623" t="s">
        <v>405</v>
      </c>
    </row>
    <row r="624" spans="1:25">
      <c r="A624">
        <v>623</v>
      </c>
      <c r="B624" t="s">
        <v>4574</v>
      </c>
      <c r="C624" t="s">
        <v>4641</v>
      </c>
      <c r="D624" t="s">
        <v>4642</v>
      </c>
      <c r="E624" s="1">
        <v>11000000</v>
      </c>
      <c r="F624" s="1">
        <v>13493272</v>
      </c>
      <c r="H624" t="s">
        <v>1532</v>
      </c>
      <c r="I624" t="s">
        <v>4636</v>
      </c>
      <c r="J624" t="s">
        <v>2304</v>
      </c>
      <c r="K624">
        <v>188759.46179999999</v>
      </c>
      <c r="L624">
        <v>2604684.6740000001</v>
      </c>
      <c r="M624" t="s">
        <v>2304</v>
      </c>
      <c r="N624" t="s">
        <v>4643</v>
      </c>
      <c r="O624">
        <v>1100509</v>
      </c>
      <c r="P624">
        <v>1101005</v>
      </c>
      <c r="Q624">
        <v>1101216</v>
      </c>
      <c r="R624">
        <v>100</v>
      </c>
      <c r="S624">
        <v>100</v>
      </c>
      <c r="T624" t="s">
        <v>944</v>
      </c>
      <c r="U624" s="1">
        <v>9405000</v>
      </c>
      <c r="V624" t="s">
        <v>4590</v>
      </c>
      <c r="W624" t="s">
        <v>4591</v>
      </c>
      <c r="X624" t="s">
        <v>4615</v>
      </c>
      <c r="Y624" t="s">
        <v>405</v>
      </c>
    </row>
    <row r="625" spans="1:25">
      <c r="A625">
        <v>624</v>
      </c>
      <c r="B625" t="s">
        <v>4574</v>
      </c>
      <c r="C625" t="s">
        <v>4644</v>
      </c>
      <c r="D625" t="s">
        <v>4645</v>
      </c>
      <c r="E625" s="1">
        <v>90750000</v>
      </c>
      <c r="H625" t="s">
        <v>1532</v>
      </c>
      <c r="I625" t="s">
        <v>4082</v>
      </c>
      <c r="J625" t="s">
        <v>2272</v>
      </c>
      <c r="K625">
        <v>184574.86809999999</v>
      </c>
      <c r="L625">
        <v>2611196.7420000001</v>
      </c>
      <c r="M625" t="s">
        <v>2272</v>
      </c>
      <c r="N625" t="s">
        <v>4646</v>
      </c>
      <c r="O625">
        <v>1100901</v>
      </c>
      <c r="P625">
        <v>1110925</v>
      </c>
      <c r="R625">
        <v>15</v>
      </c>
      <c r="S625">
        <v>25</v>
      </c>
      <c r="T625" t="s">
        <v>964</v>
      </c>
      <c r="U625" s="1">
        <v>6586250</v>
      </c>
      <c r="V625" t="s">
        <v>4647</v>
      </c>
      <c r="W625" t="s">
        <v>4591</v>
      </c>
      <c r="X625" t="s">
        <v>4615</v>
      </c>
      <c r="Y625" t="s">
        <v>405</v>
      </c>
    </row>
    <row r="626" spans="1:25">
      <c r="A626">
        <v>625</v>
      </c>
      <c r="B626" t="s">
        <v>4574</v>
      </c>
      <c r="C626" t="s">
        <v>4648</v>
      </c>
      <c r="D626" t="s">
        <v>4649</v>
      </c>
      <c r="E626" s="1">
        <v>65500000</v>
      </c>
      <c r="H626" t="s">
        <v>1532</v>
      </c>
      <c r="I626" t="s">
        <v>4650</v>
      </c>
      <c r="J626" t="s">
        <v>2286</v>
      </c>
      <c r="K626">
        <v>192641.38370000001</v>
      </c>
      <c r="L626">
        <v>2592627.61</v>
      </c>
      <c r="M626" t="s">
        <v>4651</v>
      </c>
      <c r="N626" t="s">
        <v>4652</v>
      </c>
      <c r="O626">
        <v>1101112</v>
      </c>
      <c r="P626">
        <v>1111106</v>
      </c>
      <c r="R626">
        <v>26.36</v>
      </c>
      <c r="S626">
        <v>27.38</v>
      </c>
      <c r="T626" t="s">
        <v>964</v>
      </c>
      <c r="U626" s="1">
        <v>6676268</v>
      </c>
      <c r="V626" t="s">
        <v>4653</v>
      </c>
      <c r="W626" t="s">
        <v>4631</v>
      </c>
      <c r="X626" t="s">
        <v>4654</v>
      </c>
      <c r="Y626" t="s">
        <v>405</v>
      </c>
    </row>
    <row r="627" spans="1:25">
      <c r="A627">
        <v>626</v>
      </c>
      <c r="B627" t="s">
        <v>4574</v>
      </c>
      <c r="C627" t="s">
        <v>4655</v>
      </c>
      <c r="D627" t="s">
        <v>4656</v>
      </c>
      <c r="E627" s="1">
        <v>120400000</v>
      </c>
      <c r="H627" t="s">
        <v>1071</v>
      </c>
      <c r="I627" t="s">
        <v>4613</v>
      </c>
      <c r="J627" t="s">
        <v>1541</v>
      </c>
      <c r="K627">
        <v>166438.26079999999</v>
      </c>
      <c r="L627">
        <v>2594553.9360000002</v>
      </c>
      <c r="M627" t="s">
        <v>1541</v>
      </c>
      <c r="N627" t="s">
        <v>4657</v>
      </c>
      <c r="O627">
        <v>1101016</v>
      </c>
      <c r="P627">
        <v>1120108</v>
      </c>
      <c r="R627">
        <v>7.56</v>
      </c>
      <c r="S627">
        <v>8.2100000000000009</v>
      </c>
      <c r="T627" t="s">
        <v>964</v>
      </c>
      <c r="U627">
        <v>0</v>
      </c>
      <c r="V627" t="s">
        <v>4602</v>
      </c>
      <c r="W627" t="s">
        <v>4603</v>
      </c>
      <c r="X627" t="s">
        <v>4604</v>
      </c>
      <c r="Y627" t="s">
        <v>405</v>
      </c>
    </row>
    <row r="628" spans="1:25">
      <c r="A628">
        <v>627</v>
      </c>
      <c r="B628" t="s">
        <v>4574</v>
      </c>
      <c r="C628" t="s">
        <v>4658</v>
      </c>
      <c r="D628" t="s">
        <v>4659</v>
      </c>
      <c r="E628" s="1">
        <v>199200000</v>
      </c>
      <c r="F628" s="1">
        <v>199200000</v>
      </c>
      <c r="H628" t="s">
        <v>3628</v>
      </c>
      <c r="I628" t="s">
        <v>4489</v>
      </c>
      <c r="J628" t="s">
        <v>2069</v>
      </c>
      <c r="K628">
        <v>169747.69870000001</v>
      </c>
      <c r="L628">
        <v>2588826.2209999999</v>
      </c>
      <c r="M628" t="s">
        <v>2069</v>
      </c>
      <c r="N628" t="s">
        <v>4660</v>
      </c>
      <c r="O628">
        <v>1100909</v>
      </c>
      <c r="P628">
        <v>1120302</v>
      </c>
      <c r="Q628">
        <v>1120522</v>
      </c>
      <c r="R628">
        <v>7.34</v>
      </c>
      <c r="S628">
        <v>7.35</v>
      </c>
      <c r="T628" t="s">
        <v>964</v>
      </c>
      <c r="U628" s="1">
        <v>12879150</v>
      </c>
      <c r="V628" t="s">
        <v>4661</v>
      </c>
      <c r="W628" t="s">
        <v>4596</v>
      </c>
      <c r="X628" t="s">
        <v>4597</v>
      </c>
      <c r="Y628" t="s">
        <v>924</v>
      </c>
    </row>
    <row r="629" spans="1:25">
      <c r="A629">
        <v>628</v>
      </c>
      <c r="B629" t="s">
        <v>4574</v>
      </c>
      <c r="C629" t="s">
        <v>4662</v>
      </c>
      <c r="D629" t="s">
        <v>4663</v>
      </c>
      <c r="E629" s="1">
        <v>186000000</v>
      </c>
      <c r="F629" s="1">
        <v>186000000</v>
      </c>
      <c r="H629" t="s">
        <v>3628</v>
      </c>
      <c r="I629" t="s">
        <v>2077</v>
      </c>
      <c r="J629" t="s">
        <v>2069</v>
      </c>
      <c r="K629">
        <v>168840.6489</v>
      </c>
      <c r="L629">
        <v>2588203.4500000002</v>
      </c>
      <c r="M629" t="s">
        <v>2069</v>
      </c>
      <c r="N629" t="s">
        <v>4664</v>
      </c>
      <c r="O629">
        <v>1101015</v>
      </c>
      <c r="P629">
        <v>1120606</v>
      </c>
      <c r="Q629">
        <v>1121023</v>
      </c>
      <c r="R629">
        <v>6.97</v>
      </c>
      <c r="S629">
        <v>10.029999999999999</v>
      </c>
      <c r="T629" t="s">
        <v>964</v>
      </c>
      <c r="U629">
        <v>0</v>
      </c>
      <c r="V629" t="s">
        <v>4661</v>
      </c>
      <c r="W629" t="s">
        <v>4596</v>
      </c>
      <c r="X629" t="s">
        <v>4597</v>
      </c>
      <c r="Y629" t="s">
        <v>924</v>
      </c>
    </row>
    <row r="630" spans="1:25">
      <c r="A630">
        <v>629</v>
      </c>
      <c r="B630" t="s">
        <v>4574</v>
      </c>
      <c r="C630" t="s">
        <v>4665</v>
      </c>
      <c r="D630" t="s">
        <v>4666</v>
      </c>
      <c r="E630" s="1">
        <v>16700000</v>
      </c>
      <c r="F630" s="1">
        <v>19950000</v>
      </c>
      <c r="H630" t="s">
        <v>4273</v>
      </c>
      <c r="I630" t="s">
        <v>4667</v>
      </c>
      <c r="J630" t="s">
        <v>2304</v>
      </c>
      <c r="K630">
        <v>190805.7885</v>
      </c>
      <c r="L630">
        <v>2604809.6609999998</v>
      </c>
      <c r="M630" t="s">
        <v>2304</v>
      </c>
      <c r="N630" t="s">
        <v>4668</v>
      </c>
      <c r="O630">
        <v>1100427</v>
      </c>
      <c r="P630">
        <v>1110220</v>
      </c>
      <c r="Q630">
        <v>1110428</v>
      </c>
      <c r="R630">
        <v>89.66</v>
      </c>
      <c r="S630">
        <v>89.66</v>
      </c>
      <c r="T630" t="s">
        <v>964</v>
      </c>
      <c r="U630" s="1">
        <v>15561785</v>
      </c>
      <c r="V630" t="s">
        <v>4669</v>
      </c>
      <c r="W630" t="s">
        <v>4621</v>
      </c>
      <c r="X630" t="s">
        <v>4670</v>
      </c>
      <c r="Y630" t="s">
        <v>405</v>
      </c>
    </row>
    <row r="631" spans="1:25">
      <c r="A631">
        <v>630</v>
      </c>
      <c r="B631" t="s">
        <v>4574</v>
      </c>
      <c r="C631" t="s">
        <v>4671</v>
      </c>
      <c r="D631" t="s">
        <v>4672</v>
      </c>
      <c r="E631" s="1">
        <v>53500000</v>
      </c>
      <c r="H631" t="s">
        <v>4273</v>
      </c>
      <c r="I631" t="s">
        <v>4650</v>
      </c>
      <c r="J631" t="s">
        <v>1647</v>
      </c>
      <c r="K631">
        <v>180845.3248</v>
      </c>
      <c r="L631">
        <v>2599361.105</v>
      </c>
      <c r="M631" t="s">
        <v>1647</v>
      </c>
      <c r="N631" t="s">
        <v>4673</v>
      </c>
      <c r="O631">
        <v>1100815</v>
      </c>
      <c r="P631">
        <v>1110809</v>
      </c>
      <c r="Q631">
        <v>1110816</v>
      </c>
      <c r="R631">
        <v>54.85</v>
      </c>
      <c r="S631">
        <v>55.92</v>
      </c>
      <c r="T631" t="s">
        <v>964</v>
      </c>
      <c r="U631" s="1">
        <v>20330000</v>
      </c>
      <c r="V631" t="s">
        <v>4638</v>
      </c>
      <c r="W631" t="s">
        <v>4631</v>
      </c>
      <c r="X631" t="s">
        <v>4640</v>
      </c>
      <c r="Y631" t="s">
        <v>405</v>
      </c>
    </row>
    <row r="632" spans="1:25">
      <c r="A632">
        <v>631</v>
      </c>
      <c r="B632" t="s">
        <v>4574</v>
      </c>
      <c r="C632" t="s">
        <v>4674</v>
      </c>
      <c r="D632" t="s">
        <v>4675</v>
      </c>
      <c r="E632" s="1">
        <v>147000000</v>
      </c>
      <c r="H632" t="s">
        <v>4273</v>
      </c>
      <c r="I632" t="s">
        <v>4551</v>
      </c>
      <c r="J632" t="s">
        <v>2069</v>
      </c>
      <c r="K632">
        <v>170110.55160000001</v>
      </c>
      <c r="L632">
        <v>2590976.9700000002</v>
      </c>
      <c r="M632" t="s">
        <v>2069</v>
      </c>
      <c r="N632" t="s">
        <v>4676</v>
      </c>
      <c r="O632">
        <v>1101230</v>
      </c>
      <c r="P632">
        <v>1120622</v>
      </c>
      <c r="R632">
        <v>0.7</v>
      </c>
      <c r="S632">
        <v>10.16</v>
      </c>
      <c r="T632" t="s">
        <v>964</v>
      </c>
      <c r="U632" s="1">
        <v>5565000</v>
      </c>
      <c r="V632" t="s">
        <v>4595</v>
      </c>
      <c r="W632" t="s">
        <v>4596</v>
      </c>
      <c r="X632" t="s">
        <v>4597</v>
      </c>
      <c r="Y632" t="s">
        <v>4677</v>
      </c>
    </row>
    <row r="633" spans="1:25">
      <c r="A633">
        <v>632</v>
      </c>
      <c r="B633" t="s">
        <v>4574</v>
      </c>
      <c r="C633" t="s">
        <v>4678</v>
      </c>
      <c r="D633" t="s">
        <v>4679</v>
      </c>
      <c r="E633" s="1">
        <v>139000000</v>
      </c>
      <c r="H633" t="s">
        <v>4488</v>
      </c>
      <c r="I633" t="s">
        <v>4618</v>
      </c>
      <c r="J633" t="s">
        <v>2069</v>
      </c>
      <c r="K633">
        <v>168886.42629999999</v>
      </c>
      <c r="L633">
        <v>2593676.3309999998</v>
      </c>
      <c r="M633" t="s">
        <v>2069</v>
      </c>
      <c r="N633" t="s">
        <v>4680</v>
      </c>
      <c r="O633">
        <v>1110120</v>
      </c>
      <c r="P633">
        <v>1111016</v>
      </c>
      <c r="R633">
        <v>13.25</v>
      </c>
      <c r="S633">
        <v>24.34</v>
      </c>
      <c r="T633" t="s">
        <v>964</v>
      </c>
      <c r="U633">
        <v>0</v>
      </c>
      <c r="V633" t="s">
        <v>4681</v>
      </c>
      <c r="W633" t="s">
        <v>4682</v>
      </c>
      <c r="X633" t="s">
        <v>4622</v>
      </c>
      <c r="Y633" t="s">
        <v>405</v>
      </c>
    </row>
    <row r="634" spans="1:25">
      <c r="A634">
        <v>633</v>
      </c>
      <c r="B634" t="s">
        <v>4574</v>
      </c>
      <c r="C634" t="s">
        <v>4683</v>
      </c>
      <c r="D634" t="s">
        <v>4684</v>
      </c>
      <c r="E634" s="1">
        <v>76400000</v>
      </c>
      <c r="F634" s="1">
        <v>76400000</v>
      </c>
      <c r="H634" t="s">
        <v>4273</v>
      </c>
      <c r="I634" t="s">
        <v>4685</v>
      </c>
      <c r="J634" t="s">
        <v>1534</v>
      </c>
      <c r="K634">
        <v>172369.56469999999</v>
      </c>
      <c r="L634">
        <v>2593861.6409999998</v>
      </c>
      <c r="M634" t="s">
        <v>1534</v>
      </c>
      <c r="N634" t="s">
        <v>4686</v>
      </c>
      <c r="O634">
        <v>1100710</v>
      </c>
      <c r="P634">
        <v>1111031</v>
      </c>
      <c r="Q634">
        <v>1110924</v>
      </c>
      <c r="R634">
        <v>35.200000000000003</v>
      </c>
      <c r="S634">
        <v>56.94</v>
      </c>
      <c r="T634" t="s">
        <v>964</v>
      </c>
      <c r="U634" s="1">
        <v>24131900</v>
      </c>
      <c r="V634" t="s">
        <v>4687</v>
      </c>
      <c r="W634" t="s">
        <v>4688</v>
      </c>
      <c r="X634" t="s">
        <v>4689</v>
      </c>
      <c r="Y634" t="s">
        <v>405</v>
      </c>
    </row>
    <row r="635" spans="1:25">
      <c r="A635">
        <v>634</v>
      </c>
      <c r="B635" t="s">
        <v>4574</v>
      </c>
      <c r="C635" t="s">
        <v>4690</v>
      </c>
      <c r="D635" t="s">
        <v>4691</v>
      </c>
      <c r="E635" s="1">
        <v>5376000</v>
      </c>
      <c r="H635" t="s">
        <v>4273</v>
      </c>
      <c r="I635" t="s">
        <v>4692</v>
      </c>
      <c r="J635" t="s">
        <v>2304</v>
      </c>
      <c r="K635">
        <v>190198.58369999999</v>
      </c>
      <c r="L635">
        <v>2607018.6039999998</v>
      </c>
      <c r="M635" t="s">
        <v>2304</v>
      </c>
      <c r="N635" t="s">
        <v>4693</v>
      </c>
      <c r="O635">
        <v>1100730</v>
      </c>
      <c r="P635">
        <v>1110125</v>
      </c>
      <c r="R635">
        <v>100</v>
      </c>
      <c r="S635">
        <v>100</v>
      </c>
      <c r="T635" t="s">
        <v>1452</v>
      </c>
      <c r="U635" s="1">
        <v>5376000</v>
      </c>
      <c r="V635" t="s">
        <v>4694</v>
      </c>
      <c r="W635" t="s">
        <v>4695</v>
      </c>
      <c r="X635" t="s">
        <v>4696</v>
      </c>
      <c r="Y635" t="s">
        <v>405</v>
      </c>
    </row>
    <row r="636" spans="1:25">
      <c r="A636">
        <v>635</v>
      </c>
      <c r="B636" t="s">
        <v>4574</v>
      </c>
      <c r="C636" t="s">
        <v>4697</v>
      </c>
      <c r="D636" t="s">
        <v>4698</v>
      </c>
      <c r="E636" s="1">
        <v>8600000</v>
      </c>
      <c r="F636" s="1">
        <v>10830000</v>
      </c>
      <c r="H636" t="s">
        <v>4635</v>
      </c>
      <c r="I636" t="s">
        <v>2930</v>
      </c>
      <c r="J636" t="s">
        <v>1541</v>
      </c>
      <c r="K636">
        <v>163654.52660000001</v>
      </c>
      <c r="L636">
        <v>2592171.4920000001</v>
      </c>
      <c r="M636" t="s">
        <v>1541</v>
      </c>
      <c r="N636" t="s">
        <v>4699</v>
      </c>
      <c r="O636">
        <v>1100423</v>
      </c>
      <c r="P636">
        <v>1100919</v>
      </c>
      <c r="Q636">
        <v>1110110</v>
      </c>
      <c r="R636">
        <v>100</v>
      </c>
      <c r="S636">
        <v>100</v>
      </c>
      <c r="T636" t="s">
        <v>1452</v>
      </c>
      <c r="U636" s="1">
        <v>10830000</v>
      </c>
      <c r="V636" t="s">
        <v>4700</v>
      </c>
      <c r="W636" t="s">
        <v>4603</v>
      </c>
      <c r="X636" t="s">
        <v>4604</v>
      </c>
      <c r="Y636" t="s">
        <v>924</v>
      </c>
    </row>
    <row r="637" spans="1:25">
      <c r="A637">
        <v>636</v>
      </c>
      <c r="B637" t="s">
        <v>4574</v>
      </c>
      <c r="C637" t="s">
        <v>4701</v>
      </c>
      <c r="D637" t="s">
        <v>4702</v>
      </c>
      <c r="E637" s="1">
        <v>175772000</v>
      </c>
      <c r="H637" t="s">
        <v>1532</v>
      </c>
      <c r="I637" t="s">
        <v>4489</v>
      </c>
      <c r="J637" t="s">
        <v>2298</v>
      </c>
      <c r="K637">
        <v>172704.2297</v>
      </c>
      <c r="L637">
        <v>2599791.04</v>
      </c>
      <c r="M637" t="s">
        <v>2298</v>
      </c>
      <c r="N637" t="s">
        <v>4703</v>
      </c>
      <c r="O637">
        <v>1100819</v>
      </c>
      <c r="P637">
        <v>1111117</v>
      </c>
      <c r="Q637">
        <v>1111111</v>
      </c>
      <c r="R637">
        <v>40.840000000000003</v>
      </c>
      <c r="S637">
        <v>39.270000000000003</v>
      </c>
      <c r="T637" t="s">
        <v>964</v>
      </c>
      <c r="U637">
        <v>0</v>
      </c>
      <c r="V637" t="s">
        <v>4630</v>
      </c>
      <c r="W637" t="s">
        <v>4704</v>
      </c>
      <c r="X637" t="s">
        <v>4632</v>
      </c>
      <c r="Y637" t="s">
        <v>405</v>
      </c>
    </row>
    <row r="638" spans="1:25">
      <c r="A638">
        <v>637</v>
      </c>
      <c r="B638" t="s">
        <v>4574</v>
      </c>
      <c r="C638" t="s">
        <v>4705</v>
      </c>
      <c r="D638" t="s">
        <v>4706</v>
      </c>
      <c r="E638" s="1">
        <v>77833000</v>
      </c>
      <c r="I638" t="s">
        <v>4707</v>
      </c>
      <c r="J638" t="s">
        <v>1117</v>
      </c>
      <c r="M638" t="s">
        <v>4708</v>
      </c>
      <c r="R638" t="s">
        <v>1044</v>
      </c>
      <c r="V638" t="s">
        <v>4709</v>
      </c>
      <c r="W638" t="s">
        <v>4631</v>
      </c>
      <c r="Y638" t="s">
        <v>924</v>
      </c>
    </row>
    <row r="639" spans="1:25">
      <c r="A639">
        <v>638</v>
      </c>
      <c r="B639" t="s">
        <v>4574</v>
      </c>
      <c r="C639" t="s">
        <v>4710</v>
      </c>
      <c r="D639" t="s">
        <v>4711</v>
      </c>
      <c r="E639" s="1">
        <v>105343847</v>
      </c>
      <c r="H639" t="s">
        <v>4273</v>
      </c>
      <c r="I639" t="s">
        <v>4551</v>
      </c>
      <c r="J639" t="s">
        <v>1534</v>
      </c>
      <c r="K639">
        <v>173617.84390000001</v>
      </c>
      <c r="L639">
        <v>2591066.3679999998</v>
      </c>
      <c r="M639" t="s">
        <v>4712</v>
      </c>
      <c r="N639" t="s">
        <v>4713</v>
      </c>
      <c r="O639">
        <v>1100517</v>
      </c>
      <c r="P639">
        <v>1110710</v>
      </c>
      <c r="Q639">
        <v>1110802</v>
      </c>
      <c r="R639">
        <v>77.73</v>
      </c>
      <c r="S639">
        <v>79.56</v>
      </c>
      <c r="T639" t="s">
        <v>964</v>
      </c>
      <c r="U639" s="1">
        <v>77384055</v>
      </c>
      <c r="V639" t="s">
        <v>4714</v>
      </c>
      <c r="W639" t="s">
        <v>4579</v>
      </c>
      <c r="X639" t="s">
        <v>4580</v>
      </c>
      <c r="Y639" t="s">
        <v>405</v>
      </c>
    </row>
    <row r="640" spans="1:25">
      <c r="A640">
        <v>639</v>
      </c>
      <c r="B640" t="s">
        <v>4574</v>
      </c>
      <c r="C640" t="s">
        <v>4715</v>
      </c>
      <c r="D640" t="s">
        <v>4716</v>
      </c>
      <c r="E640" s="1">
        <v>6920000</v>
      </c>
      <c r="F640" s="1">
        <v>6920000</v>
      </c>
      <c r="H640" t="s">
        <v>4273</v>
      </c>
      <c r="I640" t="s">
        <v>4717</v>
      </c>
      <c r="J640" t="s">
        <v>2069</v>
      </c>
      <c r="K640">
        <v>165280.33730000001</v>
      </c>
      <c r="L640">
        <v>2581569.5980000002</v>
      </c>
      <c r="M640" t="s">
        <v>2069</v>
      </c>
      <c r="N640" t="s">
        <v>4718</v>
      </c>
      <c r="O640">
        <v>1100513</v>
      </c>
      <c r="P640">
        <v>1101208</v>
      </c>
      <c r="Q640">
        <v>1110522</v>
      </c>
      <c r="R640">
        <v>86.1</v>
      </c>
      <c r="S640">
        <v>98</v>
      </c>
      <c r="T640" t="s">
        <v>964</v>
      </c>
      <c r="U640" s="1">
        <v>5605000</v>
      </c>
      <c r="V640" t="s">
        <v>4595</v>
      </c>
      <c r="W640" t="s">
        <v>4719</v>
      </c>
      <c r="X640" t="s">
        <v>4720</v>
      </c>
      <c r="Y640" t="s">
        <v>4721</v>
      </c>
    </row>
    <row r="641" spans="1:25">
      <c r="A641">
        <v>640</v>
      </c>
      <c r="B641" t="s">
        <v>4722</v>
      </c>
      <c r="C641" t="s">
        <v>4723</v>
      </c>
      <c r="D641" t="s">
        <v>4724</v>
      </c>
      <c r="E641" s="1">
        <v>3850000</v>
      </c>
      <c r="F641" s="1">
        <v>4410041</v>
      </c>
      <c r="H641" t="s">
        <v>961</v>
      </c>
      <c r="I641" t="s">
        <v>4725</v>
      </c>
      <c r="J641" t="s">
        <v>4507</v>
      </c>
      <c r="K641">
        <v>219051.45499999999</v>
      </c>
      <c r="L641">
        <v>2602059.98</v>
      </c>
      <c r="M641" t="s">
        <v>4726</v>
      </c>
      <c r="N641" t="s">
        <v>4727</v>
      </c>
      <c r="O641">
        <v>1100824</v>
      </c>
      <c r="P641">
        <v>1101222</v>
      </c>
      <c r="Q641">
        <v>1101222</v>
      </c>
      <c r="R641">
        <v>100</v>
      </c>
      <c r="S641">
        <v>100</v>
      </c>
      <c r="T641" t="s">
        <v>1303</v>
      </c>
      <c r="U641" s="1">
        <v>4410041</v>
      </c>
      <c r="V641" t="s">
        <v>4728</v>
      </c>
      <c r="W641" t="s">
        <v>4631</v>
      </c>
      <c r="X641" t="s">
        <v>4729</v>
      </c>
      <c r="Y641" t="s">
        <v>771</v>
      </c>
    </row>
    <row r="642" spans="1:25">
      <c r="A642">
        <v>641</v>
      </c>
      <c r="B642" t="s">
        <v>4722</v>
      </c>
      <c r="C642" t="s">
        <v>4730</v>
      </c>
      <c r="D642" t="s">
        <v>4731</v>
      </c>
      <c r="E642" s="1">
        <v>4380000</v>
      </c>
      <c r="H642" t="s">
        <v>961</v>
      </c>
      <c r="I642" t="s">
        <v>4732</v>
      </c>
      <c r="J642" t="s">
        <v>4507</v>
      </c>
      <c r="K642">
        <v>210454.49859999999</v>
      </c>
      <c r="L642">
        <v>2607849.5210000002</v>
      </c>
      <c r="M642" t="s">
        <v>4733</v>
      </c>
      <c r="N642" t="s">
        <v>4734</v>
      </c>
      <c r="O642">
        <v>1110201</v>
      </c>
      <c r="P642">
        <v>1110601</v>
      </c>
      <c r="R642">
        <v>48.8</v>
      </c>
      <c r="S642">
        <v>48.8</v>
      </c>
      <c r="T642" t="s">
        <v>964</v>
      </c>
      <c r="U642">
        <v>0</v>
      </c>
      <c r="V642" t="s">
        <v>4735</v>
      </c>
      <c r="W642" t="s">
        <v>4631</v>
      </c>
      <c r="X642" t="s">
        <v>4736</v>
      </c>
      <c r="Y642">
        <v>1060836</v>
      </c>
    </row>
    <row r="643" spans="1:25">
      <c r="A643">
        <v>642</v>
      </c>
      <c r="B643" t="s">
        <v>4722</v>
      </c>
      <c r="C643" t="s">
        <v>4737</v>
      </c>
      <c r="D643" t="s">
        <v>4738</v>
      </c>
      <c r="E643" s="1">
        <v>7250000</v>
      </c>
      <c r="H643" t="s">
        <v>4739</v>
      </c>
      <c r="I643" t="s">
        <v>4740</v>
      </c>
      <c r="J643" t="s">
        <v>1216</v>
      </c>
      <c r="K643">
        <v>207082.4615</v>
      </c>
      <c r="L643">
        <v>2573464.2439999999</v>
      </c>
      <c r="M643" t="s">
        <v>1216</v>
      </c>
      <c r="N643" t="s">
        <v>4741</v>
      </c>
      <c r="O643">
        <v>1100304</v>
      </c>
      <c r="P643">
        <v>1100830</v>
      </c>
      <c r="R643">
        <v>100</v>
      </c>
      <c r="S643">
        <v>100</v>
      </c>
      <c r="T643" t="s">
        <v>960</v>
      </c>
      <c r="U643">
        <v>0</v>
      </c>
      <c r="V643" t="s">
        <v>4742</v>
      </c>
      <c r="W643" t="s">
        <v>4631</v>
      </c>
      <c r="X643" t="s">
        <v>4743</v>
      </c>
      <c r="Y643" t="s">
        <v>771</v>
      </c>
    </row>
    <row r="644" spans="1:25">
      <c r="A644">
        <v>643</v>
      </c>
      <c r="B644" t="s">
        <v>4744</v>
      </c>
      <c r="C644" t="s">
        <v>4745</v>
      </c>
      <c r="D644" t="s">
        <v>4746</v>
      </c>
      <c r="E644" s="1">
        <v>75880000</v>
      </c>
      <c r="F644" s="1">
        <v>78372676</v>
      </c>
      <c r="H644" t="s">
        <v>4747</v>
      </c>
      <c r="I644" t="s">
        <v>4748</v>
      </c>
      <c r="J644" t="s">
        <v>4507</v>
      </c>
      <c r="K644">
        <v>208417.31959999999</v>
      </c>
      <c r="L644">
        <v>2606474.3190000001</v>
      </c>
      <c r="M644" t="s">
        <v>4749</v>
      </c>
      <c r="N644" t="s">
        <v>4750</v>
      </c>
      <c r="O644">
        <v>1081213</v>
      </c>
      <c r="P644">
        <v>1091231</v>
      </c>
      <c r="Q644">
        <v>1101205</v>
      </c>
      <c r="R644">
        <v>100</v>
      </c>
      <c r="S644">
        <v>100</v>
      </c>
      <c r="T644" t="s">
        <v>944</v>
      </c>
      <c r="U644" s="1">
        <v>60002902</v>
      </c>
      <c r="V644" t="s">
        <v>4751</v>
      </c>
      <c r="W644" t="s">
        <v>4631</v>
      </c>
      <c r="X644" t="s">
        <v>4752</v>
      </c>
      <c r="Y644">
        <v>1060836</v>
      </c>
    </row>
    <row r="645" spans="1:25">
      <c r="A645">
        <v>644</v>
      </c>
      <c r="B645" t="s">
        <v>4744</v>
      </c>
      <c r="C645" t="s">
        <v>4753</v>
      </c>
      <c r="D645" t="s">
        <v>4754</v>
      </c>
      <c r="E645" s="1">
        <v>90500000</v>
      </c>
      <c r="H645" t="s">
        <v>1532</v>
      </c>
      <c r="I645" t="s">
        <v>4082</v>
      </c>
      <c r="J645" t="s">
        <v>1541</v>
      </c>
      <c r="K645">
        <v>162782.04569999999</v>
      </c>
      <c r="L645">
        <v>2595454.4279999998</v>
      </c>
      <c r="M645" t="s">
        <v>1541</v>
      </c>
      <c r="N645" t="s">
        <v>4755</v>
      </c>
      <c r="O645">
        <v>1100930</v>
      </c>
      <c r="P645">
        <v>1111223</v>
      </c>
      <c r="R645">
        <v>23.4</v>
      </c>
      <c r="S645">
        <v>20.94</v>
      </c>
      <c r="T645" t="s">
        <v>964</v>
      </c>
      <c r="U645">
        <v>0</v>
      </c>
      <c r="V645" t="s">
        <v>4756</v>
      </c>
      <c r="W645" t="s">
        <v>4757</v>
      </c>
      <c r="X645" t="s">
        <v>4758</v>
      </c>
      <c r="Y645">
        <v>1060838</v>
      </c>
    </row>
    <row r="646" spans="1:25">
      <c r="A646">
        <v>645</v>
      </c>
      <c r="B646" t="s">
        <v>4759</v>
      </c>
      <c r="C646" t="s">
        <v>4760</v>
      </c>
      <c r="D646" t="s">
        <v>4761</v>
      </c>
      <c r="E646" s="1">
        <v>134500000</v>
      </c>
      <c r="H646" t="s">
        <v>4488</v>
      </c>
      <c r="I646" t="s">
        <v>2068</v>
      </c>
      <c r="J646" t="s">
        <v>2069</v>
      </c>
      <c r="K646">
        <v>169504.1545</v>
      </c>
      <c r="L646">
        <v>2586491.3059999999</v>
      </c>
      <c r="M646" t="s">
        <v>2069</v>
      </c>
      <c r="N646" t="s">
        <v>4762</v>
      </c>
      <c r="O646">
        <v>1100812</v>
      </c>
      <c r="P646">
        <v>1120403</v>
      </c>
      <c r="R646">
        <v>20.75</v>
      </c>
      <c r="S646">
        <v>20.9</v>
      </c>
      <c r="T646" t="s">
        <v>964</v>
      </c>
      <c r="U646" s="1">
        <v>17229450</v>
      </c>
      <c r="V646" t="s">
        <v>4763</v>
      </c>
      <c r="W646" t="s">
        <v>4764</v>
      </c>
      <c r="X646" t="s">
        <v>4765</v>
      </c>
      <c r="Y646" t="s">
        <v>405</v>
      </c>
    </row>
    <row r="647" spans="1:25">
      <c r="A647">
        <v>646</v>
      </c>
      <c r="B647" t="s">
        <v>4759</v>
      </c>
      <c r="C647" t="s">
        <v>4766</v>
      </c>
      <c r="D647" t="s">
        <v>4767</v>
      </c>
      <c r="E647" s="1">
        <v>94500000</v>
      </c>
      <c r="H647" t="s">
        <v>4488</v>
      </c>
      <c r="I647" t="s">
        <v>2068</v>
      </c>
      <c r="J647" t="s">
        <v>2312</v>
      </c>
      <c r="K647">
        <v>169685.7108</v>
      </c>
      <c r="L647">
        <v>2586414.2990000001</v>
      </c>
      <c r="M647" t="s">
        <v>2312</v>
      </c>
      <c r="N647" t="s">
        <v>4768</v>
      </c>
      <c r="O647">
        <v>1100812</v>
      </c>
      <c r="P647">
        <v>1120212</v>
      </c>
      <c r="R647">
        <v>22.1</v>
      </c>
      <c r="S647">
        <v>33.17</v>
      </c>
      <c r="T647" t="s">
        <v>964</v>
      </c>
      <c r="U647" s="1">
        <v>21546000</v>
      </c>
      <c r="V647" t="s">
        <v>4763</v>
      </c>
      <c r="W647" t="s">
        <v>4764</v>
      </c>
      <c r="X647" t="s">
        <v>4765</v>
      </c>
      <c r="Y647" t="s">
        <v>405</v>
      </c>
    </row>
    <row r="648" spans="1:25">
      <c r="A648">
        <v>647</v>
      </c>
      <c r="B648" t="s">
        <v>4759</v>
      </c>
      <c r="C648" t="s">
        <v>4769</v>
      </c>
      <c r="D648" t="s">
        <v>4770</v>
      </c>
      <c r="E648" s="1">
        <v>100800000</v>
      </c>
      <c r="H648" t="s">
        <v>4488</v>
      </c>
      <c r="I648" t="s">
        <v>4613</v>
      </c>
      <c r="J648" t="s">
        <v>2312</v>
      </c>
      <c r="K648">
        <v>171105.69680000001</v>
      </c>
      <c r="L648">
        <v>2586029.1490000002</v>
      </c>
      <c r="M648" t="s">
        <v>2312</v>
      </c>
      <c r="N648" t="s">
        <v>4771</v>
      </c>
      <c r="O648">
        <v>1100812</v>
      </c>
      <c r="P648">
        <v>1120403</v>
      </c>
      <c r="R648">
        <v>17.84</v>
      </c>
      <c r="S648">
        <v>19.64</v>
      </c>
      <c r="T648" t="s">
        <v>964</v>
      </c>
      <c r="U648">
        <v>0</v>
      </c>
      <c r="V648" t="s">
        <v>4763</v>
      </c>
      <c r="W648" t="s">
        <v>4764</v>
      </c>
      <c r="X648" t="s">
        <v>4765</v>
      </c>
      <c r="Y648">
        <v>1060838</v>
      </c>
    </row>
    <row r="649" spans="1:25">
      <c r="A649">
        <v>648</v>
      </c>
      <c r="B649" t="s">
        <v>4772</v>
      </c>
      <c r="C649" t="s">
        <v>4773</v>
      </c>
      <c r="D649" t="s">
        <v>4774</v>
      </c>
      <c r="E649" s="1">
        <v>8870000</v>
      </c>
      <c r="F649" s="1">
        <v>11652957</v>
      </c>
      <c r="H649" t="s">
        <v>4273</v>
      </c>
      <c r="I649" t="s">
        <v>4717</v>
      </c>
      <c r="J649" t="s">
        <v>2069</v>
      </c>
      <c r="K649">
        <v>163242.75709999999</v>
      </c>
      <c r="L649">
        <v>2580479.3280000002</v>
      </c>
      <c r="M649" t="s">
        <v>2069</v>
      </c>
      <c r="N649" t="s">
        <v>4775</v>
      </c>
      <c r="O649">
        <v>1100803</v>
      </c>
      <c r="P649">
        <v>1110129</v>
      </c>
      <c r="Q649">
        <v>1110215</v>
      </c>
      <c r="R649">
        <v>100</v>
      </c>
      <c r="S649">
        <v>100</v>
      </c>
      <c r="T649" t="s">
        <v>1303</v>
      </c>
      <c r="U649" s="1">
        <v>7605300</v>
      </c>
      <c r="V649" t="s">
        <v>4776</v>
      </c>
      <c r="W649" t="s">
        <v>4777</v>
      </c>
      <c r="X649" t="s">
        <v>4778</v>
      </c>
      <c r="Y649">
        <v>1060838</v>
      </c>
    </row>
    <row r="650" spans="1:25">
      <c r="A650">
        <v>649</v>
      </c>
      <c r="B650" t="s">
        <v>4779</v>
      </c>
      <c r="C650" t="s">
        <v>4780</v>
      </c>
      <c r="D650" t="s">
        <v>4781</v>
      </c>
      <c r="E650" s="1">
        <v>28580000</v>
      </c>
      <c r="F650" s="1">
        <v>28223891</v>
      </c>
      <c r="H650" t="s">
        <v>4782</v>
      </c>
      <c r="I650" t="s">
        <v>4783</v>
      </c>
      <c r="J650" t="s">
        <v>2743</v>
      </c>
      <c r="K650">
        <v>228566.4351</v>
      </c>
      <c r="L650">
        <v>2427547.3659999999</v>
      </c>
      <c r="M650" t="s">
        <v>4784</v>
      </c>
      <c r="N650" t="s">
        <v>4785</v>
      </c>
      <c r="O650">
        <v>1100510</v>
      </c>
      <c r="P650">
        <v>1110305</v>
      </c>
      <c r="Q650">
        <v>1110409</v>
      </c>
      <c r="R650">
        <v>100</v>
      </c>
      <c r="S650">
        <v>100</v>
      </c>
      <c r="T650" t="s">
        <v>944</v>
      </c>
      <c r="U650" s="1">
        <v>24435900</v>
      </c>
      <c r="V650" t="s">
        <v>4786</v>
      </c>
      <c r="W650" t="s">
        <v>4787</v>
      </c>
      <c r="X650" t="s">
        <v>4788</v>
      </c>
      <c r="Y650" t="s">
        <v>924</v>
      </c>
    </row>
    <row r="651" spans="1:25">
      <c r="A651">
        <v>650</v>
      </c>
      <c r="B651" t="s">
        <v>4789</v>
      </c>
      <c r="C651">
        <v>1101004</v>
      </c>
      <c r="D651" t="s">
        <v>4790</v>
      </c>
      <c r="E651" s="1">
        <v>27561394</v>
      </c>
      <c r="H651" t="s">
        <v>4791</v>
      </c>
      <c r="I651" t="s">
        <v>2826</v>
      </c>
      <c r="J651" t="s">
        <v>4792</v>
      </c>
      <c r="K651">
        <v>196920.57490000001</v>
      </c>
      <c r="L651">
        <v>2496370.057</v>
      </c>
      <c r="M651" t="s">
        <v>4793</v>
      </c>
      <c r="N651" t="s">
        <v>4794</v>
      </c>
      <c r="O651">
        <v>1110224</v>
      </c>
      <c r="P651">
        <v>1111220</v>
      </c>
      <c r="R651">
        <v>1.87</v>
      </c>
      <c r="S651">
        <v>4.37</v>
      </c>
      <c r="T651" t="s">
        <v>890</v>
      </c>
      <c r="U651">
        <v>0</v>
      </c>
      <c r="V651" t="s">
        <v>4795</v>
      </c>
      <c r="W651" t="s">
        <v>4796</v>
      </c>
      <c r="X651" t="s">
        <v>4797</v>
      </c>
      <c r="Y651">
        <v>1101004</v>
      </c>
    </row>
    <row r="652" spans="1:25">
      <c r="A652">
        <v>651</v>
      </c>
      <c r="B652" t="s">
        <v>4798</v>
      </c>
      <c r="C652">
        <v>1101111</v>
      </c>
      <c r="D652" t="s">
        <v>4799</v>
      </c>
      <c r="E652" s="1">
        <v>2110000</v>
      </c>
      <c r="H652" t="s">
        <v>4800</v>
      </c>
      <c r="I652" t="s">
        <v>4801</v>
      </c>
      <c r="J652" t="s">
        <v>4802</v>
      </c>
      <c r="K652">
        <v>205017.14600000001</v>
      </c>
      <c r="L652">
        <v>2512163.86</v>
      </c>
      <c r="M652" t="s">
        <v>4802</v>
      </c>
      <c r="N652" t="s">
        <v>4803</v>
      </c>
      <c r="O652">
        <v>1110101</v>
      </c>
      <c r="P652">
        <v>1110130</v>
      </c>
      <c r="R652">
        <v>100</v>
      </c>
      <c r="S652">
        <v>100</v>
      </c>
      <c r="T652" t="s">
        <v>960</v>
      </c>
      <c r="U652">
        <v>0</v>
      </c>
      <c r="V652" t="s">
        <v>4804</v>
      </c>
      <c r="W652" t="s">
        <v>4805</v>
      </c>
      <c r="X652" t="s">
        <v>4806</v>
      </c>
      <c r="Y652" t="s">
        <v>924</v>
      </c>
    </row>
    <row r="653" spans="1:25">
      <c r="A653">
        <v>652</v>
      </c>
      <c r="B653" t="s">
        <v>4807</v>
      </c>
      <c r="C653">
        <v>11000504</v>
      </c>
      <c r="D653" t="s">
        <v>4808</v>
      </c>
      <c r="E653" s="1">
        <v>1590000</v>
      </c>
      <c r="H653" t="s">
        <v>4809</v>
      </c>
      <c r="I653" t="s">
        <v>4810</v>
      </c>
      <c r="J653" t="s">
        <v>1321</v>
      </c>
      <c r="K653">
        <v>196579.4014</v>
      </c>
      <c r="L653">
        <v>2515179.6170000001</v>
      </c>
      <c r="M653" t="s">
        <v>4811</v>
      </c>
      <c r="N653" t="s">
        <v>4812</v>
      </c>
      <c r="O653">
        <v>1100707</v>
      </c>
      <c r="P653">
        <v>1100906</v>
      </c>
      <c r="R653">
        <v>100</v>
      </c>
      <c r="S653">
        <v>100</v>
      </c>
      <c r="T653" t="s">
        <v>944</v>
      </c>
      <c r="U653">
        <v>0</v>
      </c>
      <c r="V653" t="s">
        <v>4813</v>
      </c>
      <c r="W653" t="s">
        <v>4814</v>
      </c>
      <c r="X653" t="s">
        <v>4815</v>
      </c>
      <c r="Y653" t="s">
        <v>924</v>
      </c>
    </row>
    <row r="654" spans="1:25">
      <c r="A654">
        <v>653</v>
      </c>
      <c r="B654" t="s">
        <v>4807</v>
      </c>
      <c r="C654">
        <v>1100708</v>
      </c>
      <c r="D654" t="s">
        <v>4816</v>
      </c>
      <c r="E654" s="1">
        <v>10180000</v>
      </c>
      <c r="F654" s="1">
        <v>7976000</v>
      </c>
      <c r="H654" t="s">
        <v>4809</v>
      </c>
      <c r="I654" t="s">
        <v>4810</v>
      </c>
      <c r="J654" t="s">
        <v>1321</v>
      </c>
      <c r="K654">
        <v>197652.92069999999</v>
      </c>
      <c r="L654">
        <v>2517265.5980000002</v>
      </c>
      <c r="M654" t="s">
        <v>4817</v>
      </c>
      <c r="N654" t="s">
        <v>4818</v>
      </c>
      <c r="O654">
        <v>1100901</v>
      </c>
      <c r="P654">
        <v>1101231</v>
      </c>
      <c r="Q654">
        <v>1110121</v>
      </c>
      <c r="R654">
        <v>100</v>
      </c>
      <c r="S654">
        <v>100</v>
      </c>
      <c r="T654" t="s">
        <v>944</v>
      </c>
      <c r="U654">
        <v>0</v>
      </c>
      <c r="V654" t="s">
        <v>4813</v>
      </c>
      <c r="W654" t="s">
        <v>4814</v>
      </c>
      <c r="X654" t="s">
        <v>4819</v>
      </c>
      <c r="Y654" t="s">
        <v>924</v>
      </c>
    </row>
    <row r="655" spans="1:25">
      <c r="A655">
        <v>654</v>
      </c>
      <c r="B655" t="s">
        <v>4820</v>
      </c>
      <c r="C655" t="s">
        <v>4821</v>
      </c>
      <c r="D655" t="s">
        <v>4822</v>
      </c>
      <c r="E655" s="1">
        <v>25165000</v>
      </c>
      <c r="H655" t="s">
        <v>4809</v>
      </c>
      <c r="I655" t="s">
        <v>4823</v>
      </c>
      <c r="J655" t="s">
        <v>2803</v>
      </c>
      <c r="K655">
        <v>197326.38939999999</v>
      </c>
      <c r="L655">
        <v>2519474.6690000002</v>
      </c>
      <c r="M655" t="s">
        <v>4824</v>
      </c>
      <c r="N655" t="s">
        <v>4825</v>
      </c>
      <c r="O655">
        <v>1100630</v>
      </c>
      <c r="P655">
        <v>1100930</v>
      </c>
      <c r="R655">
        <v>100</v>
      </c>
      <c r="S655">
        <v>100</v>
      </c>
      <c r="T655" t="s">
        <v>944</v>
      </c>
      <c r="U655">
        <v>0</v>
      </c>
      <c r="V655" t="s">
        <v>4826</v>
      </c>
      <c r="W655" t="s">
        <v>4827</v>
      </c>
      <c r="X655" t="s">
        <v>4828</v>
      </c>
      <c r="Y655" t="s">
        <v>363</v>
      </c>
    </row>
    <row r="656" spans="1:25">
      <c r="A656">
        <v>655</v>
      </c>
      <c r="B656" t="s">
        <v>4829</v>
      </c>
      <c r="C656" t="s">
        <v>4830</v>
      </c>
      <c r="D656" t="s">
        <v>4831</v>
      </c>
      <c r="E656" s="1">
        <v>3820000</v>
      </c>
      <c r="H656" t="s">
        <v>4832</v>
      </c>
      <c r="I656" t="s">
        <v>4833</v>
      </c>
      <c r="J656" t="s">
        <v>2809</v>
      </c>
      <c r="K656">
        <v>205754.7072</v>
      </c>
      <c r="L656">
        <v>2517802.287</v>
      </c>
      <c r="M656" t="s">
        <v>2809</v>
      </c>
      <c r="N656" t="s">
        <v>4834</v>
      </c>
      <c r="O656">
        <v>1100914</v>
      </c>
      <c r="P656">
        <v>1101127</v>
      </c>
      <c r="R656">
        <v>100</v>
      </c>
      <c r="S656">
        <v>100</v>
      </c>
      <c r="T656" t="s">
        <v>944</v>
      </c>
      <c r="U656" s="1">
        <v>2820000</v>
      </c>
      <c r="V656" t="s">
        <v>4835</v>
      </c>
      <c r="W656" t="s">
        <v>4836</v>
      </c>
      <c r="X656" t="s">
        <v>4837</v>
      </c>
      <c r="Y656" t="s">
        <v>924</v>
      </c>
    </row>
    <row r="657" spans="1:25">
      <c r="A657">
        <v>656</v>
      </c>
      <c r="B657" t="s">
        <v>4829</v>
      </c>
      <c r="C657" t="s">
        <v>4838</v>
      </c>
      <c r="D657" t="s">
        <v>4839</v>
      </c>
      <c r="E657" s="1">
        <v>4070000</v>
      </c>
      <c r="F657" s="1">
        <v>4070000</v>
      </c>
      <c r="H657" t="s">
        <v>4840</v>
      </c>
      <c r="I657" t="s">
        <v>4841</v>
      </c>
      <c r="J657" t="s">
        <v>2809</v>
      </c>
      <c r="K657">
        <v>203150.465</v>
      </c>
      <c r="L657">
        <v>2516029.2960000001</v>
      </c>
      <c r="M657" t="s">
        <v>4842</v>
      </c>
      <c r="N657" t="s">
        <v>4843</v>
      </c>
      <c r="O657">
        <v>1101219</v>
      </c>
      <c r="P657">
        <v>1110304</v>
      </c>
      <c r="Q657">
        <v>1110314</v>
      </c>
      <c r="R657">
        <v>100</v>
      </c>
      <c r="S657">
        <v>90</v>
      </c>
      <c r="T657" t="s">
        <v>964</v>
      </c>
      <c r="U657">
        <v>0</v>
      </c>
      <c r="V657" t="s">
        <v>4844</v>
      </c>
      <c r="W657" t="s">
        <v>4836</v>
      </c>
      <c r="X657" t="s">
        <v>4845</v>
      </c>
      <c r="Y657" t="s">
        <v>924</v>
      </c>
    </row>
    <row r="658" spans="1:25">
      <c r="A658">
        <v>657</v>
      </c>
      <c r="B658" t="s">
        <v>4829</v>
      </c>
      <c r="C658" t="s">
        <v>4846</v>
      </c>
      <c r="D658" t="s">
        <v>4847</v>
      </c>
      <c r="E658" s="1">
        <v>1270000</v>
      </c>
      <c r="H658" t="s">
        <v>4832</v>
      </c>
      <c r="I658" t="s">
        <v>4848</v>
      </c>
      <c r="J658" t="s">
        <v>2809</v>
      </c>
      <c r="K658">
        <v>207497.83369999999</v>
      </c>
      <c r="L658">
        <v>2517595.7999999998</v>
      </c>
      <c r="M658" t="s">
        <v>4849</v>
      </c>
      <c r="N658" t="s">
        <v>4850</v>
      </c>
      <c r="O658">
        <v>1101214</v>
      </c>
      <c r="P658">
        <v>1110113</v>
      </c>
      <c r="R658">
        <v>100</v>
      </c>
      <c r="S658">
        <v>100</v>
      </c>
      <c r="T658" t="s">
        <v>944</v>
      </c>
      <c r="U658">
        <v>0</v>
      </c>
      <c r="V658" t="s">
        <v>4851</v>
      </c>
      <c r="W658" t="s">
        <v>4836</v>
      </c>
      <c r="X658" t="s">
        <v>4852</v>
      </c>
      <c r="Y658" t="s">
        <v>924</v>
      </c>
    </row>
    <row r="659" spans="1:25">
      <c r="A659">
        <v>658</v>
      </c>
      <c r="B659" t="s">
        <v>4829</v>
      </c>
      <c r="C659" t="s">
        <v>4853</v>
      </c>
      <c r="D659" t="s">
        <v>4854</v>
      </c>
      <c r="E659" s="1">
        <v>1005000</v>
      </c>
      <c r="H659" t="s">
        <v>4855</v>
      </c>
      <c r="I659" t="s">
        <v>4856</v>
      </c>
      <c r="J659" t="s">
        <v>2809</v>
      </c>
      <c r="K659">
        <v>201024.27309999999</v>
      </c>
      <c r="L659">
        <v>2517820.818</v>
      </c>
      <c r="M659" t="s">
        <v>4857</v>
      </c>
      <c r="N659" t="s">
        <v>4858</v>
      </c>
      <c r="O659">
        <v>1101210</v>
      </c>
      <c r="P659">
        <v>1110123</v>
      </c>
      <c r="R659">
        <v>100</v>
      </c>
      <c r="S659">
        <v>100</v>
      </c>
      <c r="T659" t="s">
        <v>944</v>
      </c>
      <c r="U659">
        <v>0</v>
      </c>
      <c r="V659" t="s">
        <v>4835</v>
      </c>
      <c r="W659" t="s">
        <v>4836</v>
      </c>
      <c r="X659" t="s">
        <v>4837</v>
      </c>
      <c r="Y659" t="s">
        <v>924</v>
      </c>
    </row>
    <row r="660" spans="1:25">
      <c r="A660">
        <v>659</v>
      </c>
      <c r="B660" t="s">
        <v>4859</v>
      </c>
      <c r="C660">
        <v>110055</v>
      </c>
      <c r="D660" t="s">
        <v>4860</v>
      </c>
      <c r="E660" s="1">
        <v>1947000</v>
      </c>
      <c r="H660" t="s">
        <v>4809</v>
      </c>
      <c r="I660" t="s">
        <v>2860</v>
      </c>
      <c r="J660" t="s">
        <v>2943</v>
      </c>
      <c r="K660">
        <v>207388.88750000001</v>
      </c>
      <c r="L660">
        <v>2526694.1869999999</v>
      </c>
      <c r="M660" t="s">
        <v>2943</v>
      </c>
      <c r="N660" t="s">
        <v>4861</v>
      </c>
      <c r="O660">
        <v>1100820</v>
      </c>
      <c r="P660">
        <v>1101108</v>
      </c>
      <c r="R660">
        <v>100</v>
      </c>
      <c r="S660">
        <v>100</v>
      </c>
      <c r="T660" t="s">
        <v>944</v>
      </c>
      <c r="U660" s="1">
        <v>1663830</v>
      </c>
      <c r="V660" t="s">
        <v>4862</v>
      </c>
      <c r="W660" t="s">
        <v>4863</v>
      </c>
      <c r="X660" t="s">
        <v>4864</v>
      </c>
      <c r="Y660">
        <v>1060836</v>
      </c>
    </row>
    <row r="661" spans="1:25">
      <c r="A661">
        <v>660</v>
      </c>
      <c r="B661" t="s">
        <v>4859</v>
      </c>
      <c r="C661">
        <v>110060</v>
      </c>
      <c r="D661" t="s">
        <v>4865</v>
      </c>
      <c r="E661" s="1">
        <v>1358000</v>
      </c>
      <c r="H661" t="s">
        <v>4866</v>
      </c>
      <c r="I661" t="s">
        <v>4867</v>
      </c>
      <c r="J661" t="s">
        <v>2943</v>
      </c>
      <c r="K661">
        <v>208480.73639999999</v>
      </c>
      <c r="L661">
        <v>2524258.0150000001</v>
      </c>
      <c r="M661" t="s">
        <v>2867</v>
      </c>
      <c r="N661" t="s">
        <v>4868</v>
      </c>
      <c r="O661">
        <v>1100922</v>
      </c>
      <c r="P661">
        <v>1101205</v>
      </c>
      <c r="R661">
        <v>100</v>
      </c>
      <c r="S661">
        <v>100</v>
      </c>
      <c r="T661" t="s">
        <v>960</v>
      </c>
      <c r="U661">
        <v>0</v>
      </c>
      <c r="V661" t="s">
        <v>4869</v>
      </c>
      <c r="W661" t="s">
        <v>4863</v>
      </c>
      <c r="X661" t="s">
        <v>4870</v>
      </c>
      <c r="Y661" t="s">
        <v>924</v>
      </c>
    </row>
    <row r="662" spans="1:25">
      <c r="A662">
        <v>661</v>
      </c>
      <c r="B662" t="s">
        <v>4859</v>
      </c>
      <c r="C662">
        <v>110071</v>
      </c>
      <c r="D662" t="s">
        <v>4871</v>
      </c>
      <c r="E662" s="1">
        <v>1230000</v>
      </c>
      <c r="H662" t="s">
        <v>4866</v>
      </c>
      <c r="I662" t="s">
        <v>2860</v>
      </c>
      <c r="J662" t="s">
        <v>2943</v>
      </c>
      <c r="K662">
        <v>210308.86290000001</v>
      </c>
      <c r="L662">
        <v>2515649.0520000001</v>
      </c>
      <c r="M662" t="s">
        <v>4872</v>
      </c>
      <c r="N662" t="s">
        <v>4873</v>
      </c>
      <c r="O662">
        <v>1101022</v>
      </c>
      <c r="P662">
        <v>1101210</v>
      </c>
      <c r="R662">
        <v>100</v>
      </c>
      <c r="S662">
        <v>25</v>
      </c>
      <c r="T662" t="s">
        <v>890</v>
      </c>
      <c r="U662">
        <v>0</v>
      </c>
      <c r="V662" t="s">
        <v>4874</v>
      </c>
      <c r="W662">
        <v>983732511</v>
      </c>
      <c r="X662" t="s">
        <v>4875</v>
      </c>
      <c r="Y662">
        <v>110071</v>
      </c>
    </row>
    <row r="663" spans="1:25">
      <c r="A663">
        <v>662</v>
      </c>
      <c r="B663" t="s">
        <v>4876</v>
      </c>
      <c r="C663">
        <v>1090802</v>
      </c>
      <c r="D663" t="s">
        <v>4877</v>
      </c>
      <c r="E663" s="1">
        <v>2285000</v>
      </c>
      <c r="F663" s="1">
        <v>2285000</v>
      </c>
      <c r="H663" t="s">
        <v>4878</v>
      </c>
      <c r="I663" t="s">
        <v>4879</v>
      </c>
      <c r="J663" t="s">
        <v>4880</v>
      </c>
      <c r="K663">
        <v>209194.55050000001</v>
      </c>
      <c r="L663">
        <v>2493175.1359999999</v>
      </c>
      <c r="M663" t="s">
        <v>4881</v>
      </c>
      <c r="N663" t="s">
        <v>4882</v>
      </c>
      <c r="O663">
        <v>1090916</v>
      </c>
      <c r="P663">
        <v>1091104</v>
      </c>
      <c r="Q663">
        <v>1100530</v>
      </c>
      <c r="R663">
        <v>100</v>
      </c>
      <c r="S663">
        <v>100</v>
      </c>
      <c r="T663" t="s">
        <v>944</v>
      </c>
      <c r="U663">
        <v>0</v>
      </c>
      <c r="V663" t="s">
        <v>4883</v>
      </c>
      <c r="W663" t="s">
        <v>4884</v>
      </c>
      <c r="X663" t="s">
        <v>4885</v>
      </c>
      <c r="Y663" t="s">
        <v>765</v>
      </c>
    </row>
    <row r="664" spans="1:25">
      <c r="A664">
        <v>663</v>
      </c>
      <c r="B664" t="s">
        <v>4876</v>
      </c>
      <c r="C664">
        <v>1090809</v>
      </c>
      <c r="D664" t="s">
        <v>4886</v>
      </c>
      <c r="E664" s="1">
        <v>2795000</v>
      </c>
      <c r="F664" s="1">
        <v>2795000</v>
      </c>
      <c r="H664" t="s">
        <v>4878</v>
      </c>
      <c r="I664" t="s">
        <v>4879</v>
      </c>
      <c r="J664" t="s">
        <v>4880</v>
      </c>
      <c r="M664" t="s">
        <v>4881</v>
      </c>
      <c r="N664" t="s">
        <v>4887</v>
      </c>
      <c r="O664">
        <v>1091002</v>
      </c>
      <c r="P664">
        <v>1091203</v>
      </c>
      <c r="Q664">
        <v>1100506</v>
      </c>
      <c r="R664">
        <v>100</v>
      </c>
      <c r="S664">
        <v>100</v>
      </c>
      <c r="T664" t="s">
        <v>944</v>
      </c>
      <c r="U664">
        <v>0</v>
      </c>
      <c r="V664" t="s">
        <v>4883</v>
      </c>
      <c r="W664" t="s">
        <v>4884</v>
      </c>
      <c r="X664" t="s">
        <v>4885</v>
      </c>
      <c r="Y664" t="s">
        <v>765</v>
      </c>
    </row>
    <row r="665" spans="1:25">
      <c r="A665">
        <v>664</v>
      </c>
      <c r="B665" t="s">
        <v>4888</v>
      </c>
      <c r="C665">
        <v>110031501</v>
      </c>
      <c r="D665" t="s">
        <v>4889</v>
      </c>
      <c r="E665" s="1">
        <v>3665000</v>
      </c>
      <c r="F665" s="1">
        <v>3665000</v>
      </c>
      <c r="H665" t="s">
        <v>4800</v>
      </c>
      <c r="I665" t="s">
        <v>4890</v>
      </c>
      <c r="J665" t="s">
        <v>4891</v>
      </c>
      <c r="K665">
        <v>205435.45819999999</v>
      </c>
      <c r="L665">
        <v>2500758.784</v>
      </c>
      <c r="M665" t="s">
        <v>4891</v>
      </c>
      <c r="N665" t="s">
        <v>4892</v>
      </c>
      <c r="O665">
        <v>1100414</v>
      </c>
      <c r="P665">
        <v>1100722</v>
      </c>
      <c r="Q665">
        <v>1100914</v>
      </c>
      <c r="R665">
        <v>100</v>
      </c>
      <c r="S665">
        <v>100</v>
      </c>
      <c r="T665" t="s">
        <v>944</v>
      </c>
      <c r="U665" s="1">
        <v>3665000</v>
      </c>
      <c r="V665" t="s">
        <v>4893</v>
      </c>
      <c r="W665" t="s">
        <v>4894</v>
      </c>
      <c r="X665" t="s">
        <v>4895</v>
      </c>
      <c r="Y665" t="s">
        <v>405</v>
      </c>
    </row>
    <row r="666" spans="1:25">
      <c r="A666">
        <v>665</v>
      </c>
      <c r="B666" t="s">
        <v>4896</v>
      </c>
      <c r="C666">
        <v>11008</v>
      </c>
      <c r="D666" t="s">
        <v>4897</v>
      </c>
      <c r="E666" s="1">
        <v>4906000</v>
      </c>
      <c r="F666" s="1">
        <v>4906000</v>
      </c>
      <c r="H666" t="s">
        <v>4898</v>
      </c>
      <c r="I666" t="s">
        <v>4899</v>
      </c>
      <c r="J666" t="s">
        <v>4900</v>
      </c>
      <c r="K666">
        <v>208040.99789999999</v>
      </c>
      <c r="L666">
        <v>2477056.7949999999</v>
      </c>
      <c r="M666" t="s">
        <v>4900</v>
      </c>
      <c r="N666" t="s">
        <v>4901</v>
      </c>
      <c r="O666">
        <v>1100602</v>
      </c>
      <c r="P666">
        <v>1101224</v>
      </c>
      <c r="Q666">
        <v>1110314</v>
      </c>
      <c r="R666">
        <v>100</v>
      </c>
      <c r="S666">
        <v>100</v>
      </c>
      <c r="T666" t="s">
        <v>1303</v>
      </c>
      <c r="U666">
        <v>0</v>
      </c>
      <c r="V666" t="s">
        <v>4902</v>
      </c>
      <c r="W666" t="s">
        <v>4903</v>
      </c>
      <c r="X666" t="s">
        <v>4904</v>
      </c>
      <c r="Y666">
        <v>11008</v>
      </c>
    </row>
    <row r="667" spans="1:25">
      <c r="A667">
        <v>666</v>
      </c>
      <c r="B667" t="s">
        <v>4905</v>
      </c>
      <c r="C667">
        <v>11016</v>
      </c>
      <c r="D667" t="s">
        <v>4906</v>
      </c>
      <c r="E667" s="1">
        <v>13980000</v>
      </c>
      <c r="F667" s="1">
        <v>18017963</v>
      </c>
      <c r="H667" t="s">
        <v>4866</v>
      </c>
      <c r="I667" t="s">
        <v>4907</v>
      </c>
      <c r="J667" t="s">
        <v>4908</v>
      </c>
      <c r="K667">
        <v>223307.31839999999</v>
      </c>
      <c r="L667">
        <v>2517222.8659999999</v>
      </c>
      <c r="M667" t="s">
        <v>4909</v>
      </c>
      <c r="N667" t="s">
        <v>4910</v>
      </c>
      <c r="O667">
        <v>1100719</v>
      </c>
      <c r="P667">
        <v>1101130</v>
      </c>
      <c r="Q667">
        <v>1101231</v>
      </c>
      <c r="R667">
        <v>100</v>
      </c>
      <c r="S667">
        <v>100</v>
      </c>
      <c r="T667" t="s">
        <v>964</v>
      </c>
      <c r="U667" s="1">
        <v>15390000</v>
      </c>
      <c r="V667" t="s">
        <v>4911</v>
      </c>
      <c r="W667" t="s">
        <v>4912</v>
      </c>
      <c r="X667" t="s">
        <v>4913</v>
      </c>
      <c r="Y667">
        <v>1060836</v>
      </c>
    </row>
    <row r="668" spans="1:25">
      <c r="A668">
        <v>667</v>
      </c>
      <c r="B668" t="s">
        <v>4914</v>
      </c>
      <c r="C668" t="s">
        <v>4915</v>
      </c>
      <c r="D668" t="s">
        <v>4916</v>
      </c>
      <c r="E668" s="1">
        <v>1720000</v>
      </c>
      <c r="H668" t="s">
        <v>4917</v>
      </c>
      <c r="I668" t="s">
        <v>4918</v>
      </c>
      <c r="J668" t="s">
        <v>4919</v>
      </c>
      <c r="K668">
        <v>215065.13310000001</v>
      </c>
      <c r="L668">
        <v>2506062.1749999998</v>
      </c>
      <c r="M668" t="s">
        <v>4920</v>
      </c>
      <c r="N668" t="s">
        <v>4921</v>
      </c>
      <c r="O668">
        <v>1100612</v>
      </c>
      <c r="P668">
        <v>1100728</v>
      </c>
      <c r="R668">
        <v>100</v>
      </c>
      <c r="S668">
        <v>100</v>
      </c>
      <c r="T668" t="s">
        <v>944</v>
      </c>
      <c r="U668">
        <v>0</v>
      </c>
      <c r="V668" t="s">
        <v>4922</v>
      </c>
      <c r="W668" t="s">
        <v>4923</v>
      </c>
      <c r="X668" t="s">
        <v>4924</v>
      </c>
      <c r="Y668" t="s">
        <v>4925</v>
      </c>
    </row>
    <row r="669" spans="1:25">
      <c r="A669">
        <v>668</v>
      </c>
      <c r="B669" t="s">
        <v>4926</v>
      </c>
      <c r="C669" t="s">
        <v>4927</v>
      </c>
      <c r="D669" t="s">
        <v>4928</v>
      </c>
      <c r="E669" s="1">
        <v>1208000</v>
      </c>
      <c r="F669" s="1">
        <v>1208000</v>
      </c>
      <c r="H669" t="s">
        <v>4929</v>
      </c>
      <c r="I669" t="s">
        <v>4930</v>
      </c>
      <c r="J669" t="s">
        <v>1232</v>
      </c>
      <c r="K669">
        <v>232408.29180000001</v>
      </c>
      <c r="L669">
        <v>2453230.4909999999</v>
      </c>
      <c r="M669" t="s">
        <v>4931</v>
      </c>
      <c r="N669" t="s">
        <v>4932</v>
      </c>
      <c r="O669">
        <v>1100729</v>
      </c>
      <c r="P669">
        <v>1101008</v>
      </c>
      <c r="Q669">
        <v>1110128</v>
      </c>
      <c r="R669">
        <v>100</v>
      </c>
      <c r="S669">
        <v>100</v>
      </c>
      <c r="T669" t="s">
        <v>960</v>
      </c>
      <c r="U669">
        <v>0</v>
      </c>
      <c r="V669" t="s">
        <v>4933</v>
      </c>
      <c r="W669" t="s">
        <v>4934</v>
      </c>
      <c r="X669" t="s">
        <v>4935</v>
      </c>
      <c r="Y669" t="s">
        <v>924</v>
      </c>
    </row>
    <row r="670" spans="1:25">
      <c r="A670">
        <v>669</v>
      </c>
      <c r="B670" t="s">
        <v>4926</v>
      </c>
      <c r="C670" t="s">
        <v>4936</v>
      </c>
      <c r="D670" t="s">
        <v>4937</v>
      </c>
      <c r="E670" s="1">
        <v>1520000</v>
      </c>
      <c r="H670" t="s">
        <v>4938</v>
      </c>
      <c r="I670" t="s">
        <v>4939</v>
      </c>
      <c r="J670" t="s">
        <v>1232</v>
      </c>
      <c r="K670">
        <v>234058.6709</v>
      </c>
      <c r="L670">
        <v>2456665.21</v>
      </c>
      <c r="M670" t="s">
        <v>1232</v>
      </c>
      <c r="N670" t="s">
        <v>4940</v>
      </c>
      <c r="O670">
        <v>1100915</v>
      </c>
      <c r="P670">
        <v>1101206</v>
      </c>
      <c r="R670">
        <v>100</v>
      </c>
      <c r="S670">
        <v>100</v>
      </c>
      <c r="T670" t="s">
        <v>960</v>
      </c>
      <c r="U670">
        <v>0</v>
      </c>
      <c r="V670" t="s">
        <v>4933</v>
      </c>
      <c r="W670" t="s">
        <v>4934</v>
      </c>
      <c r="X670" t="s">
        <v>4941</v>
      </c>
      <c r="Y670" t="s">
        <v>924</v>
      </c>
    </row>
    <row r="671" spans="1:25">
      <c r="A671">
        <v>670</v>
      </c>
      <c r="B671" t="s">
        <v>4926</v>
      </c>
      <c r="C671" t="s">
        <v>4942</v>
      </c>
      <c r="D671" t="s">
        <v>4943</v>
      </c>
      <c r="E671" s="1">
        <v>2175000</v>
      </c>
      <c r="H671" t="s">
        <v>4944</v>
      </c>
      <c r="I671" t="s">
        <v>4930</v>
      </c>
      <c r="J671" t="s">
        <v>1232</v>
      </c>
      <c r="K671">
        <v>233374.5392</v>
      </c>
      <c r="L671">
        <v>2453990.406</v>
      </c>
      <c r="M671" t="s">
        <v>4945</v>
      </c>
      <c r="N671" t="s">
        <v>4946</v>
      </c>
      <c r="O671">
        <v>1100913</v>
      </c>
      <c r="P671">
        <v>1101108</v>
      </c>
      <c r="Q671">
        <v>1101209</v>
      </c>
      <c r="R671">
        <v>100</v>
      </c>
      <c r="S671">
        <v>100</v>
      </c>
      <c r="T671" t="s">
        <v>960</v>
      </c>
      <c r="U671">
        <v>0</v>
      </c>
      <c r="V671" t="s">
        <v>4933</v>
      </c>
      <c r="W671" t="s">
        <v>4934</v>
      </c>
      <c r="X671" t="s">
        <v>4935</v>
      </c>
      <c r="Y671" t="s">
        <v>924</v>
      </c>
    </row>
    <row r="672" spans="1:25">
      <c r="A672">
        <v>671</v>
      </c>
      <c r="B672" t="s">
        <v>4926</v>
      </c>
      <c r="C672" t="s">
        <v>4947</v>
      </c>
      <c r="D672" t="s">
        <v>4948</v>
      </c>
      <c r="E672" s="1">
        <v>4760000</v>
      </c>
      <c r="H672" t="s">
        <v>4944</v>
      </c>
      <c r="I672" t="s">
        <v>4949</v>
      </c>
      <c r="J672" t="s">
        <v>1232</v>
      </c>
      <c r="K672">
        <v>227316.17989999999</v>
      </c>
      <c r="L672">
        <v>2448090.0060000001</v>
      </c>
      <c r="M672" t="s">
        <v>4931</v>
      </c>
      <c r="N672" t="s">
        <v>4950</v>
      </c>
      <c r="O672">
        <v>1101125</v>
      </c>
      <c r="P672">
        <v>1110214</v>
      </c>
      <c r="R672">
        <v>100</v>
      </c>
      <c r="S672">
        <v>100</v>
      </c>
      <c r="T672" t="s">
        <v>960</v>
      </c>
      <c r="U672">
        <v>0</v>
      </c>
      <c r="V672" t="s">
        <v>4933</v>
      </c>
      <c r="W672" t="s">
        <v>4934</v>
      </c>
      <c r="X672" t="s">
        <v>4935</v>
      </c>
      <c r="Y672" t="s">
        <v>924</v>
      </c>
    </row>
    <row r="673" spans="1:25">
      <c r="A673">
        <v>672</v>
      </c>
      <c r="B673" t="s">
        <v>4951</v>
      </c>
      <c r="C673" t="s">
        <v>4952</v>
      </c>
      <c r="D673" t="s">
        <v>4953</v>
      </c>
      <c r="E673" s="1">
        <v>3352600</v>
      </c>
      <c r="H673" t="s">
        <v>4954</v>
      </c>
      <c r="I673" t="s">
        <v>4955</v>
      </c>
      <c r="J673" t="s">
        <v>1321</v>
      </c>
      <c r="M673" t="s">
        <v>1321</v>
      </c>
      <c r="N673" t="s">
        <v>4953</v>
      </c>
      <c r="O673">
        <v>1101029</v>
      </c>
      <c r="P673">
        <v>1101217</v>
      </c>
      <c r="R673">
        <v>100</v>
      </c>
      <c r="S673">
        <v>100</v>
      </c>
      <c r="T673" t="s">
        <v>960</v>
      </c>
      <c r="U673">
        <v>0</v>
      </c>
      <c r="V673" t="s">
        <v>4956</v>
      </c>
      <c r="W673" t="s">
        <v>4957</v>
      </c>
      <c r="X673" t="s">
        <v>4958</v>
      </c>
      <c r="Y673" t="s">
        <v>924</v>
      </c>
    </row>
    <row r="674" spans="1:25">
      <c r="A674">
        <v>673</v>
      </c>
      <c r="B674" t="s">
        <v>4959</v>
      </c>
      <c r="C674" t="s">
        <v>4960</v>
      </c>
      <c r="D674" t="s">
        <v>4961</v>
      </c>
      <c r="E674" s="1">
        <v>1630000</v>
      </c>
      <c r="H674" t="s">
        <v>4962</v>
      </c>
      <c r="I674" t="s">
        <v>4963</v>
      </c>
      <c r="J674" t="s">
        <v>2838</v>
      </c>
      <c r="K674">
        <v>195606.82620000001</v>
      </c>
      <c r="L674">
        <v>2491313.1129999999</v>
      </c>
      <c r="M674" t="s">
        <v>2838</v>
      </c>
      <c r="N674" t="s">
        <v>4964</v>
      </c>
      <c r="O674">
        <v>1110322</v>
      </c>
      <c r="P674">
        <v>1110629</v>
      </c>
      <c r="R674">
        <v>10</v>
      </c>
      <c r="S674">
        <v>10</v>
      </c>
      <c r="T674" t="s">
        <v>964</v>
      </c>
      <c r="U674">
        <v>0</v>
      </c>
      <c r="V674" t="s">
        <v>4965</v>
      </c>
      <c r="W674" t="s">
        <v>4957</v>
      </c>
      <c r="X674" t="s">
        <v>4966</v>
      </c>
      <c r="Y674" t="s">
        <v>924</v>
      </c>
    </row>
    <row r="675" spans="1:25">
      <c r="A675">
        <v>674</v>
      </c>
      <c r="B675" t="s">
        <v>4967</v>
      </c>
      <c r="C675" t="s">
        <v>4968</v>
      </c>
      <c r="D675" t="s">
        <v>4969</v>
      </c>
      <c r="E675" s="1">
        <v>89300000</v>
      </c>
      <c r="F675" s="1">
        <v>94080400</v>
      </c>
      <c r="H675" t="s">
        <v>1071</v>
      </c>
      <c r="I675" t="s">
        <v>4970</v>
      </c>
      <c r="J675" t="s">
        <v>2838</v>
      </c>
      <c r="K675">
        <v>194512.6047</v>
      </c>
      <c r="L675">
        <v>2488115.2609999999</v>
      </c>
      <c r="M675" t="s">
        <v>2838</v>
      </c>
      <c r="N675" t="s">
        <v>4971</v>
      </c>
      <c r="O675">
        <v>1081012</v>
      </c>
      <c r="P675">
        <v>1091204</v>
      </c>
      <c r="Q675">
        <v>1100719</v>
      </c>
      <c r="R675">
        <v>100</v>
      </c>
      <c r="S675">
        <v>100</v>
      </c>
      <c r="T675" t="s">
        <v>944</v>
      </c>
      <c r="U675" s="1">
        <v>73624213</v>
      </c>
      <c r="V675" t="s">
        <v>4972</v>
      </c>
      <c r="W675" t="s">
        <v>4957</v>
      </c>
      <c r="X675" t="s">
        <v>4973</v>
      </c>
      <c r="Y675" t="s">
        <v>405</v>
      </c>
    </row>
    <row r="676" spans="1:25">
      <c r="A676">
        <v>675</v>
      </c>
      <c r="B676" t="s">
        <v>4967</v>
      </c>
      <c r="C676" t="s">
        <v>487</v>
      </c>
      <c r="D676" t="s">
        <v>483</v>
      </c>
      <c r="E676" s="1">
        <v>116000000</v>
      </c>
      <c r="F676" s="1">
        <v>171276000</v>
      </c>
      <c r="H676" t="s">
        <v>4974</v>
      </c>
      <c r="I676" t="s">
        <v>4975</v>
      </c>
      <c r="J676" t="s">
        <v>4976</v>
      </c>
      <c r="K676">
        <v>198048.78229999999</v>
      </c>
      <c r="L676">
        <v>2483499.1800000002</v>
      </c>
      <c r="M676" t="s">
        <v>4977</v>
      </c>
      <c r="N676" t="s">
        <v>4978</v>
      </c>
      <c r="O676">
        <v>1090102</v>
      </c>
      <c r="P676">
        <v>1100326</v>
      </c>
      <c r="Q676">
        <v>1110609</v>
      </c>
      <c r="R676">
        <v>95.53</v>
      </c>
      <c r="S676">
        <v>100</v>
      </c>
      <c r="T676" t="s">
        <v>960</v>
      </c>
      <c r="U676" s="1">
        <v>150891696</v>
      </c>
      <c r="V676" t="s">
        <v>4979</v>
      </c>
      <c r="W676" t="s">
        <v>4957</v>
      </c>
      <c r="X676" t="s">
        <v>4980</v>
      </c>
      <c r="Y676" t="s">
        <v>448</v>
      </c>
    </row>
    <row r="677" spans="1:25">
      <c r="A677">
        <v>676</v>
      </c>
      <c r="B677" t="s">
        <v>4967</v>
      </c>
      <c r="C677" t="s">
        <v>4981</v>
      </c>
      <c r="D677" t="s">
        <v>4982</v>
      </c>
      <c r="E677" s="1">
        <v>64800000</v>
      </c>
      <c r="F677" s="1">
        <v>78265297</v>
      </c>
      <c r="H677" t="s">
        <v>2444</v>
      </c>
      <c r="I677" t="s">
        <v>3023</v>
      </c>
      <c r="J677" t="s">
        <v>4983</v>
      </c>
      <c r="K677">
        <v>218277.22219999999</v>
      </c>
      <c r="L677">
        <v>2456651.699</v>
      </c>
      <c r="M677" t="s">
        <v>4984</v>
      </c>
      <c r="N677" t="s">
        <v>4985</v>
      </c>
      <c r="O677">
        <v>1090320</v>
      </c>
      <c r="P677">
        <v>1100129</v>
      </c>
      <c r="Q677">
        <v>1100901</v>
      </c>
      <c r="R677">
        <v>100</v>
      </c>
      <c r="S677">
        <v>100</v>
      </c>
      <c r="T677" t="s">
        <v>944</v>
      </c>
      <c r="U677" s="1">
        <v>69017779</v>
      </c>
      <c r="V677" t="s">
        <v>4986</v>
      </c>
      <c r="W677" t="s">
        <v>4957</v>
      </c>
      <c r="X677" t="s">
        <v>4987</v>
      </c>
      <c r="Y677" t="s">
        <v>405</v>
      </c>
    </row>
    <row r="678" spans="1:25">
      <c r="A678">
        <v>677</v>
      </c>
      <c r="B678" t="s">
        <v>4967</v>
      </c>
      <c r="C678" t="s">
        <v>4988</v>
      </c>
      <c r="D678" t="s">
        <v>4989</v>
      </c>
      <c r="E678" s="1">
        <v>95990000</v>
      </c>
      <c r="F678" s="1">
        <v>100832249</v>
      </c>
      <c r="H678" t="s">
        <v>2444</v>
      </c>
      <c r="I678" t="s">
        <v>2990</v>
      </c>
      <c r="J678" t="s">
        <v>2809</v>
      </c>
      <c r="K678">
        <v>201652.3444</v>
      </c>
      <c r="L678">
        <v>2514297.4559999998</v>
      </c>
      <c r="M678" t="s">
        <v>4990</v>
      </c>
      <c r="N678" t="s">
        <v>4991</v>
      </c>
      <c r="O678">
        <v>1091116</v>
      </c>
      <c r="P678">
        <v>1101110</v>
      </c>
      <c r="Q678" s="1">
        <v>1110403</v>
      </c>
      <c r="R678">
        <v>99.57</v>
      </c>
      <c r="S678">
        <v>98.99</v>
      </c>
      <c r="T678" t="s">
        <v>964</v>
      </c>
      <c r="U678" s="1">
        <v>19264000</v>
      </c>
      <c r="V678" t="s">
        <v>4992</v>
      </c>
      <c r="W678" t="s">
        <v>4957</v>
      </c>
      <c r="X678" t="s">
        <v>4993</v>
      </c>
      <c r="Y678" t="s">
        <v>924</v>
      </c>
    </row>
    <row r="679" spans="1:25">
      <c r="A679">
        <v>678</v>
      </c>
      <c r="B679" t="s">
        <v>4967</v>
      </c>
      <c r="C679" t="s">
        <v>739</v>
      </c>
      <c r="D679" t="s">
        <v>4994</v>
      </c>
      <c r="E679" s="1">
        <v>158600000</v>
      </c>
      <c r="F679" s="1">
        <v>158600000</v>
      </c>
      <c r="H679" t="s">
        <v>1071</v>
      </c>
      <c r="I679" t="s">
        <v>4995</v>
      </c>
      <c r="J679" t="s">
        <v>2813</v>
      </c>
      <c r="K679">
        <v>193553.7971</v>
      </c>
      <c r="L679">
        <v>2485595.0720000002</v>
      </c>
      <c r="M679" t="s">
        <v>2813</v>
      </c>
      <c r="N679" t="s">
        <v>4996</v>
      </c>
      <c r="O679">
        <v>1100510</v>
      </c>
      <c r="P679">
        <v>1110618</v>
      </c>
      <c r="Q679">
        <v>1111024</v>
      </c>
      <c r="R679">
        <v>47.73</v>
      </c>
      <c r="S679">
        <v>49.26</v>
      </c>
      <c r="T679" t="s">
        <v>964</v>
      </c>
      <c r="U679" s="1">
        <v>67419521</v>
      </c>
      <c r="V679" t="s">
        <v>4997</v>
      </c>
      <c r="W679" t="s">
        <v>4998</v>
      </c>
      <c r="X679" t="s">
        <v>4999</v>
      </c>
      <c r="Y679" t="s">
        <v>924</v>
      </c>
    </row>
    <row r="680" spans="1:25">
      <c r="A680">
        <v>679</v>
      </c>
      <c r="B680" t="s">
        <v>4967</v>
      </c>
      <c r="C680" t="s">
        <v>5000</v>
      </c>
      <c r="D680" t="s">
        <v>5001</v>
      </c>
      <c r="E680" s="1">
        <v>32880000</v>
      </c>
      <c r="F680" s="1">
        <v>34714600</v>
      </c>
      <c r="H680" t="s">
        <v>1071</v>
      </c>
      <c r="I680" t="s">
        <v>3023</v>
      </c>
      <c r="J680" t="s">
        <v>2743</v>
      </c>
      <c r="K680">
        <v>221500.57269999999</v>
      </c>
      <c r="L680">
        <v>2438731.9989999998</v>
      </c>
      <c r="M680" t="s">
        <v>2743</v>
      </c>
      <c r="N680" t="s">
        <v>5002</v>
      </c>
      <c r="O680">
        <v>1091214</v>
      </c>
      <c r="P680">
        <v>1101031</v>
      </c>
      <c r="Q680">
        <v>1101222</v>
      </c>
      <c r="R680">
        <v>100</v>
      </c>
      <c r="S680">
        <v>100</v>
      </c>
      <c r="T680" t="s">
        <v>960</v>
      </c>
      <c r="U680" s="1">
        <v>9403978</v>
      </c>
      <c r="V680" t="s">
        <v>4992</v>
      </c>
      <c r="W680" t="s">
        <v>4957</v>
      </c>
      <c r="X680" t="s">
        <v>5003</v>
      </c>
      <c r="Y680" t="s">
        <v>405</v>
      </c>
    </row>
    <row r="681" spans="1:25">
      <c r="A681">
        <v>680</v>
      </c>
      <c r="B681" t="s">
        <v>4967</v>
      </c>
      <c r="C681" t="s">
        <v>5004</v>
      </c>
      <c r="D681" t="s">
        <v>5005</v>
      </c>
      <c r="E681" s="1">
        <v>72000000</v>
      </c>
      <c r="H681" t="s">
        <v>2444</v>
      </c>
      <c r="I681" t="s">
        <v>2845</v>
      </c>
      <c r="J681" t="s">
        <v>2809</v>
      </c>
      <c r="K681">
        <v>199183.25899999999</v>
      </c>
      <c r="L681">
        <v>2517591.912</v>
      </c>
      <c r="M681" t="s">
        <v>5006</v>
      </c>
      <c r="N681" t="s">
        <v>5007</v>
      </c>
      <c r="O681">
        <v>1100820</v>
      </c>
      <c r="P681">
        <v>1110827</v>
      </c>
      <c r="Q681">
        <v>1110814</v>
      </c>
      <c r="R681">
        <v>50</v>
      </c>
      <c r="S681">
        <v>57.42</v>
      </c>
      <c r="T681" t="s">
        <v>964</v>
      </c>
      <c r="U681" s="1">
        <v>31919000</v>
      </c>
      <c r="V681" t="s">
        <v>5008</v>
      </c>
      <c r="W681" t="s">
        <v>4957</v>
      </c>
      <c r="X681" t="s">
        <v>5009</v>
      </c>
      <c r="Y681" t="s">
        <v>3945</v>
      </c>
    </row>
    <row r="682" spans="1:25">
      <c r="A682">
        <v>681</v>
      </c>
      <c r="B682" t="s">
        <v>4967</v>
      </c>
      <c r="C682" t="s">
        <v>5010</v>
      </c>
      <c r="D682" t="s">
        <v>5011</v>
      </c>
      <c r="E682" s="1">
        <v>90700000</v>
      </c>
      <c r="F682" s="1">
        <v>102519000</v>
      </c>
      <c r="H682" t="s">
        <v>1071</v>
      </c>
      <c r="I682" t="s">
        <v>2587</v>
      </c>
      <c r="J682" t="s">
        <v>5012</v>
      </c>
      <c r="K682">
        <v>201398.52429999999</v>
      </c>
      <c r="L682">
        <v>2504928.503</v>
      </c>
      <c r="M682" t="s">
        <v>5012</v>
      </c>
      <c r="N682" t="s">
        <v>5013</v>
      </c>
      <c r="O682">
        <v>1101004</v>
      </c>
      <c r="P682">
        <v>1110928</v>
      </c>
      <c r="Q682">
        <v>1111114</v>
      </c>
      <c r="R682">
        <v>11.42</v>
      </c>
      <c r="S682">
        <v>12.69</v>
      </c>
      <c r="T682" t="s">
        <v>964</v>
      </c>
      <c r="U682">
        <v>0</v>
      </c>
      <c r="V682" t="s">
        <v>4972</v>
      </c>
      <c r="W682" t="s">
        <v>4957</v>
      </c>
      <c r="X682" t="s">
        <v>4973</v>
      </c>
      <c r="Y682" t="s">
        <v>405</v>
      </c>
    </row>
    <row r="683" spans="1:25">
      <c r="A683">
        <v>682</v>
      </c>
      <c r="B683" t="s">
        <v>4967</v>
      </c>
      <c r="C683" t="s">
        <v>5014</v>
      </c>
      <c r="D683" t="s">
        <v>5015</v>
      </c>
      <c r="E683" s="1">
        <v>13940000</v>
      </c>
      <c r="F683" s="1">
        <v>14432973</v>
      </c>
      <c r="H683" t="s">
        <v>1071</v>
      </c>
      <c r="I683" t="s">
        <v>5016</v>
      </c>
      <c r="J683" t="s">
        <v>2813</v>
      </c>
      <c r="K683">
        <v>195890.0313</v>
      </c>
      <c r="L683">
        <v>2486110.9509999999</v>
      </c>
      <c r="M683" t="s">
        <v>2813</v>
      </c>
      <c r="N683" t="s">
        <v>5017</v>
      </c>
      <c r="O683">
        <v>1100808</v>
      </c>
      <c r="P683">
        <v>1101205</v>
      </c>
      <c r="Q683">
        <v>1110127</v>
      </c>
      <c r="R683">
        <v>100</v>
      </c>
      <c r="S683">
        <v>100</v>
      </c>
      <c r="T683" t="s">
        <v>960</v>
      </c>
      <c r="U683" s="1">
        <v>6962098</v>
      </c>
      <c r="V683" t="s">
        <v>5018</v>
      </c>
      <c r="W683" t="s">
        <v>4957</v>
      </c>
      <c r="X683" t="s">
        <v>5019</v>
      </c>
      <c r="Y683" t="s">
        <v>924</v>
      </c>
    </row>
    <row r="684" spans="1:25">
      <c r="A684">
        <v>683</v>
      </c>
      <c r="B684" t="s">
        <v>4967</v>
      </c>
      <c r="C684" t="s">
        <v>5020</v>
      </c>
      <c r="D684" t="s">
        <v>5021</v>
      </c>
      <c r="E684" s="1">
        <v>181160000</v>
      </c>
      <c r="H684" t="s">
        <v>2444</v>
      </c>
      <c r="I684" t="s">
        <v>5022</v>
      </c>
      <c r="J684" t="s">
        <v>2809</v>
      </c>
      <c r="K684">
        <v>202230.20060000001</v>
      </c>
      <c r="L684">
        <v>2514200.7310000001</v>
      </c>
      <c r="M684" t="s">
        <v>5023</v>
      </c>
      <c r="N684" t="s">
        <v>5024</v>
      </c>
      <c r="O684">
        <v>1110318</v>
      </c>
      <c r="P684">
        <v>1120710</v>
      </c>
      <c r="R684">
        <v>0.17</v>
      </c>
      <c r="S684">
        <v>1.28</v>
      </c>
      <c r="T684" t="s">
        <v>964</v>
      </c>
      <c r="U684">
        <v>0</v>
      </c>
      <c r="V684" t="s">
        <v>4992</v>
      </c>
      <c r="W684" t="s">
        <v>4957</v>
      </c>
      <c r="X684" t="s">
        <v>4993</v>
      </c>
      <c r="Y684" t="s">
        <v>5025</v>
      </c>
    </row>
    <row r="685" spans="1:25">
      <c r="A685">
        <v>684</v>
      </c>
      <c r="B685" t="s">
        <v>4967</v>
      </c>
      <c r="C685" t="s">
        <v>5026</v>
      </c>
      <c r="D685" t="s">
        <v>5027</v>
      </c>
      <c r="E685" s="1">
        <v>34449000</v>
      </c>
      <c r="I685" t="s">
        <v>4995</v>
      </c>
      <c r="J685" t="s">
        <v>2813</v>
      </c>
      <c r="M685" t="s">
        <v>2813</v>
      </c>
      <c r="N685" t="s">
        <v>5028</v>
      </c>
      <c r="R685" t="s">
        <v>5029</v>
      </c>
      <c r="V685" t="s">
        <v>4972</v>
      </c>
      <c r="W685" t="s">
        <v>4957</v>
      </c>
      <c r="X685" t="s">
        <v>4999</v>
      </c>
      <c r="Y685" t="s">
        <v>924</v>
      </c>
    </row>
    <row r="686" spans="1:25">
      <c r="A686">
        <v>685</v>
      </c>
      <c r="B686" t="s">
        <v>5030</v>
      </c>
      <c r="C686" t="s">
        <v>5031</v>
      </c>
      <c r="D686" t="s">
        <v>5032</v>
      </c>
      <c r="E686" s="1">
        <v>6250000</v>
      </c>
      <c r="H686" t="s">
        <v>5033</v>
      </c>
      <c r="I686" t="s">
        <v>5034</v>
      </c>
      <c r="J686" t="s">
        <v>2867</v>
      </c>
      <c r="M686" t="s">
        <v>2867</v>
      </c>
      <c r="N686" t="s">
        <v>5035</v>
      </c>
      <c r="O686">
        <v>1091106</v>
      </c>
      <c r="P686">
        <v>1101231</v>
      </c>
      <c r="R686">
        <v>100</v>
      </c>
      <c r="S686">
        <v>100</v>
      </c>
      <c r="T686" t="s">
        <v>944</v>
      </c>
      <c r="U686" s="1">
        <v>5614823</v>
      </c>
      <c r="V686" t="s">
        <v>5036</v>
      </c>
      <c r="W686" t="s">
        <v>4957</v>
      </c>
      <c r="X686" t="s">
        <v>5037</v>
      </c>
      <c r="Y686" t="s">
        <v>363</v>
      </c>
    </row>
    <row r="687" spans="1:25">
      <c r="A687">
        <v>686</v>
      </c>
      <c r="B687" t="s">
        <v>5030</v>
      </c>
      <c r="C687" t="s">
        <v>5038</v>
      </c>
      <c r="D687" t="s">
        <v>5039</v>
      </c>
      <c r="E687" s="1">
        <v>6360000</v>
      </c>
      <c r="H687" t="s">
        <v>5033</v>
      </c>
      <c r="I687" t="s">
        <v>5040</v>
      </c>
      <c r="J687" t="s">
        <v>2867</v>
      </c>
      <c r="M687" t="s">
        <v>2867</v>
      </c>
      <c r="N687" t="s">
        <v>5041</v>
      </c>
      <c r="O687">
        <v>1101101</v>
      </c>
      <c r="P687">
        <v>1111231</v>
      </c>
      <c r="R687">
        <v>10.9</v>
      </c>
      <c r="S687">
        <v>20.98</v>
      </c>
      <c r="T687" t="s">
        <v>964</v>
      </c>
      <c r="U687">
        <v>0</v>
      </c>
      <c r="V687" t="s">
        <v>5036</v>
      </c>
      <c r="W687" t="s">
        <v>4957</v>
      </c>
      <c r="X687" t="s">
        <v>5037</v>
      </c>
      <c r="Y687" t="s">
        <v>363</v>
      </c>
    </row>
    <row r="688" spans="1:25">
      <c r="A688">
        <v>687</v>
      </c>
      <c r="B688" t="s">
        <v>5030</v>
      </c>
      <c r="C688" t="s">
        <v>5042</v>
      </c>
      <c r="D688" t="s">
        <v>5043</v>
      </c>
      <c r="E688" s="1">
        <v>6318000</v>
      </c>
      <c r="H688" t="s">
        <v>5033</v>
      </c>
      <c r="I688" t="s">
        <v>1300</v>
      </c>
      <c r="J688" t="s">
        <v>2867</v>
      </c>
      <c r="M688" t="s">
        <v>2867</v>
      </c>
      <c r="N688" t="s">
        <v>5044</v>
      </c>
      <c r="O688">
        <v>1101210</v>
      </c>
      <c r="P688">
        <v>1111231</v>
      </c>
      <c r="R688">
        <v>19.04</v>
      </c>
      <c r="S688">
        <v>24.92</v>
      </c>
      <c r="T688" t="s">
        <v>964</v>
      </c>
      <c r="U688">
        <v>0</v>
      </c>
      <c r="V688" t="s">
        <v>5045</v>
      </c>
      <c r="W688" t="s">
        <v>4957</v>
      </c>
      <c r="X688" t="s">
        <v>5046</v>
      </c>
      <c r="Y688" t="s">
        <v>924</v>
      </c>
    </row>
    <row r="689" spans="1:25">
      <c r="A689">
        <v>688</v>
      </c>
      <c r="B689" t="s">
        <v>5047</v>
      </c>
      <c r="C689" t="s">
        <v>5048</v>
      </c>
      <c r="D689" t="s">
        <v>5049</v>
      </c>
      <c r="E689" s="1">
        <v>2553000</v>
      </c>
      <c r="H689" t="s">
        <v>5050</v>
      </c>
      <c r="I689" t="s">
        <v>5051</v>
      </c>
      <c r="J689" t="s">
        <v>1224</v>
      </c>
      <c r="K689">
        <v>253016.19409999999</v>
      </c>
      <c r="L689">
        <v>2508112.1690000002</v>
      </c>
      <c r="M689" t="s">
        <v>5052</v>
      </c>
      <c r="N689" t="s">
        <v>5053</v>
      </c>
      <c r="O689">
        <v>1101128</v>
      </c>
      <c r="P689">
        <v>1110126</v>
      </c>
      <c r="R689">
        <v>100</v>
      </c>
      <c r="S689">
        <v>100</v>
      </c>
      <c r="T689" t="s">
        <v>944</v>
      </c>
      <c r="U689">
        <v>0</v>
      </c>
      <c r="V689" t="s">
        <v>5054</v>
      </c>
      <c r="W689" t="s">
        <v>5055</v>
      </c>
      <c r="X689" t="s">
        <v>5056</v>
      </c>
      <c r="Y689" t="s">
        <v>924</v>
      </c>
    </row>
    <row r="690" spans="1:25">
      <c r="A690">
        <v>689</v>
      </c>
      <c r="B690" t="s">
        <v>5057</v>
      </c>
      <c r="C690" t="s">
        <v>5058</v>
      </c>
      <c r="D690" t="s">
        <v>5059</v>
      </c>
      <c r="E690" s="1">
        <v>3070000</v>
      </c>
      <c r="F690" s="1">
        <v>3020330</v>
      </c>
      <c r="H690" t="s">
        <v>5060</v>
      </c>
      <c r="I690" t="s">
        <v>5061</v>
      </c>
      <c r="J690" t="s">
        <v>5062</v>
      </c>
      <c r="K690">
        <v>287186.83529999998</v>
      </c>
      <c r="L690">
        <v>2570801.0290000001</v>
      </c>
      <c r="M690" t="s">
        <v>5063</v>
      </c>
      <c r="N690" t="s">
        <v>5064</v>
      </c>
      <c r="O690">
        <v>1100730</v>
      </c>
      <c r="P690">
        <v>1101129</v>
      </c>
      <c r="Q690">
        <v>1101130</v>
      </c>
      <c r="R690">
        <v>100</v>
      </c>
      <c r="S690">
        <v>100</v>
      </c>
      <c r="T690" t="s">
        <v>1452</v>
      </c>
      <c r="U690" s="1">
        <v>3020049</v>
      </c>
      <c r="V690" t="s">
        <v>5065</v>
      </c>
      <c r="W690" t="s">
        <v>5066</v>
      </c>
      <c r="X690" t="s">
        <v>5067</v>
      </c>
      <c r="Y690" t="s">
        <v>765</v>
      </c>
    </row>
    <row r="691" spans="1:25">
      <c r="A691">
        <v>690</v>
      </c>
      <c r="B691" t="s">
        <v>5068</v>
      </c>
      <c r="C691">
        <v>109190210550</v>
      </c>
      <c r="D691" t="s">
        <v>5069</v>
      </c>
      <c r="E691" s="1">
        <v>53200000</v>
      </c>
      <c r="F691" s="1">
        <v>69337200</v>
      </c>
      <c r="H691" t="s">
        <v>5070</v>
      </c>
      <c r="I691" t="s">
        <v>5071</v>
      </c>
      <c r="J691" t="s">
        <v>5072</v>
      </c>
      <c r="K691">
        <v>262620.49609999999</v>
      </c>
      <c r="L691">
        <v>2518818.9130000002</v>
      </c>
      <c r="M691" t="s">
        <v>5073</v>
      </c>
      <c r="N691" t="s">
        <v>5074</v>
      </c>
      <c r="O691">
        <v>1091209</v>
      </c>
      <c r="P691">
        <v>1101010</v>
      </c>
      <c r="Q691">
        <v>1110324</v>
      </c>
      <c r="R691">
        <v>100</v>
      </c>
      <c r="S691">
        <v>100</v>
      </c>
      <c r="T691" t="s">
        <v>960</v>
      </c>
      <c r="U691" s="1">
        <v>57337648</v>
      </c>
      <c r="V691" t="s">
        <v>5075</v>
      </c>
      <c r="W691" t="s">
        <v>5076</v>
      </c>
      <c r="X691" t="s">
        <v>5077</v>
      </c>
      <c r="Y691" t="s">
        <v>405</v>
      </c>
    </row>
    <row r="692" spans="1:25">
      <c r="A692">
        <v>691</v>
      </c>
      <c r="B692" t="s">
        <v>5068</v>
      </c>
      <c r="C692">
        <v>110190210054</v>
      </c>
      <c r="D692" t="s">
        <v>5078</v>
      </c>
      <c r="E692" s="1">
        <v>75500000</v>
      </c>
      <c r="F692" s="1">
        <v>87606682</v>
      </c>
      <c r="H692" t="s">
        <v>5070</v>
      </c>
      <c r="I692" t="s">
        <v>5079</v>
      </c>
      <c r="J692" t="s">
        <v>5080</v>
      </c>
      <c r="K692">
        <v>260777.05319999999</v>
      </c>
      <c r="L692">
        <v>2519708.8879999998</v>
      </c>
      <c r="M692" t="s">
        <v>5081</v>
      </c>
      <c r="N692" t="s">
        <v>5082</v>
      </c>
      <c r="O692">
        <v>1100503</v>
      </c>
      <c r="P692">
        <v>1110226</v>
      </c>
      <c r="Q692">
        <v>1110728</v>
      </c>
      <c r="R692">
        <v>50.6</v>
      </c>
      <c r="S692">
        <v>53.85</v>
      </c>
      <c r="T692" t="s">
        <v>964</v>
      </c>
      <c r="U692" s="1">
        <v>35862500</v>
      </c>
      <c r="V692" t="s">
        <v>5083</v>
      </c>
      <c r="W692" t="s">
        <v>5084</v>
      </c>
      <c r="X692" t="s">
        <v>5085</v>
      </c>
      <c r="Y692">
        <v>1060838</v>
      </c>
    </row>
    <row r="693" spans="1:25">
      <c r="A693">
        <v>692</v>
      </c>
      <c r="B693" t="s">
        <v>5068</v>
      </c>
      <c r="C693">
        <v>110190210126</v>
      </c>
      <c r="D693" t="s">
        <v>532</v>
      </c>
      <c r="E693" s="1">
        <v>27900000</v>
      </c>
      <c r="F693" s="1">
        <v>30768008</v>
      </c>
      <c r="H693" t="s">
        <v>5070</v>
      </c>
      <c r="I693" t="s">
        <v>5079</v>
      </c>
      <c r="J693" t="s">
        <v>5080</v>
      </c>
      <c r="K693">
        <v>258896.5018</v>
      </c>
      <c r="L693">
        <v>2519582.409</v>
      </c>
      <c r="M693" t="s">
        <v>5081</v>
      </c>
      <c r="N693" t="s">
        <v>5086</v>
      </c>
      <c r="O693">
        <v>1100525</v>
      </c>
      <c r="P693">
        <v>1101021</v>
      </c>
      <c r="Q693">
        <v>1110204</v>
      </c>
      <c r="R693">
        <v>100</v>
      </c>
      <c r="S693">
        <v>100</v>
      </c>
      <c r="T693" t="s">
        <v>944</v>
      </c>
      <c r="U693" s="1">
        <v>21204000</v>
      </c>
      <c r="V693" t="s">
        <v>5087</v>
      </c>
      <c r="W693" t="s">
        <v>5076</v>
      </c>
      <c r="X693" t="s">
        <v>5088</v>
      </c>
      <c r="Y693" t="s">
        <v>405</v>
      </c>
    </row>
    <row r="694" spans="1:25">
      <c r="A694">
        <v>693</v>
      </c>
      <c r="B694" t="s">
        <v>5089</v>
      </c>
      <c r="C694" t="s">
        <v>5090</v>
      </c>
      <c r="D694" t="s">
        <v>5091</v>
      </c>
      <c r="E694" s="1">
        <v>4660000</v>
      </c>
      <c r="H694" t="s">
        <v>5092</v>
      </c>
      <c r="I694" t="s">
        <v>5093</v>
      </c>
      <c r="J694" t="s">
        <v>3105</v>
      </c>
      <c r="K694">
        <v>286844.94290000002</v>
      </c>
      <c r="L694">
        <v>2586559.3650000002</v>
      </c>
      <c r="M694" t="s">
        <v>5094</v>
      </c>
      <c r="N694" t="s">
        <v>5095</v>
      </c>
      <c r="O694">
        <v>1101119</v>
      </c>
      <c r="P694">
        <v>1110102</v>
      </c>
      <c r="R694">
        <v>100</v>
      </c>
      <c r="S694">
        <v>100</v>
      </c>
      <c r="T694" t="s">
        <v>960</v>
      </c>
      <c r="U694">
        <v>0</v>
      </c>
      <c r="V694" t="s">
        <v>5096</v>
      </c>
      <c r="W694" t="s">
        <v>5097</v>
      </c>
      <c r="X694" t="s">
        <v>5098</v>
      </c>
      <c r="Y694" t="s">
        <v>765</v>
      </c>
    </row>
    <row r="695" spans="1:25">
      <c r="A695">
        <v>694</v>
      </c>
      <c r="B695" t="s">
        <v>5099</v>
      </c>
      <c r="C695">
        <v>110010</v>
      </c>
      <c r="D695" t="s">
        <v>5100</v>
      </c>
      <c r="E695" s="1">
        <v>720000</v>
      </c>
      <c r="H695" t="s">
        <v>3531</v>
      </c>
      <c r="I695" t="s">
        <v>5101</v>
      </c>
      <c r="J695" t="s">
        <v>3126</v>
      </c>
      <c r="K695">
        <v>309180.28480000002</v>
      </c>
      <c r="L695">
        <v>2641739.037</v>
      </c>
      <c r="M695" t="s">
        <v>3126</v>
      </c>
      <c r="N695" t="s">
        <v>5102</v>
      </c>
      <c r="O695">
        <v>1100317</v>
      </c>
      <c r="P695">
        <v>1100417</v>
      </c>
      <c r="R695">
        <v>100</v>
      </c>
      <c r="S695">
        <v>100</v>
      </c>
      <c r="T695" t="s">
        <v>944</v>
      </c>
      <c r="U695">
        <v>0</v>
      </c>
      <c r="V695" t="s">
        <v>5103</v>
      </c>
      <c r="W695" t="s">
        <v>5104</v>
      </c>
      <c r="X695" t="s">
        <v>5105</v>
      </c>
      <c r="Y695">
        <v>110010</v>
      </c>
    </row>
    <row r="696" spans="1:25">
      <c r="A696">
        <v>695</v>
      </c>
      <c r="B696" t="s">
        <v>5099</v>
      </c>
      <c r="C696">
        <v>110027</v>
      </c>
      <c r="D696" t="s">
        <v>5106</v>
      </c>
      <c r="E696" s="1">
        <v>1482000</v>
      </c>
      <c r="H696" t="s">
        <v>5107</v>
      </c>
      <c r="I696" t="s">
        <v>5108</v>
      </c>
      <c r="J696" t="s">
        <v>3126</v>
      </c>
      <c r="K696">
        <v>302845.7132</v>
      </c>
      <c r="L696">
        <v>2644880.2220000001</v>
      </c>
      <c r="M696" t="s">
        <v>3126</v>
      </c>
      <c r="O696">
        <v>1100818</v>
      </c>
      <c r="P696">
        <v>1100918</v>
      </c>
      <c r="R696">
        <v>100</v>
      </c>
      <c r="S696">
        <v>100</v>
      </c>
      <c r="T696" t="s">
        <v>960</v>
      </c>
      <c r="U696">
        <v>0</v>
      </c>
      <c r="V696" t="s">
        <v>5109</v>
      </c>
      <c r="W696" t="s">
        <v>5104</v>
      </c>
      <c r="X696" t="s">
        <v>5110</v>
      </c>
      <c r="Y696" t="s">
        <v>924</v>
      </c>
    </row>
    <row r="697" spans="1:25">
      <c r="A697">
        <v>696</v>
      </c>
      <c r="B697" t="s">
        <v>5111</v>
      </c>
      <c r="C697">
        <v>10900908</v>
      </c>
      <c r="D697" t="s">
        <v>5112</v>
      </c>
      <c r="E697" s="1">
        <v>890000</v>
      </c>
      <c r="F697" s="1">
        <v>753611</v>
      </c>
      <c r="H697" t="s">
        <v>5107</v>
      </c>
      <c r="I697" t="s">
        <v>5113</v>
      </c>
      <c r="J697" t="s">
        <v>3146</v>
      </c>
      <c r="M697" t="s">
        <v>5114</v>
      </c>
      <c r="N697" t="s">
        <v>5115</v>
      </c>
      <c r="O697">
        <v>1091130</v>
      </c>
      <c r="P697">
        <v>1100301</v>
      </c>
      <c r="Q697">
        <v>1100301</v>
      </c>
      <c r="R697">
        <v>100</v>
      </c>
      <c r="S697">
        <v>100</v>
      </c>
      <c r="T697" t="s">
        <v>944</v>
      </c>
      <c r="U697" s="1">
        <v>753000</v>
      </c>
      <c r="V697" t="s">
        <v>5116</v>
      </c>
      <c r="W697" t="s">
        <v>5117</v>
      </c>
      <c r="X697" t="s">
        <v>5118</v>
      </c>
      <c r="Y697">
        <v>10900908</v>
      </c>
    </row>
    <row r="698" spans="1:25">
      <c r="A698">
        <v>697</v>
      </c>
      <c r="B698" t="s">
        <v>5119</v>
      </c>
      <c r="C698" t="s">
        <v>5120</v>
      </c>
      <c r="D698" t="s">
        <v>5121</v>
      </c>
      <c r="E698" s="1">
        <v>2350000</v>
      </c>
      <c r="H698" t="s">
        <v>5122</v>
      </c>
      <c r="I698" t="s">
        <v>5123</v>
      </c>
      <c r="J698" t="s">
        <v>5124</v>
      </c>
      <c r="K698">
        <v>294999.87680000003</v>
      </c>
      <c r="L698">
        <v>2678201.446</v>
      </c>
      <c r="M698" t="s">
        <v>5125</v>
      </c>
      <c r="N698" t="s">
        <v>5126</v>
      </c>
      <c r="O698">
        <v>1091210</v>
      </c>
      <c r="P698">
        <v>1100508</v>
      </c>
      <c r="Q698">
        <v>1100727</v>
      </c>
      <c r="R698">
        <v>100</v>
      </c>
      <c r="S698">
        <v>100</v>
      </c>
      <c r="T698" t="s">
        <v>944</v>
      </c>
      <c r="U698">
        <v>0</v>
      </c>
      <c r="V698" t="s">
        <v>5127</v>
      </c>
      <c r="W698" t="s">
        <v>5128</v>
      </c>
      <c r="X698" t="s">
        <v>5129</v>
      </c>
      <c r="Y698" t="s">
        <v>5120</v>
      </c>
    </row>
    <row r="699" spans="1:25">
      <c r="A699">
        <v>698</v>
      </c>
      <c r="B699" t="s">
        <v>5130</v>
      </c>
      <c r="C699" t="s">
        <v>5131</v>
      </c>
      <c r="D699" t="s">
        <v>5132</v>
      </c>
      <c r="E699" s="1">
        <v>433340246</v>
      </c>
      <c r="H699" t="s">
        <v>5133</v>
      </c>
      <c r="I699" t="s">
        <v>5134</v>
      </c>
      <c r="J699" t="s">
        <v>3098</v>
      </c>
      <c r="K699">
        <v>310096.97029999999</v>
      </c>
      <c r="L699">
        <v>2649743.0419999999</v>
      </c>
      <c r="M699" t="s">
        <v>5135</v>
      </c>
      <c r="N699" t="s">
        <v>5136</v>
      </c>
      <c r="O699">
        <v>1090304</v>
      </c>
      <c r="P699">
        <v>1110828</v>
      </c>
      <c r="Q699">
        <v>1120118</v>
      </c>
      <c r="R699">
        <v>53.02</v>
      </c>
      <c r="S699">
        <v>54.13</v>
      </c>
      <c r="T699" t="s">
        <v>964</v>
      </c>
      <c r="U699" s="1">
        <v>223002698</v>
      </c>
      <c r="V699" t="s">
        <v>5137</v>
      </c>
      <c r="W699" t="s">
        <v>5138</v>
      </c>
      <c r="X699" t="s">
        <v>5139</v>
      </c>
      <c r="Y699" t="s">
        <v>5140</v>
      </c>
    </row>
    <row r="700" spans="1:25">
      <c r="A700">
        <v>699</v>
      </c>
      <c r="B700" t="s">
        <v>5141</v>
      </c>
      <c r="C700" t="s">
        <v>5142</v>
      </c>
      <c r="D700" t="s">
        <v>5143</v>
      </c>
      <c r="E700" s="1">
        <v>74219717</v>
      </c>
      <c r="H700" t="s">
        <v>2772</v>
      </c>
      <c r="I700" t="s">
        <v>5144</v>
      </c>
      <c r="J700" t="s">
        <v>3114</v>
      </c>
      <c r="M700" t="s">
        <v>3134</v>
      </c>
      <c r="N700" t="s">
        <v>5145</v>
      </c>
      <c r="P700">
        <v>1111230</v>
      </c>
      <c r="R700" t="s">
        <v>2992</v>
      </c>
      <c r="V700" t="s">
        <v>5146</v>
      </c>
      <c r="W700" t="s">
        <v>5147</v>
      </c>
      <c r="X700" t="s">
        <v>5148</v>
      </c>
      <c r="Y700" t="s">
        <v>5149</v>
      </c>
    </row>
    <row r="701" spans="1:25">
      <c r="A701">
        <v>700</v>
      </c>
      <c r="B701" t="s">
        <v>5141</v>
      </c>
      <c r="C701" t="s">
        <v>5150</v>
      </c>
      <c r="D701" t="s">
        <v>5151</v>
      </c>
      <c r="E701" s="1">
        <v>12900000</v>
      </c>
      <c r="F701" s="1">
        <v>13668147</v>
      </c>
      <c r="H701" t="s">
        <v>5152</v>
      </c>
      <c r="I701" t="s">
        <v>3113</v>
      </c>
      <c r="J701" t="s">
        <v>3114</v>
      </c>
      <c r="K701">
        <v>310984.89939999999</v>
      </c>
      <c r="L701">
        <v>2654007.6579999998</v>
      </c>
      <c r="M701" t="s">
        <v>3114</v>
      </c>
      <c r="N701" t="s">
        <v>5153</v>
      </c>
      <c r="O701">
        <v>1081115</v>
      </c>
      <c r="P701">
        <v>1090713</v>
      </c>
      <c r="Q701">
        <v>1090930</v>
      </c>
      <c r="R701">
        <v>100</v>
      </c>
      <c r="S701">
        <v>100</v>
      </c>
      <c r="T701" t="s">
        <v>960</v>
      </c>
      <c r="U701" s="1">
        <v>9239948</v>
      </c>
      <c r="V701" t="s">
        <v>5154</v>
      </c>
      <c r="W701" t="s">
        <v>5155</v>
      </c>
      <c r="X701" t="s">
        <v>5156</v>
      </c>
      <c r="Y701" t="s">
        <v>646</v>
      </c>
    </row>
    <row r="702" spans="1:25">
      <c r="A702">
        <v>701</v>
      </c>
      <c r="B702" t="s">
        <v>5141</v>
      </c>
      <c r="C702" t="s">
        <v>5157</v>
      </c>
      <c r="D702" t="s">
        <v>5158</v>
      </c>
      <c r="E702" s="1">
        <v>13770000</v>
      </c>
      <c r="F702" s="1">
        <v>14231000</v>
      </c>
      <c r="H702" t="s">
        <v>5159</v>
      </c>
      <c r="I702" t="s">
        <v>3097</v>
      </c>
      <c r="J702" t="s">
        <v>5160</v>
      </c>
      <c r="K702">
        <v>294347.21279999998</v>
      </c>
      <c r="L702">
        <v>2622227.5639999998</v>
      </c>
      <c r="M702" t="s">
        <v>5161</v>
      </c>
      <c r="N702" t="s">
        <v>5162</v>
      </c>
      <c r="O702">
        <v>1101008</v>
      </c>
      <c r="P702">
        <v>1110125</v>
      </c>
      <c r="Q702">
        <v>1110315</v>
      </c>
      <c r="R702">
        <v>100</v>
      </c>
      <c r="S702">
        <v>100</v>
      </c>
      <c r="T702" t="s">
        <v>960</v>
      </c>
      <c r="U702" s="1">
        <v>7696000</v>
      </c>
      <c r="V702" t="s">
        <v>5163</v>
      </c>
      <c r="W702" t="s">
        <v>5147</v>
      </c>
      <c r="X702" t="s">
        <v>5164</v>
      </c>
      <c r="Y702">
        <v>1060838</v>
      </c>
    </row>
    <row r="703" spans="1:25">
      <c r="A703">
        <v>702</v>
      </c>
      <c r="B703" t="s">
        <v>5165</v>
      </c>
      <c r="C703" t="s">
        <v>5166</v>
      </c>
      <c r="D703" t="s">
        <v>5167</v>
      </c>
      <c r="E703" s="1">
        <v>9460000</v>
      </c>
      <c r="F703" s="1">
        <v>10261028</v>
      </c>
      <c r="H703" t="s">
        <v>2772</v>
      </c>
      <c r="I703" t="s">
        <v>5168</v>
      </c>
      <c r="J703" t="s">
        <v>2835</v>
      </c>
      <c r="K703">
        <v>110903.49709999999</v>
      </c>
      <c r="L703">
        <v>2607344.2050000001</v>
      </c>
      <c r="M703" t="s">
        <v>5169</v>
      </c>
      <c r="N703" t="s">
        <v>5170</v>
      </c>
      <c r="O703">
        <v>1100615</v>
      </c>
      <c r="P703">
        <v>1101211</v>
      </c>
      <c r="Q703">
        <v>1110209</v>
      </c>
      <c r="R703">
        <v>100</v>
      </c>
      <c r="S703">
        <v>100</v>
      </c>
      <c r="T703" t="s">
        <v>960</v>
      </c>
      <c r="U703" s="1">
        <v>5783416</v>
      </c>
      <c r="V703" t="s">
        <v>5171</v>
      </c>
      <c r="W703" t="s">
        <v>5172</v>
      </c>
      <c r="X703" t="s">
        <v>5173</v>
      </c>
      <c r="Y703" t="s">
        <v>924</v>
      </c>
    </row>
    <row r="704" spans="1:25">
      <c r="A704">
        <v>703</v>
      </c>
      <c r="B704" t="s">
        <v>5165</v>
      </c>
      <c r="C704" t="s">
        <v>5174</v>
      </c>
      <c r="D704" t="s">
        <v>5175</v>
      </c>
      <c r="E704" s="1">
        <v>19089000</v>
      </c>
      <c r="F704" s="1">
        <v>25162000</v>
      </c>
      <c r="H704" t="s">
        <v>2772</v>
      </c>
      <c r="I704" t="s">
        <v>5176</v>
      </c>
      <c r="J704" t="s">
        <v>2774</v>
      </c>
      <c r="K704">
        <v>107262.9179</v>
      </c>
      <c r="L704">
        <v>2606403.6460000002</v>
      </c>
      <c r="M704" t="s">
        <v>2774</v>
      </c>
      <c r="N704" t="s">
        <v>5177</v>
      </c>
      <c r="O704">
        <v>1100719</v>
      </c>
      <c r="P704">
        <v>1110114</v>
      </c>
      <c r="Q704">
        <v>1110530</v>
      </c>
      <c r="R704">
        <v>74.2</v>
      </c>
      <c r="S704">
        <v>74.28</v>
      </c>
      <c r="T704" t="s">
        <v>964</v>
      </c>
      <c r="U704" s="1">
        <v>14642000</v>
      </c>
      <c r="V704" t="s">
        <v>5178</v>
      </c>
      <c r="W704" t="s">
        <v>5172</v>
      </c>
      <c r="X704" t="s">
        <v>5179</v>
      </c>
      <c r="Y704">
        <v>1060836</v>
      </c>
    </row>
    <row r="705" spans="1:25">
      <c r="A705">
        <v>704</v>
      </c>
      <c r="B705" t="s">
        <v>5165</v>
      </c>
      <c r="C705" t="s">
        <v>5180</v>
      </c>
      <c r="D705" t="s">
        <v>5181</v>
      </c>
      <c r="E705" s="1">
        <v>22097000</v>
      </c>
      <c r="H705" t="s">
        <v>2772</v>
      </c>
      <c r="I705" t="s">
        <v>5176</v>
      </c>
      <c r="J705" t="s">
        <v>2835</v>
      </c>
      <c r="K705">
        <v>111636.577</v>
      </c>
      <c r="L705">
        <v>2607379.1209999998</v>
      </c>
      <c r="M705" t="s">
        <v>5182</v>
      </c>
      <c r="N705" t="s">
        <v>5181</v>
      </c>
      <c r="O705">
        <v>1110321</v>
      </c>
      <c r="P705">
        <v>1121116</v>
      </c>
      <c r="R705">
        <v>0.95</v>
      </c>
      <c r="S705">
        <v>0.28000000000000003</v>
      </c>
      <c r="T705" t="s">
        <v>964</v>
      </c>
      <c r="U705">
        <v>0</v>
      </c>
      <c r="V705" t="s">
        <v>5183</v>
      </c>
      <c r="W705" t="s">
        <v>5172</v>
      </c>
      <c r="X705" t="s">
        <v>5184</v>
      </c>
      <c r="Y705" t="s">
        <v>924</v>
      </c>
    </row>
    <row r="706" spans="1:25">
      <c r="A706">
        <v>705</v>
      </c>
      <c r="B706" t="s">
        <v>5185</v>
      </c>
      <c r="C706" t="s">
        <v>5186</v>
      </c>
      <c r="D706" t="s">
        <v>5187</v>
      </c>
      <c r="E706" s="1">
        <v>20800000</v>
      </c>
      <c r="I706" t="s">
        <v>5188</v>
      </c>
      <c r="J706" t="s">
        <v>5189</v>
      </c>
      <c r="M706" t="s">
        <v>5190</v>
      </c>
      <c r="N706" t="s">
        <v>5191</v>
      </c>
      <c r="R706" t="s">
        <v>5192</v>
      </c>
      <c r="V706" t="s">
        <v>5193</v>
      </c>
      <c r="W706" t="s">
        <v>5194</v>
      </c>
      <c r="X706" t="s">
        <v>5195</v>
      </c>
      <c r="Y706">
        <v>1060839</v>
      </c>
    </row>
    <row r="707" spans="1:25">
      <c r="A707">
        <v>706</v>
      </c>
      <c r="B707" t="s">
        <v>5196</v>
      </c>
      <c r="C707" s="2">
        <v>10900000</v>
      </c>
      <c r="D707" t="s">
        <v>5197</v>
      </c>
      <c r="E707" s="1">
        <v>41750000</v>
      </c>
      <c r="F707" s="1">
        <v>42585433</v>
      </c>
      <c r="H707" t="s">
        <v>5198</v>
      </c>
      <c r="I707" t="s">
        <v>5199</v>
      </c>
      <c r="J707" t="s">
        <v>5200</v>
      </c>
      <c r="M707" t="s">
        <v>5201</v>
      </c>
      <c r="N707" t="s">
        <v>5202</v>
      </c>
      <c r="O707">
        <v>1090429</v>
      </c>
      <c r="P707">
        <v>1091226</v>
      </c>
      <c r="Q707">
        <v>1100630</v>
      </c>
      <c r="R707">
        <v>100</v>
      </c>
      <c r="S707">
        <v>100</v>
      </c>
      <c r="T707" t="s">
        <v>944</v>
      </c>
      <c r="U707">
        <v>0</v>
      </c>
      <c r="V707" t="s">
        <v>5203</v>
      </c>
      <c r="W707" t="s">
        <v>5204</v>
      </c>
      <c r="X707" t="s">
        <v>5205</v>
      </c>
      <c r="Y707">
        <v>10702119</v>
      </c>
    </row>
    <row r="708" spans="1:25">
      <c r="A708">
        <v>707</v>
      </c>
      <c r="B708" t="s">
        <v>5196</v>
      </c>
      <c r="C708" s="2">
        <v>10900000</v>
      </c>
      <c r="D708" t="s">
        <v>5206</v>
      </c>
      <c r="E708" s="1">
        <v>26300000</v>
      </c>
      <c r="F708" s="1">
        <v>27926202</v>
      </c>
      <c r="H708" t="s">
        <v>5198</v>
      </c>
      <c r="I708" t="s">
        <v>3818</v>
      </c>
      <c r="J708" t="s">
        <v>5200</v>
      </c>
      <c r="K708">
        <v>248603.0687</v>
      </c>
      <c r="L708">
        <v>2746065.608</v>
      </c>
      <c r="M708" t="s">
        <v>5201</v>
      </c>
      <c r="N708" t="s">
        <v>5207</v>
      </c>
      <c r="O708">
        <v>1100406</v>
      </c>
      <c r="P708">
        <v>1101231</v>
      </c>
      <c r="Q708">
        <v>1110130</v>
      </c>
      <c r="R708">
        <v>100</v>
      </c>
      <c r="S708">
        <v>100</v>
      </c>
      <c r="T708" t="s">
        <v>1160</v>
      </c>
      <c r="U708">
        <v>0</v>
      </c>
      <c r="V708" t="s">
        <v>5203</v>
      </c>
      <c r="W708" t="s">
        <v>5204</v>
      </c>
      <c r="X708" t="s">
        <v>5205</v>
      </c>
      <c r="Y708" t="s">
        <v>646</v>
      </c>
    </row>
    <row r="709" spans="1:25">
      <c r="A709">
        <v>708</v>
      </c>
      <c r="B709" t="s">
        <v>5208</v>
      </c>
      <c r="C709" t="s">
        <v>5209</v>
      </c>
      <c r="D709" t="s">
        <v>5210</v>
      </c>
      <c r="E709" s="1">
        <v>1250000</v>
      </c>
      <c r="H709" t="s">
        <v>3808</v>
      </c>
      <c r="I709" t="s">
        <v>5211</v>
      </c>
      <c r="J709" t="s">
        <v>5200</v>
      </c>
      <c r="K709">
        <v>241536.84589999999</v>
      </c>
      <c r="L709">
        <v>2748870.3250000002</v>
      </c>
      <c r="M709" t="s">
        <v>5212</v>
      </c>
      <c r="N709" t="s">
        <v>5213</v>
      </c>
      <c r="O709">
        <v>1101208</v>
      </c>
      <c r="P709">
        <v>1110210</v>
      </c>
      <c r="Q709">
        <v>1110214</v>
      </c>
      <c r="R709">
        <v>100</v>
      </c>
      <c r="S709">
        <v>100</v>
      </c>
      <c r="T709" t="s">
        <v>1452</v>
      </c>
      <c r="U709" s="1">
        <v>1250000</v>
      </c>
      <c r="V709" t="s">
        <v>5214</v>
      </c>
      <c r="W709" t="s">
        <v>5215</v>
      </c>
      <c r="X709" t="s">
        <v>5216</v>
      </c>
      <c r="Y709" t="s">
        <v>924</v>
      </c>
    </row>
    <row r="710" spans="1:25">
      <c r="A710">
        <v>709</v>
      </c>
      <c r="B710" t="s">
        <v>5217</v>
      </c>
      <c r="C710" t="s">
        <v>5218</v>
      </c>
      <c r="D710" t="s">
        <v>5219</v>
      </c>
      <c r="E710" s="1">
        <v>82080000</v>
      </c>
      <c r="F710" s="1">
        <v>75447000</v>
      </c>
      <c r="H710" t="s">
        <v>5220</v>
      </c>
      <c r="I710" t="s">
        <v>5221</v>
      </c>
      <c r="J710" t="s">
        <v>5222</v>
      </c>
      <c r="K710">
        <v>248381.11850000001</v>
      </c>
      <c r="L710">
        <v>2744550.83</v>
      </c>
      <c r="M710" t="s">
        <v>5223</v>
      </c>
      <c r="N710" t="s">
        <v>5224</v>
      </c>
      <c r="O710">
        <v>1091218</v>
      </c>
      <c r="P710">
        <v>1100715</v>
      </c>
      <c r="Q710">
        <v>1110415</v>
      </c>
      <c r="R710">
        <v>98.87</v>
      </c>
      <c r="S710">
        <v>98.9</v>
      </c>
      <c r="T710" t="s">
        <v>964</v>
      </c>
      <c r="U710" s="1">
        <v>17866000</v>
      </c>
      <c r="V710" t="s">
        <v>5225</v>
      </c>
      <c r="W710" t="s">
        <v>5215</v>
      </c>
      <c r="X710" t="s">
        <v>5226</v>
      </c>
      <c r="Y710" t="s">
        <v>646</v>
      </c>
    </row>
    <row r="711" spans="1:25">
      <c r="A711">
        <v>710</v>
      </c>
      <c r="B711" t="s">
        <v>5217</v>
      </c>
      <c r="C711" t="s">
        <v>5227</v>
      </c>
      <c r="D711" t="s">
        <v>5228</v>
      </c>
      <c r="E711" s="1">
        <v>30980000</v>
      </c>
      <c r="H711" t="s">
        <v>2028</v>
      </c>
      <c r="I711" t="s">
        <v>5229</v>
      </c>
      <c r="J711" t="s">
        <v>5230</v>
      </c>
      <c r="K711">
        <v>241793.9278</v>
      </c>
      <c r="L711">
        <v>2744349.122</v>
      </c>
      <c r="M711" t="s">
        <v>5231</v>
      </c>
      <c r="N711" t="s">
        <v>5232</v>
      </c>
      <c r="O711">
        <v>1100924</v>
      </c>
      <c r="P711">
        <v>1110521</v>
      </c>
      <c r="Q711">
        <v>1110801</v>
      </c>
      <c r="R711">
        <v>25.68</v>
      </c>
      <c r="S711">
        <v>25.77</v>
      </c>
      <c r="T711" t="s">
        <v>964</v>
      </c>
      <c r="U711" s="1">
        <v>3711626</v>
      </c>
      <c r="V711" t="s">
        <v>5233</v>
      </c>
      <c r="W711" t="s">
        <v>5215</v>
      </c>
      <c r="X711" t="s">
        <v>5234</v>
      </c>
      <c r="Y711" t="s">
        <v>405</v>
      </c>
    </row>
    <row r="712" spans="1:25">
      <c r="A712">
        <v>711</v>
      </c>
      <c r="B712" t="s">
        <v>5217</v>
      </c>
      <c r="C712" t="s">
        <v>5235</v>
      </c>
      <c r="D712" t="s">
        <v>5236</v>
      </c>
      <c r="E712" s="1">
        <v>17766000</v>
      </c>
      <c r="H712" t="s">
        <v>2028</v>
      </c>
      <c r="I712" t="s">
        <v>5237</v>
      </c>
      <c r="J712" t="s">
        <v>5200</v>
      </c>
      <c r="K712">
        <v>245798.1673</v>
      </c>
      <c r="L712">
        <v>2745943.3569999998</v>
      </c>
      <c r="M712" t="s">
        <v>5238</v>
      </c>
      <c r="N712" t="s">
        <v>5239</v>
      </c>
      <c r="O712">
        <v>1110316</v>
      </c>
      <c r="P712">
        <v>1110926</v>
      </c>
      <c r="R712" t="s">
        <v>5240</v>
      </c>
      <c r="V712" t="s">
        <v>5241</v>
      </c>
      <c r="W712" t="s">
        <v>5215</v>
      </c>
      <c r="X712" t="s">
        <v>5242</v>
      </c>
      <c r="Y712" t="s">
        <v>405</v>
      </c>
    </row>
    <row r="713" spans="1:25">
      <c r="A713">
        <v>712</v>
      </c>
      <c r="B713" t="s">
        <v>5217</v>
      </c>
      <c r="C713" t="s">
        <v>5243</v>
      </c>
      <c r="D713" t="s">
        <v>5244</v>
      </c>
      <c r="E713" s="1">
        <v>16800000</v>
      </c>
      <c r="H713" t="s">
        <v>5245</v>
      </c>
      <c r="I713" t="s">
        <v>3818</v>
      </c>
      <c r="J713" t="s">
        <v>5200</v>
      </c>
      <c r="K713">
        <v>243473.97630000001</v>
      </c>
      <c r="L713">
        <v>2748050.111</v>
      </c>
      <c r="M713" t="s">
        <v>5246</v>
      </c>
      <c r="N713" t="s">
        <v>5247</v>
      </c>
      <c r="O713">
        <v>1110218</v>
      </c>
      <c r="P713">
        <v>1110826</v>
      </c>
      <c r="R713">
        <v>4.34</v>
      </c>
      <c r="S713">
        <v>8.94</v>
      </c>
      <c r="T713" t="s">
        <v>964</v>
      </c>
      <c r="U713">
        <v>0</v>
      </c>
      <c r="V713" t="s">
        <v>5233</v>
      </c>
      <c r="W713" t="s">
        <v>5215</v>
      </c>
      <c r="X713" t="s">
        <v>5234</v>
      </c>
      <c r="Y713" t="s">
        <v>3945</v>
      </c>
    </row>
    <row r="714" spans="1:25">
      <c r="A714">
        <v>713</v>
      </c>
      <c r="B714" t="s">
        <v>5248</v>
      </c>
      <c r="C714" t="s">
        <v>5249</v>
      </c>
      <c r="D714" t="s">
        <v>321</v>
      </c>
      <c r="E714" s="1">
        <v>159980000</v>
      </c>
      <c r="F714" s="1">
        <v>183394165</v>
      </c>
      <c r="H714" t="s">
        <v>5250</v>
      </c>
      <c r="I714" t="s">
        <v>5251</v>
      </c>
      <c r="J714" t="s">
        <v>5222</v>
      </c>
      <c r="K714">
        <v>246287.2751</v>
      </c>
      <c r="L714">
        <v>2741061.9130000002</v>
      </c>
      <c r="M714" t="s">
        <v>5252</v>
      </c>
      <c r="N714" t="s">
        <v>5253</v>
      </c>
      <c r="O714">
        <v>1090520</v>
      </c>
      <c r="P714">
        <v>1100213</v>
      </c>
      <c r="Q714">
        <v>1110419</v>
      </c>
      <c r="R714">
        <v>97.3</v>
      </c>
      <c r="S714">
        <v>99.1</v>
      </c>
      <c r="T714" t="s">
        <v>964</v>
      </c>
      <c r="U714" s="1">
        <v>153035723</v>
      </c>
      <c r="V714" t="s">
        <v>5254</v>
      </c>
      <c r="W714" t="s">
        <v>5215</v>
      </c>
      <c r="X714" t="s">
        <v>5255</v>
      </c>
      <c r="Y714" t="s">
        <v>646</v>
      </c>
    </row>
    <row r="715" spans="1:25">
      <c r="A715">
        <v>714</v>
      </c>
      <c r="B715" t="s">
        <v>5256</v>
      </c>
      <c r="C715" t="s">
        <v>5257</v>
      </c>
      <c r="D715" t="s">
        <v>5258</v>
      </c>
      <c r="E715" s="1">
        <v>129580000</v>
      </c>
      <c r="F715" s="1">
        <v>123747822</v>
      </c>
      <c r="H715" t="s">
        <v>5259</v>
      </c>
      <c r="I715" t="s">
        <v>5199</v>
      </c>
      <c r="J715" t="s">
        <v>5200</v>
      </c>
      <c r="K715">
        <v>241121.42329999999</v>
      </c>
      <c r="L715">
        <v>2748648.2310000001</v>
      </c>
      <c r="M715" t="s">
        <v>5260</v>
      </c>
      <c r="N715" t="s">
        <v>5261</v>
      </c>
      <c r="O715">
        <v>1091112</v>
      </c>
      <c r="P715">
        <v>1100716</v>
      </c>
      <c r="Q715">
        <v>1110213</v>
      </c>
      <c r="R715">
        <v>100</v>
      </c>
      <c r="S715">
        <v>100</v>
      </c>
      <c r="T715" t="s">
        <v>960</v>
      </c>
      <c r="U715" s="1">
        <v>69489367</v>
      </c>
      <c r="V715" t="s">
        <v>5262</v>
      </c>
      <c r="W715" t="s">
        <v>5215</v>
      </c>
      <c r="X715" t="s">
        <v>5263</v>
      </c>
      <c r="Y715" t="s">
        <v>646</v>
      </c>
    </row>
    <row r="716" spans="1:25">
      <c r="A716">
        <v>715</v>
      </c>
      <c r="B716" t="s">
        <v>5264</v>
      </c>
      <c r="C716" s="2">
        <v>111000</v>
      </c>
      <c r="D716" t="s">
        <v>5265</v>
      </c>
      <c r="E716" s="1">
        <v>30620000</v>
      </c>
      <c r="H716" t="s">
        <v>1632</v>
      </c>
      <c r="I716" t="s">
        <v>5266</v>
      </c>
      <c r="J716" t="s">
        <v>5267</v>
      </c>
      <c r="M716" t="s">
        <v>5268</v>
      </c>
      <c r="N716" t="s">
        <v>5269</v>
      </c>
      <c r="R716" t="s">
        <v>5270</v>
      </c>
      <c r="V716" t="s">
        <v>5271</v>
      </c>
      <c r="W716" t="s">
        <v>5272</v>
      </c>
      <c r="X716" t="s">
        <v>5273</v>
      </c>
      <c r="Y716" t="s">
        <v>924</v>
      </c>
    </row>
    <row r="717" spans="1:25">
      <c r="A717">
        <v>716</v>
      </c>
      <c r="B717" t="s">
        <v>5274</v>
      </c>
      <c r="C717" s="2">
        <v>111000</v>
      </c>
      <c r="D717" t="s">
        <v>5275</v>
      </c>
      <c r="E717" s="1">
        <v>5397000</v>
      </c>
      <c r="H717" t="s">
        <v>5276</v>
      </c>
      <c r="I717" t="s">
        <v>5277</v>
      </c>
      <c r="J717" t="s">
        <v>5278</v>
      </c>
      <c r="K717">
        <v>196987.03690000001</v>
      </c>
      <c r="L717">
        <v>2597674.3089999999</v>
      </c>
      <c r="M717" t="s">
        <v>5279</v>
      </c>
      <c r="N717" t="s">
        <v>5280</v>
      </c>
      <c r="O717">
        <v>1110303</v>
      </c>
      <c r="P717">
        <v>1110705</v>
      </c>
      <c r="R717">
        <v>3.17</v>
      </c>
      <c r="S717">
        <v>4.37</v>
      </c>
      <c r="T717" t="s">
        <v>964</v>
      </c>
      <c r="U717">
        <v>0</v>
      </c>
      <c r="V717" t="s">
        <v>5281</v>
      </c>
      <c r="W717" t="s">
        <v>5282</v>
      </c>
      <c r="X717" t="s">
        <v>5283</v>
      </c>
      <c r="Y717" t="s">
        <v>924</v>
      </c>
    </row>
    <row r="718" spans="1:25">
      <c r="A718">
        <v>717</v>
      </c>
      <c r="B718" t="s">
        <v>5284</v>
      </c>
      <c r="C718" t="s">
        <v>5285</v>
      </c>
      <c r="D718" t="s">
        <v>5286</v>
      </c>
      <c r="E718" s="1">
        <v>2217900000</v>
      </c>
      <c r="F718" s="1">
        <v>2230152025</v>
      </c>
      <c r="H718" t="s">
        <v>5287</v>
      </c>
      <c r="I718" t="s">
        <v>5288</v>
      </c>
      <c r="J718" t="s">
        <v>5289</v>
      </c>
      <c r="K718">
        <v>301266.37939999998</v>
      </c>
      <c r="L718">
        <v>2768383.3149999999</v>
      </c>
      <c r="M718" t="s">
        <v>5290</v>
      </c>
      <c r="N718" t="s">
        <v>5291</v>
      </c>
      <c r="O718">
        <v>1080506</v>
      </c>
      <c r="P718">
        <v>1120505</v>
      </c>
      <c r="Q718">
        <v>1121219</v>
      </c>
      <c r="R718">
        <v>62.79</v>
      </c>
      <c r="S718">
        <v>65.209999999999994</v>
      </c>
      <c r="T718" t="s">
        <v>964</v>
      </c>
      <c r="U718" s="1">
        <v>1041833717</v>
      </c>
      <c r="V718" t="s">
        <v>5292</v>
      </c>
      <c r="W718" t="s">
        <v>5293</v>
      </c>
      <c r="X718" t="s">
        <v>5294</v>
      </c>
      <c r="Y718" t="s">
        <v>924</v>
      </c>
    </row>
    <row r="719" spans="1:25">
      <c r="A719">
        <v>718</v>
      </c>
      <c r="B719" t="s">
        <v>5295</v>
      </c>
      <c r="C719" t="s">
        <v>5296</v>
      </c>
      <c r="D719" t="s">
        <v>5297</v>
      </c>
      <c r="E719" s="1">
        <v>1832500000</v>
      </c>
      <c r="F719" s="1">
        <v>1869287496</v>
      </c>
      <c r="H719" t="s">
        <v>5298</v>
      </c>
      <c r="I719" t="s">
        <v>5299</v>
      </c>
      <c r="J719" t="s">
        <v>917</v>
      </c>
      <c r="K719">
        <v>306711.32530000003</v>
      </c>
      <c r="L719">
        <v>2755849.4139999999</v>
      </c>
      <c r="M719" t="s">
        <v>5300</v>
      </c>
      <c r="N719" t="s">
        <v>5301</v>
      </c>
      <c r="O719">
        <v>1080715</v>
      </c>
      <c r="P719">
        <v>1120629</v>
      </c>
      <c r="Q719">
        <v>1121026</v>
      </c>
      <c r="R719">
        <v>57.07</v>
      </c>
      <c r="S719">
        <v>57.07</v>
      </c>
      <c r="T719" t="s">
        <v>964</v>
      </c>
      <c r="U719" s="1">
        <v>986211305</v>
      </c>
      <c r="V719" t="s">
        <v>5302</v>
      </c>
      <c r="W719" t="s">
        <v>5303</v>
      </c>
      <c r="X719" t="s">
        <v>5304</v>
      </c>
      <c r="Y719" t="s">
        <v>791</v>
      </c>
    </row>
    <row r="720" spans="1:25">
      <c r="A720">
        <v>719</v>
      </c>
      <c r="B720" t="s">
        <v>5305</v>
      </c>
      <c r="C720" t="s">
        <v>5306</v>
      </c>
      <c r="D720" t="s">
        <v>5307</v>
      </c>
      <c r="E720" s="1">
        <v>37370000</v>
      </c>
      <c r="H720" t="s">
        <v>5308</v>
      </c>
      <c r="I720" t="s">
        <v>5309</v>
      </c>
      <c r="J720" t="s">
        <v>958</v>
      </c>
      <c r="K720">
        <v>277921.32459999999</v>
      </c>
      <c r="L720">
        <v>2754961.943</v>
      </c>
      <c r="M720" t="s">
        <v>5310</v>
      </c>
      <c r="N720" t="s">
        <v>5311</v>
      </c>
      <c r="O720">
        <v>1021223</v>
      </c>
      <c r="P720">
        <v>1030510</v>
      </c>
      <c r="R720">
        <v>100</v>
      </c>
      <c r="S720">
        <v>100</v>
      </c>
      <c r="T720" t="s">
        <v>944</v>
      </c>
      <c r="U720">
        <v>0</v>
      </c>
      <c r="V720" t="s">
        <v>5312</v>
      </c>
      <c r="W720" t="s">
        <v>5313</v>
      </c>
      <c r="X720" t="s">
        <v>5314</v>
      </c>
      <c r="Y720" t="s">
        <v>924</v>
      </c>
    </row>
    <row r="721" spans="1:25">
      <c r="A721">
        <v>720</v>
      </c>
      <c r="B721" t="s">
        <v>5305</v>
      </c>
      <c r="C721" t="s">
        <v>5315</v>
      </c>
      <c r="D721" t="s">
        <v>5316</v>
      </c>
      <c r="E721" s="1">
        <v>2779000</v>
      </c>
      <c r="F721" s="1">
        <v>2779000</v>
      </c>
      <c r="H721" t="s">
        <v>5317</v>
      </c>
      <c r="I721" t="s">
        <v>5318</v>
      </c>
      <c r="J721" t="s">
        <v>958</v>
      </c>
      <c r="K721">
        <v>278180.78710000002</v>
      </c>
      <c r="L721">
        <v>2752793.1340000001</v>
      </c>
      <c r="M721" t="s">
        <v>958</v>
      </c>
      <c r="N721" t="s">
        <v>5319</v>
      </c>
      <c r="O721">
        <v>1101130</v>
      </c>
      <c r="P721">
        <v>1110228</v>
      </c>
      <c r="Q721">
        <v>1110304</v>
      </c>
      <c r="R721">
        <v>100</v>
      </c>
      <c r="S721">
        <v>100</v>
      </c>
      <c r="T721" t="s">
        <v>960</v>
      </c>
      <c r="U721">
        <v>0</v>
      </c>
      <c r="V721" t="s">
        <v>5320</v>
      </c>
      <c r="W721" t="s">
        <v>5321</v>
      </c>
      <c r="X721" t="s">
        <v>5322</v>
      </c>
      <c r="Y721" t="s">
        <v>924</v>
      </c>
    </row>
    <row r="722" spans="1:25">
      <c r="A722">
        <v>721</v>
      </c>
      <c r="B722" t="s">
        <v>5305</v>
      </c>
      <c r="C722" t="s">
        <v>5323</v>
      </c>
      <c r="D722" t="s">
        <v>5324</v>
      </c>
      <c r="E722" s="1">
        <v>9160000</v>
      </c>
      <c r="H722" t="s">
        <v>5317</v>
      </c>
      <c r="I722" t="s">
        <v>5325</v>
      </c>
      <c r="J722" t="s">
        <v>958</v>
      </c>
      <c r="K722">
        <v>281151.35820000002</v>
      </c>
      <c r="L722">
        <v>2757817.179</v>
      </c>
      <c r="M722" t="s">
        <v>958</v>
      </c>
      <c r="N722" t="s">
        <v>5326</v>
      </c>
      <c r="O722">
        <v>1101213</v>
      </c>
      <c r="P722">
        <v>1110615</v>
      </c>
      <c r="R722">
        <v>42.23</v>
      </c>
      <c r="S722">
        <v>50.25</v>
      </c>
      <c r="T722" t="s">
        <v>964</v>
      </c>
      <c r="U722">
        <v>0</v>
      </c>
      <c r="V722" t="s">
        <v>5327</v>
      </c>
      <c r="W722" t="s">
        <v>5321</v>
      </c>
      <c r="X722" t="s">
        <v>5328</v>
      </c>
      <c r="Y722" t="s">
        <v>924</v>
      </c>
    </row>
    <row r="723" spans="1:25">
      <c r="A723">
        <v>722</v>
      </c>
      <c r="B723" t="s">
        <v>5305</v>
      </c>
      <c r="C723" t="s">
        <v>5329</v>
      </c>
      <c r="D723" t="s">
        <v>5330</v>
      </c>
      <c r="E723" s="1">
        <v>5066000</v>
      </c>
      <c r="H723" t="s">
        <v>5317</v>
      </c>
      <c r="I723" t="s">
        <v>5331</v>
      </c>
      <c r="J723" t="s">
        <v>958</v>
      </c>
      <c r="K723">
        <v>277021.52779999998</v>
      </c>
      <c r="L723">
        <v>2748830.72</v>
      </c>
      <c r="M723" t="s">
        <v>958</v>
      </c>
      <c r="N723" t="s">
        <v>5332</v>
      </c>
      <c r="O723">
        <v>1110107</v>
      </c>
      <c r="P723">
        <v>1110429</v>
      </c>
      <c r="R723">
        <v>34.76</v>
      </c>
      <c r="S723">
        <v>54.16</v>
      </c>
      <c r="T723" t="s">
        <v>890</v>
      </c>
      <c r="U723">
        <v>0</v>
      </c>
      <c r="V723" t="s">
        <v>5320</v>
      </c>
      <c r="W723" t="s">
        <v>5321</v>
      </c>
      <c r="X723" t="s">
        <v>5322</v>
      </c>
      <c r="Y723" t="s">
        <v>761</v>
      </c>
    </row>
    <row r="724" spans="1:25">
      <c r="A724">
        <v>723</v>
      </c>
      <c r="B724" t="s">
        <v>5333</v>
      </c>
      <c r="C724" t="s">
        <v>5334</v>
      </c>
      <c r="D724" t="s">
        <v>5335</v>
      </c>
      <c r="E724" s="1">
        <v>2850000</v>
      </c>
      <c r="H724" t="s">
        <v>5336</v>
      </c>
      <c r="I724" t="s">
        <v>5337</v>
      </c>
      <c r="J724" t="s">
        <v>930</v>
      </c>
      <c r="K724">
        <v>288507.64199999999</v>
      </c>
      <c r="L724">
        <v>2735429.2179999999</v>
      </c>
      <c r="M724" t="s">
        <v>5338</v>
      </c>
      <c r="N724" t="s">
        <v>5339</v>
      </c>
      <c r="O724">
        <v>1091228</v>
      </c>
      <c r="P724">
        <v>1100308</v>
      </c>
      <c r="R724">
        <v>100</v>
      </c>
      <c r="S724">
        <v>100</v>
      </c>
      <c r="T724" t="s">
        <v>944</v>
      </c>
      <c r="U724">
        <v>0</v>
      </c>
      <c r="V724" t="s">
        <v>5340</v>
      </c>
      <c r="W724" t="s">
        <v>5341</v>
      </c>
      <c r="X724" t="s">
        <v>5342</v>
      </c>
      <c r="Y724" t="s">
        <v>924</v>
      </c>
    </row>
    <row r="725" spans="1:25">
      <c r="A725">
        <v>724</v>
      </c>
      <c r="B725" t="s">
        <v>5333</v>
      </c>
      <c r="C725" t="s">
        <v>5343</v>
      </c>
      <c r="D725" t="s">
        <v>5344</v>
      </c>
      <c r="E725" s="1">
        <v>1400000</v>
      </c>
      <c r="H725" t="s">
        <v>5345</v>
      </c>
      <c r="I725" t="s">
        <v>5346</v>
      </c>
      <c r="J725" t="s">
        <v>930</v>
      </c>
      <c r="K725">
        <v>283946.53909999999</v>
      </c>
      <c r="L725">
        <v>2746320.5619999999</v>
      </c>
      <c r="M725" t="s">
        <v>5347</v>
      </c>
      <c r="N725" t="s">
        <v>5348</v>
      </c>
      <c r="O725">
        <v>1110307</v>
      </c>
      <c r="P725">
        <v>1110506</v>
      </c>
      <c r="R725">
        <v>8.9</v>
      </c>
      <c r="S725">
        <v>9.6</v>
      </c>
      <c r="T725" t="s">
        <v>964</v>
      </c>
      <c r="U725">
        <v>0</v>
      </c>
      <c r="V725" t="s">
        <v>5349</v>
      </c>
      <c r="W725" t="s">
        <v>5341</v>
      </c>
      <c r="X725" t="s">
        <v>5350</v>
      </c>
      <c r="Y725" t="s">
        <v>924</v>
      </c>
    </row>
    <row r="726" spans="1:25">
      <c r="A726">
        <v>725</v>
      </c>
      <c r="B726" t="s">
        <v>5351</v>
      </c>
      <c r="C726" t="s">
        <v>5352</v>
      </c>
      <c r="D726" t="s">
        <v>5353</v>
      </c>
      <c r="E726" s="1">
        <v>148300000</v>
      </c>
      <c r="H726" t="s">
        <v>5354</v>
      </c>
      <c r="I726" t="s">
        <v>5355</v>
      </c>
      <c r="J726" t="s">
        <v>958</v>
      </c>
      <c r="K726">
        <v>280351.35379999998</v>
      </c>
      <c r="L726">
        <v>2757142.551</v>
      </c>
      <c r="M726" t="s">
        <v>958</v>
      </c>
      <c r="N726" t="s">
        <v>5356</v>
      </c>
      <c r="O726">
        <v>1091030</v>
      </c>
      <c r="P726">
        <v>1101124</v>
      </c>
      <c r="Q726">
        <v>1110212</v>
      </c>
      <c r="R726">
        <v>100</v>
      </c>
      <c r="S726">
        <v>96</v>
      </c>
      <c r="T726" t="s">
        <v>964</v>
      </c>
      <c r="U726" s="1">
        <v>118557000</v>
      </c>
      <c r="V726" t="s">
        <v>5357</v>
      </c>
      <c r="W726" t="s">
        <v>5358</v>
      </c>
      <c r="X726" t="s">
        <v>5359</v>
      </c>
      <c r="Y726" t="s">
        <v>646</v>
      </c>
    </row>
    <row r="727" spans="1:25">
      <c r="A727">
        <v>726</v>
      </c>
      <c r="B727" t="s">
        <v>5351</v>
      </c>
      <c r="C727" t="s">
        <v>5360</v>
      </c>
      <c r="D727" t="s">
        <v>5361</v>
      </c>
      <c r="E727" s="1">
        <v>199790000</v>
      </c>
      <c r="F727" s="1">
        <v>194909080</v>
      </c>
      <c r="H727" t="s">
        <v>5362</v>
      </c>
      <c r="I727" t="s">
        <v>5363</v>
      </c>
      <c r="J727" t="s">
        <v>958</v>
      </c>
      <c r="K727">
        <v>279569.94839999999</v>
      </c>
      <c r="L727">
        <v>2755713.6690000002</v>
      </c>
      <c r="M727" t="s">
        <v>958</v>
      </c>
      <c r="N727" t="s">
        <v>5364</v>
      </c>
      <c r="O727">
        <v>1091201</v>
      </c>
      <c r="P727">
        <v>1110807</v>
      </c>
      <c r="Q727">
        <v>1110911</v>
      </c>
      <c r="R727">
        <v>66.03</v>
      </c>
      <c r="S727">
        <v>67.59</v>
      </c>
      <c r="T727" t="s">
        <v>964</v>
      </c>
      <c r="U727" s="1">
        <v>128525304</v>
      </c>
      <c r="V727" t="s">
        <v>5357</v>
      </c>
      <c r="W727" t="s">
        <v>5358</v>
      </c>
      <c r="X727" t="s">
        <v>5359</v>
      </c>
      <c r="Y727" t="s">
        <v>646</v>
      </c>
    </row>
    <row r="728" spans="1:25">
      <c r="A728">
        <v>727</v>
      </c>
      <c r="B728" t="s">
        <v>5351</v>
      </c>
      <c r="C728" t="s">
        <v>5365</v>
      </c>
      <c r="D728" t="s">
        <v>5366</v>
      </c>
      <c r="E728" s="1">
        <v>16760000</v>
      </c>
      <c r="F728" s="1">
        <v>18349636</v>
      </c>
      <c r="H728" t="s">
        <v>3628</v>
      </c>
      <c r="I728" t="s">
        <v>5367</v>
      </c>
      <c r="J728" t="s">
        <v>5368</v>
      </c>
      <c r="K728">
        <v>276106.08909999998</v>
      </c>
      <c r="L728">
        <v>2758324.895</v>
      </c>
      <c r="M728" t="s">
        <v>5368</v>
      </c>
      <c r="N728" t="s">
        <v>5369</v>
      </c>
      <c r="O728">
        <v>1100630</v>
      </c>
      <c r="P728">
        <v>1110115</v>
      </c>
      <c r="Q728">
        <v>1110313</v>
      </c>
      <c r="R728">
        <v>100</v>
      </c>
      <c r="S728">
        <v>100</v>
      </c>
      <c r="T728" t="s">
        <v>964</v>
      </c>
      <c r="U728" s="1">
        <v>8053854</v>
      </c>
      <c r="V728" t="s">
        <v>5370</v>
      </c>
      <c r="W728" t="s">
        <v>5358</v>
      </c>
      <c r="X728" t="s">
        <v>5371</v>
      </c>
      <c r="Y728">
        <v>1060389</v>
      </c>
    </row>
    <row r="729" spans="1:25">
      <c r="A729">
        <v>728</v>
      </c>
      <c r="B729" t="s">
        <v>5351</v>
      </c>
      <c r="C729" t="s">
        <v>5372</v>
      </c>
      <c r="D729" t="s">
        <v>5373</v>
      </c>
      <c r="E729" s="1">
        <v>10300000</v>
      </c>
      <c r="F729" s="1">
        <v>10151840</v>
      </c>
      <c r="H729" t="s">
        <v>3628</v>
      </c>
      <c r="I729" t="s">
        <v>5374</v>
      </c>
      <c r="J729" t="s">
        <v>5368</v>
      </c>
      <c r="K729">
        <v>276973.91989999998</v>
      </c>
      <c r="L729">
        <v>2758478.1570000001</v>
      </c>
      <c r="M729" t="s">
        <v>5368</v>
      </c>
      <c r="N729" t="s">
        <v>5375</v>
      </c>
      <c r="O729">
        <v>1100702</v>
      </c>
      <c r="P729">
        <v>1101128</v>
      </c>
      <c r="Q729">
        <v>1101209</v>
      </c>
      <c r="R729">
        <v>100</v>
      </c>
      <c r="S729">
        <v>100</v>
      </c>
      <c r="T729" t="s">
        <v>1160</v>
      </c>
      <c r="U729" s="1">
        <v>4592474</v>
      </c>
      <c r="V729" t="s">
        <v>5376</v>
      </c>
      <c r="W729" t="s">
        <v>5377</v>
      </c>
      <c r="X729" t="s">
        <v>5378</v>
      </c>
      <c r="Y729" t="s">
        <v>924</v>
      </c>
    </row>
    <row r="730" spans="1:25">
      <c r="A730">
        <v>729</v>
      </c>
      <c r="B730" t="s">
        <v>5351</v>
      </c>
      <c r="C730" t="s">
        <v>5379</v>
      </c>
      <c r="D730" t="s">
        <v>5380</v>
      </c>
      <c r="E730" s="1">
        <v>183280000</v>
      </c>
      <c r="H730" t="s">
        <v>5381</v>
      </c>
      <c r="I730" t="s">
        <v>5382</v>
      </c>
      <c r="J730" t="s">
        <v>958</v>
      </c>
      <c r="K730">
        <v>278624.85430000001</v>
      </c>
      <c r="L730">
        <v>2754722.5449999999</v>
      </c>
      <c r="M730" t="s">
        <v>958</v>
      </c>
      <c r="N730" t="s">
        <v>5383</v>
      </c>
      <c r="O730">
        <v>1110328</v>
      </c>
      <c r="P730">
        <v>1120405</v>
      </c>
      <c r="R730">
        <v>0.12</v>
      </c>
      <c r="S730">
        <v>0.68</v>
      </c>
      <c r="T730" t="s">
        <v>964</v>
      </c>
      <c r="U730">
        <v>0</v>
      </c>
      <c r="V730" t="s">
        <v>5384</v>
      </c>
      <c r="W730" t="s">
        <v>5358</v>
      </c>
      <c r="X730" t="s">
        <v>5385</v>
      </c>
      <c r="Y730" t="s">
        <v>646</v>
      </c>
    </row>
    <row r="731" spans="1:25">
      <c r="A731">
        <v>730</v>
      </c>
      <c r="B731" t="s">
        <v>5351</v>
      </c>
      <c r="C731" t="s">
        <v>5386</v>
      </c>
      <c r="D731" t="s">
        <v>5387</v>
      </c>
      <c r="E731" s="1">
        <v>3280000</v>
      </c>
      <c r="H731" t="s">
        <v>3709</v>
      </c>
      <c r="I731" t="s">
        <v>5388</v>
      </c>
      <c r="J731" t="s">
        <v>958</v>
      </c>
      <c r="M731" t="s">
        <v>5389</v>
      </c>
      <c r="N731" t="s">
        <v>5390</v>
      </c>
      <c r="O731">
        <v>1110301</v>
      </c>
      <c r="P731">
        <v>1111130</v>
      </c>
      <c r="R731">
        <v>11.3</v>
      </c>
      <c r="S731">
        <v>11.3</v>
      </c>
      <c r="T731" t="s">
        <v>964</v>
      </c>
      <c r="U731">
        <v>0</v>
      </c>
      <c r="V731" t="s">
        <v>5391</v>
      </c>
      <c r="W731" t="s">
        <v>5358</v>
      </c>
      <c r="X731" t="s">
        <v>5392</v>
      </c>
      <c r="Y731" t="s">
        <v>363</v>
      </c>
    </row>
    <row r="732" spans="1:25">
      <c r="A732">
        <v>731</v>
      </c>
      <c r="B732" t="s">
        <v>5351</v>
      </c>
      <c r="C732" t="s">
        <v>5393</v>
      </c>
      <c r="D732" t="s">
        <v>5394</v>
      </c>
      <c r="E732" s="1">
        <v>14950000</v>
      </c>
      <c r="H732" t="s">
        <v>3628</v>
      </c>
      <c r="I732" t="s">
        <v>5395</v>
      </c>
      <c r="J732" t="s">
        <v>5396</v>
      </c>
      <c r="K732">
        <v>278827.31339999998</v>
      </c>
      <c r="L732">
        <v>2767835.0279999999</v>
      </c>
      <c r="M732" t="s">
        <v>5397</v>
      </c>
      <c r="N732" t="s">
        <v>5398</v>
      </c>
      <c r="O732">
        <v>1110307</v>
      </c>
      <c r="P732">
        <v>1110803</v>
      </c>
      <c r="R732">
        <v>5.7</v>
      </c>
      <c r="S732">
        <v>5.7</v>
      </c>
      <c r="T732" t="s">
        <v>964</v>
      </c>
      <c r="U732">
        <v>0</v>
      </c>
      <c r="V732" t="s">
        <v>5399</v>
      </c>
      <c r="W732" t="s">
        <v>5358</v>
      </c>
      <c r="X732" t="s">
        <v>5400</v>
      </c>
      <c r="Y732" t="s">
        <v>646</v>
      </c>
    </row>
    <row r="733" spans="1:25">
      <c r="A733">
        <v>732</v>
      </c>
      <c r="B733" t="s">
        <v>5401</v>
      </c>
      <c r="C733" t="s">
        <v>5402</v>
      </c>
      <c r="D733" t="s">
        <v>5403</v>
      </c>
      <c r="E733" s="1">
        <v>11793768</v>
      </c>
      <c r="H733" t="s">
        <v>5404</v>
      </c>
      <c r="I733" t="s">
        <v>5405</v>
      </c>
      <c r="J733" t="s">
        <v>917</v>
      </c>
      <c r="K733">
        <v>302519.1972</v>
      </c>
      <c r="L733">
        <v>2762579.0269999998</v>
      </c>
      <c r="M733" t="s">
        <v>5406</v>
      </c>
      <c r="N733" t="s">
        <v>5407</v>
      </c>
      <c r="O733">
        <v>1100305</v>
      </c>
      <c r="P733">
        <v>1101130</v>
      </c>
      <c r="R733">
        <v>100</v>
      </c>
      <c r="S733">
        <v>100</v>
      </c>
      <c r="T733" t="s">
        <v>960</v>
      </c>
      <c r="U733" s="1">
        <v>11793768</v>
      </c>
      <c r="V733" t="s">
        <v>5408</v>
      </c>
      <c r="W733" t="s">
        <v>5409</v>
      </c>
      <c r="X733" t="s">
        <v>5410</v>
      </c>
      <c r="Y733" t="s">
        <v>363</v>
      </c>
    </row>
    <row r="734" spans="1:25">
      <c r="A734">
        <v>733</v>
      </c>
      <c r="B734" t="s">
        <v>5401</v>
      </c>
      <c r="C734" t="s">
        <v>5411</v>
      </c>
      <c r="D734" t="s">
        <v>5412</v>
      </c>
      <c r="E734" s="1">
        <v>37466022</v>
      </c>
      <c r="H734" t="s">
        <v>5362</v>
      </c>
      <c r="I734" t="s">
        <v>5413</v>
      </c>
      <c r="J734" t="s">
        <v>5414</v>
      </c>
      <c r="K734">
        <v>294505.15019999997</v>
      </c>
      <c r="L734">
        <v>2769336.5210000002</v>
      </c>
      <c r="M734" t="s">
        <v>5415</v>
      </c>
      <c r="N734" t="s">
        <v>5416</v>
      </c>
      <c r="O734">
        <v>1101206</v>
      </c>
      <c r="P734">
        <v>1110514</v>
      </c>
      <c r="R734">
        <v>40</v>
      </c>
      <c r="S734">
        <v>40</v>
      </c>
      <c r="T734" t="s">
        <v>964</v>
      </c>
      <c r="U734" s="1">
        <v>9385832</v>
      </c>
      <c r="V734" t="s">
        <v>5417</v>
      </c>
      <c r="W734" t="s">
        <v>5418</v>
      </c>
      <c r="X734" t="s">
        <v>5419</v>
      </c>
      <c r="Y734" t="s">
        <v>646</v>
      </c>
    </row>
    <row r="735" spans="1:25">
      <c r="A735">
        <v>734</v>
      </c>
      <c r="B735" t="s">
        <v>5401</v>
      </c>
      <c r="C735" t="s">
        <v>5420</v>
      </c>
      <c r="D735" t="s">
        <v>5421</v>
      </c>
      <c r="E735" s="1">
        <v>107744870</v>
      </c>
      <c r="H735" t="s">
        <v>5422</v>
      </c>
      <c r="I735" t="s">
        <v>5423</v>
      </c>
      <c r="J735" t="s">
        <v>3310</v>
      </c>
      <c r="K735">
        <v>295374.70899999997</v>
      </c>
      <c r="L735">
        <v>2778460.9920000001</v>
      </c>
      <c r="M735" t="s">
        <v>5424</v>
      </c>
      <c r="N735" t="s">
        <v>5425</v>
      </c>
      <c r="O735">
        <v>1110301</v>
      </c>
      <c r="P735">
        <v>1120223</v>
      </c>
      <c r="R735">
        <v>2.73</v>
      </c>
      <c r="S735">
        <v>2.73</v>
      </c>
      <c r="T735" t="s">
        <v>964</v>
      </c>
      <c r="U735">
        <v>0</v>
      </c>
      <c r="V735" t="s">
        <v>5426</v>
      </c>
      <c r="W735" t="s">
        <v>5418</v>
      </c>
      <c r="X735" t="s">
        <v>5427</v>
      </c>
      <c r="Y735" t="s">
        <v>646</v>
      </c>
    </row>
    <row r="736" spans="1:25">
      <c r="A736">
        <v>735</v>
      </c>
      <c r="B736" t="s">
        <v>5401</v>
      </c>
      <c r="C736" t="s">
        <v>5428</v>
      </c>
      <c r="D736" t="s">
        <v>5429</v>
      </c>
      <c r="E736" s="1">
        <v>7660000</v>
      </c>
      <c r="H736" t="s">
        <v>5404</v>
      </c>
      <c r="I736" t="s">
        <v>5430</v>
      </c>
      <c r="J736" t="s">
        <v>917</v>
      </c>
      <c r="K736">
        <v>303063.80719999998</v>
      </c>
      <c r="L736">
        <v>2762020.7650000001</v>
      </c>
      <c r="M736" t="s">
        <v>5406</v>
      </c>
      <c r="N736" t="s">
        <v>5407</v>
      </c>
      <c r="O736">
        <v>1110323</v>
      </c>
      <c r="P736">
        <v>1111130</v>
      </c>
      <c r="R736">
        <v>3.6</v>
      </c>
      <c r="S736">
        <v>3.6</v>
      </c>
      <c r="T736" t="s">
        <v>964</v>
      </c>
      <c r="U736" s="1">
        <v>10000</v>
      </c>
      <c r="V736" t="s">
        <v>5408</v>
      </c>
      <c r="W736" t="s">
        <v>5418</v>
      </c>
      <c r="X736" t="s">
        <v>5410</v>
      </c>
      <c r="Y736" t="s">
        <v>363</v>
      </c>
    </row>
    <row r="737" spans="1:25">
      <c r="A737">
        <v>736</v>
      </c>
      <c r="B737" t="s">
        <v>5431</v>
      </c>
      <c r="C737" t="s">
        <v>650</v>
      </c>
      <c r="D737" t="s">
        <v>647</v>
      </c>
      <c r="E737" s="1">
        <v>450880000</v>
      </c>
      <c r="F737" s="1">
        <v>450880000</v>
      </c>
      <c r="H737" t="s">
        <v>5432</v>
      </c>
      <c r="I737" t="s">
        <v>5433</v>
      </c>
      <c r="J737" t="s">
        <v>917</v>
      </c>
      <c r="K737">
        <v>303257.65429999999</v>
      </c>
      <c r="L737">
        <v>2761793.8870000001</v>
      </c>
      <c r="M737" t="s">
        <v>5434</v>
      </c>
      <c r="N737" t="s">
        <v>5435</v>
      </c>
      <c r="O737">
        <v>1090815</v>
      </c>
      <c r="P737">
        <v>1111023</v>
      </c>
      <c r="Q737">
        <v>1120326</v>
      </c>
      <c r="R737">
        <v>63.75</v>
      </c>
      <c r="S737">
        <v>64.41</v>
      </c>
      <c r="T737" t="s">
        <v>964</v>
      </c>
      <c r="U737" s="1">
        <v>198507970</v>
      </c>
      <c r="V737" t="s">
        <v>5436</v>
      </c>
      <c r="W737" t="s">
        <v>5437</v>
      </c>
      <c r="X737" t="s">
        <v>5438</v>
      </c>
      <c r="Y737" t="s">
        <v>646</v>
      </c>
    </row>
    <row r="738" spans="1:25">
      <c r="A738">
        <v>737</v>
      </c>
      <c r="B738" t="s">
        <v>5431</v>
      </c>
      <c r="C738" t="s">
        <v>5439</v>
      </c>
      <c r="D738" t="s">
        <v>5440</v>
      </c>
      <c r="E738" s="1">
        <v>160633680</v>
      </c>
      <c r="F738" s="1">
        <v>160633680</v>
      </c>
      <c r="H738" t="s">
        <v>939</v>
      </c>
      <c r="I738" t="s">
        <v>5441</v>
      </c>
      <c r="J738" t="s">
        <v>5442</v>
      </c>
      <c r="K738">
        <v>297963.46509999997</v>
      </c>
      <c r="L738">
        <v>2765356.9929999998</v>
      </c>
      <c r="M738" t="s">
        <v>5443</v>
      </c>
      <c r="N738" t="s">
        <v>5444</v>
      </c>
      <c r="O738">
        <v>1090827</v>
      </c>
      <c r="P738">
        <v>1100822</v>
      </c>
      <c r="Q738">
        <v>1110408</v>
      </c>
      <c r="R738">
        <v>98.6</v>
      </c>
      <c r="S738">
        <v>98.08</v>
      </c>
      <c r="T738" t="s">
        <v>964</v>
      </c>
      <c r="U738" s="1">
        <v>102871754</v>
      </c>
      <c r="V738" t="s">
        <v>5445</v>
      </c>
      <c r="W738" t="s">
        <v>5446</v>
      </c>
      <c r="X738" t="s">
        <v>5447</v>
      </c>
      <c r="Y738" t="s">
        <v>646</v>
      </c>
    </row>
    <row r="739" spans="1:25">
      <c r="A739">
        <v>738</v>
      </c>
      <c r="B739" t="s">
        <v>5431</v>
      </c>
      <c r="C739" t="s">
        <v>5448</v>
      </c>
      <c r="D739" t="s">
        <v>5449</v>
      </c>
      <c r="E739" s="1">
        <v>787000000</v>
      </c>
      <c r="H739" t="s">
        <v>2028</v>
      </c>
      <c r="I739" t="s">
        <v>5450</v>
      </c>
      <c r="J739" t="s">
        <v>1405</v>
      </c>
      <c r="K739">
        <v>293102.1005</v>
      </c>
      <c r="L739">
        <v>2765250.9530000002</v>
      </c>
      <c r="M739" t="s">
        <v>5451</v>
      </c>
      <c r="N739" t="s">
        <v>5452</v>
      </c>
      <c r="O739">
        <v>1100415</v>
      </c>
      <c r="P739">
        <v>1121203</v>
      </c>
      <c r="Q739">
        <v>1130112</v>
      </c>
      <c r="R739">
        <v>18.12</v>
      </c>
      <c r="S739">
        <v>20.37</v>
      </c>
      <c r="T739" t="s">
        <v>964</v>
      </c>
      <c r="U739" s="1">
        <v>112353528</v>
      </c>
      <c r="V739" t="s">
        <v>5453</v>
      </c>
      <c r="W739" t="s">
        <v>5446</v>
      </c>
      <c r="X739" t="s">
        <v>5454</v>
      </c>
      <c r="Y739">
        <v>1100003</v>
      </c>
    </row>
    <row r="740" spans="1:25">
      <c r="A740">
        <v>739</v>
      </c>
      <c r="B740" t="s">
        <v>5431</v>
      </c>
      <c r="C740" t="s">
        <v>5455</v>
      </c>
      <c r="D740" t="s">
        <v>5456</v>
      </c>
      <c r="E740" s="1">
        <v>9810000</v>
      </c>
      <c r="F740" s="1">
        <v>10329753</v>
      </c>
      <c r="H740" t="s">
        <v>5457</v>
      </c>
      <c r="I740" t="s">
        <v>3247</v>
      </c>
      <c r="J740" t="s">
        <v>5458</v>
      </c>
      <c r="K740">
        <v>288630.95500000002</v>
      </c>
      <c r="L740">
        <v>2780874.551</v>
      </c>
      <c r="M740" t="s">
        <v>5459</v>
      </c>
      <c r="N740" t="s">
        <v>5460</v>
      </c>
      <c r="O740">
        <v>1100528</v>
      </c>
      <c r="P740">
        <v>1101113</v>
      </c>
      <c r="Q740">
        <v>1101113</v>
      </c>
      <c r="R740">
        <v>100</v>
      </c>
      <c r="S740">
        <v>100</v>
      </c>
      <c r="T740" t="s">
        <v>1303</v>
      </c>
      <c r="U740" s="1">
        <v>10329753</v>
      </c>
      <c r="V740" t="s">
        <v>5461</v>
      </c>
      <c r="W740" t="s">
        <v>5446</v>
      </c>
      <c r="X740" t="s">
        <v>5462</v>
      </c>
      <c r="Y740" t="s">
        <v>405</v>
      </c>
    </row>
    <row r="741" spans="1:25">
      <c r="A741">
        <v>740</v>
      </c>
      <c r="B741" t="s">
        <v>5463</v>
      </c>
      <c r="C741" t="s">
        <v>5464</v>
      </c>
      <c r="D741" t="s">
        <v>5465</v>
      </c>
      <c r="E741" s="1">
        <v>30860000</v>
      </c>
      <c r="H741" t="s">
        <v>5466</v>
      </c>
      <c r="I741" t="s">
        <v>1479</v>
      </c>
      <c r="J741" t="s">
        <v>5414</v>
      </c>
      <c r="K741">
        <v>294214.3566</v>
      </c>
      <c r="L741">
        <v>2769250.57</v>
      </c>
      <c r="M741" t="s">
        <v>5467</v>
      </c>
      <c r="N741" t="s">
        <v>5468</v>
      </c>
      <c r="O741">
        <v>1110318</v>
      </c>
      <c r="P741">
        <v>1120111</v>
      </c>
      <c r="R741">
        <v>0.01</v>
      </c>
      <c r="S741">
        <v>0.01</v>
      </c>
      <c r="T741" t="s">
        <v>964</v>
      </c>
      <c r="U741">
        <v>0</v>
      </c>
      <c r="V741" t="s">
        <v>5469</v>
      </c>
      <c r="W741" t="s">
        <v>5470</v>
      </c>
      <c r="X741" t="s">
        <v>5471</v>
      </c>
      <c r="Y741" t="s">
        <v>5472</v>
      </c>
    </row>
    <row r="742" spans="1:25">
      <c r="A742">
        <v>741</v>
      </c>
      <c r="B742" t="s">
        <v>5473</v>
      </c>
      <c r="C742" t="s">
        <v>5474</v>
      </c>
      <c r="D742" t="s">
        <v>5475</v>
      </c>
      <c r="E742" s="1">
        <v>975000</v>
      </c>
      <c r="H742" t="s">
        <v>5476</v>
      </c>
      <c r="I742" t="s">
        <v>5477</v>
      </c>
      <c r="J742" t="s">
        <v>5478</v>
      </c>
      <c r="K742">
        <v>304627.9498</v>
      </c>
      <c r="L742">
        <v>2753238.1690000002</v>
      </c>
      <c r="M742" t="s">
        <v>5478</v>
      </c>
      <c r="N742" t="s">
        <v>5479</v>
      </c>
      <c r="O742">
        <v>1101102</v>
      </c>
      <c r="P742">
        <v>1101221</v>
      </c>
      <c r="Q742">
        <v>1110112</v>
      </c>
      <c r="R742">
        <v>100</v>
      </c>
      <c r="S742">
        <v>100</v>
      </c>
      <c r="T742" t="s">
        <v>1452</v>
      </c>
      <c r="U742" s="1">
        <v>975000</v>
      </c>
      <c r="V742" t="s">
        <v>5480</v>
      </c>
      <c r="W742" t="s">
        <v>5481</v>
      </c>
      <c r="X742" t="s">
        <v>5482</v>
      </c>
      <c r="Y742" t="s">
        <v>924</v>
      </c>
    </row>
    <row r="743" spans="1:25">
      <c r="A743">
        <v>742</v>
      </c>
      <c r="B743" t="s">
        <v>5483</v>
      </c>
      <c r="C743" t="s">
        <v>5484</v>
      </c>
      <c r="D743" t="s">
        <v>5485</v>
      </c>
      <c r="E743" s="1">
        <v>95029912</v>
      </c>
      <c r="F743" s="1">
        <v>98629912</v>
      </c>
      <c r="H743" t="s">
        <v>4038</v>
      </c>
      <c r="I743" t="s">
        <v>1626</v>
      </c>
      <c r="J743" t="s">
        <v>1627</v>
      </c>
      <c r="K743">
        <v>203726.13070000001</v>
      </c>
      <c r="L743">
        <v>2679141.5639999998</v>
      </c>
      <c r="M743" t="s">
        <v>5486</v>
      </c>
      <c r="N743" t="s">
        <v>5487</v>
      </c>
      <c r="O743">
        <v>1081120</v>
      </c>
      <c r="P743">
        <v>1100622</v>
      </c>
      <c r="Q743">
        <v>1110303</v>
      </c>
      <c r="R743">
        <v>100</v>
      </c>
      <c r="S743">
        <v>100</v>
      </c>
      <c r="T743" t="s">
        <v>1160</v>
      </c>
      <c r="U743" s="1">
        <v>59174666</v>
      </c>
      <c r="V743" t="s">
        <v>5488</v>
      </c>
      <c r="W743" t="s">
        <v>5489</v>
      </c>
      <c r="X743" t="s">
        <v>5490</v>
      </c>
      <c r="Y743" t="s">
        <v>448</v>
      </c>
    </row>
    <row r="744" spans="1:25">
      <c r="A744">
        <v>743</v>
      </c>
      <c r="B744" t="s">
        <v>5483</v>
      </c>
      <c r="C744" t="s">
        <v>5491</v>
      </c>
      <c r="D744" t="s">
        <v>5492</v>
      </c>
      <c r="E744" s="1">
        <v>108070000</v>
      </c>
      <c r="H744" t="s">
        <v>4038</v>
      </c>
      <c r="I744" t="s">
        <v>1072</v>
      </c>
      <c r="J744" t="s">
        <v>5493</v>
      </c>
      <c r="K744">
        <v>214351.33900000001</v>
      </c>
      <c r="L744">
        <v>2677083.7340000002</v>
      </c>
      <c r="M744" t="s">
        <v>5494</v>
      </c>
      <c r="N744" t="s">
        <v>5495</v>
      </c>
      <c r="O744">
        <v>1100930</v>
      </c>
      <c r="P744">
        <v>1121231</v>
      </c>
      <c r="R744">
        <v>18.04</v>
      </c>
      <c r="S744">
        <v>32.020000000000003</v>
      </c>
      <c r="T744" t="s">
        <v>964</v>
      </c>
      <c r="U744" s="1">
        <v>10891847</v>
      </c>
      <c r="V744" t="s">
        <v>5496</v>
      </c>
      <c r="W744" t="s">
        <v>5489</v>
      </c>
      <c r="X744" t="s">
        <v>5497</v>
      </c>
      <c r="Y744" t="s">
        <v>448</v>
      </c>
    </row>
    <row r="745" spans="1:25">
      <c r="A745">
        <v>744</v>
      </c>
      <c r="B745" t="s">
        <v>5498</v>
      </c>
      <c r="C745" s="2">
        <v>10600000000</v>
      </c>
      <c r="D745" t="s">
        <v>5499</v>
      </c>
      <c r="E745" s="1">
        <v>192970000</v>
      </c>
      <c r="F745" s="1">
        <v>244924686</v>
      </c>
      <c r="H745" t="s">
        <v>4384</v>
      </c>
      <c r="I745" t="s">
        <v>5500</v>
      </c>
      <c r="J745" t="s">
        <v>5501</v>
      </c>
      <c r="K745">
        <v>198910.8052</v>
      </c>
      <c r="L745">
        <v>2678557.7779999999</v>
      </c>
      <c r="M745" t="s">
        <v>5502</v>
      </c>
      <c r="N745" t="s">
        <v>5503</v>
      </c>
      <c r="O745">
        <v>1070110</v>
      </c>
      <c r="P745">
        <v>1080802</v>
      </c>
      <c r="Q745">
        <v>1101018</v>
      </c>
      <c r="R745">
        <v>100</v>
      </c>
      <c r="S745">
        <v>100</v>
      </c>
      <c r="T745" t="s">
        <v>960</v>
      </c>
      <c r="U745" s="1">
        <v>159560662</v>
      </c>
      <c r="V745" t="s">
        <v>5504</v>
      </c>
      <c r="W745" t="s">
        <v>5489</v>
      </c>
      <c r="X745" t="s">
        <v>5505</v>
      </c>
      <c r="Y745" t="s">
        <v>448</v>
      </c>
    </row>
    <row r="746" spans="1:25">
      <c r="A746">
        <v>745</v>
      </c>
      <c r="B746" t="s">
        <v>5498</v>
      </c>
      <c r="C746" s="2">
        <v>11000000000</v>
      </c>
      <c r="D746" t="s">
        <v>5506</v>
      </c>
      <c r="E746" s="1">
        <v>6670000</v>
      </c>
      <c r="F746" s="1">
        <v>9027600</v>
      </c>
      <c r="H746" t="s">
        <v>1632</v>
      </c>
      <c r="I746" t="s">
        <v>5507</v>
      </c>
      <c r="J746" t="s">
        <v>3398</v>
      </c>
      <c r="K746">
        <v>217304.6881</v>
      </c>
      <c r="L746">
        <v>2687036.5180000002</v>
      </c>
      <c r="M746" t="s">
        <v>5508</v>
      </c>
      <c r="N746" t="s">
        <v>5509</v>
      </c>
      <c r="O746">
        <v>1100515</v>
      </c>
      <c r="P746">
        <v>1101130</v>
      </c>
      <c r="Q746">
        <v>1101220</v>
      </c>
      <c r="R746">
        <v>100</v>
      </c>
      <c r="S746">
        <v>100</v>
      </c>
      <c r="T746" t="s">
        <v>1160</v>
      </c>
      <c r="U746" s="1">
        <v>3870598</v>
      </c>
      <c r="V746" t="s">
        <v>5510</v>
      </c>
      <c r="W746" t="s">
        <v>5489</v>
      </c>
      <c r="X746" t="s">
        <v>5511</v>
      </c>
      <c r="Y746">
        <v>1100065</v>
      </c>
    </row>
    <row r="747" spans="1:25">
      <c r="A747">
        <v>746</v>
      </c>
      <c r="B747" t="s">
        <v>5498</v>
      </c>
      <c r="C747" s="2">
        <v>11000000000</v>
      </c>
      <c r="D747" t="s">
        <v>5512</v>
      </c>
      <c r="E747" s="1">
        <v>20140000</v>
      </c>
      <c r="H747" t="s">
        <v>5513</v>
      </c>
      <c r="I747" t="s">
        <v>5514</v>
      </c>
      <c r="J747" t="s">
        <v>5501</v>
      </c>
      <c r="K747">
        <v>198377.8364</v>
      </c>
      <c r="L747">
        <v>2679799.6800000002</v>
      </c>
      <c r="M747" t="s">
        <v>5502</v>
      </c>
      <c r="N747" t="s">
        <v>5515</v>
      </c>
      <c r="O747">
        <v>1100618</v>
      </c>
      <c r="P747">
        <v>1110201</v>
      </c>
      <c r="R747">
        <v>100</v>
      </c>
      <c r="S747">
        <v>100</v>
      </c>
      <c r="T747" t="s">
        <v>944</v>
      </c>
      <c r="U747" s="1">
        <v>18176730</v>
      </c>
      <c r="V747" t="s">
        <v>5516</v>
      </c>
      <c r="W747" t="s">
        <v>5489</v>
      </c>
      <c r="X747" t="s">
        <v>5517</v>
      </c>
      <c r="Y747" t="s">
        <v>924</v>
      </c>
    </row>
    <row r="748" spans="1:25">
      <c r="A748">
        <v>747</v>
      </c>
      <c r="B748" t="s">
        <v>5498</v>
      </c>
      <c r="C748" s="2">
        <v>11000000000</v>
      </c>
      <c r="D748" t="s">
        <v>5518</v>
      </c>
      <c r="E748" s="1">
        <v>9522000</v>
      </c>
      <c r="F748" s="1">
        <v>10596834</v>
      </c>
      <c r="H748" t="s">
        <v>5519</v>
      </c>
      <c r="I748" t="s">
        <v>4013</v>
      </c>
      <c r="J748" t="s">
        <v>5501</v>
      </c>
      <c r="K748">
        <v>198894.951</v>
      </c>
      <c r="L748">
        <v>2678449.6490000002</v>
      </c>
      <c r="M748" t="s">
        <v>5502</v>
      </c>
      <c r="N748" t="s">
        <v>5520</v>
      </c>
      <c r="O748">
        <v>1100715</v>
      </c>
      <c r="P748">
        <v>1110331</v>
      </c>
      <c r="Q748">
        <v>1110331</v>
      </c>
      <c r="R748">
        <v>100</v>
      </c>
      <c r="S748">
        <v>100</v>
      </c>
      <c r="T748" t="s">
        <v>1452</v>
      </c>
      <c r="U748" s="1">
        <v>10596834</v>
      </c>
      <c r="V748" t="s">
        <v>5521</v>
      </c>
      <c r="W748" t="s">
        <v>5489</v>
      </c>
      <c r="X748" t="s">
        <v>5505</v>
      </c>
      <c r="Y748" t="s">
        <v>924</v>
      </c>
    </row>
    <row r="749" spans="1:25">
      <c r="A749">
        <v>748</v>
      </c>
      <c r="B749" t="s">
        <v>5498</v>
      </c>
      <c r="C749" s="2">
        <v>11000000000</v>
      </c>
      <c r="D749" t="s">
        <v>5522</v>
      </c>
      <c r="E749" s="1">
        <v>19220000</v>
      </c>
      <c r="F749" s="1">
        <v>21087920</v>
      </c>
      <c r="H749" t="s">
        <v>5519</v>
      </c>
      <c r="I749" t="s">
        <v>5523</v>
      </c>
      <c r="J749" t="s">
        <v>5524</v>
      </c>
      <c r="K749">
        <v>201270.0491</v>
      </c>
      <c r="L749">
        <v>2679998.9330000002</v>
      </c>
      <c r="M749" t="s">
        <v>5525</v>
      </c>
      <c r="N749" t="s">
        <v>5526</v>
      </c>
      <c r="O749">
        <v>1100812</v>
      </c>
      <c r="P749">
        <v>1110331</v>
      </c>
      <c r="Q749">
        <v>1110321</v>
      </c>
      <c r="R749">
        <v>100</v>
      </c>
      <c r="S749">
        <v>100</v>
      </c>
      <c r="T749" t="s">
        <v>1160</v>
      </c>
      <c r="U749" s="1">
        <v>14301275</v>
      </c>
      <c r="V749" t="s">
        <v>5527</v>
      </c>
      <c r="W749" t="s">
        <v>5489</v>
      </c>
      <c r="X749" t="s">
        <v>5528</v>
      </c>
      <c r="Y749" t="s">
        <v>924</v>
      </c>
    </row>
    <row r="750" spans="1:25">
      <c r="A750">
        <v>749</v>
      </c>
      <c r="B750" t="s">
        <v>5498</v>
      </c>
      <c r="C750" s="2">
        <v>11000000000</v>
      </c>
      <c r="D750" t="s">
        <v>5529</v>
      </c>
      <c r="E750" s="1">
        <v>8280000</v>
      </c>
      <c r="H750" t="s">
        <v>5513</v>
      </c>
      <c r="I750" t="s">
        <v>5530</v>
      </c>
      <c r="J750" t="s">
        <v>1612</v>
      </c>
      <c r="K750">
        <v>230792.50750000001</v>
      </c>
      <c r="L750">
        <v>2686554.87</v>
      </c>
      <c r="M750" t="s">
        <v>1613</v>
      </c>
      <c r="N750" t="s">
        <v>5531</v>
      </c>
      <c r="O750">
        <v>1100715</v>
      </c>
      <c r="P750">
        <v>1110131</v>
      </c>
      <c r="R750">
        <v>100</v>
      </c>
      <c r="S750">
        <v>100</v>
      </c>
      <c r="T750" t="s">
        <v>1160</v>
      </c>
      <c r="U750" s="1">
        <v>6298034</v>
      </c>
      <c r="V750" t="s">
        <v>5532</v>
      </c>
      <c r="W750" t="s">
        <v>5489</v>
      </c>
      <c r="X750" t="s">
        <v>5533</v>
      </c>
      <c r="Y750" t="s">
        <v>924</v>
      </c>
    </row>
    <row r="751" spans="1:25">
      <c r="A751">
        <v>750</v>
      </c>
      <c r="B751" t="s">
        <v>5498</v>
      </c>
      <c r="C751" s="2">
        <v>11000000000</v>
      </c>
      <c r="D751" t="s">
        <v>5534</v>
      </c>
      <c r="E751" s="1">
        <v>8250000</v>
      </c>
      <c r="H751" t="s">
        <v>5519</v>
      </c>
      <c r="I751" t="s">
        <v>5535</v>
      </c>
      <c r="J751" t="s">
        <v>3369</v>
      </c>
      <c r="K751">
        <v>217470.55989999999</v>
      </c>
      <c r="L751">
        <v>2669071.0490000001</v>
      </c>
      <c r="M751" t="s">
        <v>5536</v>
      </c>
      <c r="N751" t="s">
        <v>5537</v>
      </c>
      <c r="O751">
        <v>1100804</v>
      </c>
      <c r="P751">
        <v>1110331</v>
      </c>
      <c r="R751">
        <v>100</v>
      </c>
      <c r="S751">
        <v>100</v>
      </c>
      <c r="T751" t="s">
        <v>1452</v>
      </c>
      <c r="U751" s="1">
        <v>6097109</v>
      </c>
      <c r="V751" t="s">
        <v>5538</v>
      </c>
      <c r="W751" t="s">
        <v>5489</v>
      </c>
      <c r="X751" t="s">
        <v>5539</v>
      </c>
      <c r="Y751" t="s">
        <v>924</v>
      </c>
    </row>
    <row r="752" spans="1:25">
      <c r="A752">
        <v>751</v>
      </c>
      <c r="B752" t="s">
        <v>5540</v>
      </c>
      <c r="C752" s="2">
        <v>11000000000</v>
      </c>
      <c r="D752" t="s">
        <v>5541</v>
      </c>
      <c r="E752" s="1">
        <v>20900000</v>
      </c>
      <c r="F752" s="1">
        <v>22434755</v>
      </c>
      <c r="H752" t="s">
        <v>4038</v>
      </c>
      <c r="I752" t="s">
        <v>5542</v>
      </c>
      <c r="J752" t="s">
        <v>5543</v>
      </c>
      <c r="K752">
        <v>217364.8075</v>
      </c>
      <c r="L752">
        <v>2669419.818</v>
      </c>
      <c r="M752" t="s">
        <v>5544</v>
      </c>
      <c r="N752" t="s">
        <v>5545</v>
      </c>
      <c r="O752">
        <v>1100823</v>
      </c>
      <c r="P752">
        <v>1110819</v>
      </c>
      <c r="Q752">
        <v>1110613</v>
      </c>
      <c r="R752">
        <v>60</v>
      </c>
      <c r="S752">
        <v>68.53</v>
      </c>
      <c r="T752" t="s">
        <v>964</v>
      </c>
      <c r="U752" s="1">
        <v>2853748</v>
      </c>
      <c r="V752" t="s">
        <v>5546</v>
      </c>
      <c r="W752" t="s">
        <v>5489</v>
      </c>
      <c r="X752" t="s">
        <v>5547</v>
      </c>
      <c r="Y752" t="s">
        <v>405</v>
      </c>
    </row>
    <row r="753" spans="1:25">
      <c r="A753">
        <v>752</v>
      </c>
      <c r="B753" t="s">
        <v>5548</v>
      </c>
      <c r="C753" s="2">
        <v>10900000000</v>
      </c>
      <c r="D753" t="s">
        <v>5549</v>
      </c>
      <c r="E753" s="1">
        <v>34000000</v>
      </c>
      <c r="F753" s="1">
        <v>39100888</v>
      </c>
      <c r="H753" t="s">
        <v>5550</v>
      </c>
      <c r="I753" t="s">
        <v>1717</v>
      </c>
      <c r="J753" t="s">
        <v>3350</v>
      </c>
      <c r="K753">
        <v>210524.74969999999</v>
      </c>
      <c r="L753">
        <v>2671339.156</v>
      </c>
      <c r="M753" t="s">
        <v>5551</v>
      </c>
      <c r="N753" t="s">
        <v>5552</v>
      </c>
      <c r="O753">
        <v>1091231</v>
      </c>
      <c r="P753">
        <v>1100730</v>
      </c>
      <c r="Q753">
        <v>1101030</v>
      </c>
      <c r="R753">
        <v>100</v>
      </c>
      <c r="S753">
        <v>100</v>
      </c>
      <c r="T753" t="s">
        <v>944</v>
      </c>
      <c r="U753" s="1">
        <v>37922706</v>
      </c>
      <c r="V753" t="s">
        <v>5553</v>
      </c>
      <c r="W753" t="s">
        <v>5489</v>
      </c>
      <c r="X753" t="s">
        <v>5554</v>
      </c>
      <c r="Y753" t="s">
        <v>646</v>
      </c>
    </row>
    <row r="754" spans="1:25">
      <c r="A754">
        <v>753</v>
      </c>
      <c r="B754" t="s">
        <v>5548</v>
      </c>
      <c r="C754" s="2">
        <v>11000000000</v>
      </c>
      <c r="D754" t="s">
        <v>5555</v>
      </c>
      <c r="E754" s="1">
        <v>32300000</v>
      </c>
      <c r="H754" t="s">
        <v>5556</v>
      </c>
      <c r="I754" t="s">
        <v>1915</v>
      </c>
      <c r="J754" t="s">
        <v>3350</v>
      </c>
      <c r="K754">
        <v>210608.43109999999</v>
      </c>
      <c r="L754">
        <v>2670833.6519999998</v>
      </c>
      <c r="M754" t="s">
        <v>5557</v>
      </c>
      <c r="N754" t="s">
        <v>5558</v>
      </c>
      <c r="O754">
        <v>1110210</v>
      </c>
      <c r="P754">
        <v>1111206</v>
      </c>
      <c r="R754">
        <v>0.95</v>
      </c>
      <c r="S754">
        <v>5.75</v>
      </c>
      <c r="T754" t="s">
        <v>964</v>
      </c>
      <c r="U754">
        <v>0</v>
      </c>
      <c r="V754" t="s">
        <v>5553</v>
      </c>
      <c r="W754" t="s">
        <v>5489</v>
      </c>
      <c r="X754" t="s">
        <v>5554</v>
      </c>
      <c r="Y754" t="s">
        <v>3945</v>
      </c>
    </row>
    <row r="755" spans="1:25">
      <c r="A755">
        <v>754</v>
      </c>
      <c r="B755" t="s">
        <v>5559</v>
      </c>
      <c r="C755" s="2">
        <v>1100000</v>
      </c>
      <c r="D755" t="s">
        <v>5560</v>
      </c>
      <c r="E755" s="1">
        <v>5486200</v>
      </c>
      <c r="H755" t="s">
        <v>5561</v>
      </c>
      <c r="I755" t="s">
        <v>5562</v>
      </c>
      <c r="J755" t="s">
        <v>1612</v>
      </c>
      <c r="M755" t="s">
        <v>1613</v>
      </c>
      <c r="N755" t="s">
        <v>5563</v>
      </c>
      <c r="O755">
        <v>1101021</v>
      </c>
      <c r="P755">
        <v>1110531</v>
      </c>
      <c r="R755">
        <v>42.3</v>
      </c>
      <c r="S755">
        <v>42.3</v>
      </c>
      <c r="T755" t="s">
        <v>964</v>
      </c>
      <c r="U755">
        <v>0</v>
      </c>
      <c r="V755" t="s">
        <v>5564</v>
      </c>
      <c r="W755" t="s">
        <v>5565</v>
      </c>
      <c r="X755" t="s">
        <v>5566</v>
      </c>
      <c r="Y755" t="s">
        <v>924</v>
      </c>
    </row>
    <row r="756" spans="1:25">
      <c r="A756">
        <v>755</v>
      </c>
      <c r="B756" t="s">
        <v>5559</v>
      </c>
      <c r="C756" s="2">
        <v>1100000</v>
      </c>
      <c r="D756" t="s">
        <v>5567</v>
      </c>
      <c r="E756" s="1">
        <v>6924400</v>
      </c>
      <c r="H756" t="s">
        <v>5561</v>
      </c>
      <c r="I756" t="s">
        <v>5562</v>
      </c>
      <c r="J756" t="s">
        <v>1612</v>
      </c>
      <c r="M756" t="s">
        <v>1613</v>
      </c>
      <c r="N756" t="s">
        <v>5563</v>
      </c>
      <c r="O756">
        <v>1101213</v>
      </c>
      <c r="P756">
        <v>1110930</v>
      </c>
      <c r="R756">
        <v>35.9</v>
      </c>
      <c r="S756">
        <v>35.9</v>
      </c>
      <c r="T756" t="s">
        <v>964</v>
      </c>
      <c r="U756">
        <v>0</v>
      </c>
      <c r="V756" t="s">
        <v>5564</v>
      </c>
      <c r="W756" t="s">
        <v>5565</v>
      </c>
      <c r="X756" t="s">
        <v>5566</v>
      </c>
      <c r="Y756" t="s">
        <v>924</v>
      </c>
    </row>
    <row r="757" spans="1:25">
      <c r="A757">
        <v>756</v>
      </c>
      <c r="B757" t="s">
        <v>5568</v>
      </c>
      <c r="C757" t="s">
        <v>5569</v>
      </c>
      <c r="D757" t="s">
        <v>5570</v>
      </c>
      <c r="E757" s="1">
        <v>24000000</v>
      </c>
      <c r="H757" t="s">
        <v>5571</v>
      </c>
      <c r="I757" t="s">
        <v>5572</v>
      </c>
      <c r="J757" t="s">
        <v>5573</v>
      </c>
      <c r="K757">
        <v>214150.84510000001</v>
      </c>
      <c r="L757">
        <v>2679380.4300000002</v>
      </c>
      <c r="M757" t="s">
        <v>5574</v>
      </c>
      <c r="N757" t="s">
        <v>5575</v>
      </c>
      <c r="O757">
        <v>1110103</v>
      </c>
      <c r="P757">
        <v>1111231</v>
      </c>
      <c r="R757">
        <v>10.33</v>
      </c>
      <c r="S757">
        <v>10.37</v>
      </c>
      <c r="T757" t="s">
        <v>890</v>
      </c>
      <c r="U757">
        <v>0</v>
      </c>
      <c r="V757" t="s">
        <v>5576</v>
      </c>
      <c r="W757" t="s">
        <v>5577</v>
      </c>
      <c r="X757" t="s">
        <v>5578</v>
      </c>
      <c r="Y757" t="s">
        <v>646</v>
      </c>
    </row>
    <row r="758" spans="1:25">
      <c r="A758">
        <v>757</v>
      </c>
      <c r="B758" t="s">
        <v>5568</v>
      </c>
      <c r="C758" t="s">
        <v>5579</v>
      </c>
      <c r="D758" t="s">
        <v>5580</v>
      </c>
      <c r="E758" s="1">
        <v>21200000</v>
      </c>
      <c r="H758" t="s">
        <v>5581</v>
      </c>
      <c r="I758" t="s">
        <v>5582</v>
      </c>
      <c r="J758" t="s">
        <v>5573</v>
      </c>
      <c r="K758">
        <v>211991.24429999999</v>
      </c>
      <c r="L758">
        <v>2678602.111</v>
      </c>
      <c r="M758" t="s">
        <v>5583</v>
      </c>
      <c r="N758" t="s">
        <v>5584</v>
      </c>
      <c r="O758">
        <v>1110103</v>
      </c>
      <c r="P758">
        <v>1111231</v>
      </c>
      <c r="R758">
        <v>4</v>
      </c>
      <c r="S758">
        <v>4</v>
      </c>
      <c r="T758" t="s">
        <v>964</v>
      </c>
      <c r="U758">
        <v>0</v>
      </c>
      <c r="V758" t="s">
        <v>5585</v>
      </c>
      <c r="W758" t="s">
        <v>5586</v>
      </c>
      <c r="X758" t="s">
        <v>5587</v>
      </c>
      <c r="Y758" t="s">
        <v>646</v>
      </c>
    </row>
    <row r="759" spans="1:25">
      <c r="A759">
        <v>758</v>
      </c>
      <c r="B759" t="s">
        <v>5588</v>
      </c>
      <c r="C759" t="s">
        <v>5589</v>
      </c>
      <c r="D759" t="s">
        <v>5590</v>
      </c>
      <c r="E759" s="1">
        <v>5697000</v>
      </c>
      <c r="H759" t="s">
        <v>5591</v>
      </c>
      <c r="I759" t="s">
        <v>5592</v>
      </c>
      <c r="J759" t="s">
        <v>1376</v>
      </c>
      <c r="M759" t="s">
        <v>5593</v>
      </c>
      <c r="N759" t="s">
        <v>5594</v>
      </c>
      <c r="O759">
        <v>1110317</v>
      </c>
      <c r="P759">
        <v>1111230</v>
      </c>
      <c r="R759">
        <v>1</v>
      </c>
      <c r="S759">
        <v>1</v>
      </c>
      <c r="T759" t="s">
        <v>964</v>
      </c>
      <c r="U759">
        <v>0</v>
      </c>
      <c r="V759" t="s">
        <v>5595</v>
      </c>
      <c r="W759" t="s">
        <v>5596</v>
      </c>
      <c r="X759" t="s">
        <v>5597</v>
      </c>
      <c r="Y759" t="s">
        <v>924</v>
      </c>
    </row>
    <row r="760" spans="1:25">
      <c r="A760">
        <v>759</v>
      </c>
      <c r="B760" t="s">
        <v>5598</v>
      </c>
      <c r="C760" t="s">
        <v>992</v>
      </c>
      <c r="D760" t="s">
        <v>5599</v>
      </c>
      <c r="E760" s="1">
        <v>1310000</v>
      </c>
      <c r="F760" s="1">
        <v>1310000</v>
      </c>
      <c r="H760" t="s">
        <v>5600</v>
      </c>
      <c r="I760" t="s">
        <v>5601</v>
      </c>
      <c r="J760" t="s">
        <v>5602</v>
      </c>
      <c r="K760">
        <v>236617.58350000001</v>
      </c>
      <c r="L760">
        <v>2675347.3110000002</v>
      </c>
      <c r="M760" t="s">
        <v>5603</v>
      </c>
      <c r="N760" t="s">
        <v>5604</v>
      </c>
      <c r="O760">
        <v>1100628</v>
      </c>
      <c r="P760">
        <v>1100930</v>
      </c>
      <c r="Q760">
        <v>1101129</v>
      </c>
      <c r="R760">
        <v>100</v>
      </c>
      <c r="S760">
        <v>100</v>
      </c>
      <c r="T760" t="s">
        <v>1303</v>
      </c>
      <c r="U760">
        <v>0</v>
      </c>
      <c r="V760" t="s">
        <v>5605</v>
      </c>
      <c r="W760" t="s">
        <v>5606</v>
      </c>
      <c r="X760" t="s">
        <v>5607</v>
      </c>
      <c r="Y760" t="s">
        <v>924</v>
      </c>
    </row>
    <row r="761" spans="1:25">
      <c r="A761">
        <v>760</v>
      </c>
      <c r="B761" t="s">
        <v>5598</v>
      </c>
      <c r="C761" t="s">
        <v>5608</v>
      </c>
      <c r="D761" t="s">
        <v>5609</v>
      </c>
      <c r="E761" s="1">
        <v>6396000</v>
      </c>
      <c r="F761" s="1">
        <v>6396000</v>
      </c>
      <c r="H761" t="s">
        <v>5610</v>
      </c>
      <c r="I761" t="s">
        <v>5611</v>
      </c>
      <c r="J761" t="s">
        <v>5602</v>
      </c>
      <c r="K761">
        <v>238197.75690000001</v>
      </c>
      <c r="L761">
        <v>2674863.7949999999</v>
      </c>
      <c r="M761" t="s">
        <v>5612</v>
      </c>
      <c r="N761" t="s">
        <v>5613</v>
      </c>
      <c r="O761">
        <v>1100720</v>
      </c>
      <c r="P761">
        <v>1101130</v>
      </c>
      <c r="Q761">
        <v>1101220</v>
      </c>
      <c r="R761">
        <v>100</v>
      </c>
      <c r="S761">
        <v>100</v>
      </c>
      <c r="T761" t="s">
        <v>1303</v>
      </c>
      <c r="U761" s="1">
        <v>6396000</v>
      </c>
      <c r="V761" t="s">
        <v>5605</v>
      </c>
      <c r="W761" t="s">
        <v>5606</v>
      </c>
      <c r="X761" t="s">
        <v>5607</v>
      </c>
      <c r="Y761" t="s">
        <v>924</v>
      </c>
    </row>
    <row r="762" spans="1:25">
      <c r="A762">
        <v>761</v>
      </c>
      <c r="B762" t="s">
        <v>5598</v>
      </c>
      <c r="C762" t="s">
        <v>5614</v>
      </c>
      <c r="D762" t="s">
        <v>5615</v>
      </c>
      <c r="E762" s="1">
        <v>4500000</v>
      </c>
      <c r="H762" t="s">
        <v>5616</v>
      </c>
      <c r="I762" t="s">
        <v>5617</v>
      </c>
      <c r="J762" t="s">
        <v>5602</v>
      </c>
      <c r="K762">
        <v>272622.48119999998</v>
      </c>
      <c r="L762">
        <v>2681235.2880000002</v>
      </c>
      <c r="M762" t="s">
        <v>5618</v>
      </c>
      <c r="N762" t="s">
        <v>5619</v>
      </c>
      <c r="O762">
        <v>1100823</v>
      </c>
      <c r="P762">
        <v>1101130</v>
      </c>
      <c r="R762">
        <v>100</v>
      </c>
      <c r="S762">
        <v>100</v>
      </c>
      <c r="T762" t="s">
        <v>1303</v>
      </c>
      <c r="U762">
        <v>0</v>
      </c>
      <c r="V762" t="s">
        <v>5620</v>
      </c>
      <c r="W762" t="s">
        <v>5606</v>
      </c>
      <c r="X762" t="s">
        <v>5621</v>
      </c>
      <c r="Y762" t="s">
        <v>924</v>
      </c>
    </row>
    <row r="763" spans="1:25">
      <c r="A763">
        <v>762</v>
      </c>
      <c r="B763" t="s">
        <v>5598</v>
      </c>
      <c r="C763" t="s">
        <v>1012</v>
      </c>
      <c r="D763" t="s">
        <v>5622</v>
      </c>
      <c r="E763" s="1">
        <v>5050000</v>
      </c>
      <c r="H763" t="s">
        <v>5616</v>
      </c>
      <c r="I763" t="s">
        <v>5623</v>
      </c>
      <c r="J763" t="s">
        <v>5602</v>
      </c>
      <c r="K763">
        <v>243236.89360000001</v>
      </c>
      <c r="L763">
        <v>2687806.378</v>
      </c>
      <c r="M763" t="s">
        <v>5624</v>
      </c>
      <c r="N763" t="s">
        <v>5625</v>
      </c>
      <c r="O763">
        <v>1100824</v>
      </c>
      <c r="P763">
        <v>1101130</v>
      </c>
      <c r="R763">
        <v>100</v>
      </c>
      <c r="S763">
        <v>100</v>
      </c>
      <c r="T763" t="s">
        <v>1303</v>
      </c>
      <c r="U763">
        <v>0</v>
      </c>
      <c r="V763" t="s">
        <v>5620</v>
      </c>
      <c r="W763" t="s">
        <v>5606</v>
      </c>
      <c r="X763" t="s">
        <v>5621</v>
      </c>
      <c r="Y763" t="s">
        <v>924</v>
      </c>
    </row>
    <row r="764" spans="1:25">
      <c r="A764">
        <v>763</v>
      </c>
      <c r="B764" t="s">
        <v>5598</v>
      </c>
      <c r="C764" t="s">
        <v>1018</v>
      </c>
      <c r="D764" t="s">
        <v>5626</v>
      </c>
      <c r="E764" s="1">
        <v>1650000</v>
      </c>
      <c r="F764" s="1">
        <v>1650000</v>
      </c>
      <c r="H764" t="s">
        <v>5627</v>
      </c>
      <c r="I764" t="s">
        <v>5617</v>
      </c>
      <c r="J764" t="s">
        <v>5602</v>
      </c>
      <c r="M764" t="s">
        <v>5628</v>
      </c>
      <c r="N764" t="s">
        <v>5629</v>
      </c>
      <c r="O764">
        <v>1100823</v>
      </c>
      <c r="P764">
        <v>1101030</v>
      </c>
      <c r="Q764">
        <v>1101115</v>
      </c>
      <c r="R764">
        <v>100</v>
      </c>
      <c r="S764">
        <v>100</v>
      </c>
      <c r="T764" t="s">
        <v>1303</v>
      </c>
      <c r="U764">
        <v>0</v>
      </c>
      <c r="V764" t="s">
        <v>5630</v>
      </c>
      <c r="W764" t="s">
        <v>5606</v>
      </c>
      <c r="X764" t="s">
        <v>5621</v>
      </c>
      <c r="Y764" t="s">
        <v>924</v>
      </c>
    </row>
    <row r="765" spans="1:25">
      <c r="A765">
        <v>764</v>
      </c>
      <c r="B765" t="s">
        <v>5598</v>
      </c>
      <c r="C765" t="s">
        <v>5631</v>
      </c>
      <c r="D765" t="s">
        <v>5632</v>
      </c>
      <c r="E765" s="1">
        <v>6200000</v>
      </c>
      <c r="H765" t="s">
        <v>5616</v>
      </c>
      <c r="I765" t="s">
        <v>5623</v>
      </c>
      <c r="J765" t="s">
        <v>5602</v>
      </c>
      <c r="K765">
        <v>241572.94399999999</v>
      </c>
      <c r="L765">
        <v>2684028.4470000002</v>
      </c>
      <c r="M765" t="s">
        <v>5633</v>
      </c>
      <c r="N765" t="s">
        <v>5634</v>
      </c>
      <c r="O765">
        <v>1101012</v>
      </c>
      <c r="P765">
        <v>1101130</v>
      </c>
      <c r="R765">
        <v>100</v>
      </c>
      <c r="S765">
        <v>100</v>
      </c>
      <c r="T765" t="s">
        <v>1303</v>
      </c>
      <c r="U765">
        <v>0</v>
      </c>
      <c r="V765" t="s">
        <v>5620</v>
      </c>
      <c r="W765" t="s">
        <v>5606</v>
      </c>
      <c r="X765" t="s">
        <v>5621</v>
      </c>
      <c r="Y765" t="s">
        <v>924</v>
      </c>
    </row>
    <row r="766" spans="1:25">
      <c r="A766">
        <v>765</v>
      </c>
      <c r="B766" t="s">
        <v>5598</v>
      </c>
      <c r="C766" t="s">
        <v>5635</v>
      </c>
      <c r="D766" t="s">
        <v>5636</v>
      </c>
      <c r="E766" s="1">
        <v>6860000</v>
      </c>
      <c r="H766" t="s">
        <v>5561</v>
      </c>
      <c r="I766" t="s">
        <v>5637</v>
      </c>
      <c r="J766" t="s">
        <v>5602</v>
      </c>
      <c r="M766" t="s">
        <v>5628</v>
      </c>
      <c r="N766" t="s">
        <v>5638</v>
      </c>
      <c r="O766">
        <v>1101012</v>
      </c>
      <c r="P766">
        <v>1110810</v>
      </c>
      <c r="R766">
        <v>0</v>
      </c>
      <c r="S766">
        <v>0</v>
      </c>
      <c r="T766" t="s">
        <v>1198</v>
      </c>
      <c r="U766">
        <v>0</v>
      </c>
      <c r="V766" t="s">
        <v>5639</v>
      </c>
      <c r="W766" t="s">
        <v>5606</v>
      </c>
      <c r="X766" t="s">
        <v>5640</v>
      </c>
      <c r="Y766" t="s">
        <v>924</v>
      </c>
    </row>
    <row r="767" spans="1:25">
      <c r="A767">
        <v>766</v>
      </c>
      <c r="B767" t="s">
        <v>5598</v>
      </c>
      <c r="C767" t="s">
        <v>5641</v>
      </c>
      <c r="D767" t="s">
        <v>5642</v>
      </c>
      <c r="E767" s="1">
        <v>2160000</v>
      </c>
      <c r="H767" t="s">
        <v>5616</v>
      </c>
      <c r="I767" t="s">
        <v>5643</v>
      </c>
      <c r="J767" t="s">
        <v>5602</v>
      </c>
      <c r="K767">
        <v>237148.23980000001</v>
      </c>
      <c r="L767">
        <v>2674569.4920000001</v>
      </c>
      <c r="M767" t="s">
        <v>5603</v>
      </c>
      <c r="N767" t="s">
        <v>5638</v>
      </c>
      <c r="O767">
        <v>1101207</v>
      </c>
      <c r="P767">
        <v>1110630</v>
      </c>
      <c r="R767">
        <v>10.78</v>
      </c>
      <c r="S767">
        <v>11</v>
      </c>
      <c r="T767" t="s">
        <v>964</v>
      </c>
      <c r="U767">
        <v>0</v>
      </c>
      <c r="V767" t="s">
        <v>5639</v>
      </c>
      <c r="W767" t="s">
        <v>5606</v>
      </c>
      <c r="X767" t="s">
        <v>5640</v>
      </c>
      <c r="Y767" t="s">
        <v>924</v>
      </c>
    </row>
    <row r="768" spans="1:25">
      <c r="A768">
        <v>767</v>
      </c>
      <c r="B768" t="s">
        <v>5598</v>
      </c>
      <c r="C768" t="s">
        <v>5644</v>
      </c>
      <c r="D768" t="s">
        <v>5645</v>
      </c>
      <c r="E768" s="1">
        <v>4060000</v>
      </c>
      <c r="H768" t="s">
        <v>5616</v>
      </c>
      <c r="I768" t="s">
        <v>5617</v>
      </c>
      <c r="J768" t="s">
        <v>5602</v>
      </c>
      <c r="M768" t="s">
        <v>5628</v>
      </c>
      <c r="N768" t="s">
        <v>5629</v>
      </c>
      <c r="O768">
        <v>1110125</v>
      </c>
      <c r="P768">
        <v>1110630</v>
      </c>
      <c r="R768">
        <v>18.96</v>
      </c>
      <c r="S768">
        <v>20</v>
      </c>
      <c r="T768" t="s">
        <v>964</v>
      </c>
      <c r="U768">
        <v>0</v>
      </c>
      <c r="V768" t="s">
        <v>5620</v>
      </c>
      <c r="W768" t="s">
        <v>5606</v>
      </c>
      <c r="X768" t="s">
        <v>5621</v>
      </c>
      <c r="Y768" t="s">
        <v>924</v>
      </c>
    </row>
    <row r="769" spans="1:25">
      <c r="A769">
        <v>768</v>
      </c>
      <c r="B769" t="s">
        <v>5598</v>
      </c>
      <c r="C769" t="s">
        <v>5646</v>
      </c>
      <c r="D769" t="s">
        <v>5647</v>
      </c>
      <c r="E769" s="1">
        <v>2576000</v>
      </c>
      <c r="H769" t="s">
        <v>4497</v>
      </c>
      <c r="I769" t="s">
        <v>5611</v>
      </c>
      <c r="J769" t="s">
        <v>5602</v>
      </c>
      <c r="K769">
        <v>274774.42570000002</v>
      </c>
      <c r="L769">
        <v>2684635.2209999999</v>
      </c>
      <c r="M769" t="s">
        <v>5648</v>
      </c>
      <c r="N769" t="s">
        <v>5649</v>
      </c>
      <c r="O769">
        <v>1101215</v>
      </c>
      <c r="P769">
        <v>1110420</v>
      </c>
      <c r="R769">
        <v>78.319999999999993</v>
      </c>
      <c r="S769">
        <v>78.319999999999993</v>
      </c>
      <c r="T769" t="s">
        <v>964</v>
      </c>
      <c r="U769">
        <v>0</v>
      </c>
      <c r="V769" t="s">
        <v>5650</v>
      </c>
      <c r="W769" t="s">
        <v>5606</v>
      </c>
      <c r="X769" t="s">
        <v>5651</v>
      </c>
      <c r="Y769" t="s">
        <v>924</v>
      </c>
    </row>
    <row r="770" spans="1:25">
      <c r="A770">
        <v>769</v>
      </c>
      <c r="B770" t="s">
        <v>5652</v>
      </c>
      <c r="C770">
        <v>11017</v>
      </c>
      <c r="D770" t="s">
        <v>5653</v>
      </c>
      <c r="E770" s="1">
        <v>1800000</v>
      </c>
      <c r="H770" t="s">
        <v>5654</v>
      </c>
      <c r="I770" t="s">
        <v>5655</v>
      </c>
      <c r="J770" t="s">
        <v>1073</v>
      </c>
      <c r="M770" t="s">
        <v>1108</v>
      </c>
      <c r="N770" t="s">
        <v>5653</v>
      </c>
      <c r="O770">
        <v>1101206</v>
      </c>
      <c r="P770">
        <v>1110430</v>
      </c>
      <c r="R770">
        <v>100</v>
      </c>
      <c r="S770">
        <v>100</v>
      </c>
      <c r="T770" t="s">
        <v>944</v>
      </c>
      <c r="U770">
        <v>0</v>
      </c>
      <c r="V770" t="s">
        <v>5656</v>
      </c>
      <c r="W770" t="s">
        <v>5657</v>
      </c>
      <c r="X770" t="s">
        <v>5658</v>
      </c>
      <c r="Y770" t="s">
        <v>924</v>
      </c>
    </row>
    <row r="771" spans="1:25">
      <c r="A771">
        <v>770</v>
      </c>
      <c r="B771" t="s">
        <v>5652</v>
      </c>
      <c r="C771">
        <v>11018</v>
      </c>
      <c r="D771" t="s">
        <v>5659</v>
      </c>
      <c r="E771" s="1">
        <v>2738550</v>
      </c>
      <c r="H771" t="s">
        <v>5660</v>
      </c>
      <c r="I771" t="s">
        <v>5562</v>
      </c>
      <c r="J771" t="s">
        <v>1073</v>
      </c>
      <c r="K771">
        <v>226879.43169999999</v>
      </c>
      <c r="L771">
        <v>2685684.4530000002</v>
      </c>
      <c r="M771" t="s">
        <v>1108</v>
      </c>
      <c r="N771" t="s">
        <v>5661</v>
      </c>
      <c r="O771">
        <v>1101217</v>
      </c>
      <c r="P771">
        <v>1110630</v>
      </c>
      <c r="R771">
        <v>0.88</v>
      </c>
      <c r="S771">
        <v>0.88</v>
      </c>
      <c r="T771" t="s">
        <v>964</v>
      </c>
      <c r="U771">
        <v>0</v>
      </c>
      <c r="V771" t="s">
        <v>5662</v>
      </c>
      <c r="W771" t="s">
        <v>5657</v>
      </c>
      <c r="X771" t="s">
        <v>5663</v>
      </c>
      <c r="Y771" t="s">
        <v>924</v>
      </c>
    </row>
    <row r="772" spans="1:25">
      <c r="A772">
        <v>771</v>
      </c>
      <c r="B772" t="s">
        <v>5652</v>
      </c>
      <c r="C772">
        <v>11021</v>
      </c>
      <c r="D772" t="s">
        <v>5664</v>
      </c>
      <c r="E772" s="1">
        <v>3242500</v>
      </c>
      <c r="H772" t="s">
        <v>5665</v>
      </c>
      <c r="I772" t="s">
        <v>5666</v>
      </c>
      <c r="J772" t="s">
        <v>1073</v>
      </c>
      <c r="K772">
        <v>226876.2309</v>
      </c>
      <c r="L772">
        <v>2685684.8709999998</v>
      </c>
      <c r="M772" t="s">
        <v>1108</v>
      </c>
      <c r="N772" t="s">
        <v>5667</v>
      </c>
      <c r="O772">
        <v>1101224</v>
      </c>
      <c r="P772">
        <v>1110630</v>
      </c>
      <c r="R772">
        <v>100</v>
      </c>
      <c r="S772">
        <v>100</v>
      </c>
      <c r="T772" t="s">
        <v>960</v>
      </c>
      <c r="U772">
        <v>0</v>
      </c>
      <c r="V772" t="s">
        <v>5662</v>
      </c>
      <c r="W772" t="s">
        <v>5657</v>
      </c>
      <c r="X772" t="s">
        <v>5663</v>
      </c>
      <c r="Y772" t="s">
        <v>924</v>
      </c>
    </row>
    <row r="773" spans="1:25">
      <c r="A773">
        <v>772</v>
      </c>
      <c r="B773" t="s">
        <v>5668</v>
      </c>
      <c r="C773">
        <v>11090706</v>
      </c>
      <c r="D773" t="s">
        <v>5669</v>
      </c>
      <c r="E773" s="1">
        <v>134380000</v>
      </c>
      <c r="F773" s="1">
        <v>134380000</v>
      </c>
      <c r="H773" t="s">
        <v>5670</v>
      </c>
      <c r="I773" t="s">
        <v>5671</v>
      </c>
      <c r="J773" t="s">
        <v>2478</v>
      </c>
      <c r="K773">
        <v>162668.83720000001</v>
      </c>
      <c r="L773">
        <v>2550889.0520000001</v>
      </c>
      <c r="M773" t="s">
        <v>5672</v>
      </c>
      <c r="N773" t="s">
        <v>5673</v>
      </c>
      <c r="O773">
        <v>1091230</v>
      </c>
      <c r="P773">
        <v>1110131</v>
      </c>
      <c r="Q773">
        <v>1110401</v>
      </c>
      <c r="R773">
        <v>97</v>
      </c>
      <c r="S773">
        <v>88.85</v>
      </c>
      <c r="T773" t="s">
        <v>964</v>
      </c>
      <c r="U773" s="1">
        <v>46746079</v>
      </c>
      <c r="V773" t="s">
        <v>5674</v>
      </c>
      <c r="W773" t="s">
        <v>5675</v>
      </c>
      <c r="X773" t="s">
        <v>5676</v>
      </c>
      <c r="Y773" t="s">
        <v>448</v>
      </c>
    </row>
    <row r="774" spans="1:25">
      <c r="A774">
        <v>773</v>
      </c>
      <c r="B774" t="s">
        <v>5668</v>
      </c>
      <c r="C774">
        <v>11100905</v>
      </c>
      <c r="D774" t="s">
        <v>5677</v>
      </c>
      <c r="E774" s="1">
        <v>164680000</v>
      </c>
      <c r="H774" t="s">
        <v>5670</v>
      </c>
      <c r="I774" t="s">
        <v>3535</v>
      </c>
      <c r="J774" t="s">
        <v>2543</v>
      </c>
      <c r="K774">
        <v>166524.73629999999</v>
      </c>
      <c r="L774">
        <v>2536438.8020000001</v>
      </c>
      <c r="M774" t="s">
        <v>5678</v>
      </c>
      <c r="N774" t="s">
        <v>5673</v>
      </c>
      <c r="O774">
        <v>1110317</v>
      </c>
      <c r="P774">
        <v>1121014</v>
      </c>
      <c r="R774">
        <v>0.11</v>
      </c>
      <c r="S774">
        <v>0.28000000000000003</v>
      </c>
      <c r="T774" t="s">
        <v>964</v>
      </c>
      <c r="U774">
        <v>0</v>
      </c>
      <c r="V774" t="s">
        <v>5679</v>
      </c>
      <c r="W774" t="s">
        <v>5680</v>
      </c>
      <c r="X774" t="s">
        <v>5676</v>
      </c>
      <c r="Y774" t="s">
        <v>924</v>
      </c>
    </row>
    <row r="775" spans="1:25">
      <c r="A775">
        <v>774</v>
      </c>
      <c r="B775" t="s">
        <v>5681</v>
      </c>
      <c r="C775">
        <v>110909012</v>
      </c>
      <c r="D775" t="s">
        <v>5682</v>
      </c>
      <c r="E775" s="1">
        <v>82845000</v>
      </c>
      <c r="H775" t="s">
        <v>5670</v>
      </c>
      <c r="I775" t="s">
        <v>5683</v>
      </c>
      <c r="J775" t="s">
        <v>2502</v>
      </c>
      <c r="K775">
        <v>188421.64009999999</v>
      </c>
      <c r="L775">
        <v>2550331.5619999999</v>
      </c>
      <c r="M775" t="s">
        <v>2702</v>
      </c>
      <c r="N775" t="s">
        <v>5684</v>
      </c>
      <c r="O775">
        <v>1091111</v>
      </c>
      <c r="P775">
        <v>1101119</v>
      </c>
      <c r="Q775">
        <v>1110127</v>
      </c>
      <c r="R775">
        <v>100</v>
      </c>
      <c r="S775">
        <v>94.91</v>
      </c>
      <c r="T775" t="s">
        <v>964</v>
      </c>
      <c r="U775" s="1">
        <v>35746535</v>
      </c>
      <c r="V775" t="s">
        <v>5685</v>
      </c>
      <c r="W775" t="s">
        <v>5686</v>
      </c>
      <c r="X775" t="s">
        <v>5687</v>
      </c>
      <c r="Y775" t="s">
        <v>405</v>
      </c>
    </row>
    <row r="776" spans="1:25">
      <c r="A776">
        <v>775</v>
      </c>
      <c r="B776" t="s">
        <v>5688</v>
      </c>
      <c r="C776">
        <v>110812092</v>
      </c>
      <c r="D776" t="s">
        <v>5689</v>
      </c>
      <c r="E776" s="1">
        <v>36650000</v>
      </c>
      <c r="H776" t="s">
        <v>5670</v>
      </c>
      <c r="I776" t="s">
        <v>5690</v>
      </c>
      <c r="J776" t="s">
        <v>5691</v>
      </c>
      <c r="K776">
        <v>166497.12520000001</v>
      </c>
      <c r="L776">
        <v>2555408.0750000002</v>
      </c>
      <c r="M776" t="s">
        <v>5692</v>
      </c>
      <c r="N776" t="s">
        <v>5693</v>
      </c>
      <c r="O776">
        <v>1100324</v>
      </c>
      <c r="P776">
        <v>1101023</v>
      </c>
      <c r="Q776">
        <v>1110831</v>
      </c>
      <c r="R776">
        <v>84.4</v>
      </c>
      <c r="S776">
        <v>85.16</v>
      </c>
      <c r="T776" t="s">
        <v>964</v>
      </c>
      <c r="U776">
        <v>0</v>
      </c>
      <c r="V776" t="s">
        <v>5694</v>
      </c>
      <c r="W776" t="s">
        <v>5695</v>
      </c>
      <c r="X776" t="s">
        <v>5696</v>
      </c>
      <c r="Y776" t="s">
        <v>805</v>
      </c>
    </row>
    <row r="777" spans="1:25">
      <c r="A777">
        <v>776</v>
      </c>
      <c r="B777" t="s">
        <v>5697</v>
      </c>
      <c r="C777">
        <v>11091101</v>
      </c>
      <c r="D777" t="s">
        <v>5698</v>
      </c>
      <c r="E777" s="1">
        <v>92380000</v>
      </c>
      <c r="F777" s="1">
        <v>92380000</v>
      </c>
      <c r="H777" t="s">
        <v>1071</v>
      </c>
      <c r="I777" t="s">
        <v>5671</v>
      </c>
      <c r="J777" t="s">
        <v>5699</v>
      </c>
      <c r="K777">
        <v>180620.65609999999</v>
      </c>
      <c r="L777">
        <v>2541249.6630000002</v>
      </c>
      <c r="M777" t="s">
        <v>5700</v>
      </c>
      <c r="N777" t="s">
        <v>5701</v>
      </c>
      <c r="O777">
        <v>1100601</v>
      </c>
      <c r="P777">
        <v>1111231</v>
      </c>
      <c r="Q777">
        <v>1110721</v>
      </c>
      <c r="R777">
        <v>80.05</v>
      </c>
      <c r="S777">
        <v>80.11</v>
      </c>
      <c r="T777" t="s">
        <v>964</v>
      </c>
      <c r="U777" s="1">
        <v>39009265</v>
      </c>
      <c r="V777" t="s">
        <v>5702</v>
      </c>
      <c r="W777" t="s">
        <v>5680</v>
      </c>
      <c r="X777" t="s">
        <v>5703</v>
      </c>
      <c r="Y777" t="s">
        <v>924</v>
      </c>
    </row>
    <row r="778" spans="1:25">
      <c r="A778">
        <v>777</v>
      </c>
      <c r="B778" t="s">
        <v>5704</v>
      </c>
      <c r="C778">
        <v>11080304</v>
      </c>
      <c r="D778" t="s">
        <v>5705</v>
      </c>
      <c r="E778" s="1">
        <v>39980000</v>
      </c>
      <c r="F778" s="1">
        <v>37440045</v>
      </c>
      <c r="H778" t="s">
        <v>5670</v>
      </c>
      <c r="I778" t="s">
        <v>5706</v>
      </c>
      <c r="J778" t="s">
        <v>2478</v>
      </c>
      <c r="K778">
        <v>168168.45879999999</v>
      </c>
      <c r="L778">
        <v>2550600.8119999999</v>
      </c>
      <c r="M778" t="s">
        <v>2479</v>
      </c>
      <c r="N778" t="s">
        <v>5707</v>
      </c>
      <c r="O778">
        <v>1081120</v>
      </c>
      <c r="P778">
        <v>1090815</v>
      </c>
      <c r="Q778">
        <v>1101231</v>
      </c>
      <c r="R778">
        <v>100</v>
      </c>
      <c r="S778">
        <v>100</v>
      </c>
      <c r="T778" t="s">
        <v>944</v>
      </c>
      <c r="U778" s="1">
        <v>37440045</v>
      </c>
      <c r="V778" t="s">
        <v>5708</v>
      </c>
      <c r="W778" t="s">
        <v>5709</v>
      </c>
      <c r="X778" t="s">
        <v>5710</v>
      </c>
      <c r="Y778" t="s">
        <v>405</v>
      </c>
    </row>
    <row r="779" spans="1:25">
      <c r="A779">
        <v>778</v>
      </c>
      <c r="B779" t="s">
        <v>5711</v>
      </c>
      <c r="C779">
        <v>110811012</v>
      </c>
      <c r="D779" t="s">
        <v>5712</v>
      </c>
      <c r="E779" s="1">
        <v>98460960</v>
      </c>
      <c r="F779" s="1">
        <v>110561657</v>
      </c>
      <c r="H779" t="s">
        <v>5670</v>
      </c>
      <c r="I779" t="s">
        <v>5671</v>
      </c>
      <c r="J779" t="s">
        <v>2431</v>
      </c>
      <c r="K779">
        <v>174121.2071</v>
      </c>
      <c r="L779">
        <v>2569082.889</v>
      </c>
      <c r="M779" t="s">
        <v>2369</v>
      </c>
      <c r="N779" t="s">
        <v>5713</v>
      </c>
      <c r="O779">
        <v>1091020</v>
      </c>
      <c r="P779">
        <v>1101024</v>
      </c>
      <c r="Q779">
        <v>1110120</v>
      </c>
      <c r="R779">
        <v>100</v>
      </c>
      <c r="S779">
        <v>100</v>
      </c>
      <c r="T779" t="s">
        <v>960</v>
      </c>
      <c r="U779" s="1">
        <v>29527009</v>
      </c>
      <c r="V779" t="s">
        <v>5714</v>
      </c>
      <c r="W779" t="s">
        <v>5715</v>
      </c>
      <c r="X779" t="s">
        <v>5716</v>
      </c>
      <c r="Y779" t="s">
        <v>405</v>
      </c>
    </row>
    <row r="780" spans="1:25">
      <c r="A780">
        <v>779</v>
      </c>
      <c r="B780" t="s">
        <v>5717</v>
      </c>
      <c r="C780" t="s">
        <v>5718</v>
      </c>
      <c r="D780" t="s">
        <v>5719</v>
      </c>
      <c r="E780" s="1">
        <v>36950000</v>
      </c>
      <c r="F780" s="1">
        <v>36950000</v>
      </c>
      <c r="H780" t="s">
        <v>5720</v>
      </c>
      <c r="I780" t="s">
        <v>5721</v>
      </c>
      <c r="J780" t="s">
        <v>2267</v>
      </c>
      <c r="K780">
        <v>169321.53769999999</v>
      </c>
      <c r="L780">
        <v>2576289.162</v>
      </c>
      <c r="M780" t="s">
        <v>2268</v>
      </c>
      <c r="N780" t="s">
        <v>5722</v>
      </c>
      <c r="O780">
        <v>1100305</v>
      </c>
      <c r="P780">
        <v>1110224</v>
      </c>
      <c r="Q780">
        <v>1110418</v>
      </c>
      <c r="R780">
        <v>98.5</v>
      </c>
      <c r="S780">
        <v>98.5</v>
      </c>
      <c r="T780" t="s">
        <v>964</v>
      </c>
      <c r="U780" s="1">
        <v>27012311</v>
      </c>
      <c r="V780" t="s">
        <v>5723</v>
      </c>
      <c r="W780" t="s">
        <v>5724</v>
      </c>
      <c r="X780" t="s">
        <v>5725</v>
      </c>
      <c r="Y780" t="s">
        <v>405</v>
      </c>
    </row>
    <row r="781" spans="1:25">
      <c r="A781">
        <v>780</v>
      </c>
      <c r="B781" t="s">
        <v>5726</v>
      </c>
      <c r="C781">
        <v>1091103</v>
      </c>
      <c r="D781" t="s">
        <v>5727</v>
      </c>
      <c r="E781" s="1">
        <v>34850000</v>
      </c>
      <c r="F781" s="1">
        <v>39640000</v>
      </c>
      <c r="H781" t="s">
        <v>3628</v>
      </c>
      <c r="I781" t="s">
        <v>1965</v>
      </c>
      <c r="J781" t="s">
        <v>2167</v>
      </c>
      <c r="K781">
        <v>178879.67629999999</v>
      </c>
      <c r="L781">
        <v>2573455.0269999998</v>
      </c>
      <c r="M781" t="s">
        <v>2168</v>
      </c>
      <c r="N781" t="s">
        <v>5728</v>
      </c>
      <c r="O781">
        <v>1091208</v>
      </c>
      <c r="P781">
        <v>1100908</v>
      </c>
      <c r="Q781">
        <v>1110324</v>
      </c>
      <c r="R781">
        <v>100</v>
      </c>
      <c r="S781">
        <v>100</v>
      </c>
      <c r="T781" t="s">
        <v>960</v>
      </c>
      <c r="U781" s="1">
        <v>25761985</v>
      </c>
      <c r="V781" t="s">
        <v>5729</v>
      </c>
      <c r="W781" t="s">
        <v>5730</v>
      </c>
      <c r="X781" t="s">
        <v>5731</v>
      </c>
      <c r="Y781" t="s">
        <v>405</v>
      </c>
    </row>
    <row r="782" spans="1:25">
      <c r="A782">
        <v>781</v>
      </c>
      <c r="B782" t="s">
        <v>5726</v>
      </c>
      <c r="C782" t="s">
        <v>5732</v>
      </c>
      <c r="D782" t="s">
        <v>5733</v>
      </c>
      <c r="E782" s="1">
        <v>9100000</v>
      </c>
      <c r="F782" s="1">
        <v>11162391</v>
      </c>
      <c r="H782" t="s">
        <v>998</v>
      </c>
      <c r="I782" t="s">
        <v>5734</v>
      </c>
      <c r="J782" t="s">
        <v>2244</v>
      </c>
      <c r="K782">
        <v>163832.78260000001</v>
      </c>
      <c r="L782">
        <v>2578087.372</v>
      </c>
      <c r="M782" t="s">
        <v>2259</v>
      </c>
      <c r="N782" t="s">
        <v>5735</v>
      </c>
      <c r="O782">
        <v>1100801</v>
      </c>
      <c r="P782">
        <v>1101128</v>
      </c>
      <c r="Q782">
        <v>1110104</v>
      </c>
      <c r="R782">
        <v>100</v>
      </c>
      <c r="S782">
        <v>100</v>
      </c>
      <c r="T782" t="s">
        <v>944</v>
      </c>
      <c r="U782" s="1">
        <v>11162391</v>
      </c>
      <c r="V782" t="s">
        <v>5736</v>
      </c>
      <c r="W782" t="s">
        <v>5730</v>
      </c>
      <c r="X782" t="s">
        <v>5737</v>
      </c>
      <c r="Y782" t="s">
        <v>405</v>
      </c>
    </row>
    <row r="783" spans="1:25">
      <c r="A783">
        <v>782</v>
      </c>
      <c r="B783" t="s">
        <v>5726</v>
      </c>
      <c r="C783" t="s">
        <v>5738</v>
      </c>
      <c r="D783" t="s">
        <v>5739</v>
      </c>
      <c r="E783" s="1">
        <v>5220000</v>
      </c>
      <c r="H783" t="s">
        <v>998</v>
      </c>
      <c r="I783" t="s">
        <v>5740</v>
      </c>
      <c r="J783" t="s">
        <v>2635</v>
      </c>
      <c r="K783">
        <v>158795.34669999999</v>
      </c>
      <c r="L783">
        <v>2560111.33</v>
      </c>
      <c r="M783" t="s">
        <v>5741</v>
      </c>
      <c r="N783" t="s">
        <v>5742</v>
      </c>
      <c r="O783">
        <v>1100715</v>
      </c>
      <c r="P783">
        <v>1101212</v>
      </c>
      <c r="R783">
        <v>100</v>
      </c>
      <c r="S783">
        <v>100</v>
      </c>
      <c r="T783" t="s">
        <v>960</v>
      </c>
      <c r="U783" s="1">
        <v>3531209</v>
      </c>
      <c r="V783" t="s">
        <v>5743</v>
      </c>
      <c r="W783" t="s">
        <v>5730</v>
      </c>
      <c r="X783" t="s">
        <v>5744</v>
      </c>
      <c r="Y783" t="s">
        <v>924</v>
      </c>
    </row>
    <row r="784" spans="1:25">
      <c r="A784">
        <v>783</v>
      </c>
      <c r="B784" t="s">
        <v>5726</v>
      </c>
      <c r="C784" t="s">
        <v>676</v>
      </c>
      <c r="D784" t="s">
        <v>672</v>
      </c>
      <c r="E784" s="1">
        <v>32200000</v>
      </c>
      <c r="F784" s="1">
        <v>38404400</v>
      </c>
      <c r="H784" t="s">
        <v>3628</v>
      </c>
      <c r="I784" t="s">
        <v>2593</v>
      </c>
      <c r="J784" t="s">
        <v>2736</v>
      </c>
      <c r="K784">
        <v>182581.2004</v>
      </c>
      <c r="L784">
        <v>2560573.6529999999</v>
      </c>
      <c r="M784" t="s">
        <v>2737</v>
      </c>
      <c r="N784" t="s">
        <v>5745</v>
      </c>
      <c r="O784">
        <v>1091129</v>
      </c>
      <c r="P784">
        <v>1101203</v>
      </c>
      <c r="Q784">
        <v>1110426</v>
      </c>
      <c r="R784">
        <v>89.47</v>
      </c>
      <c r="S784">
        <v>93.82</v>
      </c>
      <c r="T784" t="s">
        <v>964</v>
      </c>
      <c r="U784" s="1">
        <v>29216391</v>
      </c>
      <c r="V784" t="s">
        <v>5746</v>
      </c>
      <c r="W784" t="s">
        <v>5730</v>
      </c>
      <c r="X784" t="s">
        <v>5747</v>
      </c>
      <c r="Y784" t="s">
        <v>405</v>
      </c>
    </row>
    <row r="785" spans="1:25">
      <c r="A785">
        <v>784</v>
      </c>
      <c r="B785" t="s">
        <v>5726</v>
      </c>
      <c r="C785" t="s">
        <v>5748</v>
      </c>
      <c r="D785" t="s">
        <v>5749</v>
      </c>
      <c r="E785" s="1">
        <v>39650000</v>
      </c>
      <c r="F785" s="1">
        <v>43849503</v>
      </c>
      <c r="H785" t="s">
        <v>998</v>
      </c>
      <c r="I785" t="s">
        <v>1965</v>
      </c>
      <c r="J785" t="s">
        <v>2244</v>
      </c>
      <c r="K785">
        <v>161467.3492</v>
      </c>
      <c r="L785">
        <v>2574938.9160000002</v>
      </c>
      <c r="M785" t="s">
        <v>2259</v>
      </c>
      <c r="N785" t="s">
        <v>5750</v>
      </c>
      <c r="O785">
        <v>1091220</v>
      </c>
      <c r="P785">
        <v>1101114</v>
      </c>
      <c r="Q785">
        <v>1110430</v>
      </c>
      <c r="R785">
        <v>91.76</v>
      </c>
      <c r="S785">
        <v>91.76</v>
      </c>
      <c r="T785" t="s">
        <v>964</v>
      </c>
      <c r="U785" s="1">
        <v>30828450</v>
      </c>
      <c r="V785" t="s">
        <v>5736</v>
      </c>
      <c r="W785" t="s">
        <v>5730</v>
      </c>
      <c r="X785" t="s">
        <v>5737</v>
      </c>
      <c r="Y785" t="s">
        <v>405</v>
      </c>
    </row>
    <row r="786" spans="1:25">
      <c r="A786">
        <v>785</v>
      </c>
      <c r="B786" t="s">
        <v>5726</v>
      </c>
      <c r="C786" t="s">
        <v>5751</v>
      </c>
      <c r="D786" t="s">
        <v>5752</v>
      </c>
      <c r="E786" s="1">
        <v>15090000</v>
      </c>
      <c r="F786" s="1">
        <v>20669697</v>
      </c>
      <c r="H786" t="s">
        <v>3628</v>
      </c>
      <c r="I786" t="s">
        <v>5721</v>
      </c>
      <c r="J786" t="s">
        <v>2495</v>
      </c>
      <c r="K786">
        <v>176510.16690000001</v>
      </c>
      <c r="L786">
        <v>2568840.8679999998</v>
      </c>
      <c r="M786" t="s">
        <v>5753</v>
      </c>
      <c r="N786" t="s">
        <v>5754</v>
      </c>
      <c r="O786">
        <v>1100505</v>
      </c>
      <c r="P786">
        <v>1110105</v>
      </c>
      <c r="Q786">
        <v>1110307</v>
      </c>
      <c r="R786">
        <v>100</v>
      </c>
      <c r="S786">
        <v>100</v>
      </c>
      <c r="T786" t="s">
        <v>960</v>
      </c>
      <c r="U786" s="1">
        <v>12344547</v>
      </c>
      <c r="V786" t="s">
        <v>5755</v>
      </c>
      <c r="W786" t="s">
        <v>5730</v>
      </c>
      <c r="X786" t="s">
        <v>5756</v>
      </c>
      <c r="Y786" t="s">
        <v>405</v>
      </c>
    </row>
    <row r="787" spans="1:25">
      <c r="A787">
        <v>786</v>
      </c>
      <c r="B787" t="s">
        <v>5726</v>
      </c>
      <c r="C787" t="s">
        <v>5757</v>
      </c>
      <c r="D787" t="s">
        <v>5758</v>
      </c>
      <c r="E787" s="1">
        <v>88900000</v>
      </c>
      <c r="H787" t="s">
        <v>998</v>
      </c>
      <c r="I787" t="s">
        <v>5759</v>
      </c>
      <c r="J787" t="s">
        <v>2635</v>
      </c>
      <c r="K787">
        <v>161683.26240000001</v>
      </c>
      <c r="L787">
        <v>2559529.9330000002</v>
      </c>
      <c r="M787" t="s">
        <v>5760</v>
      </c>
      <c r="N787" t="s">
        <v>5761</v>
      </c>
      <c r="O787">
        <v>1101012</v>
      </c>
      <c r="P787">
        <v>1111008</v>
      </c>
      <c r="R787">
        <v>47.2</v>
      </c>
      <c r="S787">
        <v>50.27</v>
      </c>
      <c r="T787" t="s">
        <v>964</v>
      </c>
      <c r="U787" s="1">
        <v>36547428</v>
      </c>
      <c r="V787" t="s">
        <v>5762</v>
      </c>
      <c r="W787" t="s">
        <v>5730</v>
      </c>
      <c r="X787" t="s">
        <v>5763</v>
      </c>
      <c r="Y787" t="s">
        <v>924</v>
      </c>
    </row>
    <row r="788" spans="1:25">
      <c r="A788">
        <v>787</v>
      </c>
      <c r="B788" t="s">
        <v>5726</v>
      </c>
      <c r="C788" t="s">
        <v>5764</v>
      </c>
      <c r="D788" t="s">
        <v>5765</v>
      </c>
      <c r="E788" s="1">
        <v>214041000</v>
      </c>
      <c r="H788" t="s">
        <v>3628</v>
      </c>
      <c r="I788" t="s">
        <v>1533</v>
      </c>
      <c r="J788" t="s">
        <v>2167</v>
      </c>
      <c r="K788">
        <v>175826.54699999999</v>
      </c>
      <c r="L788">
        <v>2573613.3220000002</v>
      </c>
      <c r="M788" t="s">
        <v>2168</v>
      </c>
      <c r="N788" t="s">
        <v>5766</v>
      </c>
      <c r="O788">
        <v>1110204</v>
      </c>
      <c r="P788">
        <v>1120630</v>
      </c>
      <c r="R788">
        <v>0.34</v>
      </c>
      <c r="S788">
        <v>0.4</v>
      </c>
      <c r="T788" t="s">
        <v>964</v>
      </c>
      <c r="U788">
        <v>0</v>
      </c>
      <c r="V788" t="s">
        <v>5767</v>
      </c>
      <c r="W788" t="s">
        <v>5730</v>
      </c>
      <c r="X788" t="s">
        <v>5731</v>
      </c>
      <c r="Y788" t="s">
        <v>405</v>
      </c>
    </row>
    <row r="789" spans="1:25">
      <c r="A789">
        <v>788</v>
      </c>
      <c r="B789" t="s">
        <v>5768</v>
      </c>
      <c r="C789" t="s">
        <v>5769</v>
      </c>
      <c r="D789" t="s">
        <v>5770</v>
      </c>
      <c r="E789" s="1">
        <v>14241420</v>
      </c>
      <c r="F789" s="1">
        <v>14063482</v>
      </c>
      <c r="H789" t="s">
        <v>5771</v>
      </c>
      <c r="I789" t="s">
        <v>5772</v>
      </c>
      <c r="J789" t="s">
        <v>2510</v>
      </c>
      <c r="K789">
        <v>171183.68979999999</v>
      </c>
      <c r="L789">
        <v>2555333.5759999999</v>
      </c>
      <c r="M789" t="s">
        <v>5773</v>
      </c>
      <c r="N789" t="s">
        <v>5774</v>
      </c>
      <c r="O789">
        <v>1100329</v>
      </c>
      <c r="P789">
        <v>1101115</v>
      </c>
      <c r="Q789">
        <v>1101220</v>
      </c>
      <c r="R789">
        <v>100</v>
      </c>
      <c r="S789">
        <v>100</v>
      </c>
      <c r="T789" t="s">
        <v>1160</v>
      </c>
      <c r="U789" s="1">
        <v>10995193</v>
      </c>
      <c r="V789" t="s">
        <v>5775</v>
      </c>
      <c r="W789" t="s">
        <v>5776</v>
      </c>
      <c r="X789" t="s">
        <v>5777</v>
      </c>
      <c r="Y789" t="s">
        <v>405</v>
      </c>
    </row>
    <row r="790" spans="1:25">
      <c r="A790">
        <v>789</v>
      </c>
      <c r="B790" t="s">
        <v>5768</v>
      </c>
      <c r="C790" t="s">
        <v>5778</v>
      </c>
      <c r="D790" t="s">
        <v>5779</v>
      </c>
      <c r="E790" s="1">
        <v>17618580</v>
      </c>
      <c r="F790" s="1">
        <v>17693745</v>
      </c>
      <c r="H790" t="s">
        <v>5771</v>
      </c>
      <c r="I790" t="s">
        <v>5772</v>
      </c>
      <c r="J790" t="s">
        <v>2510</v>
      </c>
      <c r="K790">
        <v>170777.43479999999</v>
      </c>
      <c r="L790">
        <v>2553944.3659999999</v>
      </c>
      <c r="M790" t="s">
        <v>5780</v>
      </c>
      <c r="N790" t="s">
        <v>5781</v>
      </c>
      <c r="O790">
        <v>1100329</v>
      </c>
      <c r="P790">
        <v>1101215</v>
      </c>
      <c r="Q790">
        <v>1101229</v>
      </c>
      <c r="R790">
        <v>100</v>
      </c>
      <c r="S790">
        <v>100</v>
      </c>
      <c r="T790" t="s">
        <v>1160</v>
      </c>
      <c r="U790" s="1">
        <v>13233896</v>
      </c>
      <c r="V790" t="s">
        <v>5775</v>
      </c>
      <c r="W790" t="s">
        <v>5776</v>
      </c>
      <c r="X790" t="s">
        <v>5777</v>
      </c>
      <c r="Y790" t="s">
        <v>405</v>
      </c>
    </row>
    <row r="791" spans="1:25">
      <c r="A791">
        <v>790</v>
      </c>
      <c r="B791" t="s">
        <v>5768</v>
      </c>
      <c r="C791" t="s">
        <v>5782</v>
      </c>
      <c r="D791" t="s">
        <v>5783</v>
      </c>
      <c r="E791" s="1">
        <v>11850000</v>
      </c>
      <c r="F791" s="1">
        <v>11932753</v>
      </c>
      <c r="H791" t="s">
        <v>5771</v>
      </c>
      <c r="I791" t="s">
        <v>5721</v>
      </c>
      <c r="J791" t="s">
        <v>2556</v>
      </c>
      <c r="K791">
        <v>174844.42569999999</v>
      </c>
      <c r="L791">
        <v>2559716.3590000002</v>
      </c>
      <c r="M791" t="s">
        <v>5784</v>
      </c>
      <c r="N791" t="s">
        <v>5785</v>
      </c>
      <c r="O791">
        <v>1100505</v>
      </c>
      <c r="P791">
        <v>1101102</v>
      </c>
      <c r="Q791">
        <v>1101222</v>
      </c>
      <c r="R791">
        <v>100</v>
      </c>
      <c r="S791">
        <v>100</v>
      </c>
      <c r="T791" t="s">
        <v>960</v>
      </c>
      <c r="U791" s="1">
        <v>11932753</v>
      </c>
      <c r="V791" t="s">
        <v>5786</v>
      </c>
      <c r="W791" t="s">
        <v>5695</v>
      </c>
      <c r="X791" t="s">
        <v>5787</v>
      </c>
      <c r="Y791" t="s">
        <v>405</v>
      </c>
    </row>
    <row r="792" spans="1:25">
      <c r="A792">
        <v>791</v>
      </c>
      <c r="B792" t="s">
        <v>5768</v>
      </c>
      <c r="C792" t="s">
        <v>5788</v>
      </c>
      <c r="D792" t="s">
        <v>5789</v>
      </c>
      <c r="E792" s="1">
        <v>32600000</v>
      </c>
      <c r="H792" t="s">
        <v>5771</v>
      </c>
      <c r="I792" t="s">
        <v>5790</v>
      </c>
      <c r="J792" t="s">
        <v>2510</v>
      </c>
      <c r="K792">
        <v>168420.30110000001</v>
      </c>
      <c r="L792">
        <v>2552491.3139999998</v>
      </c>
      <c r="M792" t="s">
        <v>5791</v>
      </c>
      <c r="N792" t="s">
        <v>5792</v>
      </c>
      <c r="O792">
        <v>1101110</v>
      </c>
      <c r="P792">
        <v>1110813</v>
      </c>
      <c r="R792">
        <v>10.4</v>
      </c>
      <c r="S792">
        <v>10.4</v>
      </c>
      <c r="T792" t="s">
        <v>964</v>
      </c>
      <c r="U792">
        <v>0</v>
      </c>
      <c r="V792" t="s">
        <v>5793</v>
      </c>
      <c r="W792" t="s">
        <v>5794</v>
      </c>
      <c r="X792" t="s">
        <v>5795</v>
      </c>
      <c r="Y792" t="s">
        <v>924</v>
      </c>
    </row>
    <row r="793" spans="1:25">
      <c r="A793">
        <v>792</v>
      </c>
      <c r="B793" t="s">
        <v>5768</v>
      </c>
      <c r="C793" t="s">
        <v>5796</v>
      </c>
      <c r="D793" t="s">
        <v>5797</v>
      </c>
      <c r="E793" s="1">
        <v>37300000</v>
      </c>
      <c r="H793" t="s">
        <v>1071</v>
      </c>
      <c r="I793" t="s">
        <v>5798</v>
      </c>
      <c r="J793" t="s">
        <v>2471</v>
      </c>
      <c r="K793">
        <v>179611.46780000001</v>
      </c>
      <c r="L793">
        <v>2548601.3020000001</v>
      </c>
      <c r="M793" t="s">
        <v>5799</v>
      </c>
      <c r="N793" t="s">
        <v>5800</v>
      </c>
      <c r="O793">
        <v>1110117</v>
      </c>
      <c r="P793">
        <v>1111130</v>
      </c>
      <c r="R793">
        <v>7.61</v>
      </c>
      <c r="S793">
        <v>7.61</v>
      </c>
      <c r="T793" t="s">
        <v>964</v>
      </c>
      <c r="U793">
        <v>0</v>
      </c>
      <c r="V793" t="s">
        <v>5801</v>
      </c>
      <c r="W793" t="s">
        <v>5695</v>
      </c>
      <c r="X793" t="s">
        <v>5802</v>
      </c>
      <c r="Y793" t="s">
        <v>924</v>
      </c>
    </row>
    <row r="794" spans="1:25">
      <c r="A794">
        <v>793</v>
      </c>
      <c r="B794" t="s">
        <v>5768</v>
      </c>
      <c r="C794" t="s">
        <v>5803</v>
      </c>
      <c r="D794" t="s">
        <v>5804</v>
      </c>
      <c r="E794" s="1">
        <v>51450000</v>
      </c>
      <c r="H794" t="s">
        <v>1071</v>
      </c>
      <c r="I794" t="s">
        <v>5798</v>
      </c>
      <c r="J794" t="s">
        <v>2471</v>
      </c>
      <c r="K794">
        <v>179247.24890000001</v>
      </c>
      <c r="L794">
        <v>2548426.1430000002</v>
      </c>
      <c r="M794" t="s">
        <v>5799</v>
      </c>
      <c r="N794" t="s">
        <v>5805</v>
      </c>
      <c r="O794">
        <v>1110223</v>
      </c>
      <c r="P794">
        <v>1111231</v>
      </c>
      <c r="R794">
        <v>2.09</v>
      </c>
      <c r="S794">
        <v>2.09</v>
      </c>
      <c r="T794" t="s">
        <v>964</v>
      </c>
      <c r="U794">
        <v>0</v>
      </c>
      <c r="V794" t="s">
        <v>5801</v>
      </c>
      <c r="W794" t="s">
        <v>5806</v>
      </c>
      <c r="X794" t="s">
        <v>5802</v>
      </c>
      <c r="Y794" t="s">
        <v>924</v>
      </c>
    </row>
    <row r="795" spans="1:25">
      <c r="A795">
        <v>794</v>
      </c>
      <c r="B795" t="s">
        <v>5807</v>
      </c>
      <c r="C795" t="s">
        <v>470</v>
      </c>
      <c r="D795" t="s">
        <v>466</v>
      </c>
      <c r="E795" s="1">
        <v>129200000</v>
      </c>
      <c r="F795" s="1">
        <v>154770000</v>
      </c>
      <c r="H795" t="s">
        <v>3628</v>
      </c>
      <c r="I795" t="s">
        <v>5808</v>
      </c>
      <c r="J795" t="s">
        <v>1957</v>
      </c>
      <c r="K795">
        <v>172114.92920000001</v>
      </c>
      <c r="L795">
        <v>2541233.108</v>
      </c>
      <c r="M795" t="s">
        <v>1958</v>
      </c>
      <c r="N795" t="s">
        <v>5809</v>
      </c>
      <c r="O795">
        <v>1081227</v>
      </c>
      <c r="P795">
        <v>1110630</v>
      </c>
      <c r="Q795">
        <v>1110318</v>
      </c>
      <c r="R795">
        <v>100</v>
      </c>
      <c r="S795">
        <v>100</v>
      </c>
      <c r="T795" t="s">
        <v>944</v>
      </c>
      <c r="U795" s="1">
        <v>153000000</v>
      </c>
      <c r="V795" t="s">
        <v>5810</v>
      </c>
      <c r="W795" t="s">
        <v>5794</v>
      </c>
      <c r="X795" t="s">
        <v>5811</v>
      </c>
      <c r="Y795">
        <v>1060838</v>
      </c>
    </row>
    <row r="796" spans="1:25">
      <c r="A796">
        <v>795</v>
      </c>
      <c r="B796" t="s">
        <v>5807</v>
      </c>
      <c r="C796" t="s">
        <v>5812</v>
      </c>
      <c r="D796" t="s">
        <v>5813</v>
      </c>
      <c r="E796" s="1">
        <v>147900000</v>
      </c>
      <c r="F796" s="1">
        <v>196000000</v>
      </c>
      <c r="H796" t="s">
        <v>3628</v>
      </c>
      <c r="I796" t="s">
        <v>5808</v>
      </c>
      <c r="J796" t="s">
        <v>1957</v>
      </c>
      <c r="K796">
        <v>171745.8903</v>
      </c>
      <c r="L796">
        <v>2539994.5010000002</v>
      </c>
      <c r="M796" t="s">
        <v>1958</v>
      </c>
      <c r="N796" t="s">
        <v>5814</v>
      </c>
      <c r="O796">
        <v>1091017</v>
      </c>
      <c r="P796">
        <v>1101030</v>
      </c>
      <c r="Q796">
        <v>1110520</v>
      </c>
      <c r="R796">
        <v>90</v>
      </c>
      <c r="S796">
        <v>95</v>
      </c>
      <c r="T796" t="s">
        <v>964</v>
      </c>
      <c r="U796" s="1">
        <v>112048405</v>
      </c>
      <c r="V796" t="s">
        <v>5810</v>
      </c>
      <c r="W796" t="s">
        <v>5794</v>
      </c>
      <c r="X796" t="s">
        <v>5811</v>
      </c>
      <c r="Y796" t="s">
        <v>924</v>
      </c>
    </row>
    <row r="797" spans="1:25">
      <c r="A797">
        <v>796</v>
      </c>
      <c r="B797" t="s">
        <v>5807</v>
      </c>
      <c r="C797" t="s">
        <v>5815</v>
      </c>
      <c r="D797" t="s">
        <v>5816</v>
      </c>
      <c r="E797" s="1">
        <v>163760000</v>
      </c>
      <c r="H797" t="s">
        <v>5817</v>
      </c>
      <c r="I797" t="s">
        <v>5818</v>
      </c>
      <c r="J797" t="s">
        <v>2478</v>
      </c>
      <c r="K797">
        <v>168429.45680000001</v>
      </c>
      <c r="L797">
        <v>2551781.4559999998</v>
      </c>
      <c r="M797" t="s">
        <v>2478</v>
      </c>
      <c r="N797" t="s">
        <v>5819</v>
      </c>
      <c r="O797">
        <v>1110210</v>
      </c>
      <c r="P797">
        <v>1120912</v>
      </c>
      <c r="R797">
        <v>0.12</v>
      </c>
      <c r="S797">
        <v>0.54</v>
      </c>
      <c r="T797" t="s">
        <v>964</v>
      </c>
      <c r="U797">
        <v>0</v>
      </c>
      <c r="V797" t="s">
        <v>5820</v>
      </c>
      <c r="W797" t="s">
        <v>5794</v>
      </c>
      <c r="X797" t="s">
        <v>5821</v>
      </c>
      <c r="Y797" t="s">
        <v>405</v>
      </c>
    </row>
    <row r="798" spans="1:25">
      <c r="A798">
        <v>797</v>
      </c>
      <c r="B798" t="s">
        <v>5807</v>
      </c>
      <c r="C798" t="s">
        <v>5822</v>
      </c>
      <c r="D798" t="s">
        <v>5823</v>
      </c>
      <c r="E798" s="1">
        <v>8928000</v>
      </c>
      <c r="H798" t="s">
        <v>3628</v>
      </c>
      <c r="I798" t="s">
        <v>5824</v>
      </c>
      <c r="J798" t="s">
        <v>1957</v>
      </c>
      <c r="K798">
        <v>169051.27420000001</v>
      </c>
      <c r="L798">
        <v>2537943.423</v>
      </c>
      <c r="M798" t="s">
        <v>5825</v>
      </c>
      <c r="N798" t="s">
        <v>5826</v>
      </c>
      <c r="O798">
        <v>1110301</v>
      </c>
      <c r="P798">
        <v>1120331</v>
      </c>
      <c r="R798">
        <v>5</v>
      </c>
      <c r="S798">
        <v>5</v>
      </c>
      <c r="T798" t="s">
        <v>964</v>
      </c>
      <c r="U798">
        <v>0</v>
      </c>
      <c r="V798" t="s">
        <v>5827</v>
      </c>
      <c r="W798" t="s">
        <v>5680</v>
      </c>
      <c r="X798" t="s">
        <v>5828</v>
      </c>
      <c r="Y798" t="s">
        <v>924</v>
      </c>
    </row>
    <row r="799" spans="1:25">
      <c r="A799">
        <v>798</v>
      </c>
      <c r="B799" t="s">
        <v>5807</v>
      </c>
      <c r="C799" t="s">
        <v>5829</v>
      </c>
      <c r="D799" t="s">
        <v>5830</v>
      </c>
      <c r="E799" s="1">
        <v>48880000</v>
      </c>
      <c r="H799" t="s">
        <v>5817</v>
      </c>
      <c r="I799" t="s">
        <v>5831</v>
      </c>
      <c r="J799" t="s">
        <v>2478</v>
      </c>
      <c r="M799" t="s">
        <v>2479</v>
      </c>
      <c r="N799" t="s">
        <v>5832</v>
      </c>
      <c r="P799">
        <v>1120430</v>
      </c>
      <c r="R799" t="s">
        <v>3065</v>
      </c>
      <c r="V799" t="s">
        <v>5833</v>
      </c>
      <c r="W799" t="s">
        <v>5680</v>
      </c>
      <c r="X799" t="s">
        <v>5834</v>
      </c>
      <c r="Y799" t="s">
        <v>924</v>
      </c>
    </row>
    <row r="800" spans="1:25">
      <c r="A800">
        <v>799</v>
      </c>
      <c r="B800" t="s">
        <v>5835</v>
      </c>
      <c r="C800" t="s">
        <v>5836</v>
      </c>
      <c r="D800" t="s">
        <v>5837</v>
      </c>
      <c r="E800" s="1">
        <v>15894000</v>
      </c>
      <c r="H800" t="s">
        <v>1532</v>
      </c>
      <c r="I800" t="s">
        <v>5838</v>
      </c>
      <c r="J800" t="s">
        <v>2672</v>
      </c>
      <c r="K800">
        <v>172791.27100000001</v>
      </c>
      <c r="L800">
        <v>2550931.1370000001</v>
      </c>
      <c r="M800" t="s">
        <v>5839</v>
      </c>
      <c r="N800" t="s">
        <v>5840</v>
      </c>
      <c r="O800">
        <v>1100419</v>
      </c>
      <c r="P800">
        <v>1110331</v>
      </c>
      <c r="R800">
        <v>100</v>
      </c>
      <c r="S800">
        <v>100</v>
      </c>
      <c r="T800" t="s">
        <v>1160</v>
      </c>
      <c r="U800" s="1">
        <v>11188000</v>
      </c>
      <c r="V800" t="s">
        <v>5841</v>
      </c>
      <c r="W800" t="s">
        <v>5794</v>
      </c>
      <c r="X800" t="s">
        <v>5842</v>
      </c>
      <c r="Y800">
        <v>1080838</v>
      </c>
    </row>
    <row r="801" spans="1:25">
      <c r="A801">
        <v>800</v>
      </c>
      <c r="B801" t="s">
        <v>5835</v>
      </c>
      <c r="C801" t="s">
        <v>5843</v>
      </c>
      <c r="D801" t="s">
        <v>5844</v>
      </c>
      <c r="E801" s="1">
        <v>17100000</v>
      </c>
      <c r="F801" s="1">
        <v>20682000</v>
      </c>
      <c r="H801" t="s">
        <v>1532</v>
      </c>
      <c r="I801" t="s">
        <v>5845</v>
      </c>
      <c r="J801" t="s">
        <v>1957</v>
      </c>
      <c r="K801">
        <v>170958.13920000001</v>
      </c>
      <c r="L801">
        <v>2538061.7680000002</v>
      </c>
      <c r="M801" t="s">
        <v>1958</v>
      </c>
      <c r="N801" t="s">
        <v>5846</v>
      </c>
      <c r="O801">
        <v>1100514</v>
      </c>
      <c r="P801">
        <v>1110311</v>
      </c>
      <c r="Q801">
        <v>1110424</v>
      </c>
      <c r="R801">
        <v>84.14</v>
      </c>
      <c r="S801">
        <v>92.99</v>
      </c>
      <c r="T801" t="s">
        <v>964</v>
      </c>
      <c r="U801" s="1">
        <v>6753000</v>
      </c>
      <c r="V801" t="s">
        <v>5847</v>
      </c>
      <c r="W801" t="s">
        <v>5794</v>
      </c>
      <c r="X801" t="s">
        <v>5848</v>
      </c>
      <c r="Y801" t="s">
        <v>405</v>
      </c>
    </row>
    <row r="802" spans="1:25">
      <c r="A802">
        <v>801</v>
      </c>
      <c r="B802" t="s">
        <v>5835</v>
      </c>
      <c r="C802" t="s">
        <v>5849</v>
      </c>
      <c r="D802" t="s">
        <v>5850</v>
      </c>
      <c r="E802" s="1">
        <v>45800000</v>
      </c>
      <c r="F802" s="1">
        <v>50928000</v>
      </c>
      <c r="H802" t="s">
        <v>1532</v>
      </c>
      <c r="I802" t="s">
        <v>5851</v>
      </c>
      <c r="J802" t="s">
        <v>5852</v>
      </c>
      <c r="K802">
        <v>163834.44779999999</v>
      </c>
      <c r="L802">
        <v>2570792.0150000001</v>
      </c>
      <c r="M802" t="s">
        <v>5853</v>
      </c>
      <c r="N802" t="s">
        <v>5854</v>
      </c>
      <c r="O802">
        <v>1100104</v>
      </c>
      <c r="P802">
        <v>1110108</v>
      </c>
      <c r="Q802">
        <v>1110309</v>
      </c>
      <c r="R802">
        <v>100</v>
      </c>
      <c r="S802">
        <v>95.51</v>
      </c>
      <c r="T802" t="s">
        <v>964</v>
      </c>
      <c r="U802" s="1">
        <v>24627005</v>
      </c>
      <c r="V802" t="s">
        <v>5855</v>
      </c>
      <c r="W802" t="s">
        <v>5794</v>
      </c>
      <c r="X802" t="s">
        <v>5856</v>
      </c>
      <c r="Y802" t="s">
        <v>405</v>
      </c>
    </row>
    <row r="803" spans="1:25">
      <c r="A803">
        <v>802</v>
      </c>
      <c r="B803" t="s">
        <v>5857</v>
      </c>
      <c r="C803">
        <v>11060506</v>
      </c>
      <c r="D803" t="s">
        <v>5858</v>
      </c>
      <c r="E803" s="1">
        <v>7860000</v>
      </c>
      <c r="F803" s="1">
        <v>7860000</v>
      </c>
      <c r="H803" t="s">
        <v>4488</v>
      </c>
      <c r="I803" t="s">
        <v>5859</v>
      </c>
      <c r="J803" t="s">
        <v>5860</v>
      </c>
      <c r="K803">
        <v>182092.41469999999</v>
      </c>
      <c r="L803">
        <v>2582113.1570000001</v>
      </c>
      <c r="M803" t="s">
        <v>5861</v>
      </c>
      <c r="N803" t="s">
        <v>5862</v>
      </c>
      <c r="O803">
        <v>1100604</v>
      </c>
      <c r="P803">
        <v>1101130</v>
      </c>
      <c r="Q803">
        <v>1101223</v>
      </c>
      <c r="R803">
        <v>100</v>
      </c>
      <c r="S803">
        <v>100</v>
      </c>
      <c r="T803" t="s">
        <v>1303</v>
      </c>
      <c r="U803">
        <v>0</v>
      </c>
      <c r="V803" t="s">
        <v>5863</v>
      </c>
      <c r="W803" t="s">
        <v>5864</v>
      </c>
      <c r="X803" t="s">
        <v>5865</v>
      </c>
      <c r="Y803" t="s">
        <v>405</v>
      </c>
    </row>
    <row r="804" spans="1:25">
      <c r="A804">
        <v>803</v>
      </c>
      <c r="B804" t="s">
        <v>5866</v>
      </c>
      <c r="C804">
        <v>11004008</v>
      </c>
      <c r="D804" t="s">
        <v>5867</v>
      </c>
      <c r="E804" s="1">
        <v>1780000</v>
      </c>
      <c r="H804" t="s">
        <v>5868</v>
      </c>
      <c r="I804" t="s">
        <v>5869</v>
      </c>
      <c r="J804" t="s">
        <v>1312</v>
      </c>
      <c r="K804">
        <v>199155.45619999999</v>
      </c>
      <c r="L804">
        <v>2567795.02</v>
      </c>
      <c r="M804" t="s">
        <v>5870</v>
      </c>
      <c r="N804" t="s">
        <v>5871</v>
      </c>
      <c r="O804">
        <v>1110119</v>
      </c>
      <c r="P804">
        <v>1110403</v>
      </c>
      <c r="R804">
        <v>96</v>
      </c>
      <c r="S804">
        <v>96</v>
      </c>
      <c r="T804" t="s">
        <v>964</v>
      </c>
      <c r="U804">
        <v>0</v>
      </c>
      <c r="V804" t="s">
        <v>5872</v>
      </c>
      <c r="W804" t="s">
        <v>5873</v>
      </c>
      <c r="X804" t="s">
        <v>5874</v>
      </c>
      <c r="Y804" t="s">
        <v>924</v>
      </c>
    </row>
    <row r="805" spans="1:25">
      <c r="A805">
        <v>804</v>
      </c>
      <c r="B805" t="s">
        <v>5866</v>
      </c>
      <c r="C805">
        <v>11022038</v>
      </c>
      <c r="D805" t="s">
        <v>5875</v>
      </c>
      <c r="E805" s="1">
        <v>1753000</v>
      </c>
      <c r="H805" t="s">
        <v>5876</v>
      </c>
      <c r="I805" t="s">
        <v>5877</v>
      </c>
      <c r="J805" t="s">
        <v>1312</v>
      </c>
      <c r="K805">
        <v>198782.8921</v>
      </c>
      <c r="L805">
        <v>2560326.7930000001</v>
      </c>
      <c r="M805" t="s">
        <v>5878</v>
      </c>
      <c r="N805" t="s">
        <v>5879</v>
      </c>
      <c r="O805">
        <v>1101228</v>
      </c>
      <c r="P805">
        <v>1110317</v>
      </c>
      <c r="R805">
        <v>100</v>
      </c>
      <c r="S805">
        <v>100</v>
      </c>
      <c r="T805" t="s">
        <v>1160</v>
      </c>
      <c r="U805">
        <v>0</v>
      </c>
      <c r="V805" t="s">
        <v>5880</v>
      </c>
      <c r="W805" t="s">
        <v>5873</v>
      </c>
      <c r="X805" t="s">
        <v>5881</v>
      </c>
      <c r="Y805" t="s">
        <v>924</v>
      </c>
    </row>
    <row r="806" spans="1:25">
      <c r="A806">
        <v>805</v>
      </c>
      <c r="B806" t="s">
        <v>5866</v>
      </c>
      <c r="C806">
        <v>11122003</v>
      </c>
      <c r="D806" t="s">
        <v>5882</v>
      </c>
      <c r="E806" s="1">
        <v>1670000</v>
      </c>
      <c r="H806" t="s">
        <v>5868</v>
      </c>
      <c r="I806" t="s">
        <v>5883</v>
      </c>
      <c r="J806" t="s">
        <v>1312</v>
      </c>
      <c r="K806">
        <v>201244.8101</v>
      </c>
      <c r="L806">
        <v>2562632.6979999999</v>
      </c>
      <c r="M806" t="s">
        <v>5884</v>
      </c>
      <c r="N806" t="s">
        <v>5885</v>
      </c>
      <c r="O806">
        <v>1110331</v>
      </c>
      <c r="P806">
        <v>1110514</v>
      </c>
      <c r="R806">
        <v>2.2000000000000002</v>
      </c>
      <c r="S806">
        <v>2.2000000000000002</v>
      </c>
      <c r="T806" t="s">
        <v>964</v>
      </c>
      <c r="U806">
        <v>0</v>
      </c>
      <c r="V806" t="s">
        <v>5880</v>
      </c>
      <c r="W806" t="s">
        <v>5886</v>
      </c>
      <c r="X806" t="s">
        <v>5881</v>
      </c>
      <c r="Y806" t="s">
        <v>924</v>
      </c>
    </row>
    <row r="807" spans="1:25">
      <c r="A807">
        <v>806</v>
      </c>
      <c r="B807" t="s">
        <v>5866</v>
      </c>
      <c r="C807">
        <v>11122007</v>
      </c>
      <c r="D807" t="s">
        <v>5887</v>
      </c>
      <c r="E807" s="1">
        <v>1690000</v>
      </c>
      <c r="H807" t="s">
        <v>5888</v>
      </c>
      <c r="I807" t="s">
        <v>5877</v>
      </c>
      <c r="J807" t="s">
        <v>1312</v>
      </c>
      <c r="K807">
        <v>199404.90979999999</v>
      </c>
      <c r="L807">
        <v>2560030.8139999998</v>
      </c>
      <c r="M807" t="s">
        <v>5878</v>
      </c>
      <c r="N807" t="s">
        <v>5889</v>
      </c>
      <c r="O807">
        <v>1110330</v>
      </c>
      <c r="P807">
        <v>1110529</v>
      </c>
      <c r="R807">
        <v>3.3</v>
      </c>
      <c r="S807">
        <v>3.3</v>
      </c>
      <c r="T807" t="s">
        <v>964</v>
      </c>
      <c r="U807">
        <v>0</v>
      </c>
      <c r="V807" t="s">
        <v>5880</v>
      </c>
      <c r="W807" t="s">
        <v>5886</v>
      </c>
      <c r="X807" t="s">
        <v>5881</v>
      </c>
      <c r="Y807" t="s">
        <v>924</v>
      </c>
    </row>
    <row r="808" spans="1:25">
      <c r="A808">
        <v>807</v>
      </c>
      <c r="B808" t="s">
        <v>5890</v>
      </c>
      <c r="C808" t="s">
        <v>5891</v>
      </c>
      <c r="D808" t="s">
        <v>5892</v>
      </c>
      <c r="E808" s="1">
        <v>2250000</v>
      </c>
      <c r="F808" s="1">
        <v>2538295</v>
      </c>
      <c r="H808" t="s">
        <v>5876</v>
      </c>
      <c r="I808" t="s">
        <v>5893</v>
      </c>
      <c r="J808" t="s">
        <v>1345</v>
      </c>
      <c r="K808">
        <v>197017.60380000001</v>
      </c>
      <c r="L808">
        <v>2552196.34</v>
      </c>
      <c r="M808" t="s">
        <v>5894</v>
      </c>
      <c r="N808" t="s">
        <v>5895</v>
      </c>
      <c r="O808">
        <v>1090920</v>
      </c>
      <c r="P808">
        <v>1091208</v>
      </c>
      <c r="Q808">
        <v>1091208</v>
      </c>
      <c r="R808">
        <v>100</v>
      </c>
      <c r="S808">
        <v>100</v>
      </c>
      <c r="T808" t="s">
        <v>1452</v>
      </c>
      <c r="U808">
        <v>0</v>
      </c>
      <c r="V808" t="s">
        <v>5896</v>
      </c>
      <c r="W808" t="s">
        <v>5897</v>
      </c>
      <c r="X808" t="s">
        <v>5898</v>
      </c>
      <c r="Y808" t="s">
        <v>474</v>
      </c>
    </row>
    <row r="809" spans="1:25">
      <c r="A809">
        <v>808</v>
      </c>
      <c r="B809" t="s">
        <v>5890</v>
      </c>
      <c r="C809" t="s">
        <v>5899</v>
      </c>
      <c r="D809" t="s">
        <v>5900</v>
      </c>
      <c r="E809" s="1">
        <v>1948000</v>
      </c>
      <c r="H809" t="s">
        <v>5888</v>
      </c>
      <c r="I809" t="s">
        <v>5901</v>
      </c>
      <c r="J809" t="s">
        <v>1345</v>
      </c>
      <c r="K809">
        <v>197817.69620000001</v>
      </c>
      <c r="L809">
        <v>2553064.63</v>
      </c>
      <c r="M809" t="s">
        <v>5894</v>
      </c>
      <c r="N809" t="s">
        <v>5902</v>
      </c>
      <c r="O809">
        <v>1100112</v>
      </c>
      <c r="P809">
        <v>1100327</v>
      </c>
      <c r="R809">
        <v>100</v>
      </c>
      <c r="S809">
        <v>100</v>
      </c>
      <c r="T809" t="s">
        <v>1452</v>
      </c>
      <c r="U809">
        <v>0</v>
      </c>
      <c r="V809" t="s">
        <v>5903</v>
      </c>
      <c r="W809" t="s">
        <v>5897</v>
      </c>
      <c r="X809" t="s">
        <v>5904</v>
      </c>
      <c r="Y809">
        <v>1080219</v>
      </c>
    </row>
    <row r="810" spans="1:25">
      <c r="A810">
        <v>809</v>
      </c>
      <c r="B810" t="s">
        <v>5890</v>
      </c>
      <c r="C810" t="s">
        <v>5905</v>
      </c>
      <c r="D810" t="s">
        <v>5906</v>
      </c>
      <c r="E810" s="1">
        <v>2513490</v>
      </c>
      <c r="H810" t="s">
        <v>5868</v>
      </c>
      <c r="I810" t="s">
        <v>5907</v>
      </c>
      <c r="J810" t="s">
        <v>1345</v>
      </c>
      <c r="K810">
        <v>198308.5882</v>
      </c>
      <c r="L810">
        <v>2550743.361</v>
      </c>
      <c r="M810" t="s">
        <v>5894</v>
      </c>
      <c r="N810" t="s">
        <v>5908</v>
      </c>
      <c r="O810">
        <v>1110206</v>
      </c>
      <c r="P810">
        <v>1110421</v>
      </c>
      <c r="R810">
        <v>55.7</v>
      </c>
      <c r="S810">
        <v>51.4</v>
      </c>
      <c r="T810" t="s">
        <v>964</v>
      </c>
      <c r="U810">
        <v>0</v>
      </c>
      <c r="V810" t="s">
        <v>5909</v>
      </c>
      <c r="W810">
        <v>5771513</v>
      </c>
      <c r="X810" t="s">
        <v>5910</v>
      </c>
      <c r="Y810" t="s">
        <v>924</v>
      </c>
    </row>
    <row r="811" spans="1:25">
      <c r="A811">
        <v>810</v>
      </c>
      <c r="B811" t="s">
        <v>5911</v>
      </c>
      <c r="C811">
        <v>110005</v>
      </c>
      <c r="D811" t="s">
        <v>5912</v>
      </c>
      <c r="E811" s="1">
        <v>50500000</v>
      </c>
      <c r="H811" t="s">
        <v>998</v>
      </c>
      <c r="I811" t="s">
        <v>2523</v>
      </c>
      <c r="J811" t="s">
        <v>2623</v>
      </c>
      <c r="K811">
        <v>177380.44200000001</v>
      </c>
      <c r="L811">
        <v>2542418.5240000002</v>
      </c>
      <c r="M811" t="s">
        <v>5913</v>
      </c>
      <c r="N811" t="s">
        <v>5914</v>
      </c>
      <c r="O811">
        <v>1100425</v>
      </c>
      <c r="P811">
        <v>1110502</v>
      </c>
      <c r="Q811">
        <v>1110719</v>
      </c>
      <c r="R811">
        <v>45.82</v>
      </c>
      <c r="S811">
        <v>49.71</v>
      </c>
      <c r="T811" t="s">
        <v>890</v>
      </c>
      <c r="U811" s="1">
        <v>9249236</v>
      </c>
      <c r="V811" t="s">
        <v>5915</v>
      </c>
      <c r="W811" t="s">
        <v>5916</v>
      </c>
      <c r="X811" t="s">
        <v>5917</v>
      </c>
      <c r="Y811" t="s">
        <v>448</v>
      </c>
    </row>
    <row r="812" spans="1:25">
      <c r="A812">
        <v>811</v>
      </c>
      <c r="B812" t="s">
        <v>5918</v>
      </c>
      <c r="C812">
        <v>11001082</v>
      </c>
      <c r="D812" t="s">
        <v>5919</v>
      </c>
      <c r="E812" s="1">
        <v>25660000</v>
      </c>
      <c r="H812" t="s">
        <v>1071</v>
      </c>
      <c r="I812" t="s">
        <v>5920</v>
      </c>
      <c r="J812" t="s">
        <v>2672</v>
      </c>
      <c r="K812">
        <v>174027.8106</v>
      </c>
      <c r="L812">
        <v>2549596.0580000002</v>
      </c>
      <c r="M812" t="s">
        <v>5921</v>
      </c>
      <c r="N812" t="s">
        <v>5922</v>
      </c>
      <c r="R812" t="s">
        <v>3065</v>
      </c>
      <c r="V812" t="s">
        <v>5923</v>
      </c>
      <c r="W812" t="s">
        <v>5924</v>
      </c>
      <c r="X812" t="s">
        <v>5925</v>
      </c>
      <c r="Y812" t="s">
        <v>405</v>
      </c>
    </row>
    <row r="813" spans="1:25">
      <c r="A813">
        <v>812</v>
      </c>
      <c r="B813" t="s">
        <v>5926</v>
      </c>
      <c r="C813" t="s">
        <v>717</v>
      </c>
      <c r="D813" t="s">
        <v>5927</v>
      </c>
      <c r="E813" s="1">
        <v>30470000</v>
      </c>
      <c r="F813" s="1">
        <v>37469761</v>
      </c>
      <c r="H813" t="s">
        <v>5928</v>
      </c>
      <c r="I813" t="s">
        <v>5929</v>
      </c>
      <c r="J813" t="s">
        <v>1280</v>
      </c>
      <c r="K813">
        <v>176609.75440000001</v>
      </c>
      <c r="L813">
        <v>2525450.8670000001</v>
      </c>
      <c r="M813" t="s">
        <v>5930</v>
      </c>
      <c r="N813" t="s">
        <v>5931</v>
      </c>
      <c r="O813">
        <v>1100525</v>
      </c>
      <c r="P813">
        <v>1110320</v>
      </c>
      <c r="Q813">
        <v>1110421</v>
      </c>
      <c r="R813">
        <v>77.790000000000006</v>
      </c>
      <c r="S813">
        <v>90.51</v>
      </c>
      <c r="T813" t="s">
        <v>964</v>
      </c>
      <c r="U813" s="1">
        <v>2455462</v>
      </c>
      <c r="V813" t="s">
        <v>5932</v>
      </c>
      <c r="W813" t="s">
        <v>5933</v>
      </c>
      <c r="X813" t="s">
        <v>5934</v>
      </c>
      <c r="Y813" t="s">
        <v>405</v>
      </c>
    </row>
    <row r="814" spans="1:25">
      <c r="A814">
        <v>813</v>
      </c>
      <c r="B814" t="s">
        <v>5926</v>
      </c>
      <c r="C814" t="s">
        <v>5935</v>
      </c>
      <c r="D814" t="s">
        <v>5936</v>
      </c>
      <c r="E814" s="1">
        <v>35770000</v>
      </c>
      <c r="F814" s="1">
        <v>40532141</v>
      </c>
      <c r="H814" t="s">
        <v>5928</v>
      </c>
      <c r="I814" t="s">
        <v>5929</v>
      </c>
      <c r="J814" t="s">
        <v>1280</v>
      </c>
      <c r="K814">
        <v>177158.19820000001</v>
      </c>
      <c r="L814">
        <v>2525761.1189999999</v>
      </c>
      <c r="M814" t="s">
        <v>5937</v>
      </c>
      <c r="N814" t="s">
        <v>5938</v>
      </c>
      <c r="O814">
        <v>1100525</v>
      </c>
      <c r="P814">
        <v>1110320</v>
      </c>
      <c r="Q814">
        <v>1110421</v>
      </c>
      <c r="R814">
        <v>94.58</v>
      </c>
      <c r="S814">
        <v>94.66</v>
      </c>
      <c r="T814" t="s">
        <v>964</v>
      </c>
      <c r="U814" s="1">
        <v>8230619</v>
      </c>
      <c r="V814" t="s">
        <v>5932</v>
      </c>
      <c r="W814" t="s">
        <v>5933</v>
      </c>
      <c r="X814" t="s">
        <v>5934</v>
      </c>
      <c r="Y814">
        <v>1060838</v>
      </c>
    </row>
    <row r="815" spans="1:25">
      <c r="A815">
        <v>814</v>
      </c>
      <c r="B815" t="s">
        <v>5939</v>
      </c>
      <c r="C815" t="s">
        <v>5940</v>
      </c>
      <c r="D815" t="s">
        <v>5941</v>
      </c>
      <c r="E815" s="1">
        <v>11800000</v>
      </c>
      <c r="F815" s="1">
        <v>12287382</v>
      </c>
      <c r="H815" t="s">
        <v>5942</v>
      </c>
      <c r="I815" t="s">
        <v>5943</v>
      </c>
      <c r="J815" t="s">
        <v>5944</v>
      </c>
      <c r="K815">
        <v>226689.68729999999</v>
      </c>
      <c r="L815">
        <v>2564504.3640000001</v>
      </c>
      <c r="M815" t="s">
        <v>5944</v>
      </c>
      <c r="N815" t="s">
        <v>5945</v>
      </c>
      <c r="O815">
        <v>1090608</v>
      </c>
      <c r="P815">
        <v>1100331</v>
      </c>
      <c r="Q815">
        <v>1110221</v>
      </c>
      <c r="R815">
        <v>100</v>
      </c>
      <c r="S815">
        <v>100</v>
      </c>
      <c r="T815" t="s">
        <v>960</v>
      </c>
      <c r="U815" s="1">
        <v>7261701</v>
      </c>
      <c r="V815" t="s">
        <v>5946</v>
      </c>
      <c r="W815" t="s">
        <v>5947</v>
      </c>
      <c r="X815" t="s">
        <v>5948</v>
      </c>
      <c r="Y815" t="s">
        <v>924</v>
      </c>
    </row>
    <row r="816" spans="1:25">
      <c r="A816">
        <v>815</v>
      </c>
      <c r="B816" t="s">
        <v>5939</v>
      </c>
      <c r="C816" t="s">
        <v>5949</v>
      </c>
      <c r="D816" t="s">
        <v>5950</v>
      </c>
      <c r="E816" s="1">
        <v>16830000</v>
      </c>
      <c r="F816" s="1">
        <v>18800450</v>
      </c>
      <c r="H816" t="s">
        <v>5928</v>
      </c>
      <c r="I816" t="s">
        <v>5951</v>
      </c>
      <c r="J816" t="s">
        <v>5952</v>
      </c>
      <c r="K816">
        <v>175522.4926</v>
      </c>
      <c r="L816">
        <v>2505166.048</v>
      </c>
      <c r="M816" t="s">
        <v>5953</v>
      </c>
      <c r="N816" t="s">
        <v>5954</v>
      </c>
      <c r="O816">
        <v>1100531</v>
      </c>
      <c r="P816">
        <v>1101231</v>
      </c>
      <c r="Q816">
        <v>1101226</v>
      </c>
      <c r="R816">
        <v>100</v>
      </c>
      <c r="S816">
        <v>100</v>
      </c>
      <c r="T816" t="s">
        <v>944</v>
      </c>
      <c r="U816" s="1">
        <v>7281480</v>
      </c>
      <c r="V816" t="s">
        <v>5955</v>
      </c>
      <c r="W816" t="s">
        <v>5947</v>
      </c>
      <c r="X816" t="s">
        <v>5956</v>
      </c>
      <c r="Y816" t="s">
        <v>924</v>
      </c>
    </row>
    <row r="817" spans="1:25">
      <c r="A817">
        <v>816</v>
      </c>
      <c r="B817" t="s">
        <v>5957</v>
      </c>
      <c r="C817" t="s">
        <v>5958</v>
      </c>
      <c r="D817" t="s">
        <v>5959</v>
      </c>
      <c r="E817" s="1">
        <v>8130000</v>
      </c>
      <c r="F817" s="1">
        <v>10776470</v>
      </c>
      <c r="H817" t="s">
        <v>5960</v>
      </c>
      <c r="I817" t="s">
        <v>5961</v>
      </c>
      <c r="J817" t="s">
        <v>5962</v>
      </c>
      <c r="K817">
        <v>177554.24549999999</v>
      </c>
      <c r="L817">
        <v>2509493.0830000001</v>
      </c>
      <c r="M817" t="s">
        <v>5963</v>
      </c>
      <c r="N817" t="s">
        <v>5964</v>
      </c>
      <c r="O817">
        <v>1100330</v>
      </c>
      <c r="P817">
        <v>1100826</v>
      </c>
      <c r="Q817">
        <v>1110112</v>
      </c>
      <c r="R817">
        <v>100</v>
      </c>
      <c r="S817">
        <v>100</v>
      </c>
      <c r="T817" t="s">
        <v>960</v>
      </c>
      <c r="U817" s="1">
        <v>10776470</v>
      </c>
      <c r="V817" t="s">
        <v>5965</v>
      </c>
      <c r="W817" t="s">
        <v>5947</v>
      </c>
      <c r="X817" t="s">
        <v>5966</v>
      </c>
      <c r="Y817" t="s">
        <v>924</v>
      </c>
    </row>
    <row r="818" spans="1:25">
      <c r="A818">
        <v>817</v>
      </c>
      <c r="B818" t="s">
        <v>5967</v>
      </c>
      <c r="C818" t="s">
        <v>5968</v>
      </c>
      <c r="D818" t="s">
        <v>5969</v>
      </c>
      <c r="E818" s="1">
        <v>64240000</v>
      </c>
      <c r="H818" t="s">
        <v>4832</v>
      </c>
      <c r="I818" t="s">
        <v>5970</v>
      </c>
      <c r="J818" t="s">
        <v>2627</v>
      </c>
      <c r="K818">
        <v>168491.97</v>
      </c>
      <c r="L818">
        <v>2532612.5150000001</v>
      </c>
      <c r="M818" t="s">
        <v>2627</v>
      </c>
      <c r="N818" t="s">
        <v>5971</v>
      </c>
      <c r="O818">
        <v>1100222</v>
      </c>
      <c r="P818">
        <v>1111231</v>
      </c>
      <c r="Q818">
        <v>1110514</v>
      </c>
      <c r="R818">
        <v>88</v>
      </c>
      <c r="S818">
        <v>89.71</v>
      </c>
      <c r="T818" t="s">
        <v>964</v>
      </c>
      <c r="U818" s="1">
        <v>41193900</v>
      </c>
      <c r="V818" t="s">
        <v>5972</v>
      </c>
      <c r="W818" t="s">
        <v>5947</v>
      </c>
      <c r="X818" t="s">
        <v>5973</v>
      </c>
      <c r="Y818" t="s">
        <v>405</v>
      </c>
    </row>
    <row r="819" spans="1:25">
      <c r="A819">
        <v>818</v>
      </c>
      <c r="B819" t="s">
        <v>5967</v>
      </c>
      <c r="C819" t="s">
        <v>5974</v>
      </c>
      <c r="D819" t="s">
        <v>5975</v>
      </c>
      <c r="E819" s="1">
        <v>2426000</v>
      </c>
      <c r="I819" t="s">
        <v>5976</v>
      </c>
      <c r="J819" t="s">
        <v>1117</v>
      </c>
      <c r="M819" t="s">
        <v>5977</v>
      </c>
      <c r="R819" t="s">
        <v>1044</v>
      </c>
      <c r="V819" t="s">
        <v>5978</v>
      </c>
      <c r="W819" t="s">
        <v>5947</v>
      </c>
      <c r="Y819" t="s">
        <v>924</v>
      </c>
    </row>
    <row r="820" spans="1:25">
      <c r="A820">
        <v>819</v>
      </c>
      <c r="B820" t="s">
        <v>5967</v>
      </c>
      <c r="C820" t="s">
        <v>5979</v>
      </c>
      <c r="D820" t="s">
        <v>5980</v>
      </c>
      <c r="E820" s="1">
        <v>17200000</v>
      </c>
      <c r="F820" s="1">
        <v>21966288</v>
      </c>
      <c r="H820" t="s">
        <v>4832</v>
      </c>
      <c r="I820" t="s">
        <v>5976</v>
      </c>
      <c r="J820" t="s">
        <v>5981</v>
      </c>
      <c r="K820">
        <v>170796.21789999999</v>
      </c>
      <c r="L820">
        <v>2525127.6009999998</v>
      </c>
      <c r="M820" t="s">
        <v>5982</v>
      </c>
      <c r="N820" t="s">
        <v>5983</v>
      </c>
      <c r="O820">
        <v>1100401</v>
      </c>
      <c r="P820">
        <v>1100730</v>
      </c>
      <c r="Q820">
        <v>1110225</v>
      </c>
      <c r="R820">
        <v>100</v>
      </c>
      <c r="S820">
        <v>100</v>
      </c>
      <c r="T820" t="s">
        <v>944</v>
      </c>
      <c r="U820" s="1">
        <v>21232695</v>
      </c>
      <c r="V820" t="s">
        <v>5984</v>
      </c>
      <c r="W820" t="s">
        <v>5947</v>
      </c>
      <c r="X820" t="s">
        <v>5985</v>
      </c>
      <c r="Y820" t="s">
        <v>405</v>
      </c>
    </row>
    <row r="821" spans="1:25">
      <c r="A821">
        <v>820</v>
      </c>
      <c r="B821" t="s">
        <v>5967</v>
      </c>
      <c r="C821" t="s">
        <v>5986</v>
      </c>
      <c r="D821" t="s">
        <v>5987</v>
      </c>
      <c r="E821" s="1">
        <v>7350000</v>
      </c>
      <c r="F821" s="1">
        <v>7440216</v>
      </c>
      <c r="H821" t="s">
        <v>4832</v>
      </c>
      <c r="I821" t="s">
        <v>5976</v>
      </c>
      <c r="J821" t="s">
        <v>5988</v>
      </c>
      <c r="K821">
        <v>178984.34659999999</v>
      </c>
      <c r="L821">
        <v>2518182.8420000002</v>
      </c>
      <c r="M821" t="s">
        <v>5988</v>
      </c>
      <c r="N821" t="s">
        <v>5989</v>
      </c>
      <c r="O821">
        <v>1100624</v>
      </c>
      <c r="P821">
        <v>1101220</v>
      </c>
      <c r="Q821">
        <v>1110428</v>
      </c>
      <c r="R821">
        <v>89.99</v>
      </c>
      <c r="S821">
        <v>99.84</v>
      </c>
      <c r="T821" t="s">
        <v>964</v>
      </c>
      <c r="U821" s="1">
        <v>3597213</v>
      </c>
      <c r="V821" t="s">
        <v>5990</v>
      </c>
      <c r="W821" t="s">
        <v>5947</v>
      </c>
      <c r="X821" t="s">
        <v>5991</v>
      </c>
      <c r="Y821" t="s">
        <v>405</v>
      </c>
    </row>
    <row r="822" spans="1:25">
      <c r="A822">
        <v>821</v>
      </c>
      <c r="B822" t="s">
        <v>5967</v>
      </c>
      <c r="C822" t="s">
        <v>5992</v>
      </c>
      <c r="D822" t="s">
        <v>5993</v>
      </c>
      <c r="E822" s="1">
        <v>58020000</v>
      </c>
      <c r="H822" t="s">
        <v>5994</v>
      </c>
      <c r="I822" t="s">
        <v>1358</v>
      </c>
      <c r="J822" t="s">
        <v>2855</v>
      </c>
      <c r="K822">
        <v>201989.64619999999</v>
      </c>
      <c r="L822">
        <v>2533127.7799999998</v>
      </c>
      <c r="M822" t="s">
        <v>2855</v>
      </c>
      <c r="N822" t="s">
        <v>5995</v>
      </c>
      <c r="O822">
        <v>1110218</v>
      </c>
      <c r="P822">
        <v>1111214</v>
      </c>
      <c r="R822">
        <v>7.54</v>
      </c>
      <c r="S822">
        <v>9.5500000000000007</v>
      </c>
      <c r="T822" t="s">
        <v>964</v>
      </c>
      <c r="U822">
        <v>0</v>
      </c>
      <c r="V822" t="s">
        <v>5996</v>
      </c>
      <c r="W822" t="s">
        <v>5947</v>
      </c>
      <c r="X822" t="s">
        <v>5997</v>
      </c>
      <c r="Y822" t="s">
        <v>924</v>
      </c>
    </row>
    <row r="823" spans="1:25">
      <c r="A823">
        <v>822</v>
      </c>
      <c r="B823" t="s">
        <v>5967</v>
      </c>
      <c r="C823" t="s">
        <v>5998</v>
      </c>
      <c r="D823" t="s">
        <v>5999</v>
      </c>
      <c r="E823" s="1">
        <v>6150000</v>
      </c>
      <c r="F823" s="1">
        <v>6150000</v>
      </c>
      <c r="H823" t="s">
        <v>5994</v>
      </c>
      <c r="I823" t="s">
        <v>6000</v>
      </c>
      <c r="J823" t="s">
        <v>1301</v>
      </c>
      <c r="K823">
        <v>185892.3272</v>
      </c>
      <c r="L823">
        <v>2518156.3820000002</v>
      </c>
      <c r="M823" t="s">
        <v>1301</v>
      </c>
      <c r="N823" t="s">
        <v>6001</v>
      </c>
      <c r="O823">
        <v>1101230</v>
      </c>
      <c r="P823">
        <v>1110330</v>
      </c>
      <c r="Q823">
        <v>1110407</v>
      </c>
      <c r="R823">
        <v>90</v>
      </c>
      <c r="S823">
        <v>92</v>
      </c>
      <c r="T823" t="s">
        <v>964</v>
      </c>
      <c r="U823">
        <v>0</v>
      </c>
      <c r="V823" t="s">
        <v>6002</v>
      </c>
      <c r="W823" t="s">
        <v>5947</v>
      </c>
      <c r="X823" t="s">
        <v>6003</v>
      </c>
      <c r="Y823" t="s">
        <v>924</v>
      </c>
    </row>
    <row r="824" spans="1:25">
      <c r="A824">
        <v>823</v>
      </c>
      <c r="B824" t="s">
        <v>5967</v>
      </c>
      <c r="C824" t="s">
        <v>6004</v>
      </c>
      <c r="D824" t="s">
        <v>6005</v>
      </c>
      <c r="E824" s="1">
        <v>3270000</v>
      </c>
      <c r="I824" t="s">
        <v>5976</v>
      </c>
      <c r="J824" t="s">
        <v>1117</v>
      </c>
      <c r="M824" t="s">
        <v>5977</v>
      </c>
      <c r="R824" t="s">
        <v>1044</v>
      </c>
      <c r="V824" t="s">
        <v>5984</v>
      </c>
      <c r="W824" t="s">
        <v>5947</v>
      </c>
      <c r="Y824" t="s">
        <v>924</v>
      </c>
    </row>
    <row r="825" spans="1:25">
      <c r="A825">
        <v>824</v>
      </c>
      <c r="B825" t="s">
        <v>5967</v>
      </c>
      <c r="C825" t="s">
        <v>6006</v>
      </c>
      <c r="D825" t="s">
        <v>6007</v>
      </c>
      <c r="E825" s="1">
        <v>23850000</v>
      </c>
      <c r="F825" s="1">
        <v>19154289</v>
      </c>
      <c r="H825" t="s">
        <v>5994</v>
      </c>
      <c r="I825" t="s">
        <v>6008</v>
      </c>
      <c r="J825" t="s">
        <v>1301</v>
      </c>
      <c r="K825">
        <v>185089.0184</v>
      </c>
      <c r="L825">
        <v>2518660.423</v>
      </c>
      <c r="M825" t="s">
        <v>1301</v>
      </c>
      <c r="N825" t="s">
        <v>6009</v>
      </c>
      <c r="O825">
        <v>1100420</v>
      </c>
      <c r="P825">
        <v>1101115</v>
      </c>
      <c r="Q825">
        <v>1110428</v>
      </c>
      <c r="R825">
        <v>59</v>
      </c>
      <c r="S825">
        <v>60</v>
      </c>
      <c r="T825" t="s">
        <v>964</v>
      </c>
      <c r="U825" s="1">
        <v>8787315</v>
      </c>
      <c r="V825" t="s">
        <v>6010</v>
      </c>
      <c r="W825" t="s">
        <v>5947</v>
      </c>
      <c r="X825" t="s">
        <v>6003</v>
      </c>
      <c r="Y825" t="s">
        <v>405</v>
      </c>
    </row>
    <row r="826" spans="1:25">
      <c r="A826">
        <v>825</v>
      </c>
      <c r="B826" t="s">
        <v>5967</v>
      </c>
      <c r="C826" t="s">
        <v>6011</v>
      </c>
      <c r="D826" t="s">
        <v>6012</v>
      </c>
      <c r="E826" s="1">
        <v>17160000</v>
      </c>
      <c r="H826" t="s">
        <v>4832</v>
      </c>
      <c r="I826" t="s">
        <v>6013</v>
      </c>
      <c r="J826" t="s">
        <v>5981</v>
      </c>
      <c r="K826">
        <v>169466.78909999999</v>
      </c>
      <c r="L826">
        <v>2524244.3480000002</v>
      </c>
      <c r="M826" t="s">
        <v>6014</v>
      </c>
      <c r="N826" t="s">
        <v>6015</v>
      </c>
      <c r="O826">
        <v>1100729</v>
      </c>
      <c r="P826">
        <v>1110515</v>
      </c>
      <c r="Q826">
        <v>1110730</v>
      </c>
      <c r="R826">
        <v>19.91</v>
      </c>
      <c r="S826">
        <v>19.97</v>
      </c>
      <c r="T826" t="s">
        <v>964</v>
      </c>
      <c r="U826" s="1">
        <v>1959454</v>
      </c>
      <c r="V826" t="s">
        <v>6016</v>
      </c>
      <c r="W826" t="s">
        <v>6017</v>
      </c>
      <c r="X826" t="s">
        <v>6018</v>
      </c>
      <c r="Y826" t="s">
        <v>405</v>
      </c>
    </row>
    <row r="827" spans="1:25">
      <c r="A827">
        <v>826</v>
      </c>
      <c r="B827" t="s">
        <v>5967</v>
      </c>
      <c r="C827" t="s">
        <v>6019</v>
      </c>
      <c r="D827" t="s">
        <v>6020</v>
      </c>
      <c r="E827" s="1">
        <v>75880000</v>
      </c>
      <c r="H827" t="s">
        <v>4832</v>
      </c>
      <c r="I827" t="s">
        <v>6021</v>
      </c>
      <c r="J827" t="s">
        <v>5988</v>
      </c>
      <c r="K827">
        <v>175368.40429999999</v>
      </c>
      <c r="L827">
        <v>2518749.432</v>
      </c>
      <c r="M827" t="s">
        <v>6022</v>
      </c>
      <c r="N827" t="s">
        <v>6023</v>
      </c>
      <c r="O827">
        <v>1101025</v>
      </c>
      <c r="P827">
        <v>1111118</v>
      </c>
      <c r="R827">
        <v>9.4499999999999993</v>
      </c>
      <c r="S827">
        <v>11.33</v>
      </c>
      <c r="T827" t="s">
        <v>964</v>
      </c>
      <c r="U827" s="1">
        <v>6700934</v>
      </c>
      <c r="V827" t="s">
        <v>6024</v>
      </c>
      <c r="W827" t="s">
        <v>5947</v>
      </c>
      <c r="X827" t="s">
        <v>6025</v>
      </c>
      <c r="Y827" t="s">
        <v>405</v>
      </c>
    </row>
    <row r="828" spans="1:25">
      <c r="A828">
        <v>827</v>
      </c>
      <c r="B828" t="s">
        <v>5967</v>
      </c>
      <c r="C828" t="s">
        <v>6026</v>
      </c>
      <c r="D828" t="s">
        <v>6027</v>
      </c>
      <c r="E828" s="1">
        <v>3348000</v>
      </c>
      <c r="H828" t="s">
        <v>5994</v>
      </c>
      <c r="I828" t="s">
        <v>6028</v>
      </c>
      <c r="J828" t="s">
        <v>2791</v>
      </c>
      <c r="K828">
        <v>212244.93969999999</v>
      </c>
      <c r="L828">
        <v>2540398.5980000002</v>
      </c>
      <c r="M828" t="s">
        <v>6029</v>
      </c>
      <c r="N828" t="s">
        <v>6030</v>
      </c>
      <c r="O828">
        <v>1101227</v>
      </c>
      <c r="P828">
        <v>1110316</v>
      </c>
      <c r="R828">
        <v>100</v>
      </c>
      <c r="S828">
        <v>100</v>
      </c>
      <c r="T828" t="s">
        <v>964</v>
      </c>
      <c r="U828" s="1">
        <v>2353625</v>
      </c>
      <c r="V828" t="s">
        <v>5990</v>
      </c>
      <c r="W828" t="s">
        <v>5947</v>
      </c>
      <c r="X828" t="s">
        <v>5991</v>
      </c>
      <c r="Y828" t="s">
        <v>924</v>
      </c>
    </row>
    <row r="829" spans="1:25">
      <c r="A829">
        <v>828</v>
      </c>
      <c r="B829" t="s">
        <v>5967</v>
      </c>
      <c r="C829" t="s">
        <v>6031</v>
      </c>
      <c r="D829" t="s">
        <v>6032</v>
      </c>
      <c r="E829" s="1">
        <v>3290000</v>
      </c>
      <c r="I829" t="s">
        <v>6033</v>
      </c>
      <c r="J829" t="s">
        <v>2874</v>
      </c>
      <c r="M829" t="s">
        <v>6034</v>
      </c>
      <c r="N829" t="s">
        <v>6035</v>
      </c>
      <c r="R829" t="s">
        <v>2992</v>
      </c>
      <c r="V829" t="s">
        <v>5990</v>
      </c>
      <c r="W829" t="s">
        <v>5947</v>
      </c>
      <c r="X829" t="s">
        <v>5991</v>
      </c>
      <c r="Y829" t="s">
        <v>924</v>
      </c>
    </row>
    <row r="830" spans="1:25">
      <c r="A830">
        <v>829</v>
      </c>
      <c r="B830" t="s">
        <v>6036</v>
      </c>
      <c r="C830" t="s">
        <v>6037</v>
      </c>
      <c r="D830" t="s">
        <v>6038</v>
      </c>
      <c r="E830" s="1">
        <v>990000</v>
      </c>
      <c r="H830" t="s">
        <v>6039</v>
      </c>
      <c r="I830" t="s">
        <v>3479</v>
      </c>
      <c r="J830" t="s">
        <v>3480</v>
      </c>
      <c r="K830">
        <v>180173.2476</v>
      </c>
      <c r="L830">
        <v>2512038.0329999998</v>
      </c>
      <c r="M830" t="s">
        <v>3480</v>
      </c>
      <c r="N830" t="s">
        <v>6040</v>
      </c>
      <c r="O830">
        <v>1101201</v>
      </c>
      <c r="P830">
        <v>1121231</v>
      </c>
      <c r="R830">
        <v>0.18</v>
      </c>
      <c r="S830">
        <v>0.18</v>
      </c>
      <c r="T830" t="s">
        <v>964</v>
      </c>
      <c r="U830">
        <v>0</v>
      </c>
      <c r="V830" t="s">
        <v>6041</v>
      </c>
      <c r="W830" t="s">
        <v>6042</v>
      </c>
      <c r="X830" t="s">
        <v>6043</v>
      </c>
      <c r="Y830" t="s">
        <v>6044</v>
      </c>
    </row>
    <row r="831" spans="1:25">
      <c r="A831">
        <v>830</v>
      </c>
      <c r="B831" t="s">
        <v>6036</v>
      </c>
      <c r="C831" t="s">
        <v>6045</v>
      </c>
      <c r="D831" t="s">
        <v>6046</v>
      </c>
      <c r="E831" s="1">
        <v>69900000</v>
      </c>
      <c r="F831" s="1">
        <v>92457608</v>
      </c>
      <c r="H831" t="s">
        <v>6047</v>
      </c>
      <c r="I831" t="s">
        <v>6021</v>
      </c>
      <c r="J831" t="s">
        <v>5981</v>
      </c>
      <c r="K831">
        <v>169367.68659999999</v>
      </c>
      <c r="L831">
        <v>2523989.2949999999</v>
      </c>
      <c r="M831" t="s">
        <v>5981</v>
      </c>
      <c r="N831" t="s">
        <v>6048</v>
      </c>
      <c r="O831">
        <v>1081111</v>
      </c>
      <c r="P831">
        <v>1091211</v>
      </c>
      <c r="Q831">
        <v>1101224</v>
      </c>
      <c r="R831">
        <v>100</v>
      </c>
      <c r="S831">
        <v>100</v>
      </c>
      <c r="T831" t="s">
        <v>960</v>
      </c>
      <c r="U831" s="1">
        <v>85172820</v>
      </c>
      <c r="V831" t="s">
        <v>6049</v>
      </c>
      <c r="W831" t="s">
        <v>5947</v>
      </c>
      <c r="X831" t="s">
        <v>6050</v>
      </c>
      <c r="Y831" t="s">
        <v>405</v>
      </c>
    </row>
    <row r="832" spans="1:25">
      <c r="A832">
        <v>831</v>
      </c>
      <c r="B832" t="s">
        <v>6036</v>
      </c>
      <c r="C832" t="s">
        <v>6051</v>
      </c>
      <c r="D832" t="s">
        <v>406</v>
      </c>
      <c r="E832" s="1">
        <v>87963900</v>
      </c>
      <c r="F832" s="1">
        <v>155211725</v>
      </c>
      <c r="H832" t="s">
        <v>2444</v>
      </c>
      <c r="I832" t="s">
        <v>2486</v>
      </c>
      <c r="J832" t="s">
        <v>1280</v>
      </c>
      <c r="K832">
        <v>176654.25580000001</v>
      </c>
      <c r="L832">
        <v>2525466.5619999999</v>
      </c>
      <c r="M832" t="s">
        <v>6052</v>
      </c>
      <c r="N832" t="s">
        <v>6053</v>
      </c>
      <c r="O832">
        <v>1090507</v>
      </c>
      <c r="P832">
        <v>1100630</v>
      </c>
      <c r="Q832">
        <v>1110214</v>
      </c>
      <c r="R832">
        <v>100</v>
      </c>
      <c r="S832">
        <v>100</v>
      </c>
      <c r="T832" t="s">
        <v>960</v>
      </c>
      <c r="U832" s="1">
        <v>139009795</v>
      </c>
      <c r="V832" t="s">
        <v>6054</v>
      </c>
      <c r="W832" t="s">
        <v>5947</v>
      </c>
      <c r="X832" t="s">
        <v>6055</v>
      </c>
      <c r="Y832" t="s">
        <v>405</v>
      </c>
    </row>
    <row r="833" spans="1:25">
      <c r="A833">
        <v>832</v>
      </c>
      <c r="B833" t="s">
        <v>6036</v>
      </c>
      <c r="C833" t="s">
        <v>6056</v>
      </c>
      <c r="D833" t="s">
        <v>6057</v>
      </c>
      <c r="E833" s="1">
        <v>66230000</v>
      </c>
      <c r="F833" s="1">
        <v>70209666</v>
      </c>
      <c r="H833" t="s">
        <v>2444</v>
      </c>
      <c r="I833" t="s">
        <v>6021</v>
      </c>
      <c r="J833" t="s">
        <v>6058</v>
      </c>
      <c r="K833">
        <v>175880.27799999999</v>
      </c>
      <c r="L833">
        <v>2514004.821</v>
      </c>
      <c r="M833" t="s">
        <v>6059</v>
      </c>
      <c r="N833" t="s">
        <v>6060</v>
      </c>
      <c r="O833">
        <v>1090605</v>
      </c>
      <c r="P833">
        <v>1091231</v>
      </c>
      <c r="Q833">
        <v>1100615</v>
      </c>
      <c r="R833">
        <v>100</v>
      </c>
      <c r="S833">
        <v>100</v>
      </c>
      <c r="T833" t="s">
        <v>1160</v>
      </c>
      <c r="U833" s="1">
        <v>51342080</v>
      </c>
      <c r="V833" t="s">
        <v>6061</v>
      </c>
      <c r="W833" t="s">
        <v>5947</v>
      </c>
      <c r="X833" t="s">
        <v>6062</v>
      </c>
      <c r="Y833" t="s">
        <v>646</v>
      </c>
    </row>
    <row r="834" spans="1:25">
      <c r="A834">
        <v>833</v>
      </c>
      <c r="B834" t="s">
        <v>6036</v>
      </c>
      <c r="C834" t="s">
        <v>6063</v>
      </c>
      <c r="D834" t="s">
        <v>6064</v>
      </c>
      <c r="E834" s="1">
        <v>24280000</v>
      </c>
      <c r="F834" s="1">
        <v>23924956</v>
      </c>
      <c r="H834" t="s">
        <v>2444</v>
      </c>
      <c r="I834" t="s">
        <v>6065</v>
      </c>
      <c r="J834" t="s">
        <v>3480</v>
      </c>
      <c r="K834">
        <v>181580.04790000001</v>
      </c>
      <c r="L834">
        <v>2510583.2680000002</v>
      </c>
      <c r="M834" t="s">
        <v>3480</v>
      </c>
      <c r="N834" t="s">
        <v>6066</v>
      </c>
      <c r="O834">
        <v>1090612</v>
      </c>
      <c r="P834">
        <v>1100107</v>
      </c>
      <c r="Q834">
        <v>1100826</v>
      </c>
      <c r="R834">
        <v>100</v>
      </c>
      <c r="S834">
        <v>100</v>
      </c>
      <c r="T834" t="s">
        <v>944</v>
      </c>
      <c r="U834" s="1">
        <v>16932800</v>
      </c>
      <c r="V834" t="s">
        <v>6061</v>
      </c>
      <c r="W834" t="s">
        <v>5947</v>
      </c>
      <c r="X834" t="s">
        <v>6062</v>
      </c>
      <c r="Y834" t="s">
        <v>405</v>
      </c>
    </row>
    <row r="835" spans="1:25">
      <c r="A835">
        <v>834</v>
      </c>
      <c r="B835" t="s">
        <v>6036</v>
      </c>
      <c r="C835" t="s">
        <v>6067</v>
      </c>
      <c r="D835" t="s">
        <v>6068</v>
      </c>
      <c r="E835" s="1">
        <v>42160000</v>
      </c>
      <c r="F835" s="1">
        <v>41036014</v>
      </c>
      <c r="H835" t="s">
        <v>5994</v>
      </c>
      <c r="I835" t="s">
        <v>6069</v>
      </c>
      <c r="J835" t="s">
        <v>2855</v>
      </c>
      <c r="K835">
        <v>201985.67540000001</v>
      </c>
      <c r="L835">
        <v>2533419.8790000002</v>
      </c>
      <c r="M835" t="s">
        <v>2855</v>
      </c>
      <c r="N835" t="s">
        <v>6070</v>
      </c>
      <c r="O835">
        <v>1100104</v>
      </c>
      <c r="P835">
        <v>1101031</v>
      </c>
      <c r="Q835">
        <v>1110221</v>
      </c>
      <c r="R835">
        <v>100</v>
      </c>
      <c r="S835">
        <v>100</v>
      </c>
      <c r="T835" t="s">
        <v>960</v>
      </c>
      <c r="U835" s="1">
        <v>35880600</v>
      </c>
      <c r="V835" t="s">
        <v>6071</v>
      </c>
      <c r="W835" t="s">
        <v>5947</v>
      </c>
      <c r="X835" t="s">
        <v>6072</v>
      </c>
      <c r="Y835" t="s">
        <v>405</v>
      </c>
    </row>
    <row r="836" spans="1:25">
      <c r="A836">
        <v>835</v>
      </c>
      <c r="B836" t="s">
        <v>6036</v>
      </c>
      <c r="C836" t="s">
        <v>6073</v>
      </c>
      <c r="D836" t="s">
        <v>6074</v>
      </c>
      <c r="E836" s="1">
        <v>3970000</v>
      </c>
      <c r="F836" s="1">
        <v>5286162</v>
      </c>
      <c r="H836" t="s">
        <v>4832</v>
      </c>
      <c r="I836" t="s">
        <v>6075</v>
      </c>
      <c r="J836" t="s">
        <v>6076</v>
      </c>
      <c r="K836">
        <v>185670.92009999999</v>
      </c>
      <c r="L836">
        <v>2516406.7799999998</v>
      </c>
      <c r="M836" t="s">
        <v>6076</v>
      </c>
      <c r="N836" t="s">
        <v>6077</v>
      </c>
      <c r="O836">
        <v>1100407</v>
      </c>
      <c r="P836">
        <v>1100731</v>
      </c>
      <c r="Q836">
        <v>1101105</v>
      </c>
      <c r="R836">
        <v>100</v>
      </c>
      <c r="S836">
        <v>100</v>
      </c>
      <c r="T836" t="s">
        <v>1452</v>
      </c>
      <c r="U836" s="1">
        <v>5286162</v>
      </c>
      <c r="V836" t="s">
        <v>6078</v>
      </c>
      <c r="W836" t="s">
        <v>5947</v>
      </c>
      <c r="X836" t="s">
        <v>6079</v>
      </c>
      <c r="Y836" t="s">
        <v>405</v>
      </c>
    </row>
    <row r="837" spans="1:25">
      <c r="A837">
        <v>836</v>
      </c>
      <c r="B837" t="s">
        <v>6036</v>
      </c>
      <c r="C837" t="s">
        <v>6080</v>
      </c>
      <c r="D837" t="s">
        <v>6081</v>
      </c>
      <c r="E837" s="1">
        <v>8680000</v>
      </c>
      <c r="F837" s="1">
        <v>9424248</v>
      </c>
      <c r="H837" t="s">
        <v>4832</v>
      </c>
      <c r="I837" t="s">
        <v>6013</v>
      </c>
      <c r="J837" t="s">
        <v>3480</v>
      </c>
      <c r="K837">
        <v>182317.92749999999</v>
      </c>
      <c r="L837">
        <v>2509587.2969999998</v>
      </c>
      <c r="M837" t="s">
        <v>3480</v>
      </c>
      <c r="N837" t="s">
        <v>6082</v>
      </c>
      <c r="O837">
        <v>1100510</v>
      </c>
      <c r="P837">
        <v>1101105</v>
      </c>
      <c r="Q837">
        <v>1110123</v>
      </c>
      <c r="R837">
        <v>100</v>
      </c>
      <c r="S837">
        <v>100</v>
      </c>
      <c r="T837" t="s">
        <v>1160</v>
      </c>
      <c r="U837" s="1">
        <v>7391975</v>
      </c>
      <c r="V837" t="s">
        <v>6083</v>
      </c>
      <c r="W837" t="s">
        <v>5947</v>
      </c>
      <c r="X837" t="s">
        <v>6084</v>
      </c>
      <c r="Y837" t="s">
        <v>6080</v>
      </c>
    </row>
    <row r="838" spans="1:25">
      <c r="A838">
        <v>837</v>
      </c>
      <c r="B838" t="s">
        <v>6036</v>
      </c>
      <c r="C838" t="s">
        <v>6085</v>
      </c>
      <c r="D838" t="s">
        <v>6086</v>
      </c>
      <c r="E838" s="1">
        <v>167580000</v>
      </c>
      <c r="H838" t="s">
        <v>2444</v>
      </c>
      <c r="I838" t="s">
        <v>6087</v>
      </c>
      <c r="J838" t="s">
        <v>3480</v>
      </c>
      <c r="K838">
        <v>181395.8953</v>
      </c>
      <c r="L838">
        <v>2510149.895</v>
      </c>
      <c r="M838" t="s">
        <v>3480</v>
      </c>
      <c r="N838" t="s">
        <v>6088</v>
      </c>
      <c r="O838">
        <v>1101101</v>
      </c>
      <c r="P838">
        <v>1111026</v>
      </c>
      <c r="R838">
        <v>17.489999999999998</v>
      </c>
      <c r="S838">
        <v>21.38</v>
      </c>
      <c r="T838" t="s">
        <v>964</v>
      </c>
      <c r="U838" s="1">
        <v>1397042</v>
      </c>
      <c r="V838" t="s">
        <v>6089</v>
      </c>
      <c r="W838" t="s">
        <v>5947</v>
      </c>
      <c r="X838" t="s">
        <v>6090</v>
      </c>
      <c r="Y838" t="s">
        <v>405</v>
      </c>
    </row>
    <row r="839" spans="1:25">
      <c r="A839">
        <v>838</v>
      </c>
      <c r="B839" t="s">
        <v>6036</v>
      </c>
      <c r="C839" t="s">
        <v>6091</v>
      </c>
      <c r="D839" t="s">
        <v>6092</v>
      </c>
      <c r="E839" s="1">
        <v>99378000</v>
      </c>
      <c r="H839" t="s">
        <v>2444</v>
      </c>
      <c r="I839" t="s">
        <v>6021</v>
      </c>
      <c r="J839" t="s">
        <v>2827</v>
      </c>
      <c r="K839">
        <v>187294.27650000001</v>
      </c>
      <c r="L839">
        <v>2498778.1039999998</v>
      </c>
      <c r="M839" t="s">
        <v>2827</v>
      </c>
      <c r="N839" t="s">
        <v>6093</v>
      </c>
      <c r="O839">
        <v>1101022</v>
      </c>
      <c r="P839">
        <v>1120114</v>
      </c>
      <c r="R839">
        <v>26.95</v>
      </c>
      <c r="S839">
        <v>27.07</v>
      </c>
      <c r="T839" t="s">
        <v>964</v>
      </c>
      <c r="U839" s="1">
        <v>6117126</v>
      </c>
      <c r="V839" t="s">
        <v>6094</v>
      </c>
      <c r="W839" t="s">
        <v>5947</v>
      </c>
      <c r="X839" t="s">
        <v>6095</v>
      </c>
      <c r="Y839" t="s">
        <v>6096</v>
      </c>
    </row>
    <row r="840" spans="1:25">
      <c r="A840">
        <v>839</v>
      </c>
      <c r="B840" t="s">
        <v>6036</v>
      </c>
      <c r="C840" t="s">
        <v>6096</v>
      </c>
      <c r="D840" t="s">
        <v>6097</v>
      </c>
      <c r="E840" s="1">
        <v>136680000</v>
      </c>
      <c r="H840" t="s">
        <v>2444</v>
      </c>
      <c r="I840" t="s">
        <v>6021</v>
      </c>
      <c r="J840" t="s">
        <v>2827</v>
      </c>
      <c r="K840">
        <v>186548.8242</v>
      </c>
      <c r="L840">
        <v>2499032.0690000001</v>
      </c>
      <c r="M840" t="s">
        <v>2827</v>
      </c>
      <c r="N840" t="s">
        <v>6098</v>
      </c>
      <c r="O840">
        <v>1101022</v>
      </c>
      <c r="P840">
        <v>1120613</v>
      </c>
      <c r="R840">
        <v>13.96</v>
      </c>
      <c r="S840">
        <v>15.6</v>
      </c>
      <c r="T840" t="s">
        <v>964</v>
      </c>
      <c r="U840" s="1">
        <v>12587032</v>
      </c>
      <c r="V840" t="s">
        <v>6094</v>
      </c>
      <c r="W840" t="s">
        <v>5947</v>
      </c>
      <c r="X840" t="s">
        <v>6095</v>
      </c>
      <c r="Y840" t="s">
        <v>6096</v>
      </c>
    </row>
    <row r="841" spans="1:25">
      <c r="A841">
        <v>840</v>
      </c>
      <c r="B841" t="s">
        <v>6036</v>
      </c>
      <c r="C841" t="s">
        <v>6099</v>
      </c>
      <c r="D841" t="s">
        <v>6100</v>
      </c>
      <c r="E841" s="1">
        <v>85580000</v>
      </c>
      <c r="H841" t="s">
        <v>6047</v>
      </c>
      <c r="I841" t="s">
        <v>6101</v>
      </c>
      <c r="J841" t="s">
        <v>5988</v>
      </c>
      <c r="K841">
        <v>175163.8285</v>
      </c>
      <c r="L841">
        <v>2518109.5299999998</v>
      </c>
      <c r="M841" t="s">
        <v>5988</v>
      </c>
      <c r="N841" t="s">
        <v>6102</v>
      </c>
      <c r="O841">
        <v>1101210</v>
      </c>
      <c r="P841">
        <v>1120314</v>
      </c>
      <c r="R841">
        <v>18.2</v>
      </c>
      <c r="S841">
        <v>42.13</v>
      </c>
      <c r="T841" t="s">
        <v>964</v>
      </c>
      <c r="U841" s="1">
        <v>25715411</v>
      </c>
      <c r="V841" t="s">
        <v>6103</v>
      </c>
      <c r="W841" t="s">
        <v>5947</v>
      </c>
      <c r="X841" t="s">
        <v>6104</v>
      </c>
      <c r="Y841" t="s">
        <v>924</v>
      </c>
    </row>
    <row r="842" spans="1:25">
      <c r="A842">
        <v>841</v>
      </c>
      <c r="B842" t="s">
        <v>6036</v>
      </c>
      <c r="C842" t="s">
        <v>6105</v>
      </c>
      <c r="D842" t="s">
        <v>6106</v>
      </c>
      <c r="E842" s="1">
        <v>999900</v>
      </c>
      <c r="H842" t="s">
        <v>5960</v>
      </c>
      <c r="I842" t="s">
        <v>6065</v>
      </c>
      <c r="J842" t="s">
        <v>2827</v>
      </c>
      <c r="K842">
        <v>190836.57329999999</v>
      </c>
      <c r="L842">
        <v>2500579.0869999998</v>
      </c>
      <c r="M842" t="s">
        <v>2827</v>
      </c>
      <c r="N842" t="s">
        <v>6107</v>
      </c>
      <c r="O842">
        <v>1110309</v>
      </c>
      <c r="P842">
        <v>1110527</v>
      </c>
      <c r="R842">
        <v>17.68</v>
      </c>
      <c r="S842">
        <v>22.65</v>
      </c>
      <c r="T842" t="s">
        <v>964</v>
      </c>
      <c r="U842">
        <v>0</v>
      </c>
      <c r="V842" t="s">
        <v>6094</v>
      </c>
      <c r="W842" t="s">
        <v>5947</v>
      </c>
      <c r="X842" t="s">
        <v>6095</v>
      </c>
      <c r="Y842" t="s">
        <v>924</v>
      </c>
    </row>
    <row r="843" spans="1:25">
      <c r="A843">
        <v>842</v>
      </c>
      <c r="B843" t="s">
        <v>6036</v>
      </c>
      <c r="C843" t="s">
        <v>6108</v>
      </c>
      <c r="D843" t="s">
        <v>6109</v>
      </c>
      <c r="E843" s="1">
        <v>13278000</v>
      </c>
      <c r="H843" t="s">
        <v>5960</v>
      </c>
      <c r="I843" t="s">
        <v>6013</v>
      </c>
      <c r="J843" t="s">
        <v>2516</v>
      </c>
      <c r="K843">
        <v>187886.8052</v>
      </c>
      <c r="L843">
        <v>2486901.3679999998</v>
      </c>
      <c r="M843" t="s">
        <v>2516</v>
      </c>
      <c r="N843" t="s">
        <v>6110</v>
      </c>
      <c r="O843">
        <v>1110226</v>
      </c>
      <c r="P843">
        <v>1110626</v>
      </c>
      <c r="R843">
        <v>3.56</v>
      </c>
      <c r="S843">
        <v>3.5</v>
      </c>
      <c r="T843" t="s">
        <v>964</v>
      </c>
      <c r="U843">
        <v>0</v>
      </c>
      <c r="V843" t="s">
        <v>6111</v>
      </c>
      <c r="W843" t="s">
        <v>5947</v>
      </c>
      <c r="X843" t="s">
        <v>6112</v>
      </c>
      <c r="Y843" t="s">
        <v>924</v>
      </c>
    </row>
    <row r="844" spans="1:25">
      <c r="A844">
        <v>843</v>
      </c>
      <c r="B844" t="s">
        <v>6036</v>
      </c>
      <c r="C844" t="s">
        <v>6113</v>
      </c>
      <c r="D844" t="s">
        <v>6114</v>
      </c>
      <c r="E844" s="1">
        <v>27900000</v>
      </c>
      <c r="F844" s="1">
        <v>27845592</v>
      </c>
      <c r="H844" t="s">
        <v>4938</v>
      </c>
      <c r="I844" t="s">
        <v>6115</v>
      </c>
      <c r="J844" t="s">
        <v>2855</v>
      </c>
      <c r="K844">
        <v>201123.94020000001</v>
      </c>
      <c r="L844">
        <v>2534399.0660000001</v>
      </c>
      <c r="M844" t="s">
        <v>6116</v>
      </c>
      <c r="N844" t="s">
        <v>6117</v>
      </c>
      <c r="O844">
        <v>1091102</v>
      </c>
      <c r="P844">
        <v>1100418</v>
      </c>
      <c r="Q844">
        <v>1100829</v>
      </c>
      <c r="R844">
        <v>100</v>
      </c>
      <c r="S844">
        <v>100</v>
      </c>
      <c r="T844" t="s">
        <v>960</v>
      </c>
      <c r="U844" s="1">
        <v>26696804</v>
      </c>
      <c r="V844" t="s">
        <v>6118</v>
      </c>
      <c r="W844" t="s">
        <v>5947</v>
      </c>
      <c r="X844" t="s">
        <v>6072</v>
      </c>
      <c r="Y844" t="s">
        <v>405</v>
      </c>
    </row>
    <row r="845" spans="1:25">
      <c r="A845">
        <v>844</v>
      </c>
      <c r="B845" t="s">
        <v>6036</v>
      </c>
      <c r="C845" t="s">
        <v>6119</v>
      </c>
      <c r="D845" t="s">
        <v>6120</v>
      </c>
      <c r="E845" s="1">
        <v>63860000</v>
      </c>
      <c r="F845" s="1">
        <v>93968455</v>
      </c>
      <c r="H845" t="s">
        <v>6121</v>
      </c>
      <c r="I845" t="s">
        <v>6122</v>
      </c>
      <c r="J845" t="s">
        <v>3480</v>
      </c>
      <c r="K845">
        <v>180186.59340000001</v>
      </c>
      <c r="L845">
        <v>2511815.5350000001</v>
      </c>
      <c r="M845" t="s">
        <v>6123</v>
      </c>
      <c r="N845" t="s">
        <v>6124</v>
      </c>
      <c r="O845">
        <v>1091116</v>
      </c>
      <c r="P845">
        <v>1100603</v>
      </c>
      <c r="Q845">
        <v>1110525</v>
      </c>
      <c r="R845">
        <v>87.84</v>
      </c>
      <c r="S845">
        <v>88.29</v>
      </c>
      <c r="T845" t="s">
        <v>964</v>
      </c>
      <c r="U845" s="1">
        <v>76364066</v>
      </c>
      <c r="V845" t="s">
        <v>6125</v>
      </c>
      <c r="W845" t="s">
        <v>5947</v>
      </c>
      <c r="X845" t="s">
        <v>6043</v>
      </c>
      <c r="Y845" t="s">
        <v>405</v>
      </c>
    </row>
    <row r="846" spans="1:25">
      <c r="A846">
        <v>845</v>
      </c>
      <c r="B846" t="s">
        <v>6036</v>
      </c>
      <c r="C846" t="s">
        <v>6126</v>
      </c>
      <c r="D846" t="s">
        <v>6127</v>
      </c>
      <c r="E846" s="1">
        <v>45600000</v>
      </c>
      <c r="F846" s="1">
        <v>20187438</v>
      </c>
      <c r="H846" t="s">
        <v>4832</v>
      </c>
      <c r="I846" t="s">
        <v>2574</v>
      </c>
      <c r="J846" t="s">
        <v>2516</v>
      </c>
      <c r="K846">
        <v>186911.69349999999</v>
      </c>
      <c r="L846">
        <v>2499008.6060000001</v>
      </c>
      <c r="M846" t="s">
        <v>2516</v>
      </c>
      <c r="N846" t="s">
        <v>6128</v>
      </c>
      <c r="O846">
        <v>1100129</v>
      </c>
      <c r="P846">
        <v>1101026</v>
      </c>
      <c r="Q846">
        <v>1110527</v>
      </c>
      <c r="R846">
        <v>100</v>
      </c>
      <c r="S846">
        <v>100</v>
      </c>
      <c r="T846" t="s">
        <v>960</v>
      </c>
      <c r="U846" s="1">
        <v>15088938</v>
      </c>
      <c r="V846" t="s">
        <v>6111</v>
      </c>
      <c r="W846" t="s">
        <v>6129</v>
      </c>
      <c r="X846" t="s">
        <v>6130</v>
      </c>
      <c r="Y846" t="s">
        <v>405</v>
      </c>
    </row>
    <row r="847" spans="1:25">
      <c r="A847">
        <v>846</v>
      </c>
      <c r="B847" t="s">
        <v>6036</v>
      </c>
      <c r="C847" t="s">
        <v>6131</v>
      </c>
      <c r="D847" t="s">
        <v>6132</v>
      </c>
      <c r="E847" s="1">
        <v>45720000</v>
      </c>
      <c r="F847" s="1">
        <v>45539280</v>
      </c>
      <c r="H847" t="s">
        <v>4832</v>
      </c>
      <c r="I847" t="s">
        <v>6133</v>
      </c>
      <c r="J847" t="s">
        <v>2827</v>
      </c>
      <c r="K847">
        <v>186590.95540000001</v>
      </c>
      <c r="L847">
        <v>2499145.9440000001</v>
      </c>
      <c r="M847" t="s">
        <v>2827</v>
      </c>
      <c r="N847" t="s">
        <v>6134</v>
      </c>
      <c r="O847">
        <v>1100205</v>
      </c>
      <c r="P847">
        <v>1110331</v>
      </c>
      <c r="Q847">
        <v>1110616</v>
      </c>
      <c r="R847">
        <v>82.48</v>
      </c>
      <c r="S847">
        <v>82.86</v>
      </c>
      <c r="T847" t="s">
        <v>964</v>
      </c>
      <c r="U847" s="1">
        <v>25810340</v>
      </c>
      <c r="V847" t="s">
        <v>6078</v>
      </c>
      <c r="W847" t="s">
        <v>5947</v>
      </c>
      <c r="X847" t="s">
        <v>6079</v>
      </c>
      <c r="Y847" t="s">
        <v>405</v>
      </c>
    </row>
    <row r="848" spans="1:25">
      <c r="A848">
        <v>847</v>
      </c>
      <c r="B848" t="s">
        <v>6036</v>
      </c>
      <c r="C848" t="s">
        <v>6135</v>
      </c>
      <c r="D848" t="s">
        <v>6136</v>
      </c>
      <c r="E848" s="1">
        <v>44370000</v>
      </c>
      <c r="H848" t="s">
        <v>5771</v>
      </c>
      <c r="I848" t="s">
        <v>6122</v>
      </c>
      <c r="J848" t="s">
        <v>5981</v>
      </c>
      <c r="K848">
        <v>168128.31580000001</v>
      </c>
      <c r="L848">
        <v>2524967.0819999999</v>
      </c>
      <c r="M848" t="s">
        <v>5981</v>
      </c>
      <c r="N848" t="s">
        <v>6137</v>
      </c>
      <c r="O848">
        <v>1100701</v>
      </c>
      <c r="P848">
        <v>1110616</v>
      </c>
      <c r="R848">
        <v>56.88</v>
      </c>
      <c r="S848">
        <v>57.97</v>
      </c>
      <c r="T848" t="s">
        <v>964</v>
      </c>
      <c r="U848" s="1">
        <v>18419741</v>
      </c>
      <c r="V848" t="s">
        <v>6138</v>
      </c>
      <c r="W848" t="s">
        <v>6139</v>
      </c>
      <c r="X848" t="s">
        <v>6050</v>
      </c>
      <c r="Y848" t="s">
        <v>405</v>
      </c>
    </row>
    <row r="849" spans="1:25">
      <c r="A849">
        <v>848</v>
      </c>
      <c r="B849" t="s">
        <v>6036</v>
      </c>
      <c r="C849" t="s">
        <v>6140</v>
      </c>
      <c r="D849" t="s">
        <v>6141</v>
      </c>
      <c r="E849" s="1">
        <v>49670000</v>
      </c>
      <c r="F849" s="1">
        <v>51278775</v>
      </c>
      <c r="H849" t="s">
        <v>2444</v>
      </c>
      <c r="I849" t="s">
        <v>6142</v>
      </c>
      <c r="J849" t="s">
        <v>2855</v>
      </c>
      <c r="K849">
        <v>200747.70850000001</v>
      </c>
      <c r="L849">
        <v>2533605.3289999999</v>
      </c>
      <c r="M849" t="s">
        <v>6143</v>
      </c>
      <c r="N849" t="s">
        <v>6144</v>
      </c>
      <c r="O849">
        <v>1100607</v>
      </c>
      <c r="P849">
        <v>1110201</v>
      </c>
      <c r="Q849">
        <v>1110706</v>
      </c>
      <c r="R849">
        <v>64.290000000000006</v>
      </c>
      <c r="S849">
        <v>82.43</v>
      </c>
      <c r="T849" t="s">
        <v>964</v>
      </c>
      <c r="U849" s="1">
        <v>26306000</v>
      </c>
      <c r="V849" t="s">
        <v>6145</v>
      </c>
      <c r="W849" t="s">
        <v>5947</v>
      </c>
      <c r="X849" t="s">
        <v>6146</v>
      </c>
      <c r="Y849" t="s">
        <v>405</v>
      </c>
    </row>
    <row r="850" spans="1:25">
      <c r="A850">
        <v>849</v>
      </c>
      <c r="B850" t="s">
        <v>6036</v>
      </c>
      <c r="C850" t="s">
        <v>6147</v>
      </c>
      <c r="D850" t="s">
        <v>6148</v>
      </c>
      <c r="E850" s="1">
        <v>19220000</v>
      </c>
      <c r="H850" t="s">
        <v>6047</v>
      </c>
      <c r="I850" t="s">
        <v>6149</v>
      </c>
      <c r="J850" t="s">
        <v>1280</v>
      </c>
      <c r="K850">
        <v>177719.91020000001</v>
      </c>
      <c r="L850">
        <v>2524228.784</v>
      </c>
      <c r="M850" t="s">
        <v>1280</v>
      </c>
      <c r="N850" t="s">
        <v>6150</v>
      </c>
      <c r="O850">
        <v>1110214</v>
      </c>
      <c r="P850">
        <v>1111001</v>
      </c>
      <c r="R850">
        <v>5.65</v>
      </c>
      <c r="S850">
        <v>14.78</v>
      </c>
      <c r="T850" t="s">
        <v>964</v>
      </c>
      <c r="U850">
        <v>0</v>
      </c>
      <c r="V850" t="s">
        <v>6151</v>
      </c>
      <c r="W850" t="s">
        <v>5947</v>
      </c>
      <c r="X850" t="s">
        <v>6152</v>
      </c>
      <c r="Y850" t="s">
        <v>405</v>
      </c>
    </row>
    <row r="851" spans="1:25">
      <c r="A851">
        <v>850</v>
      </c>
      <c r="B851" t="s">
        <v>6036</v>
      </c>
      <c r="C851" t="s">
        <v>6153</v>
      </c>
      <c r="D851" t="s">
        <v>6154</v>
      </c>
      <c r="E851" s="1">
        <v>25640000</v>
      </c>
      <c r="H851" t="s">
        <v>6047</v>
      </c>
      <c r="I851" t="s">
        <v>5970</v>
      </c>
      <c r="J851" t="s">
        <v>1280</v>
      </c>
      <c r="K851">
        <v>178273.38130000001</v>
      </c>
      <c r="L851">
        <v>2525486.7850000001</v>
      </c>
      <c r="M851" t="s">
        <v>1280</v>
      </c>
      <c r="N851" t="s">
        <v>6155</v>
      </c>
      <c r="O851">
        <v>1110117</v>
      </c>
      <c r="P851">
        <v>1111013</v>
      </c>
      <c r="R851">
        <v>17</v>
      </c>
      <c r="S851">
        <v>20.11</v>
      </c>
      <c r="T851" t="s">
        <v>964</v>
      </c>
      <c r="U851" s="1">
        <v>1794800</v>
      </c>
      <c r="V851" t="s">
        <v>6156</v>
      </c>
      <c r="W851" t="s">
        <v>5947</v>
      </c>
      <c r="X851" t="s">
        <v>6079</v>
      </c>
      <c r="Y851" t="s">
        <v>405</v>
      </c>
    </row>
    <row r="852" spans="1:25">
      <c r="A852">
        <v>851</v>
      </c>
      <c r="B852" t="s">
        <v>6036</v>
      </c>
      <c r="C852" t="s">
        <v>6157</v>
      </c>
      <c r="D852" t="s">
        <v>6158</v>
      </c>
      <c r="E852" s="1">
        <v>11480000</v>
      </c>
      <c r="H852" t="s">
        <v>5960</v>
      </c>
      <c r="I852" t="s">
        <v>5961</v>
      </c>
      <c r="J852" t="s">
        <v>2827</v>
      </c>
      <c r="K852">
        <v>188579.4031</v>
      </c>
      <c r="L852">
        <v>2496615.37</v>
      </c>
      <c r="M852" t="s">
        <v>2827</v>
      </c>
      <c r="N852" t="s">
        <v>6159</v>
      </c>
      <c r="O852">
        <v>1110211</v>
      </c>
      <c r="P852">
        <v>1110610</v>
      </c>
      <c r="R852">
        <v>25.26</v>
      </c>
      <c r="S852">
        <v>29.25</v>
      </c>
      <c r="T852" t="s">
        <v>964</v>
      </c>
      <c r="U852">
        <v>0</v>
      </c>
      <c r="V852" t="s">
        <v>6094</v>
      </c>
      <c r="W852" t="s">
        <v>5947</v>
      </c>
      <c r="X852" t="s">
        <v>6095</v>
      </c>
      <c r="Y852" t="s">
        <v>924</v>
      </c>
    </row>
    <row r="853" spans="1:25">
      <c r="A853">
        <v>852</v>
      </c>
      <c r="B853" t="s">
        <v>6160</v>
      </c>
      <c r="C853">
        <v>1106037</v>
      </c>
      <c r="D853" t="s">
        <v>6161</v>
      </c>
      <c r="E853" s="1">
        <v>22990000</v>
      </c>
      <c r="H853" t="s">
        <v>5960</v>
      </c>
      <c r="I853" t="s">
        <v>6162</v>
      </c>
      <c r="J853" t="s">
        <v>6163</v>
      </c>
      <c r="K853">
        <v>170527.1538</v>
      </c>
      <c r="L853">
        <v>2518153.5010000002</v>
      </c>
      <c r="M853" t="s">
        <v>6164</v>
      </c>
      <c r="N853" t="s">
        <v>6165</v>
      </c>
      <c r="O853">
        <v>1100909</v>
      </c>
      <c r="P853">
        <v>1110731</v>
      </c>
      <c r="R853">
        <v>65.23</v>
      </c>
      <c r="S853">
        <v>65.430000000000007</v>
      </c>
      <c r="T853" t="s">
        <v>964</v>
      </c>
      <c r="U853" s="1">
        <v>6350000</v>
      </c>
      <c r="V853" t="s">
        <v>6166</v>
      </c>
      <c r="W853" t="s">
        <v>6167</v>
      </c>
      <c r="X853" t="s">
        <v>6168</v>
      </c>
      <c r="Y853" t="s">
        <v>924</v>
      </c>
    </row>
    <row r="854" spans="1:25">
      <c r="A854">
        <v>853</v>
      </c>
      <c r="B854" t="s">
        <v>6169</v>
      </c>
      <c r="C854" t="s">
        <v>6170</v>
      </c>
      <c r="D854" t="s">
        <v>6171</v>
      </c>
      <c r="E854" s="1">
        <v>1800000</v>
      </c>
      <c r="H854" t="s">
        <v>4938</v>
      </c>
      <c r="I854" t="s">
        <v>3562</v>
      </c>
      <c r="J854" t="s">
        <v>2855</v>
      </c>
      <c r="K854">
        <v>201390.6586</v>
      </c>
      <c r="L854">
        <v>2531336.7250000001</v>
      </c>
      <c r="M854" t="s">
        <v>6172</v>
      </c>
      <c r="N854" t="s">
        <v>5170</v>
      </c>
      <c r="O854">
        <v>1110321</v>
      </c>
      <c r="P854">
        <v>1110618</v>
      </c>
      <c r="R854">
        <v>5</v>
      </c>
      <c r="S854">
        <v>5</v>
      </c>
      <c r="T854" t="s">
        <v>964</v>
      </c>
      <c r="U854">
        <v>0</v>
      </c>
      <c r="V854" t="s">
        <v>6173</v>
      </c>
      <c r="W854" t="s">
        <v>6174</v>
      </c>
      <c r="X854" t="s">
        <v>6175</v>
      </c>
      <c r="Y854" t="s">
        <v>924</v>
      </c>
    </row>
    <row r="855" spans="1:25">
      <c r="A855">
        <v>854</v>
      </c>
      <c r="B855" t="s">
        <v>6176</v>
      </c>
      <c r="C855">
        <v>1101024</v>
      </c>
      <c r="D855" t="s">
        <v>6177</v>
      </c>
      <c r="E855" s="1">
        <v>1650000</v>
      </c>
      <c r="H855" t="s">
        <v>4866</v>
      </c>
      <c r="I855" t="s">
        <v>6178</v>
      </c>
      <c r="J855" t="s">
        <v>2728</v>
      </c>
      <c r="K855">
        <v>184578.394</v>
      </c>
      <c r="L855">
        <v>2526235.1779999998</v>
      </c>
      <c r="M855" t="s">
        <v>6179</v>
      </c>
      <c r="N855" t="s">
        <v>6180</v>
      </c>
      <c r="O855">
        <v>1101110</v>
      </c>
      <c r="P855">
        <v>1110108</v>
      </c>
      <c r="R855">
        <v>100</v>
      </c>
      <c r="S855">
        <v>100</v>
      </c>
      <c r="T855" t="s">
        <v>944</v>
      </c>
      <c r="U855" s="1">
        <v>1650000</v>
      </c>
      <c r="V855" t="s">
        <v>6181</v>
      </c>
      <c r="W855" t="s">
        <v>6182</v>
      </c>
      <c r="X855" t="s">
        <v>6183</v>
      </c>
      <c r="Y855" t="s">
        <v>924</v>
      </c>
    </row>
    <row r="856" spans="1:25">
      <c r="A856">
        <v>855</v>
      </c>
      <c r="B856" t="s">
        <v>6176</v>
      </c>
      <c r="C856">
        <v>1101032</v>
      </c>
      <c r="D856" t="s">
        <v>6184</v>
      </c>
      <c r="E856" s="1">
        <v>2318200</v>
      </c>
      <c r="H856" t="s">
        <v>4938</v>
      </c>
      <c r="I856" t="s">
        <v>6185</v>
      </c>
      <c r="J856" t="s">
        <v>2728</v>
      </c>
      <c r="K856">
        <v>183517.84109999999</v>
      </c>
      <c r="L856">
        <v>2527873.352</v>
      </c>
      <c r="M856" t="s">
        <v>6186</v>
      </c>
      <c r="N856" t="s">
        <v>6187</v>
      </c>
      <c r="O856">
        <v>1101229</v>
      </c>
      <c r="P856">
        <v>1110226</v>
      </c>
      <c r="Q856">
        <v>1110315</v>
      </c>
      <c r="R856">
        <v>100</v>
      </c>
      <c r="S856">
        <v>100</v>
      </c>
      <c r="T856" t="s">
        <v>960</v>
      </c>
      <c r="U856" s="1">
        <v>2318200</v>
      </c>
      <c r="V856" t="s">
        <v>6181</v>
      </c>
      <c r="W856" t="s">
        <v>6182</v>
      </c>
      <c r="X856" t="s">
        <v>6188</v>
      </c>
      <c r="Y856" t="s">
        <v>924</v>
      </c>
    </row>
    <row r="857" spans="1:25">
      <c r="A857">
        <v>856</v>
      </c>
      <c r="B857" t="s">
        <v>6189</v>
      </c>
      <c r="C857" t="s">
        <v>6190</v>
      </c>
      <c r="D857" t="s">
        <v>6191</v>
      </c>
      <c r="E857" s="1">
        <v>587000</v>
      </c>
      <c r="H857" t="s">
        <v>4944</v>
      </c>
      <c r="I857" t="s">
        <v>6192</v>
      </c>
      <c r="J857" t="s">
        <v>2791</v>
      </c>
      <c r="K857">
        <v>213224.3058</v>
      </c>
      <c r="L857">
        <v>2546015.7349999999</v>
      </c>
      <c r="M857" t="s">
        <v>6189</v>
      </c>
      <c r="N857" t="s">
        <v>6193</v>
      </c>
      <c r="O857">
        <v>1110222</v>
      </c>
      <c r="P857">
        <v>1110517</v>
      </c>
      <c r="R857">
        <v>44.7</v>
      </c>
      <c r="S857">
        <v>100</v>
      </c>
      <c r="T857" t="s">
        <v>960</v>
      </c>
      <c r="U857">
        <v>0</v>
      </c>
      <c r="V857" t="s">
        <v>6194</v>
      </c>
      <c r="W857" t="s">
        <v>6195</v>
      </c>
      <c r="X857" t="s">
        <v>6196</v>
      </c>
      <c r="Y857" t="s">
        <v>6190</v>
      </c>
    </row>
    <row r="858" spans="1:25">
      <c r="A858">
        <v>857</v>
      </c>
      <c r="B858" t="s">
        <v>6197</v>
      </c>
      <c r="C858">
        <v>110015</v>
      </c>
      <c r="D858" t="s">
        <v>6198</v>
      </c>
      <c r="E858" s="1">
        <v>5810000</v>
      </c>
      <c r="H858" t="s">
        <v>6199</v>
      </c>
      <c r="I858" t="s">
        <v>6200</v>
      </c>
      <c r="J858" t="s">
        <v>6201</v>
      </c>
      <c r="K858">
        <v>217002.3259</v>
      </c>
      <c r="L858">
        <v>2534863.5559999999</v>
      </c>
      <c r="M858" t="s">
        <v>6202</v>
      </c>
      <c r="N858" t="s">
        <v>6203</v>
      </c>
      <c r="O858">
        <v>1100823</v>
      </c>
      <c r="P858">
        <v>1101029</v>
      </c>
      <c r="Q858">
        <v>1101213</v>
      </c>
      <c r="R858">
        <v>100</v>
      </c>
      <c r="S858">
        <v>100</v>
      </c>
      <c r="T858" t="s">
        <v>944</v>
      </c>
      <c r="U858">
        <v>0</v>
      </c>
      <c r="V858" t="s">
        <v>6204</v>
      </c>
      <c r="W858" t="s">
        <v>6205</v>
      </c>
      <c r="X858" t="s">
        <v>6206</v>
      </c>
      <c r="Y858" t="s">
        <v>765</v>
      </c>
    </row>
    <row r="859" spans="1:25">
      <c r="A859">
        <v>858</v>
      </c>
      <c r="B859" t="s">
        <v>6207</v>
      </c>
      <c r="C859" t="s">
        <v>6208</v>
      </c>
      <c r="D859" t="s">
        <v>6209</v>
      </c>
      <c r="E859" s="1">
        <v>2831294</v>
      </c>
      <c r="I859" t="s">
        <v>6210</v>
      </c>
      <c r="J859" t="s">
        <v>5944</v>
      </c>
      <c r="M859" t="s">
        <v>6211</v>
      </c>
      <c r="N859" t="s">
        <v>6212</v>
      </c>
      <c r="R859" t="s">
        <v>1044</v>
      </c>
      <c r="V859" t="s">
        <v>6213</v>
      </c>
      <c r="W859" t="s">
        <v>6214</v>
      </c>
      <c r="X859" t="s">
        <v>6215</v>
      </c>
      <c r="Y859" t="s">
        <v>924</v>
      </c>
    </row>
    <row r="860" spans="1:25">
      <c r="A860">
        <v>859</v>
      </c>
      <c r="B860" t="s">
        <v>6216</v>
      </c>
      <c r="C860" t="s">
        <v>6217</v>
      </c>
      <c r="D860" t="s">
        <v>6218</v>
      </c>
      <c r="E860" s="1">
        <v>2590000</v>
      </c>
      <c r="H860" t="s">
        <v>6219</v>
      </c>
      <c r="I860" t="s">
        <v>6220</v>
      </c>
      <c r="J860" t="s">
        <v>6221</v>
      </c>
      <c r="K860">
        <v>221869.0398</v>
      </c>
      <c r="L860">
        <v>2577073.3390000002</v>
      </c>
      <c r="M860" t="s">
        <v>6221</v>
      </c>
      <c r="N860" t="s">
        <v>6222</v>
      </c>
      <c r="O860">
        <v>1100701</v>
      </c>
      <c r="P860">
        <v>1100930</v>
      </c>
      <c r="Q860">
        <v>1101215</v>
      </c>
      <c r="R860">
        <v>100</v>
      </c>
      <c r="S860">
        <v>100</v>
      </c>
      <c r="T860" t="s">
        <v>944</v>
      </c>
      <c r="U860">
        <v>0</v>
      </c>
      <c r="V860" t="s">
        <v>6223</v>
      </c>
      <c r="W860" t="s">
        <v>6224</v>
      </c>
      <c r="X860" t="s">
        <v>6225</v>
      </c>
      <c r="Y860" t="s">
        <v>924</v>
      </c>
    </row>
    <row r="861" spans="1:25">
      <c r="A861">
        <v>860</v>
      </c>
      <c r="B861" t="s">
        <v>6216</v>
      </c>
      <c r="C861" t="s">
        <v>6226</v>
      </c>
      <c r="D861" t="s">
        <v>6227</v>
      </c>
      <c r="E861" s="1">
        <v>4390000</v>
      </c>
      <c r="H861" t="s">
        <v>6219</v>
      </c>
      <c r="I861" t="s">
        <v>6220</v>
      </c>
      <c r="J861" t="s">
        <v>6221</v>
      </c>
      <c r="K861">
        <v>218037.59839999999</v>
      </c>
      <c r="L861">
        <v>2570904.8590000002</v>
      </c>
      <c r="M861" t="s">
        <v>6221</v>
      </c>
      <c r="N861" t="s">
        <v>6228</v>
      </c>
      <c r="O861">
        <v>1101216</v>
      </c>
      <c r="P861">
        <v>1110613</v>
      </c>
      <c r="R861">
        <v>60.1</v>
      </c>
      <c r="S861">
        <v>56.88</v>
      </c>
      <c r="T861" t="s">
        <v>964</v>
      </c>
      <c r="U861" s="1">
        <v>1898729</v>
      </c>
      <c r="V861" t="s">
        <v>6229</v>
      </c>
      <c r="W861" t="s">
        <v>6224</v>
      </c>
      <c r="X861" t="s">
        <v>6230</v>
      </c>
      <c r="Y861" t="s">
        <v>924</v>
      </c>
    </row>
  </sheetData>
  <phoneticPr fontId="54"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85" zoomScaleNormal="85" zoomScaleSheetLayoutView="100" workbookViewId="0">
      <selection sqref="A1:L1"/>
    </sheetView>
  </sheetViews>
  <sheetFormatPr defaultColWidth="9" defaultRowHeight="20.25"/>
  <cols>
    <col min="1" max="1" width="5.125" style="46" customWidth="1"/>
    <col min="2" max="3" width="4.375" style="47" customWidth="1"/>
    <col min="4" max="4" width="8.625" style="47" customWidth="1"/>
    <col min="5" max="5" width="13.375" style="48" customWidth="1"/>
    <col min="6" max="6" width="4.125" style="48" customWidth="1"/>
    <col min="7" max="7" width="6.875" style="48" customWidth="1"/>
    <col min="8" max="8" width="5.875" style="48" customWidth="1"/>
    <col min="9" max="9" width="3.125" style="48" customWidth="1"/>
    <col min="10" max="10" width="14" style="48" customWidth="1"/>
    <col min="11" max="11" width="9" style="46"/>
    <col min="12" max="12" width="15.875" style="46" customWidth="1"/>
    <col min="13" max="13" width="9" style="46"/>
    <col min="14" max="14" width="66" style="46" customWidth="1"/>
    <col min="15" max="259" width="9" style="46"/>
    <col min="260" max="260" width="20.625" style="46" customWidth="1"/>
    <col min="261" max="261" width="13" style="46" customWidth="1"/>
    <col min="262" max="265" width="9" style="46"/>
    <col min="266" max="266" width="23.625" style="46" customWidth="1"/>
    <col min="267" max="515" width="9" style="46"/>
    <col min="516" max="516" width="20.625" style="46" customWidth="1"/>
    <col min="517" max="517" width="13" style="46" customWidth="1"/>
    <col min="518" max="521" width="9" style="46"/>
    <col min="522" max="522" width="23.625" style="46" customWidth="1"/>
    <col min="523" max="771" width="9" style="46"/>
    <col min="772" max="772" width="20.625" style="46" customWidth="1"/>
    <col min="773" max="773" width="13" style="46" customWidth="1"/>
    <col min="774" max="777" width="9" style="46"/>
    <col min="778" max="778" width="23.625" style="46" customWidth="1"/>
    <col min="779" max="1027" width="9" style="46"/>
    <col min="1028" max="1028" width="20.625" style="46" customWidth="1"/>
    <col min="1029" max="1029" width="13" style="46" customWidth="1"/>
    <col min="1030" max="1033" width="9" style="46"/>
    <col min="1034" max="1034" width="23.625" style="46" customWidth="1"/>
    <col min="1035" max="1283" width="9" style="46"/>
    <col min="1284" max="1284" width="20.625" style="46" customWidth="1"/>
    <col min="1285" max="1285" width="13" style="46" customWidth="1"/>
    <col min="1286" max="1289" width="9" style="46"/>
    <col min="1290" max="1290" width="23.625" style="46" customWidth="1"/>
    <col min="1291" max="1539" width="9" style="46"/>
    <col min="1540" max="1540" width="20.625" style="46" customWidth="1"/>
    <col min="1541" max="1541" width="13" style="46" customWidth="1"/>
    <col min="1542" max="1545" width="9" style="46"/>
    <col min="1546" max="1546" width="23.625" style="46" customWidth="1"/>
    <col min="1547" max="1795" width="9" style="46"/>
    <col min="1796" max="1796" width="20.625" style="46" customWidth="1"/>
    <col min="1797" max="1797" width="13" style="46" customWidth="1"/>
    <col min="1798" max="1801" width="9" style="46"/>
    <col min="1802" max="1802" width="23.625" style="46" customWidth="1"/>
    <col min="1803" max="2051" width="9" style="46"/>
    <col min="2052" max="2052" width="20.625" style="46" customWidth="1"/>
    <col min="2053" max="2053" width="13" style="46" customWidth="1"/>
    <col min="2054" max="2057" width="9" style="46"/>
    <col min="2058" max="2058" width="23.625" style="46" customWidth="1"/>
    <col min="2059" max="2307" width="9" style="46"/>
    <col min="2308" max="2308" width="20.625" style="46" customWidth="1"/>
    <col min="2309" max="2309" width="13" style="46" customWidth="1"/>
    <col min="2310" max="2313" width="9" style="46"/>
    <col min="2314" max="2314" width="23.625" style="46" customWidth="1"/>
    <col min="2315" max="2563" width="9" style="46"/>
    <col min="2564" max="2564" width="20.625" style="46" customWidth="1"/>
    <col min="2565" max="2565" width="13" style="46" customWidth="1"/>
    <col min="2566" max="2569" width="9" style="46"/>
    <col min="2570" max="2570" width="23.625" style="46" customWidth="1"/>
    <col min="2571" max="2819" width="9" style="46"/>
    <col min="2820" max="2820" width="20.625" style="46" customWidth="1"/>
    <col min="2821" max="2821" width="13" style="46" customWidth="1"/>
    <col min="2822" max="2825" width="9" style="46"/>
    <col min="2826" max="2826" width="23.625" style="46" customWidth="1"/>
    <col min="2827" max="3075" width="9" style="46"/>
    <col min="3076" max="3076" width="20.625" style="46" customWidth="1"/>
    <col min="3077" max="3077" width="13" style="46" customWidth="1"/>
    <col min="3078" max="3081" width="9" style="46"/>
    <col min="3082" max="3082" width="23.625" style="46" customWidth="1"/>
    <col min="3083" max="3331" width="9" style="46"/>
    <col min="3332" max="3332" width="20.625" style="46" customWidth="1"/>
    <col min="3333" max="3333" width="13" style="46" customWidth="1"/>
    <col min="3334" max="3337" width="9" style="46"/>
    <col min="3338" max="3338" width="23.625" style="46" customWidth="1"/>
    <col min="3339" max="3587" width="9" style="46"/>
    <col min="3588" max="3588" width="20.625" style="46" customWidth="1"/>
    <col min="3589" max="3589" width="13" style="46" customWidth="1"/>
    <col min="3590" max="3593" width="9" style="46"/>
    <col min="3594" max="3594" width="23.625" style="46" customWidth="1"/>
    <col min="3595" max="3843" width="9" style="46"/>
    <col min="3844" max="3844" width="20.625" style="46" customWidth="1"/>
    <col min="3845" max="3845" width="13" style="46" customWidth="1"/>
    <col min="3846" max="3849" width="9" style="46"/>
    <col min="3850" max="3850" width="23.625" style="46" customWidth="1"/>
    <col min="3851" max="4099" width="9" style="46"/>
    <col min="4100" max="4100" width="20.625" style="46" customWidth="1"/>
    <col min="4101" max="4101" width="13" style="46" customWidth="1"/>
    <col min="4102" max="4105" width="9" style="46"/>
    <col min="4106" max="4106" width="23.625" style="46" customWidth="1"/>
    <col min="4107" max="4355" width="9" style="46"/>
    <col min="4356" max="4356" width="20.625" style="46" customWidth="1"/>
    <col min="4357" max="4357" width="13" style="46" customWidth="1"/>
    <col min="4358" max="4361" width="9" style="46"/>
    <col min="4362" max="4362" width="23.625" style="46" customWidth="1"/>
    <col min="4363" max="4611" width="9" style="46"/>
    <col min="4612" max="4612" width="20.625" style="46" customWidth="1"/>
    <col min="4613" max="4613" width="13" style="46" customWidth="1"/>
    <col min="4614" max="4617" width="9" style="46"/>
    <col min="4618" max="4618" width="23.625" style="46" customWidth="1"/>
    <col min="4619" max="4867" width="9" style="46"/>
    <col min="4868" max="4868" width="20.625" style="46" customWidth="1"/>
    <col min="4869" max="4869" width="13" style="46" customWidth="1"/>
    <col min="4870" max="4873" width="9" style="46"/>
    <col min="4874" max="4874" width="23.625" style="46" customWidth="1"/>
    <col min="4875" max="5123" width="9" style="46"/>
    <col min="5124" max="5124" width="20.625" style="46" customWidth="1"/>
    <col min="5125" max="5125" width="13" style="46" customWidth="1"/>
    <col min="5126" max="5129" width="9" style="46"/>
    <col min="5130" max="5130" width="23.625" style="46" customWidth="1"/>
    <col min="5131" max="5379" width="9" style="46"/>
    <col min="5380" max="5380" width="20.625" style="46" customWidth="1"/>
    <col min="5381" max="5381" width="13" style="46" customWidth="1"/>
    <col min="5382" max="5385" width="9" style="46"/>
    <col min="5386" max="5386" width="23.625" style="46" customWidth="1"/>
    <col min="5387" max="5635" width="9" style="46"/>
    <col min="5636" max="5636" width="20.625" style="46" customWidth="1"/>
    <col min="5637" max="5637" width="13" style="46" customWidth="1"/>
    <col min="5638" max="5641" width="9" style="46"/>
    <col min="5642" max="5642" width="23.625" style="46" customWidth="1"/>
    <col min="5643" max="5891" width="9" style="46"/>
    <col min="5892" max="5892" width="20.625" style="46" customWidth="1"/>
    <col min="5893" max="5893" width="13" style="46" customWidth="1"/>
    <col min="5894" max="5897" width="9" style="46"/>
    <col min="5898" max="5898" width="23.625" style="46" customWidth="1"/>
    <col min="5899" max="6147" width="9" style="46"/>
    <col min="6148" max="6148" width="20.625" style="46" customWidth="1"/>
    <col min="6149" max="6149" width="13" style="46" customWidth="1"/>
    <col min="6150" max="6153" width="9" style="46"/>
    <col min="6154" max="6154" width="23.625" style="46" customWidth="1"/>
    <col min="6155" max="6403" width="9" style="46"/>
    <col min="6404" max="6404" width="20.625" style="46" customWidth="1"/>
    <col min="6405" max="6405" width="13" style="46" customWidth="1"/>
    <col min="6406" max="6409" width="9" style="46"/>
    <col min="6410" max="6410" width="23.625" style="46" customWidth="1"/>
    <col min="6411" max="6659" width="9" style="46"/>
    <col min="6660" max="6660" width="20.625" style="46" customWidth="1"/>
    <col min="6661" max="6661" width="13" style="46" customWidth="1"/>
    <col min="6662" max="6665" width="9" style="46"/>
    <col min="6666" max="6666" width="23.625" style="46" customWidth="1"/>
    <col min="6667" max="6915" width="9" style="46"/>
    <col min="6916" max="6916" width="20.625" style="46" customWidth="1"/>
    <col min="6917" max="6917" width="13" style="46" customWidth="1"/>
    <col min="6918" max="6921" width="9" style="46"/>
    <col min="6922" max="6922" width="23.625" style="46" customWidth="1"/>
    <col min="6923" max="7171" width="9" style="46"/>
    <col min="7172" max="7172" width="20.625" style="46" customWidth="1"/>
    <col min="7173" max="7173" width="13" style="46" customWidth="1"/>
    <col min="7174" max="7177" width="9" style="46"/>
    <col min="7178" max="7178" width="23.625" style="46" customWidth="1"/>
    <col min="7179" max="7427" width="9" style="46"/>
    <col min="7428" max="7428" width="20.625" style="46" customWidth="1"/>
    <col min="7429" max="7429" width="13" style="46" customWidth="1"/>
    <col min="7430" max="7433" width="9" style="46"/>
    <col min="7434" max="7434" width="23.625" style="46" customWidth="1"/>
    <col min="7435" max="7683" width="9" style="46"/>
    <col min="7684" max="7684" width="20.625" style="46" customWidth="1"/>
    <col min="7685" max="7685" width="13" style="46" customWidth="1"/>
    <col min="7686" max="7689" width="9" style="46"/>
    <col min="7690" max="7690" width="23.625" style="46" customWidth="1"/>
    <col min="7691" max="7939" width="9" style="46"/>
    <col min="7940" max="7940" width="20.625" style="46" customWidth="1"/>
    <col min="7941" max="7941" width="13" style="46" customWidth="1"/>
    <col min="7942" max="7945" width="9" style="46"/>
    <col min="7946" max="7946" width="23.625" style="46" customWidth="1"/>
    <col min="7947" max="8195" width="9" style="46"/>
    <col min="8196" max="8196" width="20.625" style="46" customWidth="1"/>
    <col min="8197" max="8197" width="13" style="46" customWidth="1"/>
    <col min="8198" max="8201" width="9" style="46"/>
    <col min="8202" max="8202" width="23.625" style="46" customWidth="1"/>
    <col min="8203" max="8451" width="9" style="46"/>
    <col min="8452" max="8452" width="20.625" style="46" customWidth="1"/>
    <col min="8453" max="8453" width="13" style="46" customWidth="1"/>
    <col min="8454" max="8457" width="9" style="46"/>
    <col min="8458" max="8458" width="23.625" style="46" customWidth="1"/>
    <col min="8459" max="8707" width="9" style="46"/>
    <col min="8708" max="8708" width="20.625" style="46" customWidth="1"/>
    <col min="8709" max="8709" width="13" style="46" customWidth="1"/>
    <col min="8710" max="8713" width="9" style="46"/>
    <col min="8714" max="8714" width="23.625" style="46" customWidth="1"/>
    <col min="8715" max="8963" width="9" style="46"/>
    <col min="8964" max="8964" width="20.625" style="46" customWidth="1"/>
    <col min="8965" max="8965" width="13" style="46" customWidth="1"/>
    <col min="8966" max="8969" width="9" style="46"/>
    <col min="8970" max="8970" width="23.625" style="46" customWidth="1"/>
    <col min="8971" max="9219" width="9" style="46"/>
    <col min="9220" max="9220" width="20.625" style="46" customWidth="1"/>
    <col min="9221" max="9221" width="13" style="46" customWidth="1"/>
    <col min="9222" max="9225" width="9" style="46"/>
    <col min="9226" max="9226" width="23.625" style="46" customWidth="1"/>
    <col min="9227" max="9475" width="9" style="46"/>
    <col min="9476" max="9476" width="20.625" style="46" customWidth="1"/>
    <col min="9477" max="9477" width="13" style="46" customWidth="1"/>
    <col min="9478" max="9481" width="9" style="46"/>
    <col min="9482" max="9482" width="23.625" style="46" customWidth="1"/>
    <col min="9483" max="9731" width="9" style="46"/>
    <col min="9732" max="9732" width="20.625" style="46" customWidth="1"/>
    <col min="9733" max="9733" width="13" style="46" customWidth="1"/>
    <col min="9734" max="9737" width="9" style="46"/>
    <col min="9738" max="9738" width="23.625" style="46" customWidth="1"/>
    <col min="9739" max="9987" width="9" style="46"/>
    <col min="9988" max="9988" width="20.625" style="46" customWidth="1"/>
    <col min="9989" max="9989" width="13" style="46" customWidth="1"/>
    <col min="9990" max="9993" width="9" style="46"/>
    <col min="9994" max="9994" width="23.625" style="46" customWidth="1"/>
    <col min="9995" max="10243" width="9" style="46"/>
    <col min="10244" max="10244" width="20.625" style="46" customWidth="1"/>
    <col min="10245" max="10245" width="13" style="46" customWidth="1"/>
    <col min="10246" max="10249" width="9" style="46"/>
    <col min="10250" max="10250" width="23.625" style="46" customWidth="1"/>
    <col min="10251" max="10499" width="9" style="46"/>
    <col min="10500" max="10500" width="20.625" style="46" customWidth="1"/>
    <col min="10501" max="10501" width="13" style="46" customWidth="1"/>
    <col min="10502" max="10505" width="9" style="46"/>
    <col min="10506" max="10506" width="23.625" style="46" customWidth="1"/>
    <col min="10507" max="10755" width="9" style="46"/>
    <col min="10756" max="10756" width="20.625" style="46" customWidth="1"/>
    <col min="10757" max="10757" width="13" style="46" customWidth="1"/>
    <col min="10758" max="10761" width="9" style="46"/>
    <col min="10762" max="10762" width="23.625" style="46" customWidth="1"/>
    <col min="10763" max="11011" width="9" style="46"/>
    <col min="11012" max="11012" width="20.625" style="46" customWidth="1"/>
    <col min="11013" max="11013" width="13" style="46" customWidth="1"/>
    <col min="11014" max="11017" width="9" style="46"/>
    <col min="11018" max="11018" width="23.625" style="46" customWidth="1"/>
    <col min="11019" max="11267" width="9" style="46"/>
    <col min="11268" max="11268" width="20.625" style="46" customWidth="1"/>
    <col min="11269" max="11269" width="13" style="46" customWidth="1"/>
    <col min="11270" max="11273" width="9" style="46"/>
    <col min="11274" max="11274" width="23.625" style="46" customWidth="1"/>
    <col min="11275" max="11523" width="9" style="46"/>
    <col min="11524" max="11524" width="20.625" style="46" customWidth="1"/>
    <col min="11525" max="11525" width="13" style="46" customWidth="1"/>
    <col min="11526" max="11529" width="9" style="46"/>
    <col min="11530" max="11530" width="23.625" style="46" customWidth="1"/>
    <col min="11531" max="11779" width="9" style="46"/>
    <col min="11780" max="11780" width="20.625" style="46" customWidth="1"/>
    <col min="11781" max="11781" width="13" style="46" customWidth="1"/>
    <col min="11782" max="11785" width="9" style="46"/>
    <col min="11786" max="11786" width="23.625" style="46" customWidth="1"/>
    <col min="11787" max="12035" width="9" style="46"/>
    <col min="12036" max="12036" width="20.625" style="46" customWidth="1"/>
    <col min="12037" max="12037" width="13" style="46" customWidth="1"/>
    <col min="12038" max="12041" width="9" style="46"/>
    <col min="12042" max="12042" width="23.625" style="46" customWidth="1"/>
    <col min="12043" max="12291" width="9" style="46"/>
    <col min="12292" max="12292" width="20.625" style="46" customWidth="1"/>
    <col min="12293" max="12293" width="13" style="46" customWidth="1"/>
    <col min="12294" max="12297" width="9" style="46"/>
    <col min="12298" max="12298" width="23.625" style="46" customWidth="1"/>
    <col min="12299" max="12547" width="9" style="46"/>
    <col min="12548" max="12548" width="20.625" style="46" customWidth="1"/>
    <col min="12549" max="12549" width="13" style="46" customWidth="1"/>
    <col min="12550" max="12553" width="9" style="46"/>
    <col min="12554" max="12554" width="23.625" style="46" customWidth="1"/>
    <col min="12555" max="12803" width="9" style="46"/>
    <col min="12804" max="12804" width="20.625" style="46" customWidth="1"/>
    <col min="12805" max="12805" width="13" style="46" customWidth="1"/>
    <col min="12806" max="12809" width="9" style="46"/>
    <col min="12810" max="12810" width="23.625" style="46" customWidth="1"/>
    <col min="12811" max="13059" width="9" style="46"/>
    <col min="13060" max="13060" width="20.625" style="46" customWidth="1"/>
    <col min="13061" max="13061" width="13" style="46" customWidth="1"/>
    <col min="13062" max="13065" width="9" style="46"/>
    <col min="13066" max="13066" width="23.625" style="46" customWidth="1"/>
    <col min="13067" max="13315" width="9" style="46"/>
    <col min="13316" max="13316" width="20.625" style="46" customWidth="1"/>
    <col min="13317" max="13317" width="13" style="46" customWidth="1"/>
    <col min="13318" max="13321" width="9" style="46"/>
    <col min="13322" max="13322" width="23.625" style="46" customWidth="1"/>
    <col min="13323" max="13571" width="9" style="46"/>
    <col min="13572" max="13572" width="20.625" style="46" customWidth="1"/>
    <col min="13573" max="13573" width="13" style="46" customWidth="1"/>
    <col min="13574" max="13577" width="9" style="46"/>
    <col min="13578" max="13578" width="23.625" style="46" customWidth="1"/>
    <col min="13579" max="13827" width="9" style="46"/>
    <col min="13828" max="13828" width="20.625" style="46" customWidth="1"/>
    <col min="13829" max="13829" width="13" style="46" customWidth="1"/>
    <col min="13830" max="13833" width="9" style="46"/>
    <col min="13834" max="13834" width="23.625" style="46" customWidth="1"/>
    <col min="13835" max="14083" width="9" style="46"/>
    <col min="14084" max="14084" width="20.625" style="46" customWidth="1"/>
    <col min="14085" max="14085" width="13" style="46" customWidth="1"/>
    <col min="14086" max="14089" width="9" style="46"/>
    <col min="14090" max="14090" width="23.625" style="46" customWidth="1"/>
    <col min="14091" max="14339" width="9" style="46"/>
    <col min="14340" max="14340" width="20.625" style="46" customWidth="1"/>
    <col min="14341" max="14341" width="13" style="46" customWidth="1"/>
    <col min="14342" max="14345" width="9" style="46"/>
    <col min="14346" max="14346" width="23.625" style="46" customWidth="1"/>
    <col min="14347" max="14595" width="9" style="46"/>
    <col min="14596" max="14596" width="20.625" style="46" customWidth="1"/>
    <col min="14597" max="14597" width="13" style="46" customWidth="1"/>
    <col min="14598" max="14601" width="9" style="46"/>
    <col min="14602" max="14602" width="23.625" style="46" customWidth="1"/>
    <col min="14603" max="14851" width="9" style="46"/>
    <col min="14852" max="14852" width="20.625" style="46" customWidth="1"/>
    <col min="14853" max="14853" width="13" style="46" customWidth="1"/>
    <col min="14854" max="14857" width="9" style="46"/>
    <col min="14858" max="14858" width="23.625" style="46" customWidth="1"/>
    <col min="14859" max="15107" width="9" style="46"/>
    <col min="15108" max="15108" width="20.625" style="46" customWidth="1"/>
    <col min="15109" max="15109" width="13" style="46" customWidth="1"/>
    <col min="15110" max="15113" width="9" style="46"/>
    <col min="15114" max="15114" width="23.625" style="46" customWidth="1"/>
    <col min="15115" max="15363" width="9" style="46"/>
    <col min="15364" max="15364" width="20.625" style="46" customWidth="1"/>
    <col min="15365" max="15365" width="13" style="46" customWidth="1"/>
    <col min="15366" max="15369" width="9" style="46"/>
    <col min="15370" max="15370" width="23.625" style="46" customWidth="1"/>
    <col min="15371" max="15619" width="9" style="46"/>
    <col min="15620" max="15620" width="20.625" style="46" customWidth="1"/>
    <col min="15621" max="15621" width="13" style="46" customWidth="1"/>
    <col min="15622" max="15625" width="9" style="46"/>
    <col min="15626" max="15626" width="23.625" style="46" customWidth="1"/>
    <col min="15627" max="15875" width="9" style="46"/>
    <col min="15876" max="15876" width="20.625" style="46" customWidth="1"/>
    <col min="15877" max="15877" width="13" style="46" customWidth="1"/>
    <col min="15878" max="15881" width="9" style="46"/>
    <col min="15882" max="15882" width="23.625" style="46" customWidth="1"/>
    <col min="15883" max="16131" width="9" style="46"/>
    <col min="16132" max="16132" width="20.625" style="46" customWidth="1"/>
    <col min="16133" max="16133" width="13" style="46" customWidth="1"/>
    <col min="16134" max="16137" width="9" style="46"/>
    <col min="16138" max="16138" width="23.625" style="46" customWidth="1"/>
    <col min="16139" max="16384" width="9" style="46"/>
  </cols>
  <sheetData>
    <row r="1" spans="1:19" ht="37.5" customHeight="1">
      <c r="A1" s="174" t="s">
        <v>58</v>
      </c>
      <c r="B1" s="174"/>
      <c r="C1" s="174"/>
      <c r="D1" s="174"/>
      <c r="E1" s="174"/>
      <c r="F1" s="174"/>
      <c r="G1" s="174"/>
      <c r="H1" s="174"/>
      <c r="I1" s="174"/>
      <c r="J1" s="174"/>
      <c r="K1" s="174"/>
      <c r="L1" s="174"/>
    </row>
    <row r="2" spans="1:19" ht="45" customHeight="1">
      <c r="A2" s="175" t="s">
        <v>59</v>
      </c>
      <c r="B2" s="176"/>
      <c r="C2" s="176"/>
      <c r="D2" s="177" t="s">
        <v>60</v>
      </c>
      <c r="E2" s="177"/>
      <c r="F2" s="177"/>
      <c r="G2" s="177"/>
      <c r="H2" s="177"/>
      <c r="I2" s="177"/>
      <c r="J2" s="177"/>
      <c r="K2" s="177"/>
      <c r="L2" s="178"/>
    </row>
    <row r="3" spans="1:19" ht="26.25" customHeight="1">
      <c r="A3" s="175" t="s">
        <v>61</v>
      </c>
      <c r="B3" s="176"/>
      <c r="C3" s="176"/>
      <c r="D3" s="179" t="s">
        <v>13</v>
      </c>
      <c r="E3" s="179"/>
      <c r="F3" s="179"/>
      <c r="G3" s="179"/>
      <c r="H3" s="179"/>
      <c r="I3" s="179"/>
      <c r="J3" s="179"/>
      <c r="K3" s="179"/>
      <c r="L3" s="180"/>
    </row>
    <row r="4" spans="1:19" ht="26.25" customHeight="1">
      <c r="A4" s="175" t="s">
        <v>62</v>
      </c>
      <c r="B4" s="176"/>
      <c r="C4" s="176"/>
      <c r="D4" s="181" t="s">
        <v>63</v>
      </c>
      <c r="E4" s="181"/>
      <c r="F4" s="181"/>
      <c r="G4" s="181"/>
      <c r="H4" s="181"/>
      <c r="I4" s="181"/>
      <c r="J4" s="181"/>
      <c r="K4" s="181"/>
      <c r="L4" s="182"/>
    </row>
    <row r="5" spans="1:19" ht="21">
      <c r="A5" s="183" t="s">
        <v>64</v>
      </c>
      <c r="B5" s="184"/>
      <c r="C5" s="184"/>
      <c r="D5" s="185"/>
      <c r="E5" s="49" t="s">
        <v>65</v>
      </c>
      <c r="F5" s="186" t="s">
        <v>66</v>
      </c>
      <c r="G5" s="187"/>
      <c r="H5" s="187"/>
      <c r="I5" s="187"/>
      <c r="J5" s="187"/>
      <c r="K5" s="187"/>
      <c r="L5" s="188"/>
      <c r="N5" s="66"/>
    </row>
    <row r="6" spans="1:19" ht="114.95" customHeight="1">
      <c r="A6" s="189">
        <f>基本資訊表!C21</f>
        <v>0.41666666666666702</v>
      </c>
      <c r="B6" s="190"/>
      <c r="C6" s="50" t="s">
        <v>67</v>
      </c>
      <c r="D6" s="51">
        <f t="shared" ref="D6" si="0">A6+TIME(0,E6,0)</f>
        <v>0.45138888888888923</v>
      </c>
      <c r="E6" s="52">
        <v>50</v>
      </c>
      <c r="F6" s="191" t="s">
        <v>68</v>
      </c>
      <c r="G6" s="192"/>
      <c r="H6" s="192"/>
      <c r="I6" s="192"/>
      <c r="J6" s="192"/>
      <c r="K6" s="192"/>
      <c r="L6" s="193"/>
      <c r="M6" s="67"/>
      <c r="N6" s="68"/>
    </row>
    <row r="7" spans="1:19" ht="21" customHeight="1">
      <c r="A7" s="189">
        <f t="shared" ref="A7" si="1">D6</f>
        <v>0.45138888888888923</v>
      </c>
      <c r="B7" s="190"/>
      <c r="C7" s="50" t="s">
        <v>67</v>
      </c>
      <c r="D7" s="51">
        <f>A7+TIME(0,E7,0)</f>
        <v>0.51388888888888928</v>
      </c>
      <c r="E7" s="52">
        <v>90</v>
      </c>
      <c r="F7" s="194" t="s">
        <v>69</v>
      </c>
      <c r="G7" s="195"/>
      <c r="H7" s="195"/>
      <c r="I7" s="195"/>
      <c r="J7" s="195"/>
      <c r="K7" s="195"/>
      <c r="L7" s="196"/>
    </row>
    <row r="8" spans="1:19" ht="24" customHeight="1">
      <c r="A8" s="189">
        <f>D7</f>
        <v>0.51388888888888928</v>
      </c>
      <c r="B8" s="190"/>
      <c r="C8" s="50" t="s">
        <v>67</v>
      </c>
      <c r="D8" s="51">
        <f>A8+TIME(0,E8,0)</f>
        <v>0.53472222222222265</v>
      </c>
      <c r="E8" s="52">
        <v>30</v>
      </c>
      <c r="F8" s="197" t="s">
        <v>70</v>
      </c>
      <c r="G8" s="197"/>
      <c r="H8" s="197"/>
      <c r="I8" s="197"/>
      <c r="J8" s="197"/>
      <c r="K8" s="197"/>
      <c r="L8" s="197"/>
    </row>
    <row r="9" spans="1:19" ht="21" customHeight="1">
      <c r="A9" s="189">
        <f>D8</f>
        <v>0.53472222222222265</v>
      </c>
      <c r="B9" s="190"/>
      <c r="C9" s="50" t="s">
        <v>67</v>
      </c>
      <c r="D9" s="51">
        <f>A9+TIME(0,E9,0)</f>
        <v>0.57638888888888928</v>
      </c>
      <c r="E9" s="52">
        <v>60</v>
      </c>
      <c r="F9" s="197" t="s">
        <v>71</v>
      </c>
      <c r="G9" s="197"/>
      <c r="H9" s="197"/>
      <c r="I9" s="197"/>
      <c r="J9" s="197"/>
      <c r="K9" s="197"/>
      <c r="L9" s="197"/>
    </row>
    <row r="10" spans="1:19" ht="21" customHeight="1">
      <c r="A10" s="189">
        <f>D9</f>
        <v>0.57638888888888928</v>
      </c>
      <c r="B10" s="190"/>
      <c r="C10" s="50" t="s">
        <v>67</v>
      </c>
      <c r="D10" s="51">
        <f>A10+TIME(0,E10,0)</f>
        <v>0.62500000000000044</v>
      </c>
      <c r="E10" s="52">
        <v>70</v>
      </c>
      <c r="F10" s="197" t="s">
        <v>72</v>
      </c>
      <c r="G10" s="197"/>
      <c r="H10" s="197"/>
      <c r="I10" s="197"/>
      <c r="J10" s="197"/>
      <c r="K10" s="197"/>
      <c r="L10" s="197"/>
    </row>
    <row r="11" spans="1:19" ht="21" customHeight="1">
      <c r="A11" s="203">
        <f>D10</f>
        <v>0.62500000000000044</v>
      </c>
      <c r="B11" s="204"/>
      <c r="C11" s="53" t="s">
        <v>67</v>
      </c>
      <c r="D11" s="54"/>
      <c r="E11" s="55" t="s">
        <v>73</v>
      </c>
      <c r="F11" s="205" t="s">
        <v>74</v>
      </c>
      <c r="G11" s="205"/>
      <c r="H11" s="205"/>
      <c r="I11" s="205"/>
      <c r="J11" s="205"/>
      <c r="K11" s="205"/>
      <c r="L11" s="205"/>
    </row>
    <row r="12" spans="1:19" ht="21">
      <c r="A12" s="206" t="s">
        <v>6231</v>
      </c>
      <c r="B12" s="207"/>
      <c r="C12" s="207"/>
      <c r="D12" s="207"/>
      <c r="E12" s="207"/>
      <c r="F12" s="207"/>
      <c r="G12" s="207"/>
      <c r="H12" s="207"/>
      <c r="I12" s="207"/>
      <c r="J12" s="207"/>
      <c r="K12" s="207"/>
      <c r="L12" s="208"/>
    </row>
    <row r="13" spans="1:19" ht="21">
      <c r="A13" s="56" t="str">
        <f>"1、"</f>
        <v>1、</v>
      </c>
      <c r="B13" s="201" t="s">
        <v>76</v>
      </c>
      <c r="C13" s="201"/>
      <c r="D13" s="201"/>
      <c r="E13" s="213" t="s">
        <v>77</v>
      </c>
      <c r="F13" s="213"/>
      <c r="G13" s="213"/>
      <c r="H13" s="213"/>
      <c r="I13" s="213"/>
      <c r="J13" s="213"/>
      <c r="K13" s="213"/>
      <c r="L13" s="214"/>
      <c r="N13" s="69"/>
      <c r="O13" s="198"/>
      <c r="P13" s="198"/>
      <c r="Q13" s="198"/>
      <c r="R13" s="199"/>
      <c r="S13" s="199"/>
    </row>
    <row r="14" spans="1:19" ht="24" customHeight="1">
      <c r="A14" s="59"/>
      <c r="B14" s="57"/>
      <c r="C14" s="57"/>
      <c r="D14" s="57"/>
      <c r="E14" s="213"/>
      <c r="F14" s="213"/>
      <c r="G14" s="213"/>
      <c r="H14" s="213"/>
      <c r="I14" s="213"/>
      <c r="J14" s="213"/>
      <c r="K14" s="213"/>
      <c r="L14" s="214"/>
      <c r="N14" s="70"/>
      <c r="O14" s="70"/>
      <c r="P14" s="70"/>
      <c r="Q14" s="70"/>
      <c r="R14" s="70"/>
      <c r="S14" s="70"/>
    </row>
    <row r="15" spans="1:19" ht="21" customHeight="1">
      <c r="A15" s="56" t="str">
        <f>"2、"</f>
        <v>2、</v>
      </c>
      <c r="B15" s="200" t="s">
        <v>78</v>
      </c>
      <c r="C15" s="200"/>
      <c r="D15" s="200"/>
      <c r="E15" s="200"/>
      <c r="F15" s="201" t="str">
        <f>基本資訊表!C13</f>
        <v>第一河川局三樓會議室</v>
      </c>
      <c r="G15" s="201"/>
      <c r="H15" s="201"/>
      <c r="I15" s="201"/>
      <c r="J15" s="201"/>
      <c r="K15" s="201"/>
      <c r="L15" s="202"/>
    </row>
    <row r="16" spans="1:19" ht="21" customHeight="1">
      <c r="A16" s="59"/>
      <c r="B16" s="58"/>
      <c r="C16" s="58"/>
      <c r="D16" s="58"/>
      <c r="E16" s="60"/>
      <c r="F16" s="201" t="str">
        <f>基本資訊表!C14</f>
        <v>260宜蘭縣宜蘭市民權新路6號</v>
      </c>
      <c r="G16" s="201"/>
      <c r="H16" s="201"/>
      <c r="I16" s="201"/>
      <c r="J16" s="201"/>
      <c r="K16" s="201"/>
      <c r="L16" s="202"/>
    </row>
    <row r="17" spans="1:14" ht="21.75" customHeight="1">
      <c r="A17" s="172" t="str">
        <f>"3、"</f>
        <v>3、</v>
      </c>
      <c r="B17" s="217" t="s">
        <v>79</v>
      </c>
      <c r="C17" s="217"/>
      <c r="D17" s="217"/>
      <c r="E17" s="209" t="s">
        <v>6241</v>
      </c>
      <c r="F17" s="209"/>
      <c r="G17" s="209"/>
      <c r="H17" s="209"/>
      <c r="I17" s="209"/>
      <c r="J17" s="209"/>
      <c r="K17" s="209"/>
      <c r="L17" s="210"/>
      <c r="N17" s="72"/>
    </row>
    <row r="18" spans="1:14" ht="108" customHeight="1">
      <c r="A18" s="173"/>
      <c r="B18" s="218"/>
      <c r="C18" s="218"/>
      <c r="D18" s="218"/>
      <c r="E18" s="209" t="str">
        <f>基本資訊表!C16</f>
        <v xml:space="preserve">高鐵
(北上)204班次台中站(07:48)-南港站(08:45)並於南港站南港站2號出口(興中路)集合後，由主辦單位接駁至簡報地點(或工區現勘)。
</v>
      </c>
      <c r="F18" s="215"/>
      <c r="G18" s="215"/>
      <c r="H18" s="215"/>
      <c r="I18" s="215"/>
      <c r="J18" s="215"/>
      <c r="K18" s="215"/>
      <c r="L18" s="216"/>
      <c r="N18" s="72"/>
    </row>
    <row r="19" spans="1:14" ht="27.75" customHeight="1">
      <c r="A19" s="56" t="str">
        <f>"4、"</f>
        <v>4、</v>
      </c>
      <c r="B19" s="201" t="s">
        <v>80</v>
      </c>
      <c r="C19" s="201"/>
      <c r="D19" s="201"/>
      <c r="E19" s="201"/>
      <c r="F19" s="201"/>
      <c r="G19" s="201"/>
      <c r="H19" s="201"/>
      <c r="I19" s="201"/>
      <c r="J19" s="201"/>
      <c r="K19" s="201"/>
      <c r="L19" s="202"/>
    </row>
    <row r="20" spans="1:14" ht="26.25" customHeight="1">
      <c r="A20" s="56" t="str">
        <f>"5、"</f>
        <v>5、</v>
      </c>
      <c r="B20" s="201" t="s">
        <v>81</v>
      </c>
      <c r="C20" s="201"/>
      <c r="D20" s="201"/>
      <c r="E20" s="201"/>
      <c r="F20" s="201"/>
      <c r="G20" s="201"/>
      <c r="H20" s="201"/>
      <c r="I20" s="201"/>
      <c r="J20" s="201"/>
      <c r="K20" s="201"/>
      <c r="L20" s="202"/>
    </row>
    <row r="21" spans="1:14" ht="44.25" customHeight="1">
      <c r="A21" s="61" t="str">
        <f>"6、"</f>
        <v>6、</v>
      </c>
      <c r="B21" s="209" t="s">
        <v>82</v>
      </c>
      <c r="C21" s="209"/>
      <c r="D21" s="209"/>
      <c r="E21" s="209"/>
      <c r="F21" s="209"/>
      <c r="G21" s="209"/>
      <c r="H21" s="209"/>
      <c r="I21" s="209"/>
      <c r="J21" s="209"/>
      <c r="K21" s="209"/>
      <c r="L21" s="210"/>
    </row>
    <row r="22" spans="1:14" ht="23.25" customHeight="1">
      <c r="A22" s="56" t="str">
        <f>"7、"</f>
        <v>7、</v>
      </c>
      <c r="B22" s="209" t="s">
        <v>83</v>
      </c>
      <c r="C22" s="209"/>
      <c r="D22" s="209"/>
      <c r="E22" s="209"/>
      <c r="F22" s="62"/>
      <c r="G22" s="62"/>
      <c r="H22" s="62"/>
      <c r="I22" s="62"/>
      <c r="J22" s="62"/>
      <c r="K22" s="62"/>
      <c r="L22" s="71"/>
    </row>
    <row r="23" spans="1:14" ht="23.25" customHeight="1">
      <c r="A23" s="59"/>
      <c r="B23" s="209" t="s">
        <v>84</v>
      </c>
      <c r="C23" s="209"/>
      <c r="D23" s="209"/>
      <c r="E23" s="209"/>
      <c r="F23" s="209"/>
      <c r="G23" s="209"/>
      <c r="H23" s="209"/>
      <c r="I23" s="209"/>
      <c r="J23" s="209"/>
      <c r="K23" s="209"/>
      <c r="L23" s="210"/>
    </row>
    <row r="24" spans="1:14" ht="23.25" customHeight="1">
      <c r="A24" s="63"/>
      <c r="B24" s="211" t="s">
        <v>85</v>
      </c>
      <c r="C24" s="211"/>
      <c r="D24" s="211"/>
      <c r="E24" s="211"/>
      <c r="F24" s="211"/>
      <c r="G24" s="211"/>
      <c r="H24" s="211"/>
      <c r="I24" s="211"/>
      <c r="J24" s="211"/>
      <c r="K24" s="211"/>
      <c r="L24" s="212"/>
    </row>
    <row r="25" spans="1:14">
      <c r="A25" s="64"/>
      <c r="B25" s="65"/>
      <c r="C25" s="65"/>
      <c r="D25" s="65"/>
      <c r="E25" s="60"/>
      <c r="F25" s="60"/>
      <c r="G25" s="60"/>
      <c r="H25" s="60"/>
      <c r="I25" s="60"/>
      <c r="J25" s="60"/>
      <c r="K25" s="64"/>
      <c r="L25" s="64"/>
    </row>
    <row r="26" spans="1:14">
      <c r="A26" s="64"/>
      <c r="B26" s="65"/>
      <c r="C26" s="65"/>
      <c r="D26" s="65"/>
      <c r="E26" s="60"/>
      <c r="F26" s="60"/>
      <c r="G26" s="60"/>
      <c r="H26" s="60"/>
      <c r="I26" s="60"/>
      <c r="J26" s="60"/>
      <c r="K26" s="64"/>
      <c r="L26" s="64"/>
    </row>
    <row r="27" spans="1:14">
      <c r="A27" s="64"/>
      <c r="B27" s="65"/>
      <c r="C27" s="65"/>
      <c r="D27" s="65"/>
      <c r="E27" s="60"/>
      <c r="F27" s="60"/>
      <c r="G27" s="60"/>
      <c r="H27" s="60"/>
      <c r="I27" s="60"/>
      <c r="J27" s="60"/>
      <c r="K27" s="64"/>
      <c r="L27" s="64"/>
    </row>
    <row r="29" spans="1:14" ht="21.95" customHeight="1"/>
  </sheetData>
  <mergeCells count="39">
    <mergeCell ref="B21:L21"/>
    <mergeCell ref="B22:E22"/>
    <mergeCell ref="B23:L23"/>
    <mergeCell ref="B24:L24"/>
    <mergeCell ref="E13:L14"/>
    <mergeCell ref="F16:L16"/>
    <mergeCell ref="E17:L17"/>
    <mergeCell ref="B19:L19"/>
    <mergeCell ref="B20:L20"/>
    <mergeCell ref="B13:D13"/>
    <mergeCell ref="E18:L18"/>
    <mergeCell ref="B17:D18"/>
    <mergeCell ref="A9:B9"/>
    <mergeCell ref="F9:L9"/>
    <mergeCell ref="O13:Q13"/>
    <mergeCell ref="R13:S13"/>
    <mergeCell ref="B15:E15"/>
    <mergeCell ref="F15:L15"/>
    <mergeCell ref="A10:B10"/>
    <mergeCell ref="F10:L10"/>
    <mergeCell ref="A11:B11"/>
    <mergeCell ref="F11:L11"/>
    <mergeCell ref="A12:L12"/>
    <mergeCell ref="A17:A18"/>
    <mergeCell ref="A1:L1"/>
    <mergeCell ref="A2:C2"/>
    <mergeCell ref="D2:L2"/>
    <mergeCell ref="A3:C3"/>
    <mergeCell ref="D3:L3"/>
    <mergeCell ref="A4:C4"/>
    <mergeCell ref="D4:L4"/>
    <mergeCell ref="A5:D5"/>
    <mergeCell ref="F5:L5"/>
    <mergeCell ref="A6:B6"/>
    <mergeCell ref="F6:L6"/>
    <mergeCell ref="A7:B7"/>
    <mergeCell ref="F7:L7"/>
    <mergeCell ref="A8:B8"/>
    <mergeCell ref="F8:L8"/>
  </mergeCells>
  <phoneticPr fontId="54" type="noConversion"/>
  <printOptions horizontalCentered="1"/>
  <pageMargins left="0.39305555555555599" right="0.39305555555555599" top="0.39305555555555599" bottom="0.39305555555555599" header="0.51180555555555596" footer="0.51180555555555596"/>
  <pageSetup paperSize="9" scale="9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90" zoomScaleNormal="90" zoomScaleSheetLayoutView="85" workbookViewId="0">
      <selection activeCell="J1" sqref="J1"/>
    </sheetView>
  </sheetViews>
  <sheetFormatPr defaultColWidth="9" defaultRowHeight="16.5"/>
  <cols>
    <col min="1" max="1" width="3.875" customWidth="1"/>
    <col min="2" max="2" width="9.375" customWidth="1"/>
    <col min="3" max="7" width="12.625" customWidth="1"/>
    <col min="8" max="8" width="12.125" customWidth="1"/>
    <col min="9" max="9" width="36.625" customWidth="1"/>
    <col min="10" max="10" width="21.625" customWidth="1"/>
  </cols>
  <sheetData>
    <row r="1" spans="1:11" s="117" customFormat="1" ht="40.5" customHeight="1">
      <c r="A1" s="219" t="s">
        <v>86</v>
      </c>
      <c r="B1" s="219"/>
      <c r="C1" s="219"/>
      <c r="D1" s="219"/>
      <c r="E1" s="219"/>
      <c r="F1" s="219"/>
      <c r="G1" s="219"/>
      <c r="H1" s="219"/>
      <c r="I1" s="219"/>
      <c r="J1" s="153" t="s">
        <v>6240</v>
      </c>
    </row>
    <row r="2" spans="1:11" ht="21" customHeight="1">
      <c r="A2" s="225" t="s">
        <v>87</v>
      </c>
      <c r="B2" s="229" t="s">
        <v>50</v>
      </c>
      <c r="C2" s="229" t="s">
        <v>88</v>
      </c>
      <c r="D2" s="220" t="s">
        <v>89</v>
      </c>
      <c r="E2" s="221"/>
      <c r="F2" s="222"/>
      <c r="G2" s="229" t="s">
        <v>90</v>
      </c>
      <c r="H2" s="241" t="s">
        <v>91</v>
      </c>
      <c r="I2" s="122" t="s">
        <v>92</v>
      </c>
      <c r="J2" s="229" t="s">
        <v>93</v>
      </c>
    </row>
    <row r="3" spans="1:11" ht="21" customHeight="1">
      <c r="A3" s="226"/>
      <c r="B3" s="229"/>
      <c r="C3" s="229"/>
      <c r="D3" s="241" t="s">
        <v>94</v>
      </c>
      <c r="E3" s="241" t="s">
        <v>95</v>
      </c>
      <c r="F3" s="241" t="s">
        <v>96</v>
      </c>
      <c r="G3" s="229"/>
      <c r="H3" s="247"/>
      <c r="I3" s="122" t="s">
        <v>97</v>
      </c>
      <c r="J3" s="229"/>
    </row>
    <row r="4" spans="1:11" ht="21.75" customHeight="1">
      <c r="A4" s="227"/>
      <c r="B4" s="230"/>
      <c r="C4" s="230"/>
      <c r="D4" s="242"/>
      <c r="E4" s="242"/>
      <c r="F4" s="242"/>
      <c r="G4" s="230"/>
      <c r="H4" s="242"/>
      <c r="I4" s="122" t="s">
        <v>98</v>
      </c>
      <c r="J4" s="230"/>
    </row>
    <row r="5" spans="1:11" ht="99">
      <c r="A5" s="228">
        <v>1</v>
      </c>
      <c r="B5" s="231" t="s">
        <v>22</v>
      </c>
      <c r="C5" s="238"/>
      <c r="D5" s="243"/>
      <c r="E5" s="238"/>
      <c r="F5" s="243"/>
      <c r="G5" s="244"/>
      <c r="H5" s="248"/>
      <c r="I5" s="123" t="s">
        <v>99</v>
      </c>
      <c r="J5" s="252" t="s">
        <v>6237</v>
      </c>
    </row>
    <row r="6" spans="1:11" ht="21.6" customHeight="1">
      <c r="A6" s="228"/>
      <c r="B6" s="232"/>
      <c r="C6" s="239"/>
      <c r="D6" s="243"/>
      <c r="E6" s="239"/>
      <c r="F6" s="243"/>
      <c r="G6" s="245"/>
      <c r="H6" s="247"/>
      <c r="I6" s="150" t="s">
        <v>6236</v>
      </c>
      <c r="J6" s="253"/>
    </row>
    <row r="7" spans="1:11" ht="48" customHeight="1">
      <c r="A7" s="228"/>
      <c r="B7" s="233"/>
      <c r="C7" s="240"/>
      <c r="D7" s="243"/>
      <c r="E7" s="240"/>
      <c r="F7" s="243"/>
      <c r="G7" s="246"/>
      <c r="H7" s="242"/>
      <c r="I7" s="124" t="s">
        <v>100</v>
      </c>
      <c r="J7" s="254"/>
      <c r="K7" s="5"/>
    </row>
    <row r="8" spans="1:11" ht="64.5" customHeight="1">
      <c r="A8" s="228"/>
      <c r="B8" s="234"/>
      <c r="C8" s="238"/>
      <c r="D8" s="238"/>
      <c r="E8" s="238"/>
      <c r="F8" s="238"/>
      <c r="G8" s="244"/>
      <c r="H8" s="249"/>
      <c r="I8" s="125"/>
      <c r="J8" s="255"/>
      <c r="K8" s="5"/>
    </row>
    <row r="9" spans="1:11" ht="21.6" customHeight="1">
      <c r="A9" s="228"/>
      <c r="B9" s="235"/>
      <c r="C9" s="239"/>
      <c r="D9" s="239"/>
      <c r="E9" s="239"/>
      <c r="F9" s="239"/>
      <c r="G9" s="245"/>
      <c r="H9" s="250"/>
      <c r="I9" s="126"/>
      <c r="J9" s="256"/>
      <c r="K9" s="5"/>
    </row>
    <row r="10" spans="1:11" ht="60" customHeight="1">
      <c r="A10" s="228"/>
      <c r="B10" s="236"/>
      <c r="C10" s="240"/>
      <c r="D10" s="240"/>
      <c r="E10" s="240"/>
      <c r="F10" s="240"/>
      <c r="G10" s="246"/>
      <c r="H10" s="251"/>
      <c r="I10" s="126"/>
      <c r="J10" s="257"/>
      <c r="K10" s="5"/>
    </row>
    <row r="11" spans="1:11" ht="39" customHeight="1">
      <c r="A11" s="228"/>
      <c r="B11" s="237"/>
      <c r="C11" s="238"/>
      <c r="D11" s="243"/>
      <c r="E11" s="238"/>
      <c r="F11" s="243"/>
      <c r="G11" s="244"/>
      <c r="H11" s="248"/>
      <c r="I11" s="125"/>
      <c r="J11" s="255"/>
    </row>
    <row r="12" spans="1:11" ht="39" customHeight="1">
      <c r="A12" s="228"/>
      <c r="B12" s="237"/>
      <c r="C12" s="239"/>
      <c r="D12" s="243"/>
      <c r="E12" s="239"/>
      <c r="F12" s="243"/>
      <c r="G12" s="245"/>
      <c r="H12" s="247"/>
      <c r="I12" s="125"/>
      <c r="J12" s="256"/>
    </row>
    <row r="13" spans="1:11" ht="37.5" customHeight="1">
      <c r="A13" s="228"/>
      <c r="B13" s="237"/>
      <c r="C13" s="240"/>
      <c r="D13" s="243"/>
      <c r="E13" s="240"/>
      <c r="F13" s="243"/>
      <c r="G13" s="246"/>
      <c r="H13" s="242"/>
      <c r="I13" s="125"/>
      <c r="J13" s="257"/>
    </row>
    <row r="14" spans="1:11" ht="24.75" customHeight="1">
      <c r="A14" s="223" t="s">
        <v>101</v>
      </c>
      <c r="B14" s="224"/>
      <c r="C14" s="118">
        <f>C5+C8+C11</f>
        <v>0</v>
      </c>
      <c r="D14" s="118"/>
      <c r="E14" s="118"/>
      <c r="F14" s="118"/>
      <c r="G14" s="118"/>
      <c r="H14" s="119"/>
      <c r="I14" s="127"/>
      <c r="J14" s="128"/>
    </row>
    <row r="15" spans="1:11">
      <c r="C15" s="120"/>
      <c r="D15" s="120"/>
      <c r="E15" s="120"/>
      <c r="F15" s="120"/>
      <c r="G15" s="120"/>
      <c r="H15" s="120"/>
    </row>
    <row r="16" spans="1:11">
      <c r="C16" s="121"/>
      <c r="D16" s="121"/>
      <c r="E16" s="121"/>
      <c r="F16" s="121"/>
      <c r="G16" s="120"/>
      <c r="H16" s="120"/>
    </row>
  </sheetData>
  <mergeCells count="39">
    <mergeCell ref="H2:H4"/>
    <mergeCell ref="H5:H7"/>
    <mergeCell ref="H8:H10"/>
    <mergeCell ref="H11:H13"/>
    <mergeCell ref="J2:J4"/>
    <mergeCell ref="J5:J7"/>
    <mergeCell ref="J8:J10"/>
    <mergeCell ref="J11:J13"/>
    <mergeCell ref="F3:F4"/>
    <mergeCell ref="F5:F7"/>
    <mergeCell ref="F8:F10"/>
    <mergeCell ref="F11:F13"/>
    <mergeCell ref="G2:G4"/>
    <mergeCell ref="G5:G7"/>
    <mergeCell ref="G8:G10"/>
    <mergeCell ref="G11:G13"/>
    <mergeCell ref="D5:D7"/>
    <mergeCell ref="D8:D10"/>
    <mergeCell ref="D11:D13"/>
    <mergeCell ref="E3:E4"/>
    <mergeCell ref="E5:E7"/>
    <mergeCell ref="E8:E10"/>
    <mergeCell ref="E11:E13"/>
    <mergeCell ref="A1:I1"/>
    <mergeCell ref="D2:F2"/>
    <mergeCell ref="A14:B14"/>
    <mergeCell ref="A2:A4"/>
    <mergeCell ref="A5:A7"/>
    <mergeCell ref="A8:A10"/>
    <mergeCell ref="A11:A13"/>
    <mergeCell ref="B2:B4"/>
    <mergeCell ref="B5:B7"/>
    <mergeCell ref="B8:B10"/>
    <mergeCell ref="B11:B13"/>
    <mergeCell ref="C2:C4"/>
    <mergeCell ref="C5:C7"/>
    <mergeCell ref="C8:C10"/>
    <mergeCell ref="C11:C13"/>
    <mergeCell ref="D3:D4"/>
  </mergeCells>
  <phoneticPr fontId="54" type="noConversion"/>
  <printOptions horizontalCentered="1"/>
  <pageMargins left="0.35416666666666702" right="0.156944444444444" top="0.78680555555555598" bottom="0.59027777777777801" header="0.31458333333333299" footer="0.31458333333333299"/>
  <pageSetup paperSize="9" scale="97" orientation="landscape" r:id="rId1"/>
  <headerFooter alignWithMargins="0">
    <oddFooter>&amp;C&amp;"標楷體,標準"第 &amp;P 頁，共 &amp;N 頁</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
  <sheetViews>
    <sheetView tabSelected="1" zoomScale="80" zoomScaleNormal="80" zoomScaleSheetLayoutView="100" workbookViewId="0">
      <selection activeCell="C5" sqref="C5:G6"/>
    </sheetView>
  </sheetViews>
  <sheetFormatPr defaultColWidth="9" defaultRowHeight="16.5"/>
  <cols>
    <col min="1" max="1" width="10.125" customWidth="1"/>
    <col min="2" max="2" width="7.375" customWidth="1"/>
    <col min="3" max="7" width="15.625" customWidth="1"/>
  </cols>
  <sheetData>
    <row r="1" spans="1:7" ht="41.25" customHeight="1">
      <c r="A1" s="258" t="s">
        <v>102</v>
      </c>
      <c r="B1" s="258"/>
      <c r="C1" s="258"/>
      <c r="D1" s="258"/>
      <c r="E1" s="258"/>
      <c r="F1" s="258"/>
      <c r="G1" s="258"/>
    </row>
    <row r="2" spans="1:7" ht="55.5" customHeight="1">
      <c r="A2" s="259" t="s">
        <v>103</v>
      </c>
      <c r="B2" s="260"/>
      <c r="C2" s="261" t="s">
        <v>7</v>
      </c>
      <c r="D2" s="262"/>
      <c r="E2" s="262"/>
      <c r="F2" s="262"/>
      <c r="G2" s="263"/>
    </row>
    <row r="3" spans="1:7" ht="35.1" customHeight="1">
      <c r="A3" s="264" t="s">
        <v>104</v>
      </c>
      <c r="B3" s="265"/>
      <c r="C3" s="266" t="s">
        <v>105</v>
      </c>
      <c r="D3" s="267"/>
      <c r="E3" s="267"/>
      <c r="F3" s="267"/>
      <c r="G3" s="268"/>
    </row>
    <row r="4" spans="1:7" ht="35.1" customHeight="1">
      <c r="A4" s="272" t="s">
        <v>106</v>
      </c>
      <c r="B4" s="273"/>
      <c r="C4" s="274" t="s">
        <v>15</v>
      </c>
      <c r="D4" s="275"/>
      <c r="E4" s="275"/>
      <c r="F4" s="275"/>
      <c r="G4" s="276"/>
    </row>
    <row r="5" spans="1:7" ht="33" customHeight="1">
      <c r="A5" s="277" t="s">
        <v>19</v>
      </c>
      <c r="B5" s="278"/>
      <c r="C5" s="408" t="s">
        <v>6238</v>
      </c>
      <c r="D5" s="408"/>
      <c r="E5" s="408"/>
      <c r="F5" s="408"/>
      <c r="G5" s="409"/>
    </row>
    <row r="6" spans="1:7" ht="102" customHeight="1">
      <c r="A6" s="279" t="s">
        <v>18</v>
      </c>
      <c r="B6" s="280"/>
      <c r="C6" s="410"/>
      <c r="D6" s="410"/>
      <c r="E6" s="410"/>
      <c r="F6" s="107" t="s">
        <v>6242</v>
      </c>
      <c r="G6" s="411"/>
    </row>
    <row r="7" spans="1:7" ht="45" customHeight="1">
      <c r="A7" s="269" t="s">
        <v>107</v>
      </c>
      <c r="B7" s="108" t="s">
        <v>108</v>
      </c>
      <c r="C7" s="109"/>
      <c r="D7" s="109"/>
      <c r="E7" s="109"/>
      <c r="F7" s="109"/>
      <c r="G7" s="110"/>
    </row>
    <row r="8" spans="1:7" ht="45" customHeight="1">
      <c r="A8" s="270"/>
      <c r="B8" s="104" t="s">
        <v>109</v>
      </c>
      <c r="C8" s="111"/>
      <c r="D8" s="111"/>
      <c r="E8" s="111"/>
      <c r="F8" s="111"/>
      <c r="G8" s="112"/>
    </row>
    <row r="9" spans="1:7" ht="45" customHeight="1">
      <c r="A9" s="270"/>
      <c r="B9" s="104" t="s">
        <v>108</v>
      </c>
      <c r="C9" s="111"/>
      <c r="D9" s="111"/>
      <c r="E9" s="111"/>
      <c r="F9" s="111"/>
      <c r="G9" s="112"/>
    </row>
    <row r="10" spans="1:7" ht="45" customHeight="1">
      <c r="A10" s="270"/>
      <c r="B10" s="104" t="s">
        <v>109</v>
      </c>
      <c r="C10" s="111"/>
      <c r="D10" s="111"/>
      <c r="E10" s="111"/>
      <c r="F10" s="111"/>
      <c r="G10" s="112"/>
    </row>
    <row r="11" spans="1:7" ht="45" customHeight="1">
      <c r="A11" s="264" t="s">
        <v>110</v>
      </c>
      <c r="B11" s="104" t="s">
        <v>108</v>
      </c>
      <c r="C11" s="111"/>
      <c r="D11" s="111"/>
      <c r="E11" s="111"/>
      <c r="F11" s="111"/>
      <c r="G11" s="112"/>
    </row>
    <row r="12" spans="1:7" ht="45" customHeight="1">
      <c r="A12" s="264"/>
      <c r="B12" s="104" t="s">
        <v>109</v>
      </c>
      <c r="C12" s="111"/>
      <c r="D12" s="111"/>
      <c r="E12" s="111"/>
      <c r="F12" s="111"/>
      <c r="G12" s="112"/>
    </row>
    <row r="13" spans="1:7" ht="45" customHeight="1">
      <c r="A13" s="264"/>
      <c r="B13" s="104" t="s">
        <v>108</v>
      </c>
      <c r="C13" s="111"/>
      <c r="D13" s="111"/>
      <c r="E13" s="111"/>
      <c r="F13" s="111"/>
      <c r="G13" s="112"/>
    </row>
    <row r="14" spans="1:7" ht="45" customHeight="1">
      <c r="A14" s="264"/>
      <c r="B14" s="104" t="s">
        <v>109</v>
      </c>
      <c r="C14" s="111"/>
      <c r="D14" s="111"/>
      <c r="E14" s="111"/>
      <c r="F14" s="111"/>
      <c r="G14" s="112"/>
    </row>
    <row r="15" spans="1:7" ht="45" customHeight="1">
      <c r="A15" s="264" t="s">
        <v>111</v>
      </c>
      <c r="B15" s="104" t="s">
        <v>108</v>
      </c>
      <c r="C15" s="104" t="s">
        <v>112</v>
      </c>
      <c r="D15" s="104" t="s">
        <v>113</v>
      </c>
      <c r="E15" s="104" t="s">
        <v>114</v>
      </c>
      <c r="F15" s="104" t="s">
        <v>115</v>
      </c>
      <c r="G15" s="113"/>
    </row>
    <row r="16" spans="1:7" ht="45" customHeight="1">
      <c r="A16" s="264"/>
      <c r="B16" s="104" t="s">
        <v>109</v>
      </c>
      <c r="C16" s="111"/>
      <c r="D16" s="111"/>
      <c r="E16" s="111"/>
      <c r="F16" s="111"/>
      <c r="G16" s="112"/>
    </row>
    <row r="17" spans="1:7" ht="45" customHeight="1">
      <c r="A17" s="264"/>
      <c r="B17" s="104" t="s">
        <v>108</v>
      </c>
      <c r="C17" s="111"/>
      <c r="D17" s="111"/>
      <c r="E17" s="111"/>
      <c r="F17" s="111"/>
      <c r="G17" s="112"/>
    </row>
    <row r="18" spans="1:7" ht="45" customHeight="1">
      <c r="A18" s="271"/>
      <c r="B18" s="114" t="s">
        <v>109</v>
      </c>
      <c r="C18" s="115"/>
      <c r="D18" s="115"/>
      <c r="E18" s="115"/>
      <c r="F18" s="115"/>
      <c r="G18" s="116"/>
    </row>
  </sheetData>
  <mergeCells count="14">
    <mergeCell ref="A7:A10"/>
    <mergeCell ref="A11:A14"/>
    <mergeCell ref="A15:A18"/>
    <mergeCell ref="A4:B4"/>
    <mergeCell ref="C4:G4"/>
    <mergeCell ref="A5:B5"/>
    <mergeCell ref="C5:G5"/>
    <mergeCell ref="A6:B6"/>
    <mergeCell ref="C6:E6"/>
    <mergeCell ref="A1:G1"/>
    <mergeCell ref="A2:B2"/>
    <mergeCell ref="C2:G2"/>
    <mergeCell ref="A3:B3"/>
    <mergeCell ref="C3:G3"/>
  </mergeCells>
  <phoneticPr fontId="54" type="noConversion"/>
  <printOptions horizontalCentered="1"/>
  <pageMargins left="0.59027777777777801" right="0.59027777777777801" top="0.62986111111111098" bottom="0.74791666666666701" header="0.31458333333333299" footer="0.31458333333333299"/>
  <pageSetup paperSize="9"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80" zoomScaleNormal="80" zoomScaleSheetLayoutView="115" workbookViewId="0">
      <selection activeCell="E4" sqref="E4"/>
    </sheetView>
  </sheetViews>
  <sheetFormatPr defaultColWidth="9" defaultRowHeight="16.5"/>
  <cols>
    <col min="1" max="1" width="7.625" customWidth="1"/>
    <col min="2" max="2" width="6.125" customWidth="1"/>
    <col min="3" max="3" width="48.875" customWidth="1"/>
    <col min="4" max="4" width="12" customWidth="1"/>
    <col min="5" max="5" width="22.375" customWidth="1"/>
  </cols>
  <sheetData>
    <row r="1" spans="1:5" ht="19.5">
      <c r="A1" s="289" t="s">
        <v>116</v>
      </c>
      <c r="B1" s="289"/>
    </row>
    <row r="2" spans="1:5" ht="30" customHeight="1">
      <c r="A2" s="290" t="s">
        <v>117</v>
      </c>
      <c r="B2" s="290"/>
      <c r="C2" s="290"/>
      <c r="D2" s="290"/>
      <c r="E2" s="290"/>
    </row>
    <row r="3" spans="1:5" ht="28.5" customHeight="1">
      <c r="A3" s="291" t="s">
        <v>118</v>
      </c>
      <c r="B3" s="291"/>
      <c r="C3" s="291"/>
      <c r="D3" s="291"/>
      <c r="E3" s="291"/>
    </row>
    <row r="4" spans="1:5" ht="33.75" customHeight="1">
      <c r="A4" s="281" t="s">
        <v>119</v>
      </c>
      <c r="B4" s="281"/>
      <c r="C4" s="151" t="str">
        <f>基本資訊表!C6</f>
        <v>第一河川局</v>
      </c>
      <c r="D4" s="104" t="s">
        <v>8</v>
      </c>
      <c r="E4" s="105" t="str">
        <f>TEXT(基本資訊表!C4,"[$-404]e年m月d日;@")</f>
        <v>111年4月21日</v>
      </c>
    </row>
    <row r="5" spans="1:5" ht="42" customHeight="1">
      <c r="A5" s="285" t="s">
        <v>103</v>
      </c>
      <c r="B5" s="292"/>
      <c r="C5" s="106" t="str">
        <f>基本資訊表!C3</f>
        <v>羅東溪淋漓坑堤防整建工程(宜蘭縣冬山鄉)</v>
      </c>
      <c r="D5" s="104" t="s">
        <v>120</v>
      </c>
      <c r="E5" s="38" t="s">
        <v>121</v>
      </c>
    </row>
    <row r="6" spans="1:5" ht="30.75" customHeight="1">
      <c r="A6" s="281" t="s">
        <v>122</v>
      </c>
      <c r="B6" s="282"/>
      <c r="C6" s="283" t="s">
        <v>6239</v>
      </c>
      <c r="D6" s="284"/>
      <c r="E6" s="284"/>
    </row>
    <row r="7" spans="1:5" ht="23.1" customHeight="1">
      <c r="A7" s="285" t="s">
        <v>123</v>
      </c>
      <c r="B7" s="74"/>
      <c r="C7" s="91"/>
      <c r="D7" s="91"/>
      <c r="E7" s="22"/>
    </row>
    <row r="8" spans="1:5" ht="23.1" customHeight="1">
      <c r="A8" s="286"/>
      <c r="B8" s="76"/>
      <c r="C8" s="14"/>
      <c r="D8" s="14"/>
      <c r="E8" s="24"/>
    </row>
    <row r="9" spans="1:5" ht="23.1" customHeight="1">
      <c r="A9" s="286"/>
      <c r="B9" s="76"/>
      <c r="C9" s="14"/>
      <c r="D9" s="14"/>
      <c r="E9" s="24"/>
    </row>
    <row r="10" spans="1:5" ht="23.1" customHeight="1">
      <c r="A10" s="286"/>
      <c r="B10" s="76"/>
      <c r="C10" s="14"/>
      <c r="D10" s="14"/>
      <c r="E10" s="24"/>
    </row>
    <row r="11" spans="1:5" ht="23.1" customHeight="1">
      <c r="A11" s="286"/>
      <c r="B11" s="76"/>
      <c r="C11" s="14"/>
      <c r="D11" s="14"/>
      <c r="E11" s="24"/>
    </row>
    <row r="12" spans="1:5" ht="23.1" customHeight="1">
      <c r="A12" s="286"/>
      <c r="B12" s="76"/>
      <c r="C12" s="14"/>
      <c r="D12" s="14"/>
      <c r="E12" s="24"/>
    </row>
    <row r="13" spans="1:5" ht="23.1" customHeight="1">
      <c r="A13" s="286"/>
      <c r="B13" s="76"/>
      <c r="C13" s="14"/>
      <c r="D13" s="14"/>
      <c r="E13" s="24"/>
    </row>
    <row r="14" spans="1:5" ht="23.1" customHeight="1">
      <c r="A14" s="286"/>
      <c r="B14" s="76"/>
      <c r="C14" s="14"/>
      <c r="D14" s="14"/>
      <c r="E14" s="24"/>
    </row>
    <row r="15" spans="1:5" ht="23.1" customHeight="1">
      <c r="A15" s="286"/>
      <c r="B15" s="76"/>
      <c r="C15" s="14"/>
      <c r="D15" s="14"/>
      <c r="E15" s="24"/>
    </row>
    <row r="16" spans="1:5" ht="23.1" customHeight="1">
      <c r="A16" s="286"/>
      <c r="B16" s="76"/>
      <c r="C16" s="14"/>
      <c r="D16" s="14"/>
      <c r="E16" s="24"/>
    </row>
    <row r="17" spans="1:5" ht="23.1" customHeight="1">
      <c r="A17" s="286"/>
      <c r="B17" s="76"/>
      <c r="C17" s="14"/>
      <c r="D17" s="14"/>
      <c r="E17" s="24"/>
    </row>
    <row r="18" spans="1:5" ht="23.1" customHeight="1">
      <c r="A18" s="286"/>
      <c r="B18" s="76"/>
      <c r="C18" s="14"/>
      <c r="D18" s="14"/>
      <c r="E18" s="24"/>
    </row>
    <row r="19" spans="1:5" ht="23.1" customHeight="1">
      <c r="A19" s="286"/>
      <c r="B19" s="76"/>
      <c r="C19" s="14"/>
      <c r="D19" s="14"/>
      <c r="E19" s="24"/>
    </row>
    <row r="20" spans="1:5" ht="23.1" customHeight="1">
      <c r="A20" s="286"/>
      <c r="B20" s="76"/>
      <c r="C20" s="14"/>
      <c r="D20" s="14"/>
      <c r="E20" s="24"/>
    </row>
    <row r="21" spans="1:5" ht="23.1" customHeight="1">
      <c r="A21" s="286"/>
      <c r="B21" s="76"/>
      <c r="C21" s="14"/>
      <c r="D21" s="14"/>
      <c r="E21" s="24"/>
    </row>
    <row r="22" spans="1:5" ht="23.1" customHeight="1">
      <c r="A22" s="286"/>
      <c r="B22" s="76"/>
      <c r="C22" s="14"/>
      <c r="D22" s="14"/>
      <c r="E22" s="24"/>
    </row>
    <row r="23" spans="1:5" ht="23.1" customHeight="1">
      <c r="A23" s="286"/>
      <c r="B23" s="76"/>
      <c r="C23" s="14"/>
      <c r="D23" s="14"/>
      <c r="E23" s="24"/>
    </row>
    <row r="24" spans="1:5" ht="23.1" customHeight="1">
      <c r="A24" s="286"/>
      <c r="B24" s="76"/>
      <c r="C24" s="14"/>
      <c r="D24" s="14"/>
      <c r="E24" s="24"/>
    </row>
    <row r="25" spans="1:5" ht="23.1" customHeight="1">
      <c r="A25" s="286"/>
      <c r="B25" s="76"/>
      <c r="C25" s="14"/>
      <c r="D25" s="14"/>
      <c r="E25" s="24"/>
    </row>
    <row r="26" spans="1:5" ht="23.1" customHeight="1">
      <c r="A26" s="287" t="s">
        <v>124</v>
      </c>
      <c r="B26" s="74"/>
      <c r="C26" s="91"/>
      <c r="D26" s="91"/>
      <c r="E26" s="22"/>
    </row>
    <row r="27" spans="1:5" ht="23.1" customHeight="1">
      <c r="A27" s="288"/>
      <c r="B27" s="76"/>
      <c r="C27" s="14"/>
      <c r="D27" s="14"/>
      <c r="E27" s="24"/>
    </row>
    <row r="28" spans="1:5" ht="23.1" customHeight="1">
      <c r="A28" s="288"/>
      <c r="B28" s="76"/>
      <c r="C28" s="14"/>
      <c r="D28" s="14"/>
      <c r="E28" s="24"/>
    </row>
    <row r="29" spans="1:5" ht="23.1" customHeight="1">
      <c r="A29" s="288"/>
      <c r="B29" s="76"/>
      <c r="C29" s="14"/>
      <c r="D29" s="14"/>
      <c r="E29" s="24"/>
    </row>
    <row r="30" spans="1:5" ht="23.1" customHeight="1">
      <c r="A30" s="288"/>
      <c r="B30" s="76"/>
      <c r="C30" s="14"/>
      <c r="D30" s="14"/>
      <c r="E30" s="24"/>
    </row>
    <row r="31" spans="1:5" ht="23.1" customHeight="1">
      <c r="A31" s="288"/>
      <c r="B31" s="76"/>
      <c r="C31" s="14"/>
      <c r="D31" s="14"/>
      <c r="E31" s="24"/>
    </row>
    <row r="32" spans="1:5" ht="23.1" customHeight="1">
      <c r="A32" s="288"/>
      <c r="B32" s="76"/>
      <c r="C32" s="14"/>
      <c r="D32" s="14"/>
      <c r="E32" s="24"/>
    </row>
    <row r="33" spans="1:5" ht="23.1" customHeight="1">
      <c r="A33" s="288"/>
      <c r="B33" s="84"/>
      <c r="C33" s="85"/>
      <c r="D33" s="85"/>
      <c r="E33" s="26"/>
    </row>
  </sheetData>
  <mergeCells count="9">
    <mergeCell ref="A6:B6"/>
    <mergeCell ref="C6:E6"/>
    <mergeCell ref="A7:A25"/>
    <mergeCell ref="A26:A33"/>
    <mergeCell ref="A1:B1"/>
    <mergeCell ref="A2:E2"/>
    <mergeCell ref="A3:E3"/>
    <mergeCell ref="A4:B4"/>
    <mergeCell ref="A5:B5"/>
  </mergeCells>
  <phoneticPr fontId="54" type="noConversion"/>
  <printOptions horizontalCentered="1"/>
  <pageMargins left="0.39305555555555599" right="0.39305555555555599" top="0.62986111111111098" bottom="0.62986111111111098" header="0.31458333333333299" footer="0.31458333333333299"/>
  <pageSetup paperSize="9" scale="9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2"/>
  <sheetViews>
    <sheetView zoomScale="90" zoomScaleNormal="90" zoomScaleSheetLayoutView="115" workbookViewId="0">
      <selection activeCell="D5" sqref="D5:K5"/>
    </sheetView>
  </sheetViews>
  <sheetFormatPr defaultColWidth="9" defaultRowHeight="16.5"/>
  <cols>
    <col min="1" max="1" width="0.875" customWidth="1"/>
    <col min="2" max="2" width="3.375" customWidth="1"/>
    <col min="3" max="3" width="17.125" customWidth="1"/>
    <col min="4" max="4" width="9.875" customWidth="1"/>
    <col min="5" max="7" width="9.625" customWidth="1"/>
    <col min="8" max="8" width="8.375" customWidth="1"/>
    <col min="9" max="9" width="9.625" customWidth="1"/>
    <col min="10" max="10" width="8.875" customWidth="1"/>
    <col min="11" max="11" width="1.375" customWidth="1"/>
  </cols>
  <sheetData>
    <row r="1" spans="1:11" ht="19.5">
      <c r="B1" s="293" t="s">
        <v>125</v>
      </c>
      <c r="C1" s="293"/>
      <c r="D1" s="73"/>
      <c r="J1" s="90"/>
    </row>
    <row r="2" spans="1:11" ht="25.5">
      <c r="C2" s="294" t="s">
        <v>126</v>
      </c>
      <c r="D2" s="294"/>
      <c r="E2" s="294"/>
      <c r="F2" s="294"/>
      <c r="G2" s="294"/>
      <c r="H2" s="294"/>
      <c r="I2" s="294"/>
      <c r="J2" s="294"/>
      <c r="K2" s="294"/>
    </row>
    <row r="3" spans="1:11" ht="21" customHeight="1">
      <c r="A3" s="74"/>
      <c r="B3" s="295" t="s">
        <v>127</v>
      </c>
      <c r="C3" s="292"/>
      <c r="D3" s="169" t="s">
        <v>11</v>
      </c>
      <c r="E3" s="170"/>
      <c r="F3" s="170"/>
      <c r="G3" s="170"/>
      <c r="H3" s="170"/>
      <c r="I3" s="170"/>
      <c r="J3" s="170"/>
      <c r="K3" s="171"/>
    </row>
    <row r="4" spans="1:11" ht="20.25" customHeight="1">
      <c r="A4" s="75"/>
      <c r="B4" s="295" t="s">
        <v>128</v>
      </c>
      <c r="C4" s="292"/>
      <c r="D4" s="296" t="s">
        <v>7</v>
      </c>
      <c r="E4" s="296"/>
      <c r="F4" s="296"/>
      <c r="G4" s="296"/>
      <c r="H4" s="296"/>
      <c r="I4" s="296"/>
      <c r="J4" s="296"/>
      <c r="K4" s="296"/>
    </row>
    <row r="5" spans="1:11" ht="20.25" customHeight="1">
      <c r="A5" s="76"/>
      <c r="B5" s="295" t="s">
        <v>8</v>
      </c>
      <c r="C5" s="292"/>
      <c r="D5" s="297" t="s">
        <v>105</v>
      </c>
      <c r="E5" s="298"/>
      <c r="F5" s="298"/>
      <c r="G5" s="298"/>
      <c r="H5" s="298"/>
      <c r="I5" s="298"/>
      <c r="J5" s="298"/>
      <c r="K5" s="299"/>
    </row>
    <row r="6" spans="1:11" ht="53.25" customHeight="1">
      <c r="A6" s="75"/>
      <c r="B6" s="300" t="s">
        <v>129</v>
      </c>
      <c r="C6" s="300"/>
      <c r="D6" s="300"/>
      <c r="E6" s="300"/>
      <c r="F6" s="300"/>
      <c r="G6" s="300"/>
      <c r="H6" s="300"/>
      <c r="I6" s="300"/>
      <c r="J6" s="300"/>
      <c r="K6" s="301"/>
    </row>
    <row r="7" spans="1:11" ht="21.75" customHeight="1">
      <c r="A7" s="74"/>
      <c r="B7" s="302" t="s">
        <v>130</v>
      </c>
      <c r="C7" s="302"/>
      <c r="D7" s="302"/>
      <c r="E7" s="303"/>
      <c r="F7" s="78"/>
      <c r="G7" s="79"/>
      <c r="H7" s="80"/>
      <c r="I7" s="91"/>
      <c r="J7" s="91"/>
      <c r="K7" s="22"/>
    </row>
    <row r="8" spans="1:11" ht="21.95" customHeight="1">
      <c r="A8" s="74"/>
      <c r="B8" s="304" t="s">
        <v>131</v>
      </c>
      <c r="C8" s="304"/>
      <c r="D8" s="304"/>
      <c r="E8" s="304"/>
      <c r="F8" s="304"/>
      <c r="G8" s="304"/>
      <c r="H8" s="305"/>
      <c r="I8" s="78"/>
      <c r="J8" s="91"/>
      <c r="K8" s="22"/>
    </row>
    <row r="9" spans="1:11" ht="21.95" customHeight="1">
      <c r="A9" s="76"/>
      <c r="B9" s="14"/>
      <c r="C9" s="306" t="s">
        <v>132</v>
      </c>
      <c r="D9" s="306"/>
      <c r="E9" s="306"/>
      <c r="F9" s="306"/>
      <c r="G9" s="81"/>
      <c r="H9" s="14"/>
      <c r="I9" s="14"/>
      <c r="J9" s="14"/>
      <c r="K9" s="24"/>
    </row>
    <row r="10" spans="1:11" ht="28.5" customHeight="1">
      <c r="A10" s="76"/>
      <c r="B10" s="14"/>
      <c r="C10" s="307" t="s">
        <v>133</v>
      </c>
      <c r="D10" s="307"/>
      <c r="E10" s="307"/>
      <c r="F10" s="307"/>
      <c r="G10" s="307"/>
      <c r="H10" s="307"/>
      <c r="I10" s="307"/>
      <c r="J10" s="307"/>
      <c r="K10" s="308"/>
    </row>
    <row r="11" spans="1:11" ht="21.95" customHeight="1">
      <c r="A11" s="76"/>
      <c r="B11" s="14"/>
      <c r="C11" s="82" t="s">
        <v>134</v>
      </c>
      <c r="D11" s="82"/>
      <c r="E11" s="14"/>
      <c r="F11" s="14"/>
      <c r="G11" s="14"/>
      <c r="H11" s="14"/>
      <c r="I11" s="14"/>
      <c r="J11" s="14"/>
      <c r="K11" s="24"/>
    </row>
    <row r="12" spans="1:11" ht="20.100000000000001" customHeight="1">
      <c r="A12" s="76"/>
      <c r="B12" s="14"/>
      <c r="C12" s="14"/>
      <c r="D12" s="14"/>
      <c r="E12" s="14"/>
      <c r="F12" s="14"/>
      <c r="G12" s="14"/>
      <c r="H12" s="14"/>
      <c r="I12" s="14"/>
      <c r="J12" s="14"/>
      <c r="K12" s="24"/>
    </row>
    <row r="13" spans="1:11" ht="21.95" customHeight="1">
      <c r="A13" s="76"/>
      <c r="B13" s="14"/>
      <c r="C13" s="83" t="s">
        <v>135</v>
      </c>
      <c r="D13" s="83"/>
      <c r="E13" s="14"/>
      <c r="F13" s="14"/>
      <c r="G13" s="14"/>
      <c r="H13" s="14"/>
      <c r="I13" s="14"/>
      <c r="J13" s="14"/>
      <c r="K13" s="24"/>
    </row>
    <row r="14" spans="1:11" ht="25.5" customHeight="1">
      <c r="A14" s="76"/>
      <c r="B14" s="14"/>
      <c r="C14" s="14"/>
      <c r="D14" s="14"/>
      <c r="E14" s="14"/>
      <c r="F14" s="14"/>
      <c r="G14" s="14"/>
      <c r="H14" s="14"/>
      <c r="I14" s="14"/>
      <c r="J14" s="14"/>
      <c r="K14" s="24"/>
    </row>
    <row r="15" spans="1:11" ht="25.5" customHeight="1">
      <c r="A15" s="76"/>
      <c r="B15" s="14"/>
      <c r="C15" s="14"/>
      <c r="D15" s="14"/>
      <c r="E15" s="14"/>
      <c r="F15" s="14"/>
      <c r="G15" s="14"/>
      <c r="H15" s="14"/>
      <c r="I15" s="14"/>
      <c r="J15" s="14"/>
      <c r="K15" s="24"/>
    </row>
    <row r="16" spans="1:11" ht="25.5" customHeight="1">
      <c r="A16" s="76"/>
      <c r="B16" s="14"/>
      <c r="C16" s="14"/>
      <c r="D16" s="14"/>
      <c r="E16" s="14"/>
      <c r="F16" s="14"/>
      <c r="G16" s="14"/>
      <c r="H16" s="14"/>
      <c r="I16" s="14"/>
      <c r="J16" s="14"/>
      <c r="K16" s="24"/>
    </row>
    <row r="17" spans="1:11" ht="21.95" customHeight="1">
      <c r="A17" s="76"/>
      <c r="B17" s="14"/>
      <c r="C17" s="83" t="s">
        <v>136</v>
      </c>
      <c r="D17" s="83"/>
      <c r="E17" s="81"/>
      <c r="F17" s="14"/>
      <c r="G17" s="14"/>
      <c r="H17" s="14"/>
      <c r="I17" s="14"/>
      <c r="J17" s="14"/>
      <c r="K17" s="24"/>
    </row>
    <row r="18" spans="1:11" ht="52.5" customHeight="1">
      <c r="A18" s="76"/>
      <c r="B18" s="14"/>
      <c r="C18" s="307" t="s">
        <v>137</v>
      </c>
      <c r="D18" s="307"/>
      <c r="E18" s="307"/>
      <c r="F18" s="307"/>
      <c r="G18" s="307"/>
      <c r="H18" s="307"/>
      <c r="I18" s="307"/>
      <c r="J18" s="307"/>
      <c r="K18" s="308"/>
    </row>
    <row r="19" spans="1:11" ht="21.95" customHeight="1">
      <c r="A19" s="76"/>
      <c r="B19" s="14"/>
      <c r="C19" s="82" t="s">
        <v>134</v>
      </c>
      <c r="D19" s="82"/>
      <c r="E19" s="14"/>
      <c r="F19" s="14"/>
      <c r="G19" s="14"/>
      <c r="H19" s="14"/>
      <c r="I19" s="14"/>
      <c r="J19" s="14"/>
      <c r="K19" s="24"/>
    </row>
    <row r="20" spans="1:11" ht="20.100000000000001" customHeight="1">
      <c r="A20" s="76"/>
      <c r="B20" s="14"/>
      <c r="C20" s="14"/>
      <c r="D20" s="14"/>
      <c r="E20" s="14"/>
      <c r="F20" s="14"/>
      <c r="G20" s="14"/>
      <c r="H20" s="14"/>
      <c r="I20" s="14"/>
      <c r="J20" s="14"/>
      <c r="K20" s="24"/>
    </row>
    <row r="21" spans="1:11" ht="21.95" customHeight="1">
      <c r="A21" s="76"/>
      <c r="B21" s="14"/>
      <c r="C21" s="82" t="s">
        <v>135</v>
      </c>
      <c r="D21" s="82"/>
      <c r="E21" s="14"/>
      <c r="F21" s="14"/>
      <c r="G21" s="14"/>
      <c r="H21" s="14"/>
      <c r="I21" s="14"/>
      <c r="J21" s="14"/>
      <c r="K21" s="24"/>
    </row>
    <row r="22" spans="1:11" ht="20.100000000000001" customHeight="1">
      <c r="A22" s="76"/>
      <c r="B22" s="14"/>
      <c r="C22" s="14"/>
      <c r="D22" s="14"/>
      <c r="E22" s="14"/>
      <c r="F22" s="14"/>
      <c r="G22" s="14"/>
      <c r="H22" s="14"/>
      <c r="I22" s="14"/>
      <c r="J22" s="14"/>
      <c r="K22" s="24"/>
    </row>
    <row r="23" spans="1:11" ht="20.100000000000001" customHeight="1">
      <c r="A23" s="76"/>
      <c r="B23" s="14"/>
      <c r="C23" s="14"/>
      <c r="D23" s="14"/>
      <c r="E23" s="14"/>
      <c r="F23" s="14"/>
      <c r="G23" s="14"/>
      <c r="H23" s="14"/>
      <c r="I23" s="14"/>
      <c r="J23" s="14"/>
      <c r="K23" s="24"/>
    </row>
    <row r="24" spans="1:11" ht="20.100000000000001" customHeight="1">
      <c r="A24" s="76"/>
      <c r="B24" s="14"/>
      <c r="C24" s="14"/>
      <c r="D24" s="14"/>
      <c r="E24" s="14"/>
      <c r="F24" s="14"/>
      <c r="G24" s="14"/>
      <c r="H24" s="14"/>
      <c r="I24" s="14"/>
      <c r="J24" s="14"/>
      <c r="K24" s="24"/>
    </row>
    <row r="25" spans="1:11" ht="21.95" customHeight="1">
      <c r="A25" s="76"/>
      <c r="B25" s="304" t="s">
        <v>138</v>
      </c>
      <c r="C25" s="304"/>
      <c r="D25" s="305"/>
      <c r="E25" s="78"/>
      <c r="F25" s="14"/>
      <c r="G25" s="14"/>
      <c r="H25" s="14"/>
      <c r="I25" s="14"/>
      <c r="J25" s="14"/>
      <c r="K25" s="24"/>
    </row>
    <row r="26" spans="1:11" ht="51" customHeight="1">
      <c r="A26" s="76"/>
      <c r="B26" s="14"/>
      <c r="C26" s="307" t="s">
        <v>139</v>
      </c>
      <c r="D26" s="307"/>
      <c r="E26" s="307"/>
      <c r="F26" s="307"/>
      <c r="G26" s="307"/>
      <c r="H26" s="307"/>
      <c r="I26" s="307"/>
      <c r="J26" s="307"/>
      <c r="K26" s="308"/>
    </row>
    <row r="27" spans="1:11" ht="21.95" customHeight="1">
      <c r="A27" s="76"/>
      <c r="B27" s="14"/>
      <c r="C27" s="82" t="s">
        <v>134</v>
      </c>
      <c r="D27" s="82"/>
      <c r="E27" s="14"/>
      <c r="F27" s="14"/>
      <c r="G27" s="14"/>
      <c r="H27" s="14"/>
      <c r="I27" s="14"/>
      <c r="J27" s="14"/>
      <c r="K27" s="24"/>
    </row>
    <row r="28" spans="1:11" ht="20.100000000000001" customHeight="1">
      <c r="A28" s="76"/>
      <c r="B28" s="14"/>
      <c r="C28" s="14"/>
      <c r="D28" s="14"/>
      <c r="E28" s="14"/>
      <c r="F28" s="14"/>
      <c r="G28" s="14"/>
      <c r="H28" s="14"/>
      <c r="I28" s="14"/>
      <c r="J28" s="14"/>
      <c r="K28" s="24"/>
    </row>
    <row r="29" spans="1:11" ht="21.95" customHeight="1">
      <c r="A29" s="76"/>
      <c r="B29" s="14"/>
      <c r="C29" s="82" t="s">
        <v>135</v>
      </c>
      <c r="D29" s="82"/>
      <c r="E29" s="14"/>
      <c r="F29" s="14"/>
      <c r="G29" s="14"/>
      <c r="H29" s="14"/>
      <c r="I29" s="14"/>
      <c r="J29" s="14"/>
      <c r="K29" s="24"/>
    </row>
    <row r="30" spans="1:11" ht="20.100000000000001" customHeight="1">
      <c r="A30" s="76"/>
      <c r="B30" s="14"/>
      <c r="C30" s="14"/>
      <c r="D30" s="14"/>
      <c r="E30" s="14"/>
      <c r="F30" s="14"/>
      <c r="G30" s="14"/>
      <c r="H30" s="14"/>
      <c r="I30" s="14"/>
      <c r="J30" s="14"/>
      <c r="K30" s="24"/>
    </row>
    <row r="31" spans="1:11" ht="14.25" customHeight="1">
      <c r="A31" s="76"/>
      <c r="B31" s="14"/>
      <c r="C31" s="14"/>
      <c r="D31" s="14"/>
      <c r="E31" s="14"/>
      <c r="F31" s="14"/>
      <c r="G31" s="14"/>
      <c r="H31" s="14"/>
      <c r="I31" s="14"/>
      <c r="J31" s="14"/>
      <c r="K31" s="24"/>
    </row>
    <row r="32" spans="1:11" ht="20.100000000000001" customHeight="1">
      <c r="A32" s="84"/>
      <c r="B32" s="85"/>
      <c r="C32" s="85"/>
      <c r="D32" s="85"/>
      <c r="E32" s="85"/>
      <c r="F32" s="85"/>
      <c r="G32" s="85"/>
      <c r="H32" s="85"/>
      <c r="I32" s="85"/>
      <c r="J32" s="85"/>
      <c r="K32" s="26"/>
    </row>
    <row r="33" spans="1:11" ht="3.75" customHeight="1">
      <c r="A33" s="14"/>
      <c r="B33" s="14"/>
      <c r="C33" s="14"/>
      <c r="D33" s="14"/>
      <c r="E33" s="14"/>
      <c r="F33" s="14"/>
      <c r="G33" s="14"/>
      <c r="H33" s="14"/>
      <c r="I33" s="14"/>
      <c r="J33" s="14"/>
      <c r="K33" s="14"/>
    </row>
    <row r="34" spans="1:11" ht="26.25" customHeight="1">
      <c r="A34" s="75"/>
      <c r="B34" s="302" t="s">
        <v>140</v>
      </c>
      <c r="C34" s="302"/>
      <c r="D34" s="302"/>
      <c r="E34" s="303"/>
      <c r="F34" s="86"/>
      <c r="G34" s="80"/>
      <c r="H34" s="80"/>
      <c r="I34" s="80"/>
      <c r="J34" s="91"/>
      <c r="K34" s="92"/>
    </row>
    <row r="35" spans="1:11" ht="21.95" customHeight="1">
      <c r="A35" s="74"/>
      <c r="B35" s="14"/>
      <c r="C35" s="309" t="s">
        <v>141</v>
      </c>
      <c r="D35" s="309"/>
      <c r="E35" s="309"/>
      <c r="F35" s="309"/>
      <c r="G35" s="309"/>
      <c r="H35" s="309"/>
      <c r="I35" s="310"/>
      <c r="J35" s="87"/>
      <c r="K35" s="22"/>
    </row>
    <row r="36" spans="1:11" ht="21.95" customHeight="1">
      <c r="A36" s="76"/>
      <c r="B36" s="14"/>
      <c r="C36" s="82" t="s">
        <v>134</v>
      </c>
      <c r="D36" s="82"/>
      <c r="E36" s="14"/>
      <c r="F36" s="14"/>
      <c r="G36" s="14"/>
      <c r="H36" s="14"/>
      <c r="I36" s="14"/>
      <c r="J36" s="14"/>
      <c r="K36" s="24"/>
    </row>
    <row r="37" spans="1:11" ht="24.95" customHeight="1">
      <c r="A37" s="76"/>
      <c r="B37" s="14"/>
      <c r="C37" s="14"/>
      <c r="D37" s="14"/>
      <c r="E37" s="14"/>
      <c r="F37" s="14"/>
      <c r="G37" s="14"/>
      <c r="H37" s="14"/>
      <c r="I37" s="14"/>
      <c r="J37" s="14"/>
      <c r="K37" s="24"/>
    </row>
    <row r="38" spans="1:11" ht="21.95" customHeight="1">
      <c r="A38" s="76"/>
      <c r="B38" s="14"/>
      <c r="C38" s="82" t="s">
        <v>135</v>
      </c>
      <c r="D38" s="82"/>
      <c r="E38" s="14"/>
      <c r="F38" s="14"/>
      <c r="G38" s="14"/>
      <c r="H38" s="14"/>
      <c r="I38" s="14"/>
      <c r="J38" s="14"/>
      <c r="K38" s="24"/>
    </row>
    <row r="39" spans="1:11" ht="21.95" customHeight="1">
      <c r="A39" s="76"/>
      <c r="B39" s="14"/>
      <c r="C39" s="82"/>
      <c r="D39" s="82"/>
      <c r="E39" s="14"/>
      <c r="F39" s="14"/>
      <c r="G39" s="14"/>
      <c r="H39" s="14"/>
      <c r="I39" s="14"/>
      <c r="J39" s="14"/>
      <c r="K39" s="24"/>
    </row>
    <row r="40" spans="1:11" ht="21.95" customHeight="1">
      <c r="A40" s="76"/>
      <c r="B40" s="14"/>
      <c r="C40" s="82"/>
      <c r="D40" s="82"/>
      <c r="E40" s="14"/>
      <c r="F40" s="14"/>
      <c r="G40" s="14"/>
      <c r="H40" s="14"/>
      <c r="I40" s="14"/>
      <c r="J40" s="14"/>
      <c r="K40" s="24"/>
    </row>
    <row r="41" spans="1:11" ht="21.95" customHeight="1">
      <c r="A41" s="76"/>
      <c r="B41" s="14"/>
      <c r="C41" s="82"/>
      <c r="D41" s="82"/>
      <c r="E41" s="14"/>
      <c r="F41" s="14"/>
      <c r="G41" s="14"/>
      <c r="H41" s="14"/>
      <c r="I41" s="14"/>
      <c r="J41" s="14"/>
      <c r="K41" s="24"/>
    </row>
    <row r="42" spans="1:11" ht="21.95" customHeight="1">
      <c r="A42" s="76"/>
      <c r="B42" s="14"/>
      <c r="C42" s="82"/>
      <c r="D42" s="82"/>
      <c r="E42" s="14"/>
      <c r="F42" s="14"/>
      <c r="G42" s="14"/>
      <c r="H42" s="14"/>
      <c r="I42" s="14"/>
      <c r="J42" s="14"/>
      <c r="K42" s="24"/>
    </row>
    <row r="43" spans="1:11" ht="15.75" customHeight="1">
      <c r="A43" s="76"/>
      <c r="B43" s="14"/>
      <c r="C43" s="14"/>
      <c r="D43" s="14"/>
      <c r="E43" s="14"/>
      <c r="F43" s="14"/>
      <c r="G43" s="14"/>
      <c r="H43" s="14"/>
      <c r="I43" s="14"/>
      <c r="J43" s="14"/>
      <c r="K43" s="24"/>
    </row>
    <row r="44" spans="1:11" ht="15.75" customHeight="1">
      <c r="A44" s="76"/>
      <c r="B44" s="14"/>
      <c r="C44" s="14"/>
      <c r="D44" s="14"/>
      <c r="E44" s="14"/>
      <c r="F44" s="14"/>
      <c r="G44" s="14"/>
      <c r="H44" s="14"/>
      <c r="I44" s="14"/>
      <c r="J44" s="14"/>
      <c r="K44" s="24"/>
    </row>
    <row r="45" spans="1:11" ht="15.75" customHeight="1">
      <c r="A45" s="76"/>
      <c r="B45" s="14"/>
      <c r="C45" s="14"/>
      <c r="D45" s="14"/>
      <c r="E45" s="14"/>
      <c r="F45" s="14"/>
      <c r="G45" s="14"/>
      <c r="H45" s="14"/>
      <c r="I45" s="14"/>
      <c r="J45" s="14"/>
      <c r="K45" s="24"/>
    </row>
    <row r="46" spans="1:11" ht="21.95" customHeight="1">
      <c r="A46" s="76"/>
      <c r="B46" s="14"/>
      <c r="C46" s="309" t="s">
        <v>142</v>
      </c>
      <c r="D46" s="309"/>
      <c r="E46" s="309"/>
      <c r="F46" s="87"/>
      <c r="G46" s="88"/>
      <c r="H46" s="14"/>
      <c r="I46" s="14"/>
      <c r="J46" s="14"/>
      <c r="K46" s="24"/>
    </row>
    <row r="47" spans="1:11" ht="21.95" customHeight="1">
      <c r="A47" s="76"/>
      <c r="B47" s="14"/>
      <c r="C47" s="82" t="s">
        <v>134</v>
      </c>
      <c r="D47" s="82"/>
      <c r="E47" s="14"/>
      <c r="F47" s="14"/>
      <c r="G47" s="14"/>
      <c r="H47" s="14"/>
      <c r="I47" s="14"/>
      <c r="J47" s="14"/>
      <c r="K47" s="24"/>
    </row>
    <row r="48" spans="1:11" ht="13.5" customHeight="1">
      <c r="A48" s="76"/>
      <c r="B48" s="14"/>
      <c r="C48" s="14"/>
      <c r="D48" s="14"/>
      <c r="E48" s="14"/>
      <c r="F48" s="14"/>
      <c r="G48" s="14"/>
      <c r="H48" s="14"/>
      <c r="I48" s="14"/>
      <c r="J48" s="14"/>
      <c r="K48" s="24"/>
    </row>
    <row r="49" spans="1:11" ht="21.95" customHeight="1">
      <c r="A49" s="76"/>
      <c r="B49" s="14"/>
      <c r="C49" s="82" t="s">
        <v>135</v>
      </c>
      <c r="D49" s="82"/>
      <c r="E49" s="14"/>
      <c r="F49" s="14"/>
      <c r="G49" s="14"/>
      <c r="H49" s="14"/>
      <c r="I49" s="14"/>
      <c r="J49" s="14"/>
      <c r="K49" s="24"/>
    </row>
    <row r="50" spans="1:11" ht="21.95" customHeight="1">
      <c r="A50" s="76"/>
      <c r="B50" s="14"/>
      <c r="C50" s="82"/>
      <c r="D50" s="82"/>
      <c r="E50" s="14"/>
      <c r="F50" s="14"/>
      <c r="G50" s="14"/>
      <c r="H50" s="14"/>
      <c r="I50" s="14"/>
      <c r="J50" s="14"/>
      <c r="K50" s="24"/>
    </row>
    <row r="51" spans="1:11" ht="21.95" customHeight="1">
      <c r="A51" s="76"/>
      <c r="B51" s="14"/>
      <c r="C51" s="82"/>
      <c r="D51" s="82"/>
      <c r="E51" s="14"/>
      <c r="F51" s="14"/>
      <c r="G51" s="14"/>
      <c r="H51" s="14"/>
      <c r="I51" s="14"/>
      <c r="J51" s="14"/>
      <c r="K51" s="24"/>
    </row>
    <row r="52" spans="1:11" ht="21.95" customHeight="1">
      <c r="A52" s="76"/>
      <c r="B52" s="14"/>
      <c r="C52" s="82"/>
      <c r="D52" s="82"/>
      <c r="E52" s="14"/>
      <c r="F52" s="14"/>
      <c r="G52" s="14"/>
      <c r="H52" s="14"/>
      <c r="I52" s="14"/>
      <c r="J52" s="14"/>
      <c r="K52" s="24"/>
    </row>
    <row r="53" spans="1:11" ht="21.95" customHeight="1">
      <c r="A53" s="76"/>
      <c r="B53" s="14"/>
      <c r="C53" s="82"/>
      <c r="D53" s="82"/>
      <c r="E53" s="14"/>
      <c r="F53" s="14"/>
      <c r="G53" s="14"/>
      <c r="H53" s="14"/>
      <c r="I53" s="14"/>
      <c r="J53" s="14"/>
      <c r="K53" s="24"/>
    </row>
    <row r="54" spans="1:11" ht="13.5" customHeight="1">
      <c r="A54" s="76"/>
      <c r="B54" s="14"/>
      <c r="C54" s="14"/>
      <c r="D54" s="14"/>
      <c r="E54" s="14"/>
      <c r="F54" s="14"/>
      <c r="G54" s="14"/>
      <c r="H54" s="14"/>
      <c r="I54" s="14"/>
      <c r="J54" s="14"/>
      <c r="K54" s="24"/>
    </row>
    <row r="55" spans="1:11" ht="13.5" customHeight="1">
      <c r="A55" s="76"/>
      <c r="B55" s="14"/>
      <c r="C55" s="14"/>
      <c r="D55" s="14"/>
      <c r="E55" s="14"/>
      <c r="F55" s="14"/>
      <c r="G55" s="14"/>
      <c r="H55" s="14"/>
      <c r="I55" s="14"/>
      <c r="J55" s="14"/>
      <c r="K55" s="24"/>
    </row>
    <row r="56" spans="1:11" ht="13.5" customHeight="1">
      <c r="A56" s="76"/>
      <c r="B56" s="14"/>
      <c r="C56" s="14"/>
      <c r="D56" s="14"/>
      <c r="E56" s="14"/>
      <c r="F56" s="14"/>
      <c r="G56" s="14"/>
      <c r="H56" s="14"/>
      <c r="I56" s="14"/>
      <c r="J56" s="14"/>
      <c r="K56" s="24"/>
    </row>
    <row r="57" spans="1:11" ht="21.95" customHeight="1">
      <c r="A57" s="76"/>
      <c r="B57" s="14"/>
      <c r="C57" s="309" t="s">
        <v>143</v>
      </c>
      <c r="D57" s="309"/>
      <c r="E57" s="14"/>
      <c r="F57" s="87"/>
      <c r="G57" s="14"/>
      <c r="H57" s="14"/>
      <c r="I57" s="14"/>
      <c r="J57" s="14"/>
      <c r="K57" s="24"/>
    </row>
    <row r="58" spans="1:11" ht="69.75" customHeight="1">
      <c r="A58" s="76"/>
      <c r="B58" s="14"/>
      <c r="C58" s="311" t="s">
        <v>144</v>
      </c>
      <c r="D58" s="311"/>
      <c r="E58" s="311"/>
      <c r="F58" s="311"/>
      <c r="G58" s="311"/>
      <c r="H58" s="311"/>
      <c r="I58" s="311"/>
      <c r="J58" s="311"/>
      <c r="K58" s="312"/>
    </row>
    <row r="59" spans="1:11" ht="21.95" customHeight="1">
      <c r="A59" s="76"/>
      <c r="B59" s="14"/>
      <c r="C59" s="82" t="s">
        <v>134</v>
      </c>
      <c r="D59" s="82"/>
      <c r="E59" s="14"/>
      <c r="F59" s="14"/>
      <c r="G59" s="14"/>
      <c r="H59" s="14"/>
      <c r="I59" s="14"/>
      <c r="J59" s="14"/>
      <c r="K59" s="24"/>
    </row>
    <row r="60" spans="1:11" ht="15.75" customHeight="1">
      <c r="A60" s="76"/>
      <c r="B60" s="14"/>
      <c r="C60" s="89"/>
      <c r="D60" s="89"/>
      <c r="E60" s="14"/>
      <c r="F60" s="14"/>
      <c r="G60" s="14"/>
      <c r="H60" s="14"/>
      <c r="I60" s="14"/>
      <c r="J60" s="14"/>
      <c r="K60" s="24"/>
    </row>
    <row r="61" spans="1:11" ht="21.95" customHeight="1">
      <c r="A61" s="76"/>
      <c r="B61" s="14"/>
      <c r="C61" s="82" t="s">
        <v>135</v>
      </c>
      <c r="D61" s="82"/>
      <c r="E61" s="14"/>
      <c r="F61" s="14"/>
      <c r="G61" s="14"/>
      <c r="H61" s="14"/>
      <c r="I61" s="14"/>
      <c r="J61" s="14"/>
      <c r="K61" s="24"/>
    </row>
    <row r="62" spans="1:11" ht="21.95" customHeight="1">
      <c r="A62" s="76"/>
      <c r="B62" s="14"/>
      <c r="C62" s="82"/>
      <c r="D62" s="82"/>
      <c r="E62" s="14"/>
      <c r="F62" s="14"/>
      <c r="G62" s="14"/>
      <c r="H62" s="14"/>
      <c r="I62" s="14"/>
      <c r="J62" s="14"/>
      <c r="K62" s="24"/>
    </row>
    <row r="63" spans="1:11" ht="21.95" customHeight="1">
      <c r="A63" s="76"/>
      <c r="B63" s="14"/>
      <c r="C63" s="82"/>
      <c r="D63" s="82"/>
      <c r="E63" s="14"/>
      <c r="F63" s="14"/>
      <c r="G63" s="14"/>
      <c r="H63" s="14"/>
      <c r="I63" s="14"/>
      <c r="J63" s="14"/>
      <c r="K63" s="24"/>
    </row>
    <row r="64" spans="1:11" ht="21.95" customHeight="1">
      <c r="A64" s="76"/>
      <c r="B64" s="14"/>
      <c r="C64" s="82"/>
      <c r="D64" s="82"/>
      <c r="E64" s="14"/>
      <c r="F64" s="14"/>
      <c r="G64" s="14"/>
      <c r="H64" s="14"/>
      <c r="I64" s="14"/>
      <c r="J64" s="14"/>
      <c r="K64" s="24"/>
    </row>
    <row r="65" spans="1:11" ht="21.95" customHeight="1">
      <c r="A65" s="76"/>
      <c r="B65" s="14"/>
      <c r="C65" s="82"/>
      <c r="D65" s="82"/>
      <c r="E65" s="14"/>
      <c r="F65" s="14"/>
      <c r="G65" s="14"/>
      <c r="H65" s="14"/>
      <c r="I65" s="14"/>
      <c r="J65" s="14"/>
      <c r="K65" s="24"/>
    </row>
    <row r="66" spans="1:11" ht="21.95" customHeight="1">
      <c r="A66" s="76"/>
      <c r="B66" s="14"/>
      <c r="C66" s="82"/>
      <c r="D66" s="82"/>
      <c r="E66" s="14"/>
      <c r="F66" s="14"/>
      <c r="G66" s="14"/>
      <c r="H66" s="14"/>
      <c r="I66" s="14"/>
      <c r="J66" s="14"/>
      <c r="K66" s="24"/>
    </row>
    <row r="67" spans="1:11" ht="20.25" customHeight="1">
      <c r="A67" s="76"/>
      <c r="B67" s="14"/>
      <c r="C67" s="14"/>
      <c r="D67" s="14"/>
      <c r="E67" s="14"/>
      <c r="F67" s="14"/>
      <c r="G67" s="14"/>
      <c r="H67" s="14"/>
      <c r="I67" s="14"/>
      <c r="J67" s="14"/>
      <c r="K67" s="24"/>
    </row>
    <row r="68" spans="1:11" ht="20.25" customHeight="1">
      <c r="A68" s="76"/>
      <c r="B68" s="14"/>
      <c r="C68" s="14"/>
      <c r="D68" s="14"/>
      <c r="E68" s="14"/>
      <c r="F68" s="14"/>
      <c r="G68" s="14"/>
      <c r="H68" s="14"/>
      <c r="I68" s="14"/>
      <c r="J68" s="14"/>
      <c r="K68" s="24"/>
    </row>
    <row r="69" spans="1:11" ht="20.25" customHeight="1">
      <c r="A69" s="84"/>
      <c r="B69" s="85"/>
      <c r="C69" s="85"/>
      <c r="D69" s="85"/>
      <c r="E69" s="85"/>
      <c r="F69" s="85"/>
      <c r="G69" s="85"/>
      <c r="H69" s="85"/>
      <c r="I69" s="85"/>
      <c r="J69" s="85"/>
      <c r="K69" s="26"/>
    </row>
    <row r="70" spans="1:11" ht="21.95" customHeight="1">
      <c r="A70" s="75"/>
      <c r="B70" s="93" t="s">
        <v>145</v>
      </c>
      <c r="C70" s="93"/>
      <c r="D70" s="77"/>
      <c r="E70" s="94"/>
      <c r="F70" s="86"/>
      <c r="G70" s="80"/>
      <c r="H70" s="80"/>
      <c r="I70" s="80"/>
      <c r="J70" s="80"/>
      <c r="K70" s="92"/>
    </row>
    <row r="71" spans="1:11" ht="21.95" customHeight="1">
      <c r="A71" s="76"/>
      <c r="B71" s="14"/>
      <c r="C71" s="95" t="s">
        <v>146</v>
      </c>
      <c r="D71" s="95"/>
      <c r="E71" s="313" t="s">
        <v>147</v>
      </c>
      <c r="F71" s="313"/>
      <c r="G71" s="95"/>
      <c r="H71" s="313" t="s">
        <v>148</v>
      </c>
      <c r="I71" s="313"/>
      <c r="J71" s="14"/>
      <c r="K71" s="24"/>
    </row>
    <row r="72" spans="1:11" ht="15.75" customHeight="1">
      <c r="A72" s="76"/>
      <c r="B72" s="14"/>
      <c r="C72" s="95"/>
      <c r="D72" s="95"/>
      <c r="E72" s="14"/>
      <c r="F72" s="95"/>
      <c r="G72" s="14"/>
      <c r="H72" s="14"/>
      <c r="I72" s="95"/>
      <c r="J72" s="14"/>
      <c r="K72" s="24"/>
    </row>
    <row r="73" spans="1:11" ht="21.95" customHeight="1">
      <c r="A73" s="76"/>
      <c r="B73" s="14"/>
      <c r="C73" s="314" t="s">
        <v>149</v>
      </c>
      <c r="D73" s="314"/>
      <c r="E73" s="314"/>
      <c r="F73" s="314"/>
      <c r="G73" s="314"/>
      <c r="H73" s="314"/>
      <c r="I73" s="314"/>
      <c r="J73" s="314"/>
      <c r="K73" s="315"/>
    </row>
    <row r="74" spans="1:11" ht="15" customHeight="1">
      <c r="A74" s="76"/>
      <c r="B74" s="14"/>
      <c r="C74" s="316" t="s">
        <v>150</v>
      </c>
      <c r="D74" s="316"/>
      <c r="E74" s="316"/>
      <c r="F74" s="316"/>
      <c r="G74" s="316"/>
      <c r="H74" s="316"/>
      <c r="I74" s="316"/>
      <c r="J74" s="316"/>
      <c r="K74" s="317"/>
    </row>
    <row r="75" spans="1:11" ht="15" customHeight="1">
      <c r="A75" s="76"/>
      <c r="B75" s="14"/>
      <c r="C75" s="316" t="s">
        <v>151</v>
      </c>
      <c r="D75" s="316"/>
      <c r="E75" s="316"/>
      <c r="F75" s="316"/>
      <c r="G75" s="316"/>
      <c r="H75" s="316"/>
      <c r="I75" s="316"/>
      <c r="J75" s="316"/>
      <c r="K75" s="317"/>
    </row>
    <row r="76" spans="1:11" ht="15" customHeight="1">
      <c r="A76" s="76"/>
      <c r="B76" s="14"/>
      <c r="C76" s="316" t="s">
        <v>152</v>
      </c>
      <c r="D76" s="316"/>
      <c r="E76" s="316"/>
      <c r="F76" s="316"/>
      <c r="G76" s="316"/>
      <c r="H76" s="316"/>
      <c r="I76" s="316"/>
      <c r="J76" s="316"/>
      <c r="K76" s="317"/>
    </row>
    <row r="77" spans="1:11" ht="15" customHeight="1">
      <c r="A77" s="76"/>
      <c r="B77" s="14"/>
      <c r="C77" s="316" t="s">
        <v>153</v>
      </c>
      <c r="D77" s="316"/>
      <c r="E77" s="316"/>
      <c r="F77" s="316"/>
      <c r="G77" s="316"/>
      <c r="H77" s="316"/>
      <c r="I77" s="316"/>
      <c r="J77" s="316"/>
      <c r="K77" s="317"/>
    </row>
    <row r="78" spans="1:11" ht="15" customHeight="1">
      <c r="A78" s="76"/>
      <c r="B78" s="14"/>
      <c r="C78" s="316" t="s">
        <v>154</v>
      </c>
      <c r="D78" s="316"/>
      <c r="E78" s="316"/>
      <c r="F78" s="316"/>
      <c r="G78" s="316"/>
      <c r="H78" s="316"/>
      <c r="I78" s="316"/>
      <c r="J78" s="316"/>
      <c r="K78" s="317"/>
    </row>
    <row r="79" spans="1:11" ht="15" customHeight="1">
      <c r="A79" s="76"/>
      <c r="B79" s="14"/>
      <c r="C79" s="316" t="s">
        <v>155</v>
      </c>
      <c r="D79" s="316"/>
      <c r="E79" s="316"/>
      <c r="F79" s="316"/>
      <c r="G79" s="316"/>
      <c r="H79" s="316"/>
      <c r="I79" s="316"/>
      <c r="J79" s="316"/>
      <c r="K79" s="317"/>
    </row>
    <row r="80" spans="1:11" ht="15" customHeight="1">
      <c r="A80" s="76"/>
      <c r="B80" s="14"/>
      <c r="C80" s="316" t="s">
        <v>156</v>
      </c>
      <c r="D80" s="316"/>
      <c r="E80" s="316"/>
      <c r="F80" s="316"/>
      <c r="G80" s="316"/>
      <c r="H80" s="316"/>
      <c r="I80" s="316"/>
      <c r="J80" s="316"/>
      <c r="K80" s="317"/>
    </row>
    <row r="81" spans="1:11" ht="15" customHeight="1">
      <c r="A81" s="84"/>
      <c r="B81" s="85"/>
      <c r="C81" s="318" t="s">
        <v>157</v>
      </c>
      <c r="D81" s="318"/>
      <c r="E81" s="318"/>
      <c r="F81" s="318"/>
      <c r="G81" s="318"/>
      <c r="H81" s="318"/>
      <c r="I81" s="318"/>
      <c r="J81" s="318"/>
      <c r="K81" s="319"/>
    </row>
    <row r="82" spans="1:11" ht="21.95" customHeight="1">
      <c r="A82" s="74"/>
      <c r="B82" s="96" t="s">
        <v>158</v>
      </c>
      <c r="C82" s="96"/>
      <c r="D82" s="96"/>
      <c r="E82" s="91"/>
      <c r="F82" s="91"/>
      <c r="G82" s="91"/>
      <c r="H82" s="91"/>
      <c r="I82" s="91"/>
      <c r="J82" s="91"/>
      <c r="K82" s="22"/>
    </row>
    <row r="83" spans="1:11" ht="21.95" customHeight="1">
      <c r="A83" s="76"/>
      <c r="B83" s="14"/>
      <c r="C83" s="320" t="s">
        <v>159</v>
      </c>
      <c r="D83" s="320"/>
      <c r="E83" s="86"/>
      <c r="F83" s="14"/>
      <c r="G83" s="321" t="s">
        <v>160</v>
      </c>
      <c r="H83" s="321"/>
      <c r="I83" s="86"/>
      <c r="J83" s="103" t="s">
        <v>161</v>
      </c>
      <c r="K83" s="24"/>
    </row>
    <row r="84" spans="1:11" ht="21.95" customHeight="1">
      <c r="A84" s="76"/>
      <c r="B84" s="14"/>
      <c r="C84" s="320" t="s">
        <v>162</v>
      </c>
      <c r="D84" s="322"/>
      <c r="E84" s="86"/>
      <c r="F84" s="14"/>
      <c r="G84" s="14"/>
      <c r="H84" s="14"/>
      <c r="I84" s="14"/>
      <c r="J84" s="14"/>
      <c r="K84" s="24"/>
    </row>
    <row r="85" spans="1:11" ht="21.95" customHeight="1">
      <c r="A85" s="76"/>
      <c r="B85" s="14"/>
      <c r="C85" s="320" t="s">
        <v>163</v>
      </c>
      <c r="D85" s="322"/>
      <c r="E85" s="86"/>
      <c r="F85" s="14"/>
      <c r="G85" s="321" t="s">
        <v>164</v>
      </c>
      <c r="H85" s="321"/>
      <c r="I85" s="86"/>
      <c r="J85" s="103" t="s">
        <v>165</v>
      </c>
      <c r="K85" s="24"/>
    </row>
    <row r="86" spans="1:11" ht="21.95" customHeight="1">
      <c r="A86" s="84"/>
      <c r="B86" s="85"/>
      <c r="C86" s="323" t="s">
        <v>166</v>
      </c>
      <c r="D86" s="323"/>
      <c r="E86" s="323"/>
      <c r="F86" s="323"/>
      <c r="G86" s="323"/>
      <c r="H86" s="323"/>
      <c r="I86" s="323"/>
      <c r="J86" s="323"/>
      <c r="K86" s="324"/>
    </row>
    <row r="87" spans="1:11" ht="21">
      <c r="A87" s="74"/>
      <c r="B87" s="325" t="s">
        <v>167</v>
      </c>
      <c r="C87" s="325"/>
      <c r="D87" s="325"/>
      <c r="E87" s="325"/>
      <c r="F87" s="325"/>
      <c r="G87" s="325"/>
      <c r="H87" s="325"/>
      <c r="I87" s="325"/>
      <c r="J87" s="325"/>
      <c r="K87" s="326"/>
    </row>
    <row r="88" spans="1:11" ht="21.75" customHeight="1">
      <c r="A88" s="84"/>
      <c r="B88" s="85"/>
      <c r="C88" s="327" t="s">
        <v>168</v>
      </c>
      <c r="D88" s="327"/>
      <c r="E88" s="327"/>
      <c r="F88" s="327"/>
      <c r="G88" s="327"/>
      <c r="H88" s="327"/>
      <c r="I88" s="327"/>
      <c r="J88" s="327"/>
      <c r="K88" s="328"/>
    </row>
    <row r="89" spans="1:11">
      <c r="A89" s="74"/>
      <c r="B89" s="91"/>
      <c r="C89" s="91"/>
      <c r="D89" s="91"/>
      <c r="E89" s="91"/>
      <c r="F89" s="91"/>
      <c r="G89" s="91"/>
      <c r="H89" s="91"/>
      <c r="I89" s="91"/>
      <c r="J89" s="91"/>
      <c r="K89" s="22"/>
    </row>
    <row r="90" spans="1:11">
      <c r="A90" s="76"/>
      <c r="B90" s="14"/>
      <c r="C90" s="14"/>
      <c r="D90" s="14"/>
      <c r="E90" s="14"/>
      <c r="F90" s="14"/>
      <c r="G90" s="14"/>
      <c r="H90" s="14"/>
      <c r="I90" s="14"/>
      <c r="J90" s="14"/>
      <c r="K90" s="24"/>
    </row>
    <row r="91" spans="1:11">
      <c r="A91" s="76"/>
      <c r="B91" s="14"/>
      <c r="C91" s="14"/>
      <c r="D91" s="14"/>
      <c r="E91" s="14"/>
      <c r="F91" s="14"/>
      <c r="G91" s="14"/>
      <c r="H91" s="14"/>
      <c r="I91" s="14"/>
      <c r="J91" s="14"/>
      <c r="K91" s="24"/>
    </row>
    <row r="92" spans="1:11">
      <c r="A92" s="76"/>
      <c r="B92" s="14"/>
      <c r="C92" s="14"/>
      <c r="D92" s="14"/>
      <c r="E92" s="14"/>
      <c r="F92" s="14"/>
      <c r="G92" s="14"/>
      <c r="H92" s="14"/>
      <c r="I92" s="14"/>
      <c r="J92" s="14"/>
      <c r="K92" s="24"/>
    </row>
    <row r="93" spans="1:11">
      <c r="A93" s="84"/>
      <c r="B93" s="85"/>
      <c r="C93" s="85"/>
      <c r="D93" s="85"/>
      <c r="E93" s="85"/>
      <c r="F93" s="85"/>
      <c r="G93" s="85"/>
      <c r="H93" s="85"/>
      <c r="I93" s="85"/>
      <c r="J93" s="85"/>
      <c r="K93" s="26"/>
    </row>
    <row r="94" spans="1:11" ht="21">
      <c r="A94" s="74"/>
      <c r="B94" s="325" t="s">
        <v>169</v>
      </c>
      <c r="C94" s="325"/>
      <c r="D94" s="325"/>
      <c r="E94" s="325"/>
      <c r="F94" s="325"/>
      <c r="G94" s="325"/>
      <c r="H94" s="325"/>
      <c r="I94" s="325"/>
      <c r="J94" s="325"/>
      <c r="K94" s="326"/>
    </row>
    <row r="95" spans="1:11" ht="19.5">
      <c r="A95" s="76"/>
      <c r="B95" s="97" t="s">
        <v>170</v>
      </c>
      <c r="C95" s="329" t="s">
        <v>171</v>
      </c>
      <c r="D95" s="320"/>
      <c r="E95" s="320"/>
      <c r="F95" s="320"/>
      <c r="G95" s="320"/>
      <c r="H95" s="320"/>
      <c r="I95" s="320"/>
      <c r="J95" s="320"/>
      <c r="K95" s="330"/>
    </row>
    <row r="96" spans="1:11" ht="43.5" customHeight="1">
      <c r="A96" s="76"/>
      <c r="B96" s="97" t="s">
        <v>172</v>
      </c>
      <c r="C96" s="331" t="s">
        <v>173</v>
      </c>
      <c r="D96" s="332"/>
      <c r="E96" s="332"/>
      <c r="F96" s="332"/>
      <c r="G96" s="332"/>
      <c r="H96" s="332"/>
      <c r="I96" s="332"/>
      <c r="J96" s="332"/>
      <c r="K96" s="333"/>
    </row>
    <row r="97" spans="1:11" ht="19.5">
      <c r="A97" s="84"/>
      <c r="B97" s="98" t="s">
        <v>174</v>
      </c>
      <c r="C97" s="334" t="s">
        <v>175</v>
      </c>
      <c r="D97" s="323"/>
      <c r="E97" s="323"/>
      <c r="F97" s="323"/>
      <c r="G97" s="323"/>
      <c r="H97" s="323"/>
      <c r="I97" s="323"/>
      <c r="J97" s="323"/>
      <c r="K97" s="324"/>
    </row>
    <row r="98" spans="1:11" ht="21.95" customHeight="1">
      <c r="A98" s="74"/>
      <c r="B98" s="91"/>
      <c r="C98" s="91"/>
      <c r="D98" s="91"/>
      <c r="E98" s="91"/>
      <c r="F98" s="91"/>
      <c r="G98" s="91"/>
      <c r="H98" s="91"/>
      <c r="I98" s="91"/>
      <c r="J98" s="91"/>
      <c r="K98" s="22"/>
    </row>
    <row r="99" spans="1:11" ht="24.95" customHeight="1">
      <c r="A99" s="76"/>
      <c r="B99" s="14"/>
      <c r="C99" s="99"/>
      <c r="D99" s="99"/>
      <c r="E99" s="99"/>
      <c r="F99" s="99"/>
      <c r="G99" s="99"/>
      <c r="H99" s="99"/>
      <c r="I99" s="99"/>
      <c r="J99" s="99"/>
      <c r="K99" s="24"/>
    </row>
    <row r="100" spans="1:11" ht="24.95" customHeight="1">
      <c r="A100" s="76"/>
      <c r="B100" s="14"/>
      <c r="C100" s="99"/>
      <c r="D100" s="99"/>
      <c r="E100" s="99"/>
      <c r="F100" s="99"/>
      <c r="G100" s="99"/>
      <c r="H100" s="99"/>
      <c r="I100" s="99"/>
      <c r="J100" s="99"/>
      <c r="K100" s="24"/>
    </row>
    <row r="101" spans="1:11" ht="24.95" customHeight="1">
      <c r="A101" s="76"/>
      <c r="B101" s="14"/>
      <c r="C101" s="99"/>
      <c r="D101" s="99"/>
      <c r="E101" s="99"/>
      <c r="F101" s="99"/>
      <c r="G101" s="99"/>
      <c r="H101" s="99"/>
      <c r="I101" s="99"/>
      <c r="J101" s="99"/>
      <c r="K101" s="24"/>
    </row>
    <row r="102" spans="1:11" ht="24.95" customHeight="1">
      <c r="A102" s="76"/>
      <c r="B102" s="14"/>
      <c r="C102" s="99"/>
      <c r="D102" s="99"/>
      <c r="E102" s="99"/>
      <c r="F102" s="99"/>
      <c r="G102" s="99"/>
      <c r="H102" s="99"/>
      <c r="I102" s="99"/>
      <c r="J102" s="99"/>
      <c r="K102" s="24"/>
    </row>
    <row r="103" spans="1:11" ht="24.95" customHeight="1">
      <c r="A103" s="76"/>
      <c r="B103" s="14"/>
      <c r="C103" s="99"/>
      <c r="D103" s="99"/>
      <c r="E103" s="99"/>
      <c r="F103" s="99"/>
      <c r="G103" s="99"/>
      <c r="H103" s="99"/>
      <c r="I103" s="99"/>
      <c r="J103" s="99"/>
      <c r="K103" s="24"/>
    </row>
    <row r="104" spans="1:11" ht="24.95" customHeight="1">
      <c r="A104" s="76"/>
      <c r="B104" s="14"/>
      <c r="C104" s="99"/>
      <c r="D104" s="99"/>
      <c r="E104" s="99"/>
      <c r="F104" s="99"/>
      <c r="G104" s="99"/>
      <c r="H104" s="99"/>
      <c r="I104" s="99"/>
      <c r="J104" s="99"/>
      <c r="K104" s="24"/>
    </row>
    <row r="105" spans="1:11" ht="9" customHeight="1">
      <c r="A105" s="76"/>
      <c r="B105" s="14"/>
      <c r="C105" s="14"/>
      <c r="D105" s="14"/>
      <c r="E105" s="14"/>
      <c r="F105" s="14"/>
      <c r="G105" s="14"/>
      <c r="H105" s="14"/>
      <c r="I105" s="14"/>
      <c r="J105" s="14"/>
      <c r="K105" s="24"/>
    </row>
    <row r="106" spans="1:11" ht="19.5">
      <c r="A106" s="75"/>
      <c r="B106" s="80"/>
      <c r="C106" s="335" t="s">
        <v>176</v>
      </c>
      <c r="D106" s="335"/>
      <c r="E106" s="335"/>
      <c r="F106" s="335"/>
      <c r="G106" s="335"/>
      <c r="H106" s="335"/>
      <c r="I106" s="335"/>
      <c r="J106" s="335"/>
      <c r="K106" s="336"/>
    </row>
    <row r="107" spans="1:11" s="14" customFormat="1" ht="48.75" customHeight="1">
      <c r="A107" s="84"/>
      <c r="B107" s="85"/>
      <c r="C107" s="85"/>
      <c r="D107" s="85"/>
      <c r="E107" s="85"/>
      <c r="F107" s="85"/>
      <c r="G107" s="85"/>
      <c r="H107" s="85"/>
      <c r="I107" s="85"/>
      <c r="J107" s="85"/>
      <c r="K107" s="26"/>
    </row>
    <row r="108" spans="1:11" s="14" customFormat="1" ht="7.5" customHeight="1"/>
    <row r="109" spans="1:11" ht="34.5" customHeight="1">
      <c r="B109" s="337" t="s">
        <v>177</v>
      </c>
      <c r="C109" s="337"/>
      <c r="D109" s="337"/>
      <c r="E109" s="337"/>
      <c r="F109" s="337"/>
      <c r="G109" s="337"/>
      <c r="H109" s="337"/>
      <c r="I109" s="337"/>
      <c r="J109" s="337"/>
      <c r="K109" s="337"/>
    </row>
    <row r="110" spans="1:11" ht="79.5" customHeight="1">
      <c r="B110" s="100" t="s">
        <v>178</v>
      </c>
      <c r="C110" s="338" t="s">
        <v>179</v>
      </c>
      <c r="D110" s="338"/>
      <c r="E110" s="338"/>
      <c r="F110" s="338"/>
      <c r="G110" s="338"/>
      <c r="H110" s="338"/>
      <c r="I110" s="338"/>
      <c r="J110" s="338"/>
      <c r="K110" s="338"/>
    </row>
    <row r="111" spans="1:11" ht="6.75" customHeight="1">
      <c r="C111" s="101"/>
      <c r="D111" s="101"/>
      <c r="E111" s="101"/>
      <c r="F111" s="101"/>
      <c r="G111" s="101"/>
      <c r="H111" s="101"/>
      <c r="I111" s="101"/>
      <c r="J111" s="101"/>
      <c r="K111" s="101"/>
    </row>
    <row r="112" spans="1:11" ht="25.5" customHeight="1">
      <c r="B112" s="102" t="s">
        <v>180</v>
      </c>
      <c r="C112" s="293" t="s">
        <v>181</v>
      </c>
      <c r="D112" s="339"/>
      <c r="E112" s="339"/>
      <c r="F112" s="339"/>
      <c r="G112" s="339"/>
      <c r="H112" s="339"/>
      <c r="I112" s="339"/>
      <c r="J112" s="339"/>
      <c r="K112" s="339"/>
    </row>
    <row r="113" spans="2:11" ht="27" customHeight="1">
      <c r="B113" s="100"/>
      <c r="C113" s="339" t="s">
        <v>182</v>
      </c>
      <c r="D113" s="339"/>
      <c r="E113" s="339"/>
      <c r="F113" s="339"/>
      <c r="G113" s="339"/>
      <c r="H113" s="339"/>
      <c r="I113" s="339"/>
      <c r="J113" s="339"/>
      <c r="K113" s="339"/>
    </row>
    <row r="114" spans="2:11" ht="27" customHeight="1">
      <c r="B114" s="100"/>
      <c r="C114" s="339" t="s">
        <v>183</v>
      </c>
      <c r="D114" s="339"/>
      <c r="E114" s="339"/>
      <c r="F114" s="339"/>
      <c r="G114" s="339"/>
      <c r="H114" s="339"/>
      <c r="I114" s="339"/>
      <c r="J114" s="339"/>
      <c r="K114" s="339"/>
    </row>
    <row r="115" spans="2:11" ht="27" customHeight="1">
      <c r="B115" s="100"/>
      <c r="C115" s="339" t="s">
        <v>184</v>
      </c>
      <c r="D115" s="339"/>
      <c r="E115" s="339"/>
      <c r="F115" s="339"/>
      <c r="G115" s="339"/>
      <c r="H115" s="339"/>
      <c r="I115" s="339"/>
      <c r="J115" s="339"/>
      <c r="K115" s="339"/>
    </row>
    <row r="116" spans="2:11" ht="27" customHeight="1">
      <c r="B116" s="100"/>
      <c r="C116" s="339" t="s">
        <v>185</v>
      </c>
      <c r="D116" s="339"/>
      <c r="E116" s="339"/>
      <c r="F116" s="339"/>
      <c r="G116" s="339"/>
      <c r="H116" s="339"/>
      <c r="I116" s="339"/>
      <c r="J116" s="339"/>
      <c r="K116" s="339"/>
    </row>
    <row r="117" spans="2:11" ht="27" customHeight="1">
      <c r="B117" s="100"/>
      <c r="C117" s="339" t="s">
        <v>186</v>
      </c>
      <c r="D117" s="339"/>
      <c r="E117" s="339"/>
      <c r="F117" s="339"/>
      <c r="G117" s="339"/>
      <c r="H117" s="339"/>
      <c r="I117" s="339"/>
      <c r="J117" s="339"/>
      <c r="K117" s="339"/>
    </row>
    <row r="118" spans="2:11" ht="27" customHeight="1">
      <c r="B118" s="100"/>
      <c r="C118" s="339" t="s">
        <v>187</v>
      </c>
      <c r="D118" s="339"/>
      <c r="E118" s="339"/>
      <c r="F118" s="339"/>
      <c r="G118" s="339"/>
      <c r="H118" s="339"/>
      <c r="I118" s="339"/>
      <c r="J118" s="339"/>
      <c r="K118" s="339"/>
    </row>
    <row r="119" spans="2:11" ht="240.75" customHeight="1">
      <c r="B119" s="100" t="s">
        <v>188</v>
      </c>
      <c r="C119" s="340" t="s">
        <v>189</v>
      </c>
      <c r="D119" s="340"/>
      <c r="E119" s="340"/>
      <c r="F119" s="340"/>
      <c r="G119" s="340"/>
      <c r="H119" s="340"/>
      <c r="I119" s="340"/>
      <c r="J119" s="340"/>
      <c r="K119" s="340"/>
    </row>
    <row r="120" spans="2:11" ht="4.5" customHeight="1">
      <c r="B120" s="100"/>
      <c r="C120" s="101"/>
      <c r="D120" s="101"/>
      <c r="E120" s="101"/>
      <c r="F120" s="101"/>
      <c r="G120" s="101"/>
      <c r="H120" s="101"/>
      <c r="I120" s="101"/>
      <c r="J120" s="101"/>
      <c r="K120" s="101"/>
    </row>
    <row r="121" spans="2:11" ht="59.25" customHeight="1">
      <c r="B121" s="100" t="s">
        <v>190</v>
      </c>
      <c r="C121" s="341" t="s">
        <v>191</v>
      </c>
      <c r="D121" s="341"/>
      <c r="E121" s="341"/>
      <c r="F121" s="341"/>
      <c r="G121" s="341"/>
      <c r="H121" s="341"/>
      <c r="I121" s="341"/>
      <c r="J121" s="341"/>
      <c r="K121" s="341"/>
    </row>
    <row r="122" spans="2:11" ht="39" customHeight="1">
      <c r="B122" s="100" t="s">
        <v>192</v>
      </c>
      <c r="C122" s="342" t="s">
        <v>193</v>
      </c>
      <c r="D122" s="342"/>
      <c r="E122" s="342"/>
      <c r="F122" s="342"/>
      <c r="G122" s="342"/>
      <c r="H122" s="342"/>
      <c r="I122" s="342"/>
      <c r="J122" s="342"/>
      <c r="K122" s="342"/>
    </row>
  </sheetData>
  <mergeCells count="57">
    <mergeCell ref="C117:K117"/>
    <mergeCell ref="C118:K118"/>
    <mergeCell ref="C119:K119"/>
    <mergeCell ref="C121:K121"/>
    <mergeCell ref="C122:K122"/>
    <mergeCell ref="C112:K112"/>
    <mergeCell ref="C113:K113"/>
    <mergeCell ref="C114:K114"/>
    <mergeCell ref="C115:K115"/>
    <mergeCell ref="C116:K116"/>
    <mergeCell ref="C96:K96"/>
    <mergeCell ref="C97:K97"/>
    <mergeCell ref="C106:K106"/>
    <mergeCell ref="B109:K109"/>
    <mergeCell ref="C110:K110"/>
    <mergeCell ref="C86:K86"/>
    <mergeCell ref="B87:K87"/>
    <mergeCell ref="C88:K88"/>
    <mergeCell ref="B94:K94"/>
    <mergeCell ref="C95:K95"/>
    <mergeCell ref="C81:K81"/>
    <mergeCell ref="C83:D83"/>
    <mergeCell ref="G83:H83"/>
    <mergeCell ref="C84:D84"/>
    <mergeCell ref="C85:D85"/>
    <mergeCell ref="G85:H85"/>
    <mergeCell ref="C76:K76"/>
    <mergeCell ref="C77:K77"/>
    <mergeCell ref="C78:K78"/>
    <mergeCell ref="C79:K79"/>
    <mergeCell ref="C80:K80"/>
    <mergeCell ref="E71:F71"/>
    <mergeCell ref="H71:I71"/>
    <mergeCell ref="C73:K73"/>
    <mergeCell ref="C74:K74"/>
    <mergeCell ref="C75:K75"/>
    <mergeCell ref="B34:E34"/>
    <mergeCell ref="C35:I35"/>
    <mergeCell ref="C46:E46"/>
    <mergeCell ref="C57:D57"/>
    <mergeCell ref="C58:K58"/>
    <mergeCell ref="C9:F9"/>
    <mergeCell ref="C10:K10"/>
    <mergeCell ref="C18:K18"/>
    <mergeCell ref="B25:D25"/>
    <mergeCell ref="C26:K26"/>
    <mergeCell ref="B5:C5"/>
    <mergeCell ref="D5:K5"/>
    <mergeCell ref="B6:K6"/>
    <mergeCell ref="B7:E7"/>
    <mergeCell ref="B8:H8"/>
    <mergeCell ref="B1:C1"/>
    <mergeCell ref="C2:K2"/>
    <mergeCell ref="B3:C3"/>
    <mergeCell ref="D3:K3"/>
    <mergeCell ref="B4:C4"/>
    <mergeCell ref="D4:K4"/>
  </mergeCells>
  <phoneticPr fontId="54" type="noConversion"/>
  <printOptions horizontalCentered="1"/>
  <pageMargins left="0.39305555555555599" right="0.39305555555555599" top="0.59027777777777801" bottom="0.39305555555555599" header="0.31458333333333299" footer="0.31458333333333299"/>
  <pageSetup paperSize="9" fitToHeight="0" orientation="portrait" r:id="rId1"/>
  <headerFooter alignWithMargins="0">
    <oddHeader>&amp;R&amp;"Times New Roman,標準"110.06&amp;"標楷體,標準"版</oddHeader>
    <oddFooter>&amp;C&amp;"Times New Roman,標準"&amp;P</oddFooter>
  </headerFooter>
  <rowBreaks count="3" manualBreakCount="3">
    <brk id="32" max="10" man="1"/>
    <brk id="69" max="10" man="1"/>
    <brk id="107"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view="pageBreakPreview" zoomScale="85" zoomScaleNormal="85" zoomScaleSheetLayoutView="85" workbookViewId="0">
      <selection activeCell="D2" sqref="D2:L2"/>
    </sheetView>
  </sheetViews>
  <sheetFormatPr defaultColWidth="9" defaultRowHeight="20.25"/>
  <cols>
    <col min="1" max="1" width="5.375" style="46" customWidth="1"/>
    <col min="2" max="3" width="4.375" style="47" customWidth="1"/>
    <col min="4" max="4" width="9.625" style="47" customWidth="1"/>
    <col min="5" max="5" width="11.375" style="48" customWidth="1"/>
    <col min="6" max="6" width="4.125" style="48" customWidth="1"/>
    <col min="7" max="7" width="6.875" style="48" customWidth="1"/>
    <col min="8" max="8" width="5.875" style="48" customWidth="1"/>
    <col min="9" max="9" width="3.125" style="48" customWidth="1"/>
    <col min="10" max="10" width="14" style="48" customWidth="1"/>
    <col min="11" max="11" width="9" style="46"/>
    <col min="12" max="12" width="15.875" style="46" customWidth="1"/>
    <col min="13" max="13" width="9" style="46"/>
    <col min="14" max="14" width="66" style="46" customWidth="1"/>
    <col min="15" max="259" width="9" style="46"/>
    <col min="260" max="260" width="20.625" style="46" customWidth="1"/>
    <col min="261" max="261" width="13" style="46" customWidth="1"/>
    <col min="262" max="265" width="9" style="46"/>
    <col min="266" max="266" width="23.625" style="46" customWidth="1"/>
    <col min="267" max="515" width="9" style="46"/>
    <col min="516" max="516" width="20.625" style="46" customWidth="1"/>
    <col min="517" max="517" width="13" style="46" customWidth="1"/>
    <col min="518" max="521" width="9" style="46"/>
    <col min="522" max="522" width="23.625" style="46" customWidth="1"/>
    <col min="523" max="771" width="9" style="46"/>
    <col min="772" max="772" width="20.625" style="46" customWidth="1"/>
    <col min="773" max="773" width="13" style="46" customWidth="1"/>
    <col min="774" max="777" width="9" style="46"/>
    <col min="778" max="778" width="23.625" style="46" customWidth="1"/>
    <col min="779" max="1027" width="9" style="46"/>
    <col min="1028" max="1028" width="20.625" style="46" customWidth="1"/>
    <col min="1029" max="1029" width="13" style="46" customWidth="1"/>
    <col min="1030" max="1033" width="9" style="46"/>
    <col min="1034" max="1034" width="23.625" style="46" customWidth="1"/>
    <col min="1035" max="1283" width="9" style="46"/>
    <col min="1284" max="1284" width="20.625" style="46" customWidth="1"/>
    <col min="1285" max="1285" width="13" style="46" customWidth="1"/>
    <col min="1286" max="1289" width="9" style="46"/>
    <col min="1290" max="1290" width="23.625" style="46" customWidth="1"/>
    <col min="1291" max="1539" width="9" style="46"/>
    <col min="1540" max="1540" width="20.625" style="46" customWidth="1"/>
    <col min="1541" max="1541" width="13" style="46" customWidth="1"/>
    <col min="1542" max="1545" width="9" style="46"/>
    <col min="1546" max="1546" width="23.625" style="46" customWidth="1"/>
    <col min="1547" max="1795" width="9" style="46"/>
    <col min="1796" max="1796" width="20.625" style="46" customWidth="1"/>
    <col min="1797" max="1797" width="13" style="46" customWidth="1"/>
    <col min="1798" max="1801" width="9" style="46"/>
    <col min="1802" max="1802" width="23.625" style="46" customWidth="1"/>
    <col min="1803" max="2051" width="9" style="46"/>
    <col min="2052" max="2052" width="20.625" style="46" customWidth="1"/>
    <col min="2053" max="2053" width="13" style="46" customWidth="1"/>
    <col min="2054" max="2057" width="9" style="46"/>
    <col min="2058" max="2058" width="23.625" style="46" customWidth="1"/>
    <col min="2059" max="2307" width="9" style="46"/>
    <col min="2308" max="2308" width="20.625" style="46" customWidth="1"/>
    <col min="2309" max="2309" width="13" style="46" customWidth="1"/>
    <col min="2310" max="2313" width="9" style="46"/>
    <col min="2314" max="2314" width="23.625" style="46" customWidth="1"/>
    <col min="2315" max="2563" width="9" style="46"/>
    <col min="2564" max="2564" width="20.625" style="46" customWidth="1"/>
    <col min="2565" max="2565" width="13" style="46" customWidth="1"/>
    <col min="2566" max="2569" width="9" style="46"/>
    <col min="2570" max="2570" width="23.625" style="46" customWidth="1"/>
    <col min="2571" max="2819" width="9" style="46"/>
    <col min="2820" max="2820" width="20.625" style="46" customWidth="1"/>
    <col min="2821" max="2821" width="13" style="46" customWidth="1"/>
    <col min="2822" max="2825" width="9" style="46"/>
    <col min="2826" max="2826" width="23.625" style="46" customWidth="1"/>
    <col min="2827" max="3075" width="9" style="46"/>
    <col min="3076" max="3076" width="20.625" style="46" customWidth="1"/>
    <col min="3077" max="3077" width="13" style="46" customWidth="1"/>
    <col min="3078" max="3081" width="9" style="46"/>
    <col min="3082" max="3082" width="23.625" style="46" customWidth="1"/>
    <col min="3083" max="3331" width="9" style="46"/>
    <col min="3332" max="3332" width="20.625" style="46" customWidth="1"/>
    <col min="3333" max="3333" width="13" style="46" customWidth="1"/>
    <col min="3334" max="3337" width="9" style="46"/>
    <col min="3338" max="3338" width="23.625" style="46" customWidth="1"/>
    <col min="3339" max="3587" width="9" style="46"/>
    <col min="3588" max="3588" width="20.625" style="46" customWidth="1"/>
    <col min="3589" max="3589" width="13" style="46" customWidth="1"/>
    <col min="3590" max="3593" width="9" style="46"/>
    <col min="3594" max="3594" width="23.625" style="46" customWidth="1"/>
    <col min="3595" max="3843" width="9" style="46"/>
    <col min="3844" max="3844" width="20.625" style="46" customWidth="1"/>
    <col min="3845" max="3845" width="13" style="46" customWidth="1"/>
    <col min="3846" max="3849" width="9" style="46"/>
    <col min="3850" max="3850" width="23.625" style="46" customWidth="1"/>
    <col min="3851" max="4099" width="9" style="46"/>
    <col min="4100" max="4100" width="20.625" style="46" customWidth="1"/>
    <col min="4101" max="4101" width="13" style="46" customWidth="1"/>
    <col min="4102" max="4105" width="9" style="46"/>
    <col min="4106" max="4106" width="23.625" style="46" customWidth="1"/>
    <col min="4107" max="4355" width="9" style="46"/>
    <col min="4356" max="4356" width="20.625" style="46" customWidth="1"/>
    <col min="4357" max="4357" width="13" style="46" customWidth="1"/>
    <col min="4358" max="4361" width="9" style="46"/>
    <col min="4362" max="4362" width="23.625" style="46" customWidth="1"/>
    <col min="4363" max="4611" width="9" style="46"/>
    <col min="4612" max="4612" width="20.625" style="46" customWidth="1"/>
    <col min="4613" max="4613" width="13" style="46" customWidth="1"/>
    <col min="4614" max="4617" width="9" style="46"/>
    <col min="4618" max="4618" width="23.625" style="46" customWidth="1"/>
    <col min="4619" max="4867" width="9" style="46"/>
    <col min="4868" max="4868" width="20.625" style="46" customWidth="1"/>
    <col min="4869" max="4869" width="13" style="46" customWidth="1"/>
    <col min="4870" max="4873" width="9" style="46"/>
    <col min="4874" max="4874" width="23.625" style="46" customWidth="1"/>
    <col min="4875" max="5123" width="9" style="46"/>
    <col min="5124" max="5124" width="20.625" style="46" customWidth="1"/>
    <col min="5125" max="5125" width="13" style="46" customWidth="1"/>
    <col min="5126" max="5129" width="9" style="46"/>
    <col min="5130" max="5130" width="23.625" style="46" customWidth="1"/>
    <col min="5131" max="5379" width="9" style="46"/>
    <col min="5380" max="5380" width="20.625" style="46" customWidth="1"/>
    <col min="5381" max="5381" width="13" style="46" customWidth="1"/>
    <col min="5382" max="5385" width="9" style="46"/>
    <col min="5386" max="5386" width="23.625" style="46" customWidth="1"/>
    <col min="5387" max="5635" width="9" style="46"/>
    <col min="5636" max="5636" width="20.625" style="46" customWidth="1"/>
    <col min="5637" max="5637" width="13" style="46" customWidth="1"/>
    <col min="5638" max="5641" width="9" style="46"/>
    <col min="5642" max="5642" width="23.625" style="46" customWidth="1"/>
    <col min="5643" max="5891" width="9" style="46"/>
    <col min="5892" max="5892" width="20.625" style="46" customWidth="1"/>
    <col min="5893" max="5893" width="13" style="46" customWidth="1"/>
    <col min="5894" max="5897" width="9" style="46"/>
    <col min="5898" max="5898" width="23.625" style="46" customWidth="1"/>
    <col min="5899" max="6147" width="9" style="46"/>
    <col min="6148" max="6148" width="20.625" style="46" customWidth="1"/>
    <col min="6149" max="6149" width="13" style="46" customWidth="1"/>
    <col min="6150" max="6153" width="9" style="46"/>
    <col min="6154" max="6154" width="23.625" style="46" customWidth="1"/>
    <col min="6155" max="6403" width="9" style="46"/>
    <col min="6404" max="6404" width="20.625" style="46" customWidth="1"/>
    <col min="6405" max="6405" width="13" style="46" customWidth="1"/>
    <col min="6406" max="6409" width="9" style="46"/>
    <col min="6410" max="6410" width="23.625" style="46" customWidth="1"/>
    <col min="6411" max="6659" width="9" style="46"/>
    <col min="6660" max="6660" width="20.625" style="46" customWidth="1"/>
    <col min="6661" max="6661" width="13" style="46" customWidth="1"/>
    <col min="6662" max="6665" width="9" style="46"/>
    <col min="6666" max="6666" width="23.625" style="46" customWidth="1"/>
    <col min="6667" max="6915" width="9" style="46"/>
    <col min="6916" max="6916" width="20.625" style="46" customWidth="1"/>
    <col min="6917" max="6917" width="13" style="46" customWidth="1"/>
    <col min="6918" max="6921" width="9" style="46"/>
    <col min="6922" max="6922" width="23.625" style="46" customWidth="1"/>
    <col min="6923" max="7171" width="9" style="46"/>
    <col min="7172" max="7172" width="20.625" style="46" customWidth="1"/>
    <col min="7173" max="7173" width="13" style="46" customWidth="1"/>
    <col min="7174" max="7177" width="9" style="46"/>
    <col min="7178" max="7178" width="23.625" style="46" customWidth="1"/>
    <col min="7179" max="7427" width="9" style="46"/>
    <col min="7428" max="7428" width="20.625" style="46" customWidth="1"/>
    <col min="7429" max="7429" width="13" style="46" customWidth="1"/>
    <col min="7430" max="7433" width="9" style="46"/>
    <col min="7434" max="7434" width="23.625" style="46" customWidth="1"/>
    <col min="7435" max="7683" width="9" style="46"/>
    <col min="7684" max="7684" width="20.625" style="46" customWidth="1"/>
    <col min="7685" max="7685" width="13" style="46" customWidth="1"/>
    <col min="7686" max="7689" width="9" style="46"/>
    <col min="7690" max="7690" width="23.625" style="46" customWidth="1"/>
    <col min="7691" max="7939" width="9" style="46"/>
    <col min="7940" max="7940" width="20.625" style="46" customWidth="1"/>
    <col min="7941" max="7941" width="13" style="46" customWidth="1"/>
    <col min="7942" max="7945" width="9" style="46"/>
    <col min="7946" max="7946" width="23.625" style="46" customWidth="1"/>
    <col min="7947" max="8195" width="9" style="46"/>
    <col min="8196" max="8196" width="20.625" style="46" customWidth="1"/>
    <col min="8197" max="8197" width="13" style="46" customWidth="1"/>
    <col min="8198" max="8201" width="9" style="46"/>
    <col min="8202" max="8202" width="23.625" style="46" customWidth="1"/>
    <col min="8203" max="8451" width="9" style="46"/>
    <col min="8452" max="8452" width="20.625" style="46" customWidth="1"/>
    <col min="8453" max="8453" width="13" style="46" customWidth="1"/>
    <col min="8454" max="8457" width="9" style="46"/>
    <col min="8458" max="8458" width="23.625" style="46" customWidth="1"/>
    <col min="8459" max="8707" width="9" style="46"/>
    <col min="8708" max="8708" width="20.625" style="46" customWidth="1"/>
    <col min="8709" max="8709" width="13" style="46" customWidth="1"/>
    <col min="8710" max="8713" width="9" style="46"/>
    <col min="8714" max="8714" width="23.625" style="46" customWidth="1"/>
    <col min="8715" max="8963" width="9" style="46"/>
    <col min="8964" max="8964" width="20.625" style="46" customWidth="1"/>
    <col min="8965" max="8965" width="13" style="46" customWidth="1"/>
    <col min="8966" max="8969" width="9" style="46"/>
    <col min="8970" max="8970" width="23.625" style="46" customWidth="1"/>
    <col min="8971" max="9219" width="9" style="46"/>
    <col min="9220" max="9220" width="20.625" style="46" customWidth="1"/>
    <col min="9221" max="9221" width="13" style="46" customWidth="1"/>
    <col min="9222" max="9225" width="9" style="46"/>
    <col min="9226" max="9226" width="23.625" style="46" customWidth="1"/>
    <col min="9227" max="9475" width="9" style="46"/>
    <col min="9476" max="9476" width="20.625" style="46" customWidth="1"/>
    <col min="9477" max="9477" width="13" style="46" customWidth="1"/>
    <col min="9478" max="9481" width="9" style="46"/>
    <col min="9482" max="9482" width="23.625" style="46" customWidth="1"/>
    <col min="9483" max="9731" width="9" style="46"/>
    <col min="9732" max="9732" width="20.625" style="46" customWidth="1"/>
    <col min="9733" max="9733" width="13" style="46" customWidth="1"/>
    <col min="9734" max="9737" width="9" style="46"/>
    <col min="9738" max="9738" width="23.625" style="46" customWidth="1"/>
    <col min="9739" max="9987" width="9" style="46"/>
    <col min="9988" max="9988" width="20.625" style="46" customWidth="1"/>
    <col min="9989" max="9989" width="13" style="46" customWidth="1"/>
    <col min="9990" max="9993" width="9" style="46"/>
    <col min="9994" max="9994" width="23.625" style="46" customWidth="1"/>
    <col min="9995" max="10243" width="9" style="46"/>
    <col min="10244" max="10244" width="20.625" style="46" customWidth="1"/>
    <col min="10245" max="10245" width="13" style="46" customWidth="1"/>
    <col min="10246" max="10249" width="9" style="46"/>
    <col min="10250" max="10250" width="23.625" style="46" customWidth="1"/>
    <col min="10251" max="10499" width="9" style="46"/>
    <col min="10500" max="10500" width="20.625" style="46" customWidth="1"/>
    <col min="10501" max="10501" width="13" style="46" customWidth="1"/>
    <col min="10502" max="10505" width="9" style="46"/>
    <col min="10506" max="10506" width="23.625" style="46" customWidth="1"/>
    <col min="10507" max="10755" width="9" style="46"/>
    <col min="10756" max="10756" width="20.625" style="46" customWidth="1"/>
    <col min="10757" max="10757" width="13" style="46" customWidth="1"/>
    <col min="10758" max="10761" width="9" style="46"/>
    <col min="10762" max="10762" width="23.625" style="46" customWidth="1"/>
    <col min="10763" max="11011" width="9" style="46"/>
    <col min="11012" max="11012" width="20.625" style="46" customWidth="1"/>
    <col min="11013" max="11013" width="13" style="46" customWidth="1"/>
    <col min="11014" max="11017" width="9" style="46"/>
    <col min="11018" max="11018" width="23.625" style="46" customWidth="1"/>
    <col min="11019" max="11267" width="9" style="46"/>
    <col min="11268" max="11268" width="20.625" style="46" customWidth="1"/>
    <col min="11269" max="11269" width="13" style="46" customWidth="1"/>
    <col min="11270" max="11273" width="9" style="46"/>
    <col min="11274" max="11274" width="23.625" style="46" customWidth="1"/>
    <col min="11275" max="11523" width="9" style="46"/>
    <col min="11524" max="11524" width="20.625" style="46" customWidth="1"/>
    <col min="11525" max="11525" width="13" style="46" customWidth="1"/>
    <col min="11526" max="11529" width="9" style="46"/>
    <col min="11530" max="11530" width="23.625" style="46" customWidth="1"/>
    <col min="11531" max="11779" width="9" style="46"/>
    <col min="11780" max="11780" width="20.625" style="46" customWidth="1"/>
    <col min="11781" max="11781" width="13" style="46" customWidth="1"/>
    <col min="11782" max="11785" width="9" style="46"/>
    <col min="11786" max="11786" width="23.625" style="46" customWidth="1"/>
    <col min="11787" max="12035" width="9" style="46"/>
    <col min="12036" max="12036" width="20.625" style="46" customWidth="1"/>
    <col min="12037" max="12037" width="13" style="46" customWidth="1"/>
    <col min="12038" max="12041" width="9" style="46"/>
    <col min="12042" max="12042" width="23.625" style="46" customWidth="1"/>
    <col min="12043" max="12291" width="9" style="46"/>
    <col min="12292" max="12292" width="20.625" style="46" customWidth="1"/>
    <col min="12293" max="12293" width="13" style="46" customWidth="1"/>
    <col min="12294" max="12297" width="9" style="46"/>
    <col min="12298" max="12298" width="23.625" style="46" customWidth="1"/>
    <col min="12299" max="12547" width="9" style="46"/>
    <col min="12548" max="12548" width="20.625" style="46" customWidth="1"/>
    <col min="12549" max="12549" width="13" style="46" customWidth="1"/>
    <col min="12550" max="12553" width="9" style="46"/>
    <col min="12554" max="12554" width="23.625" style="46" customWidth="1"/>
    <col min="12555" max="12803" width="9" style="46"/>
    <col min="12804" max="12804" width="20.625" style="46" customWidth="1"/>
    <col min="12805" max="12805" width="13" style="46" customWidth="1"/>
    <col min="12806" max="12809" width="9" style="46"/>
    <col min="12810" max="12810" width="23.625" style="46" customWidth="1"/>
    <col min="12811" max="13059" width="9" style="46"/>
    <col min="13060" max="13060" width="20.625" style="46" customWidth="1"/>
    <col min="13061" max="13061" width="13" style="46" customWidth="1"/>
    <col min="13062" max="13065" width="9" style="46"/>
    <col min="13066" max="13066" width="23.625" style="46" customWidth="1"/>
    <col min="13067" max="13315" width="9" style="46"/>
    <col min="13316" max="13316" width="20.625" style="46" customWidth="1"/>
    <col min="13317" max="13317" width="13" style="46" customWidth="1"/>
    <col min="13318" max="13321" width="9" style="46"/>
    <col min="13322" max="13322" width="23.625" style="46" customWidth="1"/>
    <col min="13323" max="13571" width="9" style="46"/>
    <col min="13572" max="13572" width="20.625" style="46" customWidth="1"/>
    <col min="13573" max="13573" width="13" style="46" customWidth="1"/>
    <col min="13574" max="13577" width="9" style="46"/>
    <col min="13578" max="13578" width="23.625" style="46" customWidth="1"/>
    <col min="13579" max="13827" width="9" style="46"/>
    <col min="13828" max="13828" width="20.625" style="46" customWidth="1"/>
    <col min="13829" max="13829" width="13" style="46" customWidth="1"/>
    <col min="13830" max="13833" width="9" style="46"/>
    <col min="13834" max="13834" width="23.625" style="46" customWidth="1"/>
    <col min="13835" max="14083" width="9" style="46"/>
    <col min="14084" max="14084" width="20.625" style="46" customWidth="1"/>
    <col min="14085" max="14085" width="13" style="46" customWidth="1"/>
    <col min="14086" max="14089" width="9" style="46"/>
    <col min="14090" max="14090" width="23.625" style="46" customWidth="1"/>
    <col min="14091" max="14339" width="9" style="46"/>
    <col min="14340" max="14340" width="20.625" style="46" customWidth="1"/>
    <col min="14341" max="14341" width="13" style="46" customWidth="1"/>
    <col min="14342" max="14345" width="9" style="46"/>
    <col min="14346" max="14346" width="23.625" style="46" customWidth="1"/>
    <col min="14347" max="14595" width="9" style="46"/>
    <col min="14596" max="14596" width="20.625" style="46" customWidth="1"/>
    <col min="14597" max="14597" width="13" style="46" customWidth="1"/>
    <col min="14598" max="14601" width="9" style="46"/>
    <col min="14602" max="14602" width="23.625" style="46" customWidth="1"/>
    <col min="14603" max="14851" width="9" style="46"/>
    <col min="14852" max="14852" width="20.625" style="46" customWidth="1"/>
    <col min="14853" max="14853" width="13" style="46" customWidth="1"/>
    <col min="14854" max="14857" width="9" style="46"/>
    <col min="14858" max="14858" width="23.625" style="46" customWidth="1"/>
    <col min="14859" max="15107" width="9" style="46"/>
    <col min="15108" max="15108" width="20.625" style="46" customWidth="1"/>
    <col min="15109" max="15109" width="13" style="46" customWidth="1"/>
    <col min="15110" max="15113" width="9" style="46"/>
    <col min="15114" max="15114" width="23.625" style="46" customWidth="1"/>
    <col min="15115" max="15363" width="9" style="46"/>
    <col min="15364" max="15364" width="20.625" style="46" customWidth="1"/>
    <col min="15365" max="15365" width="13" style="46" customWidth="1"/>
    <col min="15366" max="15369" width="9" style="46"/>
    <col min="15370" max="15370" width="23.625" style="46" customWidth="1"/>
    <col min="15371" max="15619" width="9" style="46"/>
    <col min="15620" max="15620" width="20.625" style="46" customWidth="1"/>
    <col min="15621" max="15621" width="13" style="46" customWidth="1"/>
    <col min="15622" max="15625" width="9" style="46"/>
    <col min="15626" max="15626" width="23.625" style="46" customWidth="1"/>
    <col min="15627" max="15875" width="9" style="46"/>
    <col min="15876" max="15876" width="20.625" style="46" customWidth="1"/>
    <col min="15877" max="15877" width="13" style="46" customWidth="1"/>
    <col min="15878" max="15881" width="9" style="46"/>
    <col min="15882" max="15882" width="23.625" style="46" customWidth="1"/>
    <col min="15883" max="16131" width="9" style="46"/>
    <col min="16132" max="16132" width="20.625" style="46" customWidth="1"/>
    <col min="16133" max="16133" width="13" style="46" customWidth="1"/>
    <col min="16134" max="16137" width="9" style="46"/>
    <col min="16138" max="16138" width="23.625" style="46" customWidth="1"/>
    <col min="16139" max="16384" width="9" style="46"/>
  </cols>
  <sheetData>
    <row r="1" spans="1:19" ht="37.5" customHeight="1">
      <c r="A1" s="343" t="s">
        <v>194</v>
      </c>
      <c r="B1" s="343"/>
      <c r="C1" s="343"/>
      <c r="D1" s="343"/>
      <c r="E1" s="343"/>
      <c r="F1" s="343"/>
      <c r="G1" s="343"/>
      <c r="H1" s="343"/>
      <c r="I1" s="343"/>
      <c r="J1" s="343"/>
      <c r="K1" s="343"/>
      <c r="L1" s="343"/>
    </row>
    <row r="2" spans="1:19" ht="45" customHeight="1">
      <c r="A2" s="175" t="s">
        <v>59</v>
      </c>
      <c r="B2" s="176"/>
      <c r="C2" s="176"/>
      <c r="D2" s="344" t="s">
        <v>195</v>
      </c>
      <c r="E2" s="344"/>
      <c r="F2" s="344"/>
      <c r="G2" s="344"/>
      <c r="H2" s="344"/>
      <c r="I2" s="344"/>
      <c r="J2" s="344"/>
      <c r="K2" s="344"/>
      <c r="L2" s="345"/>
    </row>
    <row r="3" spans="1:19" ht="26.25" customHeight="1">
      <c r="A3" s="175" t="s">
        <v>61</v>
      </c>
      <c r="B3" s="176"/>
      <c r="C3" s="176"/>
      <c r="D3" s="192" t="s">
        <v>196</v>
      </c>
      <c r="E3" s="192"/>
      <c r="F3" s="192"/>
      <c r="G3" s="192"/>
      <c r="H3" s="192"/>
      <c r="I3" s="192"/>
      <c r="J3" s="192"/>
      <c r="K3" s="192"/>
      <c r="L3" s="193"/>
    </row>
    <row r="4" spans="1:19" ht="26.25" customHeight="1">
      <c r="A4" s="175" t="s">
        <v>62</v>
      </c>
      <c r="B4" s="176"/>
      <c r="C4" s="176"/>
      <c r="D4" s="192" t="s">
        <v>197</v>
      </c>
      <c r="E4" s="192"/>
      <c r="F4" s="192"/>
      <c r="G4" s="192"/>
      <c r="H4" s="192"/>
      <c r="I4" s="192"/>
      <c r="J4" s="192"/>
      <c r="K4" s="192"/>
      <c r="L4" s="193"/>
    </row>
    <row r="5" spans="1:19" ht="21">
      <c r="A5" s="183" t="s">
        <v>64</v>
      </c>
      <c r="B5" s="184"/>
      <c r="C5" s="184"/>
      <c r="D5" s="185"/>
      <c r="E5" s="49" t="s">
        <v>65</v>
      </c>
      <c r="F5" s="186" t="s">
        <v>66</v>
      </c>
      <c r="G5" s="187"/>
      <c r="H5" s="187"/>
      <c r="I5" s="187"/>
      <c r="J5" s="187"/>
      <c r="K5" s="187"/>
      <c r="L5" s="188"/>
      <c r="N5" s="66"/>
    </row>
    <row r="6" spans="1:19" ht="21" customHeight="1">
      <c r="A6" s="189">
        <f>基本資訊表!C21</f>
        <v>0.41666666666666702</v>
      </c>
      <c r="B6" s="190"/>
      <c r="C6" s="50" t="s">
        <v>67</v>
      </c>
      <c r="D6" s="51">
        <f t="shared" ref="D6" si="0">A6+TIME(0,E6,0)</f>
        <v>0.44444444444444481</v>
      </c>
      <c r="E6" s="52">
        <v>40</v>
      </c>
      <c r="F6" s="191" t="s">
        <v>198</v>
      </c>
      <c r="G6" s="192"/>
      <c r="H6" s="192"/>
      <c r="I6" s="192"/>
      <c r="J6" s="192"/>
      <c r="K6" s="192"/>
      <c r="L6" s="193"/>
      <c r="M6" s="67"/>
      <c r="N6" s="68"/>
    </row>
    <row r="7" spans="1:19" ht="114.95" customHeight="1">
      <c r="A7" s="189">
        <f t="shared" ref="A7" si="1">D6</f>
        <v>0.44444444444444481</v>
      </c>
      <c r="B7" s="190"/>
      <c r="C7" s="50" t="s">
        <v>67</v>
      </c>
      <c r="D7" s="51">
        <f>A7+TIME(0,E7,0)</f>
        <v>0.4722222222222226</v>
      </c>
      <c r="E7" s="52">
        <v>40</v>
      </c>
      <c r="F7" s="194" t="s">
        <v>199</v>
      </c>
      <c r="G7" s="195"/>
      <c r="H7" s="195"/>
      <c r="I7" s="195"/>
      <c r="J7" s="195"/>
      <c r="K7" s="195"/>
      <c r="L7" s="196"/>
    </row>
    <row r="8" spans="1:19" ht="24" customHeight="1">
      <c r="A8" s="189">
        <f>D7</f>
        <v>0.4722222222222226</v>
      </c>
      <c r="B8" s="190"/>
      <c r="C8" s="50" t="s">
        <v>67</v>
      </c>
      <c r="D8" s="51">
        <f>A8+TIME(0,E8,0)</f>
        <v>0.50694444444444486</v>
      </c>
      <c r="E8" s="52">
        <v>50</v>
      </c>
      <c r="F8" s="197" t="s">
        <v>70</v>
      </c>
      <c r="G8" s="197"/>
      <c r="H8" s="197"/>
      <c r="I8" s="197"/>
      <c r="J8" s="197"/>
      <c r="K8" s="197"/>
      <c r="L8" s="197"/>
    </row>
    <row r="9" spans="1:19" ht="21" customHeight="1">
      <c r="A9" s="189">
        <f>D8</f>
        <v>0.50694444444444486</v>
      </c>
      <c r="B9" s="190"/>
      <c r="C9" s="50" t="s">
        <v>67</v>
      </c>
      <c r="D9" s="51">
        <f>A9+TIME(0,E9,0)</f>
        <v>0.54166666666666707</v>
      </c>
      <c r="E9" s="52">
        <v>50</v>
      </c>
      <c r="F9" s="197" t="s">
        <v>71</v>
      </c>
      <c r="G9" s="197"/>
      <c r="H9" s="197"/>
      <c r="I9" s="197"/>
      <c r="J9" s="197"/>
      <c r="K9" s="197"/>
      <c r="L9" s="197"/>
    </row>
    <row r="10" spans="1:19" ht="21" customHeight="1">
      <c r="A10" s="189">
        <f>D9</f>
        <v>0.54166666666666707</v>
      </c>
      <c r="B10" s="190"/>
      <c r="C10" s="50" t="s">
        <v>67</v>
      </c>
      <c r="D10" s="51">
        <f>A10+TIME(0,E10,0)</f>
        <v>0.56250000000000044</v>
      </c>
      <c r="E10" s="52">
        <v>30</v>
      </c>
      <c r="F10" s="197" t="s">
        <v>72</v>
      </c>
      <c r="G10" s="197"/>
      <c r="H10" s="197"/>
      <c r="I10" s="197"/>
      <c r="J10" s="197"/>
      <c r="K10" s="197"/>
      <c r="L10" s="197"/>
    </row>
    <row r="11" spans="1:19" ht="21" customHeight="1">
      <c r="A11" s="203">
        <f>D10</f>
        <v>0.56250000000000044</v>
      </c>
      <c r="B11" s="204"/>
      <c r="C11" s="53" t="s">
        <v>67</v>
      </c>
      <c r="D11" s="54"/>
      <c r="E11" s="55" t="s">
        <v>73</v>
      </c>
      <c r="F11" s="205" t="s">
        <v>74</v>
      </c>
      <c r="G11" s="205"/>
      <c r="H11" s="205"/>
      <c r="I11" s="205"/>
      <c r="J11" s="205"/>
      <c r="K11" s="205"/>
      <c r="L11" s="205"/>
    </row>
    <row r="12" spans="1:19" ht="21">
      <c r="A12" s="206" t="s">
        <v>75</v>
      </c>
      <c r="B12" s="207"/>
      <c r="C12" s="207"/>
      <c r="D12" s="207"/>
      <c r="E12" s="207"/>
      <c r="F12" s="207"/>
      <c r="G12" s="207"/>
      <c r="H12" s="207"/>
      <c r="I12" s="207"/>
      <c r="J12" s="207"/>
      <c r="K12" s="207"/>
      <c r="L12" s="208"/>
    </row>
    <row r="13" spans="1:19" ht="21">
      <c r="A13" s="56" t="str">
        <f>"1、"</f>
        <v>1、</v>
      </c>
      <c r="B13" s="201" t="s">
        <v>76</v>
      </c>
      <c r="C13" s="201"/>
      <c r="D13" s="201"/>
      <c r="E13" s="200" t="s">
        <v>200</v>
      </c>
      <c r="F13" s="200"/>
      <c r="G13" s="200"/>
      <c r="H13" s="200"/>
      <c r="I13" s="200"/>
      <c r="J13" s="200"/>
      <c r="K13" s="200"/>
      <c r="L13" s="346"/>
      <c r="N13" s="69"/>
      <c r="O13" s="198"/>
      <c r="P13" s="198"/>
      <c r="Q13" s="198"/>
      <c r="R13" s="199"/>
      <c r="S13" s="199"/>
    </row>
    <row r="14" spans="1:19" ht="43.5" customHeight="1">
      <c r="A14" s="59"/>
      <c r="B14" s="57"/>
      <c r="C14" s="57"/>
      <c r="D14" s="57"/>
      <c r="E14" s="200"/>
      <c r="F14" s="200"/>
      <c r="G14" s="200"/>
      <c r="H14" s="200"/>
      <c r="I14" s="200"/>
      <c r="J14" s="200"/>
      <c r="K14" s="200"/>
      <c r="L14" s="346"/>
      <c r="N14" s="70"/>
      <c r="O14" s="70"/>
      <c r="P14" s="70"/>
      <c r="Q14" s="70"/>
      <c r="R14" s="70"/>
      <c r="S14" s="70"/>
    </row>
    <row r="15" spans="1:19" ht="21" customHeight="1">
      <c r="A15" s="56" t="str">
        <f>"2、"</f>
        <v>2、</v>
      </c>
      <c r="B15" s="200" t="s">
        <v>78</v>
      </c>
      <c r="C15" s="200"/>
      <c r="D15" s="200"/>
      <c r="E15" s="200"/>
      <c r="F15" s="201" t="s">
        <v>201</v>
      </c>
      <c r="G15" s="201"/>
      <c r="H15" s="201"/>
      <c r="I15" s="201"/>
      <c r="J15" s="201"/>
      <c r="K15" s="201"/>
      <c r="L15" s="202"/>
    </row>
    <row r="16" spans="1:19" ht="21" customHeight="1">
      <c r="A16" s="59"/>
      <c r="B16" s="58"/>
      <c r="C16" s="58"/>
      <c r="D16" s="58"/>
      <c r="E16" s="60"/>
      <c r="F16" s="201" t="s">
        <v>202</v>
      </c>
      <c r="G16" s="201"/>
      <c r="H16" s="201"/>
      <c r="I16" s="201"/>
      <c r="J16" s="201"/>
      <c r="K16" s="201"/>
      <c r="L16" s="202"/>
    </row>
    <row r="17" spans="1:14" ht="23.25" customHeight="1">
      <c r="A17" s="61" t="str">
        <f>"3、"</f>
        <v>3、</v>
      </c>
      <c r="B17" s="217" t="s">
        <v>79</v>
      </c>
      <c r="C17" s="217"/>
      <c r="D17" s="217"/>
      <c r="E17" s="209"/>
      <c r="F17" s="209"/>
      <c r="G17" s="209"/>
      <c r="H17" s="209"/>
      <c r="I17" s="209"/>
      <c r="J17" s="209"/>
      <c r="K17" s="209"/>
      <c r="L17" s="210"/>
      <c r="N17" s="72"/>
    </row>
    <row r="18" spans="1:14" ht="24" customHeight="1">
      <c r="A18" s="56" t="str">
        <f>"4、"</f>
        <v>4、</v>
      </c>
      <c r="B18" s="201" t="s">
        <v>80</v>
      </c>
      <c r="C18" s="201"/>
      <c r="D18" s="201"/>
      <c r="E18" s="201"/>
      <c r="F18" s="201"/>
      <c r="G18" s="201"/>
      <c r="H18" s="201"/>
      <c r="I18" s="201"/>
      <c r="J18" s="201"/>
      <c r="K18" s="201"/>
      <c r="L18" s="202"/>
    </row>
    <row r="19" spans="1:14" ht="24" customHeight="1">
      <c r="A19" s="56" t="str">
        <f>"5、"</f>
        <v>5、</v>
      </c>
      <c r="B19" s="201" t="s">
        <v>81</v>
      </c>
      <c r="C19" s="201"/>
      <c r="D19" s="201"/>
      <c r="E19" s="201"/>
      <c r="F19" s="201"/>
      <c r="G19" s="201"/>
      <c r="H19" s="201"/>
      <c r="I19" s="201"/>
      <c r="J19" s="201"/>
      <c r="K19" s="201"/>
      <c r="L19" s="202"/>
    </row>
    <row r="20" spans="1:14" ht="44.25" customHeight="1">
      <c r="A20" s="61" t="str">
        <f>"6、"</f>
        <v>6、</v>
      </c>
      <c r="B20" s="209" t="s">
        <v>82</v>
      </c>
      <c r="C20" s="209"/>
      <c r="D20" s="209"/>
      <c r="E20" s="209"/>
      <c r="F20" s="209"/>
      <c r="G20" s="209"/>
      <c r="H20" s="209"/>
      <c r="I20" s="209"/>
      <c r="J20" s="209"/>
      <c r="K20" s="209"/>
      <c r="L20" s="210"/>
    </row>
    <row r="21" spans="1:14" ht="23.25" customHeight="1">
      <c r="A21" s="56" t="str">
        <f>"7、"</f>
        <v>7、</v>
      </c>
      <c r="B21" s="209" t="s">
        <v>83</v>
      </c>
      <c r="C21" s="209"/>
      <c r="D21" s="209"/>
      <c r="E21" s="209"/>
      <c r="F21" s="62"/>
      <c r="G21" s="62"/>
      <c r="H21" s="62"/>
      <c r="I21" s="62"/>
      <c r="J21" s="62"/>
      <c r="K21" s="62"/>
      <c r="L21" s="71"/>
    </row>
    <row r="22" spans="1:14" ht="23.25" customHeight="1">
      <c r="A22" s="59"/>
      <c r="B22" s="209" t="s">
        <v>84</v>
      </c>
      <c r="C22" s="209"/>
      <c r="D22" s="209"/>
      <c r="E22" s="209"/>
      <c r="F22" s="209"/>
      <c r="G22" s="209"/>
      <c r="H22" s="209"/>
      <c r="I22" s="209"/>
      <c r="J22" s="209"/>
      <c r="K22" s="209"/>
      <c r="L22" s="210"/>
    </row>
    <row r="23" spans="1:14" ht="23.25" customHeight="1">
      <c r="A23" s="59"/>
      <c r="B23" s="209" t="s">
        <v>203</v>
      </c>
      <c r="C23" s="209"/>
      <c r="D23" s="209"/>
      <c r="E23" s="209"/>
      <c r="F23" s="209"/>
      <c r="G23" s="209"/>
      <c r="H23" s="209"/>
      <c r="I23" s="209"/>
      <c r="J23" s="209"/>
      <c r="K23" s="209"/>
      <c r="L23" s="210"/>
    </row>
    <row r="24" spans="1:14" ht="23.25" customHeight="1">
      <c r="A24" s="63"/>
      <c r="B24" s="211"/>
      <c r="C24" s="211"/>
      <c r="D24" s="211"/>
      <c r="E24" s="211"/>
      <c r="F24" s="211"/>
      <c r="G24" s="211"/>
      <c r="H24" s="211"/>
      <c r="I24" s="211"/>
      <c r="J24" s="211"/>
      <c r="K24" s="211"/>
      <c r="L24" s="212"/>
    </row>
    <row r="25" spans="1:14">
      <c r="A25" s="64"/>
      <c r="B25" s="65"/>
      <c r="C25" s="65"/>
      <c r="D25" s="65"/>
      <c r="E25" s="60"/>
      <c r="F25" s="60"/>
      <c r="G25" s="60"/>
      <c r="H25" s="60"/>
      <c r="I25" s="60"/>
      <c r="J25" s="60"/>
      <c r="K25" s="64"/>
      <c r="L25" s="64"/>
    </row>
    <row r="26" spans="1:14">
      <c r="A26" s="64"/>
      <c r="B26" s="65"/>
      <c r="C26" s="65"/>
      <c r="D26" s="65"/>
      <c r="E26" s="60"/>
      <c r="F26" s="60"/>
      <c r="G26" s="60"/>
      <c r="H26" s="60"/>
      <c r="I26" s="60"/>
      <c r="J26" s="60"/>
      <c r="K26" s="64"/>
      <c r="L26" s="64"/>
    </row>
    <row r="27" spans="1:14">
      <c r="A27" s="64"/>
      <c r="B27" s="65"/>
      <c r="C27" s="65"/>
      <c r="D27" s="65"/>
      <c r="E27" s="60"/>
      <c r="F27" s="60"/>
      <c r="G27" s="60"/>
      <c r="H27" s="60"/>
      <c r="I27" s="60"/>
      <c r="J27" s="60"/>
      <c r="K27" s="64"/>
      <c r="L27" s="64"/>
    </row>
    <row r="29" spans="1:14" ht="21.95" customHeight="1"/>
  </sheetData>
  <mergeCells count="38">
    <mergeCell ref="B20:L20"/>
    <mergeCell ref="B21:E21"/>
    <mergeCell ref="B22:L22"/>
    <mergeCell ref="B23:L23"/>
    <mergeCell ref="B24:L24"/>
    <mergeCell ref="F16:L16"/>
    <mergeCell ref="B17:D17"/>
    <mergeCell ref="E17:L17"/>
    <mergeCell ref="B18:L18"/>
    <mergeCell ref="B19:L19"/>
    <mergeCell ref="B13:D13"/>
    <mergeCell ref="O13:Q13"/>
    <mergeCell ref="R13:S13"/>
    <mergeCell ref="B15:E15"/>
    <mergeCell ref="F15:L15"/>
    <mergeCell ref="E13:L14"/>
    <mergeCell ref="A10:B10"/>
    <mergeCell ref="F10:L10"/>
    <mergeCell ref="A11:B11"/>
    <mergeCell ref="F11:L11"/>
    <mergeCell ref="A12:L12"/>
    <mergeCell ref="A7:B7"/>
    <mergeCell ref="F7:L7"/>
    <mergeCell ref="A8:B8"/>
    <mergeCell ref="F8:L8"/>
    <mergeCell ref="A9:B9"/>
    <mergeCell ref="F9:L9"/>
    <mergeCell ref="A4:C4"/>
    <mergeCell ref="D4:L4"/>
    <mergeCell ref="A5:D5"/>
    <mergeCell ref="F5:L5"/>
    <mergeCell ref="A6:B6"/>
    <mergeCell ref="F6:L6"/>
    <mergeCell ref="A1:L1"/>
    <mergeCell ref="A2:C2"/>
    <mergeCell ref="D2:L2"/>
    <mergeCell ref="A3:C3"/>
    <mergeCell ref="D3:L3"/>
  </mergeCells>
  <phoneticPr fontId="54" type="noConversion"/>
  <printOptions horizontalCentered="1"/>
  <pageMargins left="0.39305555555555599" right="0.39305555555555599" top="0.39305555555555599" bottom="0.39305555555555599" header="0.51180555555555596" footer="0.51180555555555596"/>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view="pageBreakPreview" zoomScale="85" zoomScaleNormal="85" zoomScaleSheetLayoutView="85" workbookViewId="0">
      <selection activeCell="D2" sqref="D2:L2"/>
    </sheetView>
  </sheetViews>
  <sheetFormatPr defaultColWidth="9" defaultRowHeight="20.25"/>
  <cols>
    <col min="1" max="1" width="5.375" style="46" customWidth="1"/>
    <col min="2" max="3" width="4.375" style="47" customWidth="1"/>
    <col min="4" max="4" width="9.625" style="47" customWidth="1"/>
    <col min="5" max="5" width="11.375" style="48" customWidth="1"/>
    <col min="6" max="6" width="4.125" style="48" customWidth="1"/>
    <col min="7" max="7" width="6.875" style="48" customWidth="1"/>
    <col min="8" max="8" width="5.875" style="48" customWidth="1"/>
    <col min="9" max="9" width="3.125" style="48" customWidth="1"/>
    <col min="10" max="10" width="14" style="48" customWidth="1"/>
    <col min="11" max="11" width="9" style="46"/>
    <col min="12" max="12" width="15.875" style="46" customWidth="1"/>
    <col min="13" max="13" width="9" style="46"/>
    <col min="14" max="14" width="66" style="46" customWidth="1"/>
    <col min="15" max="259" width="9" style="46"/>
    <col min="260" max="260" width="20.625" style="46" customWidth="1"/>
    <col min="261" max="261" width="13" style="46" customWidth="1"/>
    <col min="262" max="265" width="9" style="46"/>
    <col min="266" max="266" width="23.625" style="46" customWidth="1"/>
    <col min="267" max="515" width="9" style="46"/>
    <col min="516" max="516" width="20.625" style="46" customWidth="1"/>
    <col min="517" max="517" width="13" style="46" customWidth="1"/>
    <col min="518" max="521" width="9" style="46"/>
    <col min="522" max="522" width="23.625" style="46" customWidth="1"/>
    <col min="523" max="771" width="9" style="46"/>
    <col min="772" max="772" width="20.625" style="46" customWidth="1"/>
    <col min="773" max="773" width="13" style="46" customWidth="1"/>
    <col min="774" max="777" width="9" style="46"/>
    <col min="778" max="778" width="23.625" style="46" customWidth="1"/>
    <col min="779" max="1027" width="9" style="46"/>
    <col min="1028" max="1028" width="20.625" style="46" customWidth="1"/>
    <col min="1029" max="1029" width="13" style="46" customWidth="1"/>
    <col min="1030" max="1033" width="9" style="46"/>
    <col min="1034" max="1034" width="23.625" style="46" customWidth="1"/>
    <col min="1035" max="1283" width="9" style="46"/>
    <col min="1284" max="1284" width="20.625" style="46" customWidth="1"/>
    <col min="1285" max="1285" width="13" style="46" customWidth="1"/>
    <col min="1286" max="1289" width="9" style="46"/>
    <col min="1290" max="1290" width="23.625" style="46" customWidth="1"/>
    <col min="1291" max="1539" width="9" style="46"/>
    <col min="1540" max="1540" width="20.625" style="46" customWidth="1"/>
    <col min="1541" max="1541" width="13" style="46" customWidth="1"/>
    <col min="1542" max="1545" width="9" style="46"/>
    <col min="1546" max="1546" width="23.625" style="46" customWidth="1"/>
    <col min="1547" max="1795" width="9" style="46"/>
    <col min="1796" max="1796" width="20.625" style="46" customWidth="1"/>
    <col min="1797" max="1797" width="13" style="46" customWidth="1"/>
    <col min="1798" max="1801" width="9" style="46"/>
    <col min="1802" max="1802" width="23.625" style="46" customWidth="1"/>
    <col min="1803" max="2051" width="9" style="46"/>
    <col min="2052" max="2052" width="20.625" style="46" customWidth="1"/>
    <col min="2053" max="2053" width="13" style="46" customWidth="1"/>
    <col min="2054" max="2057" width="9" style="46"/>
    <col min="2058" max="2058" width="23.625" style="46" customWidth="1"/>
    <col min="2059" max="2307" width="9" style="46"/>
    <col min="2308" max="2308" width="20.625" style="46" customWidth="1"/>
    <col min="2309" max="2309" width="13" style="46" customWidth="1"/>
    <col min="2310" max="2313" width="9" style="46"/>
    <col min="2314" max="2314" width="23.625" style="46" customWidth="1"/>
    <col min="2315" max="2563" width="9" style="46"/>
    <col min="2564" max="2564" width="20.625" style="46" customWidth="1"/>
    <col min="2565" max="2565" width="13" style="46" customWidth="1"/>
    <col min="2566" max="2569" width="9" style="46"/>
    <col min="2570" max="2570" width="23.625" style="46" customWidth="1"/>
    <col min="2571" max="2819" width="9" style="46"/>
    <col min="2820" max="2820" width="20.625" style="46" customWidth="1"/>
    <col min="2821" max="2821" width="13" style="46" customWidth="1"/>
    <col min="2822" max="2825" width="9" style="46"/>
    <col min="2826" max="2826" width="23.625" style="46" customWidth="1"/>
    <col min="2827" max="3075" width="9" style="46"/>
    <col min="3076" max="3076" width="20.625" style="46" customWidth="1"/>
    <col min="3077" max="3077" width="13" style="46" customWidth="1"/>
    <col min="3078" max="3081" width="9" style="46"/>
    <col min="3082" max="3082" width="23.625" style="46" customWidth="1"/>
    <col min="3083" max="3331" width="9" style="46"/>
    <col min="3332" max="3332" width="20.625" style="46" customWidth="1"/>
    <col min="3333" max="3333" width="13" style="46" customWidth="1"/>
    <col min="3334" max="3337" width="9" style="46"/>
    <col min="3338" max="3338" width="23.625" style="46" customWidth="1"/>
    <col min="3339" max="3587" width="9" style="46"/>
    <col min="3588" max="3588" width="20.625" style="46" customWidth="1"/>
    <col min="3589" max="3589" width="13" style="46" customWidth="1"/>
    <col min="3590" max="3593" width="9" style="46"/>
    <col min="3594" max="3594" width="23.625" style="46" customWidth="1"/>
    <col min="3595" max="3843" width="9" style="46"/>
    <col min="3844" max="3844" width="20.625" style="46" customWidth="1"/>
    <col min="3845" max="3845" width="13" style="46" customWidth="1"/>
    <col min="3846" max="3849" width="9" style="46"/>
    <col min="3850" max="3850" width="23.625" style="46" customWidth="1"/>
    <col min="3851" max="4099" width="9" style="46"/>
    <col min="4100" max="4100" width="20.625" style="46" customWidth="1"/>
    <col min="4101" max="4101" width="13" style="46" customWidth="1"/>
    <col min="4102" max="4105" width="9" style="46"/>
    <col min="4106" max="4106" width="23.625" style="46" customWidth="1"/>
    <col min="4107" max="4355" width="9" style="46"/>
    <col min="4356" max="4356" width="20.625" style="46" customWidth="1"/>
    <col min="4357" max="4357" width="13" style="46" customWidth="1"/>
    <col min="4358" max="4361" width="9" style="46"/>
    <col min="4362" max="4362" width="23.625" style="46" customWidth="1"/>
    <col min="4363" max="4611" width="9" style="46"/>
    <col min="4612" max="4612" width="20.625" style="46" customWidth="1"/>
    <col min="4613" max="4613" width="13" style="46" customWidth="1"/>
    <col min="4614" max="4617" width="9" style="46"/>
    <col min="4618" max="4618" width="23.625" style="46" customWidth="1"/>
    <col min="4619" max="4867" width="9" style="46"/>
    <col min="4868" max="4868" width="20.625" style="46" customWidth="1"/>
    <col min="4869" max="4869" width="13" style="46" customWidth="1"/>
    <col min="4870" max="4873" width="9" style="46"/>
    <col min="4874" max="4874" width="23.625" style="46" customWidth="1"/>
    <col min="4875" max="5123" width="9" style="46"/>
    <col min="5124" max="5124" width="20.625" style="46" customWidth="1"/>
    <col min="5125" max="5125" width="13" style="46" customWidth="1"/>
    <col min="5126" max="5129" width="9" style="46"/>
    <col min="5130" max="5130" width="23.625" style="46" customWidth="1"/>
    <col min="5131" max="5379" width="9" style="46"/>
    <col min="5380" max="5380" width="20.625" style="46" customWidth="1"/>
    <col min="5381" max="5381" width="13" style="46" customWidth="1"/>
    <col min="5382" max="5385" width="9" style="46"/>
    <col min="5386" max="5386" width="23.625" style="46" customWidth="1"/>
    <col min="5387" max="5635" width="9" style="46"/>
    <col min="5636" max="5636" width="20.625" style="46" customWidth="1"/>
    <col min="5637" max="5637" width="13" style="46" customWidth="1"/>
    <col min="5638" max="5641" width="9" style="46"/>
    <col min="5642" max="5642" width="23.625" style="46" customWidth="1"/>
    <col min="5643" max="5891" width="9" style="46"/>
    <col min="5892" max="5892" width="20.625" style="46" customWidth="1"/>
    <col min="5893" max="5893" width="13" style="46" customWidth="1"/>
    <col min="5894" max="5897" width="9" style="46"/>
    <col min="5898" max="5898" width="23.625" style="46" customWidth="1"/>
    <col min="5899" max="6147" width="9" style="46"/>
    <col min="6148" max="6148" width="20.625" style="46" customWidth="1"/>
    <col min="6149" max="6149" width="13" style="46" customWidth="1"/>
    <col min="6150" max="6153" width="9" style="46"/>
    <col min="6154" max="6154" width="23.625" style="46" customWidth="1"/>
    <col min="6155" max="6403" width="9" style="46"/>
    <col min="6404" max="6404" width="20.625" style="46" customWidth="1"/>
    <col min="6405" max="6405" width="13" style="46" customWidth="1"/>
    <col min="6406" max="6409" width="9" style="46"/>
    <col min="6410" max="6410" width="23.625" style="46" customWidth="1"/>
    <col min="6411" max="6659" width="9" style="46"/>
    <col min="6660" max="6660" width="20.625" style="46" customWidth="1"/>
    <col min="6661" max="6661" width="13" style="46" customWidth="1"/>
    <col min="6662" max="6665" width="9" style="46"/>
    <col min="6666" max="6666" width="23.625" style="46" customWidth="1"/>
    <col min="6667" max="6915" width="9" style="46"/>
    <col min="6916" max="6916" width="20.625" style="46" customWidth="1"/>
    <col min="6917" max="6917" width="13" style="46" customWidth="1"/>
    <col min="6918" max="6921" width="9" style="46"/>
    <col min="6922" max="6922" width="23.625" style="46" customWidth="1"/>
    <col min="6923" max="7171" width="9" style="46"/>
    <col min="7172" max="7172" width="20.625" style="46" customWidth="1"/>
    <col min="7173" max="7173" width="13" style="46" customWidth="1"/>
    <col min="7174" max="7177" width="9" style="46"/>
    <col min="7178" max="7178" width="23.625" style="46" customWidth="1"/>
    <col min="7179" max="7427" width="9" style="46"/>
    <col min="7428" max="7428" width="20.625" style="46" customWidth="1"/>
    <col min="7429" max="7429" width="13" style="46" customWidth="1"/>
    <col min="7430" max="7433" width="9" style="46"/>
    <col min="7434" max="7434" width="23.625" style="46" customWidth="1"/>
    <col min="7435" max="7683" width="9" style="46"/>
    <col min="7684" max="7684" width="20.625" style="46" customWidth="1"/>
    <col min="7685" max="7685" width="13" style="46" customWidth="1"/>
    <col min="7686" max="7689" width="9" style="46"/>
    <col min="7690" max="7690" width="23.625" style="46" customWidth="1"/>
    <col min="7691" max="7939" width="9" style="46"/>
    <col min="7940" max="7940" width="20.625" style="46" customWidth="1"/>
    <col min="7941" max="7941" width="13" style="46" customWidth="1"/>
    <col min="7942" max="7945" width="9" style="46"/>
    <col min="7946" max="7946" width="23.625" style="46" customWidth="1"/>
    <col min="7947" max="8195" width="9" style="46"/>
    <col min="8196" max="8196" width="20.625" style="46" customWidth="1"/>
    <col min="8197" max="8197" width="13" style="46" customWidth="1"/>
    <col min="8198" max="8201" width="9" style="46"/>
    <col min="8202" max="8202" width="23.625" style="46" customWidth="1"/>
    <col min="8203" max="8451" width="9" style="46"/>
    <col min="8452" max="8452" width="20.625" style="46" customWidth="1"/>
    <col min="8453" max="8453" width="13" style="46" customWidth="1"/>
    <col min="8454" max="8457" width="9" style="46"/>
    <col min="8458" max="8458" width="23.625" style="46" customWidth="1"/>
    <col min="8459" max="8707" width="9" style="46"/>
    <col min="8708" max="8708" width="20.625" style="46" customWidth="1"/>
    <col min="8709" max="8709" width="13" style="46" customWidth="1"/>
    <col min="8710" max="8713" width="9" style="46"/>
    <col min="8714" max="8714" width="23.625" style="46" customWidth="1"/>
    <col min="8715" max="8963" width="9" style="46"/>
    <col min="8964" max="8964" width="20.625" style="46" customWidth="1"/>
    <col min="8965" max="8965" width="13" style="46" customWidth="1"/>
    <col min="8966" max="8969" width="9" style="46"/>
    <col min="8970" max="8970" width="23.625" style="46" customWidth="1"/>
    <col min="8971" max="9219" width="9" style="46"/>
    <col min="9220" max="9220" width="20.625" style="46" customWidth="1"/>
    <col min="9221" max="9221" width="13" style="46" customWidth="1"/>
    <col min="9222" max="9225" width="9" style="46"/>
    <col min="9226" max="9226" width="23.625" style="46" customWidth="1"/>
    <col min="9227" max="9475" width="9" style="46"/>
    <col min="9476" max="9476" width="20.625" style="46" customWidth="1"/>
    <col min="9477" max="9477" width="13" style="46" customWidth="1"/>
    <col min="9478" max="9481" width="9" style="46"/>
    <col min="9482" max="9482" width="23.625" style="46" customWidth="1"/>
    <col min="9483" max="9731" width="9" style="46"/>
    <col min="9732" max="9732" width="20.625" style="46" customWidth="1"/>
    <col min="9733" max="9733" width="13" style="46" customWidth="1"/>
    <col min="9734" max="9737" width="9" style="46"/>
    <col min="9738" max="9738" width="23.625" style="46" customWidth="1"/>
    <col min="9739" max="9987" width="9" style="46"/>
    <col min="9988" max="9988" width="20.625" style="46" customWidth="1"/>
    <col min="9989" max="9989" width="13" style="46" customWidth="1"/>
    <col min="9990" max="9993" width="9" style="46"/>
    <col min="9994" max="9994" width="23.625" style="46" customWidth="1"/>
    <col min="9995" max="10243" width="9" style="46"/>
    <col min="10244" max="10244" width="20.625" style="46" customWidth="1"/>
    <col min="10245" max="10245" width="13" style="46" customWidth="1"/>
    <col min="10246" max="10249" width="9" style="46"/>
    <col min="10250" max="10250" width="23.625" style="46" customWidth="1"/>
    <col min="10251" max="10499" width="9" style="46"/>
    <col min="10500" max="10500" width="20.625" style="46" customWidth="1"/>
    <col min="10501" max="10501" width="13" style="46" customWidth="1"/>
    <col min="10502" max="10505" width="9" style="46"/>
    <col min="10506" max="10506" width="23.625" style="46" customWidth="1"/>
    <col min="10507" max="10755" width="9" style="46"/>
    <col min="10756" max="10756" width="20.625" style="46" customWidth="1"/>
    <col min="10757" max="10757" width="13" style="46" customWidth="1"/>
    <col min="10758" max="10761" width="9" style="46"/>
    <col min="10762" max="10762" width="23.625" style="46" customWidth="1"/>
    <col min="10763" max="11011" width="9" style="46"/>
    <col min="11012" max="11012" width="20.625" style="46" customWidth="1"/>
    <col min="11013" max="11013" width="13" style="46" customWidth="1"/>
    <col min="11014" max="11017" width="9" style="46"/>
    <col min="11018" max="11018" width="23.625" style="46" customWidth="1"/>
    <col min="11019" max="11267" width="9" style="46"/>
    <col min="11268" max="11268" width="20.625" style="46" customWidth="1"/>
    <col min="11269" max="11269" width="13" style="46" customWidth="1"/>
    <col min="11270" max="11273" width="9" style="46"/>
    <col min="11274" max="11274" width="23.625" style="46" customWidth="1"/>
    <col min="11275" max="11523" width="9" style="46"/>
    <col min="11524" max="11524" width="20.625" style="46" customWidth="1"/>
    <col min="11525" max="11525" width="13" style="46" customWidth="1"/>
    <col min="11526" max="11529" width="9" style="46"/>
    <col min="11530" max="11530" width="23.625" style="46" customWidth="1"/>
    <col min="11531" max="11779" width="9" style="46"/>
    <col min="11780" max="11780" width="20.625" style="46" customWidth="1"/>
    <col min="11781" max="11781" width="13" style="46" customWidth="1"/>
    <col min="11782" max="11785" width="9" style="46"/>
    <col min="11786" max="11786" width="23.625" style="46" customWidth="1"/>
    <col min="11787" max="12035" width="9" style="46"/>
    <col min="12036" max="12036" width="20.625" style="46" customWidth="1"/>
    <col min="12037" max="12037" width="13" style="46" customWidth="1"/>
    <col min="12038" max="12041" width="9" style="46"/>
    <col min="12042" max="12042" width="23.625" style="46" customWidth="1"/>
    <col min="12043" max="12291" width="9" style="46"/>
    <col min="12292" max="12292" width="20.625" style="46" customWidth="1"/>
    <col min="12293" max="12293" width="13" style="46" customWidth="1"/>
    <col min="12294" max="12297" width="9" style="46"/>
    <col min="12298" max="12298" width="23.625" style="46" customWidth="1"/>
    <col min="12299" max="12547" width="9" style="46"/>
    <col min="12548" max="12548" width="20.625" style="46" customWidth="1"/>
    <col min="12549" max="12549" width="13" style="46" customWidth="1"/>
    <col min="12550" max="12553" width="9" style="46"/>
    <col min="12554" max="12554" width="23.625" style="46" customWidth="1"/>
    <col min="12555" max="12803" width="9" style="46"/>
    <col min="12804" max="12804" width="20.625" style="46" customWidth="1"/>
    <col min="12805" max="12805" width="13" style="46" customWidth="1"/>
    <col min="12806" max="12809" width="9" style="46"/>
    <col min="12810" max="12810" width="23.625" style="46" customWidth="1"/>
    <col min="12811" max="13059" width="9" style="46"/>
    <col min="13060" max="13060" width="20.625" style="46" customWidth="1"/>
    <col min="13061" max="13061" width="13" style="46" customWidth="1"/>
    <col min="13062" max="13065" width="9" style="46"/>
    <col min="13066" max="13066" width="23.625" style="46" customWidth="1"/>
    <col min="13067" max="13315" width="9" style="46"/>
    <col min="13316" max="13316" width="20.625" style="46" customWidth="1"/>
    <col min="13317" max="13317" width="13" style="46" customWidth="1"/>
    <col min="13318" max="13321" width="9" style="46"/>
    <col min="13322" max="13322" width="23.625" style="46" customWidth="1"/>
    <col min="13323" max="13571" width="9" style="46"/>
    <col min="13572" max="13572" width="20.625" style="46" customWidth="1"/>
    <col min="13573" max="13573" width="13" style="46" customWidth="1"/>
    <col min="13574" max="13577" width="9" style="46"/>
    <col min="13578" max="13578" width="23.625" style="46" customWidth="1"/>
    <col min="13579" max="13827" width="9" style="46"/>
    <col min="13828" max="13828" width="20.625" style="46" customWidth="1"/>
    <col min="13829" max="13829" width="13" style="46" customWidth="1"/>
    <col min="13830" max="13833" width="9" style="46"/>
    <col min="13834" max="13834" width="23.625" style="46" customWidth="1"/>
    <col min="13835" max="14083" width="9" style="46"/>
    <col min="14084" max="14084" width="20.625" style="46" customWidth="1"/>
    <col min="14085" max="14085" width="13" style="46" customWidth="1"/>
    <col min="14086" max="14089" width="9" style="46"/>
    <col min="14090" max="14090" width="23.625" style="46" customWidth="1"/>
    <col min="14091" max="14339" width="9" style="46"/>
    <col min="14340" max="14340" width="20.625" style="46" customWidth="1"/>
    <col min="14341" max="14341" width="13" style="46" customWidth="1"/>
    <col min="14342" max="14345" width="9" style="46"/>
    <col min="14346" max="14346" width="23.625" style="46" customWidth="1"/>
    <col min="14347" max="14595" width="9" style="46"/>
    <col min="14596" max="14596" width="20.625" style="46" customWidth="1"/>
    <col min="14597" max="14597" width="13" style="46" customWidth="1"/>
    <col min="14598" max="14601" width="9" style="46"/>
    <col min="14602" max="14602" width="23.625" style="46" customWidth="1"/>
    <col min="14603" max="14851" width="9" style="46"/>
    <col min="14852" max="14852" width="20.625" style="46" customWidth="1"/>
    <col min="14853" max="14853" width="13" style="46" customWidth="1"/>
    <col min="14854" max="14857" width="9" style="46"/>
    <col min="14858" max="14858" width="23.625" style="46" customWidth="1"/>
    <col min="14859" max="15107" width="9" style="46"/>
    <col min="15108" max="15108" width="20.625" style="46" customWidth="1"/>
    <col min="15109" max="15109" width="13" style="46" customWidth="1"/>
    <col min="15110" max="15113" width="9" style="46"/>
    <col min="15114" max="15114" width="23.625" style="46" customWidth="1"/>
    <col min="15115" max="15363" width="9" style="46"/>
    <col min="15364" max="15364" width="20.625" style="46" customWidth="1"/>
    <col min="15365" max="15365" width="13" style="46" customWidth="1"/>
    <col min="15366" max="15369" width="9" style="46"/>
    <col min="15370" max="15370" width="23.625" style="46" customWidth="1"/>
    <col min="15371" max="15619" width="9" style="46"/>
    <col min="15620" max="15620" width="20.625" style="46" customWidth="1"/>
    <col min="15621" max="15621" width="13" style="46" customWidth="1"/>
    <col min="15622" max="15625" width="9" style="46"/>
    <col min="15626" max="15626" width="23.625" style="46" customWidth="1"/>
    <col min="15627" max="15875" width="9" style="46"/>
    <col min="15876" max="15876" width="20.625" style="46" customWidth="1"/>
    <col min="15877" max="15877" width="13" style="46" customWidth="1"/>
    <col min="15878" max="15881" width="9" style="46"/>
    <col min="15882" max="15882" width="23.625" style="46" customWidth="1"/>
    <col min="15883" max="16131" width="9" style="46"/>
    <col min="16132" max="16132" width="20.625" style="46" customWidth="1"/>
    <col min="16133" max="16133" width="13" style="46" customWidth="1"/>
    <col min="16134" max="16137" width="9" style="46"/>
    <col min="16138" max="16138" width="23.625" style="46" customWidth="1"/>
    <col min="16139" max="16384" width="9" style="46"/>
  </cols>
  <sheetData>
    <row r="1" spans="1:19" ht="37.5" customHeight="1">
      <c r="A1" s="343" t="s">
        <v>194</v>
      </c>
      <c r="B1" s="343"/>
      <c r="C1" s="343"/>
      <c r="D1" s="343"/>
      <c r="E1" s="343"/>
      <c r="F1" s="343"/>
      <c r="G1" s="343"/>
      <c r="H1" s="343"/>
      <c r="I1" s="343"/>
      <c r="J1" s="343"/>
      <c r="K1" s="343"/>
      <c r="L1" s="343"/>
    </row>
    <row r="2" spans="1:19" ht="45" customHeight="1">
      <c r="A2" s="175" t="s">
        <v>59</v>
      </c>
      <c r="B2" s="176"/>
      <c r="C2" s="176"/>
      <c r="D2" s="344" t="s">
        <v>195</v>
      </c>
      <c r="E2" s="344"/>
      <c r="F2" s="344"/>
      <c r="G2" s="344"/>
      <c r="H2" s="344"/>
      <c r="I2" s="344"/>
      <c r="J2" s="344"/>
      <c r="K2" s="344"/>
      <c r="L2" s="345"/>
    </row>
    <row r="3" spans="1:19" ht="26.25" customHeight="1">
      <c r="A3" s="175" t="s">
        <v>61</v>
      </c>
      <c r="B3" s="176"/>
      <c r="C3" s="176"/>
      <c r="D3" s="192" t="s">
        <v>196</v>
      </c>
      <c r="E3" s="192"/>
      <c r="F3" s="192"/>
      <c r="G3" s="192"/>
      <c r="H3" s="192"/>
      <c r="I3" s="192"/>
      <c r="J3" s="192"/>
      <c r="K3" s="192"/>
      <c r="L3" s="193"/>
    </row>
    <row r="4" spans="1:19" ht="26.25" customHeight="1">
      <c r="A4" s="175" t="s">
        <v>62</v>
      </c>
      <c r="B4" s="176"/>
      <c r="C4" s="176"/>
      <c r="D4" s="192" t="s">
        <v>197</v>
      </c>
      <c r="E4" s="192"/>
      <c r="F4" s="192"/>
      <c r="G4" s="192"/>
      <c r="H4" s="192"/>
      <c r="I4" s="192"/>
      <c r="J4" s="192"/>
      <c r="K4" s="192"/>
      <c r="L4" s="193"/>
    </row>
    <row r="5" spans="1:19" ht="21">
      <c r="A5" s="183" t="s">
        <v>64</v>
      </c>
      <c r="B5" s="184"/>
      <c r="C5" s="184"/>
      <c r="D5" s="185"/>
      <c r="E5" s="49" t="s">
        <v>65</v>
      </c>
      <c r="F5" s="186" t="s">
        <v>66</v>
      </c>
      <c r="G5" s="187"/>
      <c r="H5" s="187"/>
      <c r="I5" s="187"/>
      <c r="J5" s="187"/>
      <c r="K5" s="187"/>
      <c r="L5" s="188"/>
      <c r="N5" s="66"/>
    </row>
    <row r="6" spans="1:19" ht="21" customHeight="1">
      <c r="A6" s="189">
        <f>基本資訊表!C21</f>
        <v>0.41666666666666702</v>
      </c>
      <c r="B6" s="190"/>
      <c r="C6" s="50" t="s">
        <v>67</v>
      </c>
      <c r="D6" s="51">
        <f t="shared" ref="D6" si="0">A6+TIME(0,E6,0)</f>
        <v>0.44444444444444481</v>
      </c>
      <c r="E6" s="52">
        <v>40</v>
      </c>
      <c r="F6" s="191" t="s">
        <v>198</v>
      </c>
      <c r="G6" s="192"/>
      <c r="H6" s="192"/>
      <c r="I6" s="192"/>
      <c r="J6" s="192"/>
      <c r="K6" s="192"/>
      <c r="L6" s="193"/>
      <c r="M6" s="67"/>
      <c r="N6" s="68"/>
    </row>
    <row r="7" spans="1:19" ht="114.95" customHeight="1">
      <c r="A7" s="189">
        <f t="shared" ref="A7" si="1">D6</f>
        <v>0.44444444444444481</v>
      </c>
      <c r="B7" s="190"/>
      <c r="C7" s="50" t="s">
        <v>67</v>
      </c>
      <c r="D7" s="51">
        <f>A7+TIME(0,E7,0)</f>
        <v>0.4722222222222226</v>
      </c>
      <c r="E7" s="52">
        <v>40</v>
      </c>
      <c r="F7" s="194" t="s">
        <v>199</v>
      </c>
      <c r="G7" s="195"/>
      <c r="H7" s="195"/>
      <c r="I7" s="195"/>
      <c r="J7" s="195"/>
      <c r="K7" s="195"/>
      <c r="L7" s="196"/>
    </row>
    <row r="8" spans="1:19" ht="24" customHeight="1">
      <c r="A8" s="189">
        <f>D7</f>
        <v>0.4722222222222226</v>
      </c>
      <c r="B8" s="190"/>
      <c r="C8" s="50" t="s">
        <v>67</v>
      </c>
      <c r="D8" s="51">
        <f>A8+TIME(0,E8,0)</f>
        <v>0.50694444444444486</v>
      </c>
      <c r="E8" s="52">
        <v>50</v>
      </c>
      <c r="F8" s="197" t="s">
        <v>70</v>
      </c>
      <c r="G8" s="197"/>
      <c r="H8" s="197"/>
      <c r="I8" s="197"/>
      <c r="J8" s="197"/>
      <c r="K8" s="197"/>
      <c r="L8" s="197"/>
    </row>
    <row r="9" spans="1:19" ht="21" customHeight="1">
      <c r="A9" s="189">
        <f>D8</f>
        <v>0.50694444444444486</v>
      </c>
      <c r="B9" s="190"/>
      <c r="C9" s="50" t="s">
        <v>67</v>
      </c>
      <c r="D9" s="51">
        <f>A9+TIME(0,E9,0)</f>
        <v>0.54166666666666707</v>
      </c>
      <c r="E9" s="52">
        <v>50</v>
      </c>
      <c r="F9" s="197" t="s">
        <v>71</v>
      </c>
      <c r="G9" s="197"/>
      <c r="H9" s="197"/>
      <c r="I9" s="197"/>
      <c r="J9" s="197"/>
      <c r="K9" s="197"/>
      <c r="L9" s="197"/>
    </row>
    <row r="10" spans="1:19" ht="21" customHeight="1">
      <c r="A10" s="189">
        <f>D9</f>
        <v>0.54166666666666707</v>
      </c>
      <c r="B10" s="190"/>
      <c r="C10" s="50" t="s">
        <v>67</v>
      </c>
      <c r="D10" s="51">
        <f>A10+TIME(0,E10,0)</f>
        <v>0.56250000000000044</v>
      </c>
      <c r="E10" s="52">
        <v>30</v>
      </c>
      <c r="F10" s="197" t="s">
        <v>72</v>
      </c>
      <c r="G10" s="197"/>
      <c r="H10" s="197"/>
      <c r="I10" s="197"/>
      <c r="J10" s="197"/>
      <c r="K10" s="197"/>
      <c r="L10" s="197"/>
    </row>
    <row r="11" spans="1:19" ht="21" customHeight="1">
      <c r="A11" s="203">
        <f>D10</f>
        <v>0.56250000000000044</v>
      </c>
      <c r="B11" s="204"/>
      <c r="C11" s="53" t="s">
        <v>67</v>
      </c>
      <c r="D11" s="54"/>
      <c r="E11" s="55" t="s">
        <v>73</v>
      </c>
      <c r="F11" s="205" t="s">
        <v>74</v>
      </c>
      <c r="G11" s="205"/>
      <c r="H11" s="205"/>
      <c r="I11" s="205"/>
      <c r="J11" s="205"/>
      <c r="K11" s="205"/>
      <c r="L11" s="205"/>
    </row>
    <row r="12" spans="1:19" ht="21">
      <c r="A12" s="206" t="s">
        <v>75</v>
      </c>
      <c r="B12" s="207"/>
      <c r="C12" s="207"/>
      <c r="D12" s="207"/>
      <c r="E12" s="207"/>
      <c r="F12" s="207"/>
      <c r="G12" s="207"/>
      <c r="H12" s="207"/>
      <c r="I12" s="207"/>
      <c r="J12" s="207"/>
      <c r="K12" s="207"/>
      <c r="L12" s="208"/>
    </row>
    <row r="13" spans="1:19" ht="21">
      <c r="A13" s="56" t="str">
        <f>"1、"</f>
        <v>1、</v>
      </c>
      <c r="B13" s="201" t="s">
        <v>76</v>
      </c>
      <c r="C13" s="201"/>
      <c r="D13" s="201"/>
      <c r="E13" s="200" t="s">
        <v>200</v>
      </c>
      <c r="F13" s="200"/>
      <c r="G13" s="200"/>
      <c r="H13" s="200"/>
      <c r="I13" s="200"/>
      <c r="J13" s="200"/>
      <c r="K13" s="200"/>
      <c r="L13" s="346"/>
      <c r="N13" s="69"/>
      <c r="O13" s="198"/>
      <c r="P13" s="198"/>
      <c r="Q13" s="198"/>
      <c r="R13" s="199"/>
      <c r="S13" s="199"/>
    </row>
    <row r="14" spans="1:19" ht="43.5" customHeight="1">
      <c r="A14" s="59"/>
      <c r="B14" s="57"/>
      <c r="C14" s="57"/>
      <c r="D14" s="57"/>
      <c r="E14" s="200"/>
      <c r="F14" s="200"/>
      <c r="G14" s="200"/>
      <c r="H14" s="200"/>
      <c r="I14" s="200"/>
      <c r="J14" s="200"/>
      <c r="K14" s="200"/>
      <c r="L14" s="346"/>
      <c r="N14" s="70"/>
      <c r="O14" s="70"/>
      <c r="P14" s="70"/>
      <c r="Q14" s="70"/>
      <c r="R14" s="70"/>
      <c r="S14" s="70"/>
    </row>
    <row r="15" spans="1:19" ht="21" customHeight="1">
      <c r="A15" s="56" t="str">
        <f>"2、"</f>
        <v>2、</v>
      </c>
      <c r="B15" s="200" t="s">
        <v>78</v>
      </c>
      <c r="C15" s="200"/>
      <c r="D15" s="200"/>
      <c r="E15" s="200"/>
      <c r="F15" s="201" t="s">
        <v>201</v>
      </c>
      <c r="G15" s="201"/>
      <c r="H15" s="201"/>
      <c r="I15" s="201"/>
      <c r="J15" s="201"/>
      <c r="K15" s="201"/>
      <c r="L15" s="202"/>
    </row>
    <row r="16" spans="1:19" ht="21" customHeight="1">
      <c r="A16" s="59"/>
      <c r="B16" s="58"/>
      <c r="C16" s="58"/>
      <c r="D16" s="58"/>
      <c r="E16" s="60"/>
      <c r="F16" s="201" t="s">
        <v>202</v>
      </c>
      <c r="G16" s="201"/>
      <c r="H16" s="201"/>
      <c r="I16" s="201"/>
      <c r="J16" s="201"/>
      <c r="K16" s="201"/>
      <c r="L16" s="202"/>
    </row>
    <row r="17" spans="1:14" ht="23.25" customHeight="1">
      <c r="A17" s="61" t="str">
        <f>"3、"</f>
        <v>3、</v>
      </c>
      <c r="B17" s="217" t="s">
        <v>79</v>
      </c>
      <c r="C17" s="217"/>
      <c r="D17" s="217"/>
      <c r="E17" s="209"/>
      <c r="F17" s="209"/>
      <c r="G17" s="209"/>
      <c r="H17" s="209"/>
      <c r="I17" s="209"/>
      <c r="J17" s="209"/>
      <c r="K17" s="209"/>
      <c r="L17" s="210"/>
      <c r="N17" s="72"/>
    </row>
    <row r="18" spans="1:14" ht="24" customHeight="1">
      <c r="A18" s="56" t="str">
        <f>"4、"</f>
        <v>4、</v>
      </c>
      <c r="B18" s="201" t="s">
        <v>80</v>
      </c>
      <c r="C18" s="201"/>
      <c r="D18" s="201"/>
      <c r="E18" s="201"/>
      <c r="F18" s="201"/>
      <c r="G18" s="201"/>
      <c r="H18" s="201"/>
      <c r="I18" s="201"/>
      <c r="J18" s="201"/>
      <c r="K18" s="201"/>
      <c r="L18" s="202"/>
    </row>
    <row r="19" spans="1:14" ht="24" customHeight="1">
      <c r="A19" s="56" t="str">
        <f>"5、"</f>
        <v>5、</v>
      </c>
      <c r="B19" s="201" t="s">
        <v>81</v>
      </c>
      <c r="C19" s="201"/>
      <c r="D19" s="201"/>
      <c r="E19" s="201"/>
      <c r="F19" s="201"/>
      <c r="G19" s="201"/>
      <c r="H19" s="201"/>
      <c r="I19" s="201"/>
      <c r="J19" s="201"/>
      <c r="K19" s="201"/>
      <c r="L19" s="202"/>
    </row>
    <row r="20" spans="1:14" ht="44.25" customHeight="1">
      <c r="A20" s="61" t="str">
        <f>"6、"</f>
        <v>6、</v>
      </c>
      <c r="B20" s="209" t="s">
        <v>82</v>
      </c>
      <c r="C20" s="209"/>
      <c r="D20" s="209"/>
      <c r="E20" s="209"/>
      <c r="F20" s="209"/>
      <c r="G20" s="209"/>
      <c r="H20" s="209"/>
      <c r="I20" s="209"/>
      <c r="J20" s="209"/>
      <c r="K20" s="209"/>
      <c r="L20" s="210"/>
    </row>
    <row r="21" spans="1:14" ht="23.25" customHeight="1">
      <c r="A21" s="56" t="str">
        <f>"7、"</f>
        <v>7、</v>
      </c>
      <c r="B21" s="209" t="s">
        <v>83</v>
      </c>
      <c r="C21" s="209"/>
      <c r="D21" s="209"/>
      <c r="E21" s="209"/>
      <c r="F21" s="62"/>
      <c r="G21" s="62"/>
      <c r="H21" s="62"/>
      <c r="I21" s="62"/>
      <c r="J21" s="62"/>
      <c r="K21" s="62"/>
      <c r="L21" s="71"/>
    </row>
    <row r="22" spans="1:14" ht="23.25" customHeight="1">
      <c r="A22" s="59"/>
      <c r="B22" s="209" t="s">
        <v>84</v>
      </c>
      <c r="C22" s="209"/>
      <c r="D22" s="209"/>
      <c r="E22" s="209"/>
      <c r="F22" s="209"/>
      <c r="G22" s="209"/>
      <c r="H22" s="209"/>
      <c r="I22" s="209"/>
      <c r="J22" s="209"/>
      <c r="K22" s="209"/>
      <c r="L22" s="210"/>
    </row>
    <row r="23" spans="1:14" ht="23.25" customHeight="1">
      <c r="A23" s="59"/>
      <c r="B23" s="209" t="s">
        <v>203</v>
      </c>
      <c r="C23" s="209"/>
      <c r="D23" s="209"/>
      <c r="E23" s="209"/>
      <c r="F23" s="209"/>
      <c r="G23" s="209"/>
      <c r="H23" s="209"/>
      <c r="I23" s="209"/>
      <c r="J23" s="209"/>
      <c r="K23" s="209"/>
      <c r="L23" s="210"/>
    </row>
    <row r="24" spans="1:14" ht="23.25" customHeight="1">
      <c r="A24" s="63"/>
      <c r="B24" s="211"/>
      <c r="C24" s="211"/>
      <c r="D24" s="211"/>
      <c r="E24" s="211"/>
      <c r="F24" s="211"/>
      <c r="G24" s="211"/>
      <c r="H24" s="211"/>
      <c r="I24" s="211"/>
      <c r="J24" s="211"/>
      <c r="K24" s="211"/>
      <c r="L24" s="212"/>
    </row>
    <row r="25" spans="1:14">
      <c r="A25" s="64"/>
      <c r="B25" s="65"/>
      <c r="C25" s="65"/>
      <c r="D25" s="65"/>
      <c r="E25" s="60"/>
      <c r="F25" s="60"/>
      <c r="G25" s="60"/>
      <c r="H25" s="60"/>
      <c r="I25" s="60"/>
      <c r="J25" s="60"/>
      <c r="K25" s="64"/>
      <c r="L25" s="64"/>
    </row>
    <row r="26" spans="1:14">
      <c r="A26" s="64"/>
      <c r="B26" s="65"/>
      <c r="C26" s="65"/>
      <c r="D26" s="65"/>
      <c r="E26" s="60"/>
      <c r="F26" s="60"/>
      <c r="G26" s="60"/>
      <c r="H26" s="60"/>
      <c r="I26" s="60"/>
      <c r="J26" s="60"/>
      <c r="K26" s="64"/>
      <c r="L26" s="64"/>
    </row>
    <row r="27" spans="1:14">
      <c r="A27" s="64"/>
      <c r="B27" s="65"/>
      <c r="C27" s="65"/>
      <c r="D27" s="65"/>
      <c r="E27" s="60"/>
      <c r="F27" s="60"/>
      <c r="G27" s="60"/>
      <c r="H27" s="60"/>
      <c r="I27" s="60"/>
      <c r="J27" s="60"/>
      <c r="K27" s="64"/>
      <c r="L27" s="64"/>
    </row>
    <row r="29" spans="1:14" ht="21.95" customHeight="1"/>
  </sheetData>
  <mergeCells count="38">
    <mergeCell ref="B20:L20"/>
    <mergeCell ref="B21:E21"/>
    <mergeCell ref="B22:L22"/>
    <mergeCell ref="B23:L23"/>
    <mergeCell ref="B24:L24"/>
    <mergeCell ref="F16:L16"/>
    <mergeCell ref="B17:D17"/>
    <mergeCell ref="E17:L17"/>
    <mergeCell ref="B18:L18"/>
    <mergeCell ref="B19:L19"/>
    <mergeCell ref="B13:D13"/>
    <mergeCell ref="O13:Q13"/>
    <mergeCell ref="R13:S13"/>
    <mergeCell ref="B15:E15"/>
    <mergeCell ref="F15:L15"/>
    <mergeCell ref="E13:L14"/>
    <mergeCell ref="A10:B10"/>
    <mergeCell ref="F10:L10"/>
    <mergeCell ref="A11:B11"/>
    <mergeCell ref="F11:L11"/>
    <mergeCell ref="A12:L12"/>
    <mergeCell ref="A7:B7"/>
    <mergeCell ref="F7:L7"/>
    <mergeCell ref="A8:B8"/>
    <mergeCell ref="F8:L8"/>
    <mergeCell ref="A9:B9"/>
    <mergeCell ref="F9:L9"/>
    <mergeCell ref="A4:C4"/>
    <mergeCell ref="D4:L4"/>
    <mergeCell ref="A5:D5"/>
    <mergeCell ref="F5:L5"/>
    <mergeCell ref="A6:B6"/>
    <mergeCell ref="F6:L6"/>
    <mergeCell ref="A1:L1"/>
    <mergeCell ref="A2:C2"/>
    <mergeCell ref="D2:L2"/>
    <mergeCell ref="A3:C3"/>
    <mergeCell ref="D3:L3"/>
  </mergeCells>
  <phoneticPr fontId="54" type="noConversion"/>
  <printOptions horizontalCentered="1"/>
  <pageMargins left="0.39305555555555599" right="0.39305555555555599" top="0.39305555555555599" bottom="0.39305555555555599" header="0.51180555555555596" footer="0.51180555555555596"/>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zoomScale="130" zoomScaleNormal="130" workbookViewId="0">
      <selection activeCell="A59" sqref="A59:I59"/>
    </sheetView>
  </sheetViews>
  <sheetFormatPr defaultColWidth="9" defaultRowHeight="16.5"/>
  <cols>
    <col min="1" max="1" width="9.375" style="27" customWidth="1"/>
    <col min="2" max="2" width="5.375" style="27" customWidth="1"/>
    <col min="3" max="3" width="8.875" style="27" customWidth="1"/>
    <col min="4" max="4" width="10.125" style="27" customWidth="1"/>
    <col min="5" max="5" width="14.875" style="27" customWidth="1"/>
    <col min="6" max="6" width="10.375" style="27" customWidth="1"/>
    <col min="7" max="7" width="8.625" style="27" customWidth="1"/>
    <col min="8" max="8" width="6.375" style="27" customWidth="1"/>
    <col min="9" max="9" width="13.125" style="27" customWidth="1"/>
    <col min="10" max="1017" width="8.625" style="27" customWidth="1"/>
    <col min="1018" max="16384" width="9" style="27"/>
  </cols>
  <sheetData>
    <row r="1" spans="1:12" ht="21" customHeight="1">
      <c r="A1" s="28" t="s">
        <v>204</v>
      </c>
      <c r="B1" s="28"/>
      <c r="C1" s="347" t="s">
        <v>117</v>
      </c>
      <c r="D1" s="347"/>
      <c r="E1" s="347"/>
      <c r="F1" s="347"/>
      <c r="G1" s="347"/>
      <c r="H1" s="347"/>
      <c r="I1" s="28"/>
    </row>
    <row r="2" spans="1:12" ht="17.25" customHeight="1">
      <c r="A2" s="29"/>
      <c r="B2" s="347" t="s">
        <v>205</v>
      </c>
      <c r="C2" s="347"/>
      <c r="D2" s="347"/>
      <c r="E2" s="347"/>
      <c r="F2" s="347"/>
      <c r="G2" s="347"/>
      <c r="H2" s="347"/>
    </row>
    <row r="3" spans="1:12" ht="15" customHeight="1">
      <c r="A3" s="348" t="s">
        <v>206</v>
      </c>
      <c r="B3" s="348"/>
      <c r="C3" s="348"/>
      <c r="D3" s="348"/>
      <c r="E3" s="348"/>
      <c r="F3" s="348"/>
      <c r="G3" s="348"/>
      <c r="H3" s="348"/>
      <c r="I3" s="348"/>
    </row>
    <row r="4" spans="1:12" ht="16.5" customHeight="1">
      <c r="A4" s="387" t="s">
        <v>103</v>
      </c>
      <c r="B4" s="396" t="s">
        <v>7</v>
      </c>
      <c r="C4" s="397"/>
      <c r="D4" s="397"/>
      <c r="E4" s="398"/>
      <c r="F4" s="31" t="s">
        <v>52</v>
      </c>
      <c r="G4" s="349" t="s">
        <v>13</v>
      </c>
      <c r="H4" s="350"/>
      <c r="I4" s="351"/>
    </row>
    <row r="5" spans="1:12" ht="16.5" customHeight="1">
      <c r="A5" s="388"/>
      <c r="B5" s="399"/>
      <c r="C5" s="400"/>
      <c r="D5" s="400"/>
      <c r="E5" s="401"/>
      <c r="F5" s="31" t="s">
        <v>207</v>
      </c>
      <c r="G5" s="352" t="s">
        <v>208</v>
      </c>
      <c r="H5" s="352"/>
      <c r="I5" s="352"/>
    </row>
    <row r="6" spans="1:12" ht="16.5" customHeight="1">
      <c r="A6" s="387" t="s">
        <v>8</v>
      </c>
      <c r="B6" s="402" t="s">
        <v>209</v>
      </c>
      <c r="C6" s="403"/>
      <c r="D6" s="392" t="s">
        <v>210</v>
      </c>
      <c r="E6" s="394" t="s">
        <v>15</v>
      </c>
      <c r="F6" s="31" t="s">
        <v>53</v>
      </c>
      <c r="G6" s="352" t="s">
        <v>211</v>
      </c>
      <c r="H6" s="352"/>
      <c r="I6" s="352"/>
    </row>
    <row r="7" spans="1:12" ht="16.5" customHeight="1">
      <c r="A7" s="388"/>
      <c r="B7" s="404"/>
      <c r="C7" s="405"/>
      <c r="D7" s="393"/>
      <c r="E7" s="395"/>
      <c r="F7" s="31" t="s">
        <v>212</v>
      </c>
      <c r="G7" s="353" t="s">
        <v>213</v>
      </c>
      <c r="H7" s="354"/>
      <c r="I7" s="355"/>
    </row>
    <row r="8" spans="1:12" ht="21.75" customHeight="1">
      <c r="A8" s="32" t="s">
        <v>214</v>
      </c>
      <c r="B8" s="356">
        <v>44572</v>
      </c>
      <c r="C8" s="357"/>
      <c r="D8" s="31" t="s">
        <v>215</v>
      </c>
      <c r="E8" s="33">
        <v>44811</v>
      </c>
      <c r="F8" s="31" t="s">
        <v>54</v>
      </c>
      <c r="G8" s="352" t="s">
        <v>216</v>
      </c>
      <c r="H8" s="352"/>
      <c r="I8" s="352"/>
      <c r="L8" s="43"/>
    </row>
    <row r="9" spans="1:12" ht="35.25" customHeight="1">
      <c r="A9" s="32" t="s">
        <v>217</v>
      </c>
      <c r="B9" s="358">
        <v>3.5000000000000003E-2</v>
      </c>
      <c r="C9" s="359"/>
      <c r="D9" s="31" t="s">
        <v>218</v>
      </c>
      <c r="E9" s="34">
        <v>0.15640000000000001</v>
      </c>
      <c r="F9" s="31" t="s">
        <v>219</v>
      </c>
      <c r="G9" s="35">
        <f>E9-B9</f>
        <v>0.12140000000000001</v>
      </c>
      <c r="H9" s="31" t="s">
        <v>220</v>
      </c>
      <c r="I9" s="44" t="s">
        <v>221</v>
      </c>
    </row>
    <row r="10" spans="1:12" ht="34.5" customHeight="1">
      <c r="A10" s="36" t="s">
        <v>222</v>
      </c>
      <c r="B10" s="360" t="s">
        <v>223</v>
      </c>
      <c r="C10" s="361"/>
      <c r="D10" s="361"/>
      <c r="E10" s="362"/>
      <c r="F10" s="31" t="s">
        <v>224</v>
      </c>
      <c r="G10" s="363">
        <v>20670</v>
      </c>
      <c r="H10" s="363"/>
      <c r="I10" s="363"/>
    </row>
    <row r="11" spans="1:12" ht="42.75" customHeight="1">
      <c r="A11" s="37" t="s">
        <v>18</v>
      </c>
      <c r="B11" s="364" t="s">
        <v>225</v>
      </c>
      <c r="C11" s="365"/>
      <c r="D11" s="365"/>
      <c r="E11" s="366"/>
      <c r="F11" s="30" t="s">
        <v>226</v>
      </c>
      <c r="G11" s="367">
        <v>81</v>
      </c>
      <c r="H11" s="368"/>
      <c r="I11" s="45" t="str">
        <f>CHOOSE(MATCH(G11,{100,89,79,69},-1),"(優等)","(甲等)","(乙等)","(丙等)")</f>
        <v>(甲等)</v>
      </c>
    </row>
    <row r="12" spans="1:12">
      <c r="A12" s="389" t="s">
        <v>51</v>
      </c>
      <c r="B12" s="39" t="s">
        <v>227</v>
      </c>
      <c r="C12" s="369" t="s">
        <v>228</v>
      </c>
      <c r="D12" s="370"/>
      <c r="E12" s="370"/>
      <c r="F12" s="370"/>
      <c r="G12" s="370"/>
      <c r="H12" s="370"/>
      <c r="I12" s="371"/>
    </row>
    <row r="13" spans="1:12">
      <c r="A13" s="390"/>
      <c r="B13" s="40" t="s">
        <v>229</v>
      </c>
      <c r="C13" s="372" t="s">
        <v>230</v>
      </c>
      <c r="D13" s="373"/>
      <c r="E13" s="373"/>
      <c r="F13" s="373"/>
      <c r="G13" s="373"/>
      <c r="H13" s="373"/>
      <c r="I13" s="374"/>
    </row>
    <row r="14" spans="1:12">
      <c r="A14" s="390"/>
      <c r="B14" s="40" t="s">
        <v>231</v>
      </c>
      <c r="C14" s="372" t="s">
        <v>232</v>
      </c>
      <c r="D14" s="373"/>
      <c r="E14" s="373"/>
      <c r="F14" s="373"/>
      <c r="G14" s="373"/>
      <c r="H14" s="373"/>
      <c r="I14" s="374"/>
    </row>
    <row r="15" spans="1:12">
      <c r="A15" s="391"/>
      <c r="B15" s="41" t="s">
        <v>233</v>
      </c>
      <c r="C15" s="375" t="s">
        <v>234</v>
      </c>
      <c r="D15" s="376"/>
      <c r="E15" s="376"/>
      <c r="F15" s="376"/>
      <c r="G15" s="376"/>
      <c r="H15" s="376"/>
      <c r="I15" s="377"/>
    </row>
    <row r="16" spans="1:12">
      <c r="A16" s="389" t="s">
        <v>235</v>
      </c>
      <c r="B16" s="378" t="s">
        <v>236</v>
      </c>
      <c r="C16" s="379"/>
      <c r="D16" s="379"/>
      <c r="E16" s="379"/>
      <c r="F16" s="379"/>
      <c r="G16" s="379"/>
      <c r="H16" s="379"/>
      <c r="I16" s="380"/>
    </row>
    <row r="17" spans="1:9">
      <c r="A17" s="390"/>
      <c r="B17" s="381" t="s">
        <v>237</v>
      </c>
      <c r="C17" s="382"/>
      <c r="D17" s="382"/>
      <c r="E17" s="382"/>
      <c r="F17" s="382"/>
      <c r="G17" s="382"/>
      <c r="H17" s="382"/>
      <c r="I17" s="383"/>
    </row>
    <row r="18" spans="1:9">
      <c r="A18" s="390"/>
      <c r="B18" s="381" t="s">
        <v>238</v>
      </c>
      <c r="C18" s="382"/>
      <c r="D18" s="382"/>
      <c r="E18" s="382"/>
      <c r="F18" s="382"/>
      <c r="G18" s="382"/>
      <c r="H18" s="382"/>
      <c r="I18" s="383"/>
    </row>
    <row r="19" spans="1:9">
      <c r="A19" s="390"/>
      <c r="B19" s="40" t="s">
        <v>227</v>
      </c>
      <c r="C19" s="372" t="s">
        <v>239</v>
      </c>
      <c r="D19" s="373"/>
      <c r="E19" s="373"/>
      <c r="F19" s="373"/>
      <c r="G19" s="373"/>
      <c r="H19" s="373"/>
      <c r="I19" s="374"/>
    </row>
    <row r="20" spans="1:9">
      <c r="A20" s="390"/>
      <c r="B20" s="40" t="s">
        <v>229</v>
      </c>
      <c r="C20" s="372" t="s">
        <v>240</v>
      </c>
      <c r="D20" s="373"/>
      <c r="E20" s="373"/>
      <c r="F20" s="373"/>
      <c r="G20" s="373"/>
      <c r="H20" s="373"/>
      <c r="I20" s="374"/>
    </row>
    <row r="21" spans="1:9">
      <c r="A21" s="390"/>
      <c r="B21" s="40" t="s">
        <v>231</v>
      </c>
      <c r="C21" s="372" t="s">
        <v>241</v>
      </c>
      <c r="D21" s="373"/>
      <c r="E21" s="373"/>
      <c r="F21" s="373"/>
      <c r="G21" s="373"/>
      <c r="H21" s="373"/>
      <c r="I21" s="374"/>
    </row>
    <row r="22" spans="1:9">
      <c r="A22" s="390"/>
      <c r="B22" s="381" t="s">
        <v>242</v>
      </c>
      <c r="C22" s="382"/>
      <c r="D22" s="382"/>
      <c r="E22" s="382"/>
      <c r="F22" s="382"/>
      <c r="G22" s="382"/>
      <c r="H22" s="382"/>
      <c r="I22" s="383"/>
    </row>
    <row r="23" spans="1:9">
      <c r="A23" s="390"/>
      <c r="B23" s="40" t="s">
        <v>233</v>
      </c>
      <c r="C23" s="372" t="s">
        <v>243</v>
      </c>
      <c r="D23" s="373"/>
      <c r="E23" s="373"/>
      <c r="F23" s="373"/>
      <c r="G23" s="373"/>
      <c r="H23" s="373"/>
      <c r="I23" s="374"/>
    </row>
    <row r="24" spans="1:9">
      <c r="A24" s="390"/>
      <c r="B24" s="40" t="s">
        <v>244</v>
      </c>
      <c r="C24" s="372" t="s">
        <v>245</v>
      </c>
      <c r="D24" s="373"/>
      <c r="E24" s="373"/>
      <c r="F24" s="373"/>
      <c r="G24" s="373"/>
      <c r="H24" s="373"/>
      <c r="I24" s="374"/>
    </row>
    <row r="25" spans="1:9">
      <c r="A25" s="390"/>
      <c r="B25" s="40" t="s">
        <v>246</v>
      </c>
      <c r="C25" s="372" t="s">
        <v>247</v>
      </c>
      <c r="D25" s="373"/>
      <c r="E25" s="373"/>
      <c r="F25" s="373"/>
      <c r="G25" s="373"/>
      <c r="H25" s="373"/>
      <c r="I25" s="374"/>
    </row>
    <row r="26" spans="1:9">
      <c r="A26" s="390"/>
      <c r="B26" s="40" t="s">
        <v>248</v>
      </c>
      <c r="C26" s="372" t="s">
        <v>249</v>
      </c>
      <c r="D26" s="373"/>
      <c r="E26" s="373"/>
      <c r="F26" s="373"/>
      <c r="G26" s="373"/>
      <c r="H26" s="373"/>
      <c r="I26" s="374"/>
    </row>
    <row r="27" spans="1:9">
      <c r="A27" s="390"/>
      <c r="B27" s="40" t="s">
        <v>250</v>
      </c>
      <c r="C27" s="372" t="s">
        <v>251</v>
      </c>
      <c r="D27" s="373"/>
      <c r="E27" s="373"/>
      <c r="F27" s="373"/>
      <c r="G27" s="373"/>
      <c r="H27" s="373"/>
      <c r="I27" s="374"/>
    </row>
    <row r="28" spans="1:9">
      <c r="A28" s="390"/>
      <c r="B28" s="381" t="s">
        <v>252</v>
      </c>
      <c r="C28" s="382"/>
      <c r="D28" s="382"/>
      <c r="E28" s="382"/>
      <c r="F28" s="382"/>
      <c r="G28" s="382"/>
      <c r="H28" s="382"/>
      <c r="I28" s="383"/>
    </row>
    <row r="29" spans="1:9">
      <c r="A29" s="390"/>
      <c r="B29" s="40" t="s">
        <v>253</v>
      </c>
      <c r="C29" s="372" t="s">
        <v>254</v>
      </c>
      <c r="D29" s="373"/>
      <c r="E29" s="373"/>
      <c r="F29" s="373"/>
      <c r="G29" s="373"/>
      <c r="H29" s="373"/>
      <c r="I29" s="374"/>
    </row>
    <row r="30" spans="1:9">
      <c r="A30" s="390"/>
      <c r="B30" s="40" t="s">
        <v>255</v>
      </c>
      <c r="C30" s="372" t="s">
        <v>256</v>
      </c>
      <c r="D30" s="373"/>
      <c r="E30" s="373"/>
      <c r="F30" s="373"/>
      <c r="G30" s="373"/>
      <c r="H30" s="373"/>
      <c r="I30" s="374"/>
    </row>
    <row r="31" spans="1:9">
      <c r="A31" s="390"/>
      <c r="B31" s="40" t="s">
        <v>257</v>
      </c>
      <c r="C31" s="372" t="s">
        <v>258</v>
      </c>
      <c r="D31" s="373"/>
      <c r="E31" s="373"/>
      <c r="F31" s="373"/>
      <c r="G31" s="373"/>
      <c r="H31" s="373"/>
      <c r="I31" s="374"/>
    </row>
    <row r="32" spans="1:9">
      <c r="A32" s="390"/>
      <c r="B32" s="381" t="s">
        <v>259</v>
      </c>
      <c r="C32" s="382"/>
      <c r="D32" s="382"/>
      <c r="E32" s="382"/>
      <c r="F32" s="382"/>
      <c r="G32" s="382"/>
      <c r="H32" s="382"/>
      <c r="I32" s="383"/>
    </row>
    <row r="33" spans="1:9">
      <c r="A33" s="390"/>
      <c r="B33" s="40" t="s">
        <v>260</v>
      </c>
      <c r="C33" s="372" t="s">
        <v>261</v>
      </c>
      <c r="D33" s="373"/>
      <c r="E33" s="373"/>
      <c r="F33" s="373"/>
      <c r="G33" s="373"/>
      <c r="H33" s="373"/>
      <c r="I33" s="374"/>
    </row>
    <row r="34" spans="1:9">
      <c r="A34" s="390"/>
      <c r="B34" s="40" t="s">
        <v>262</v>
      </c>
      <c r="C34" s="372" t="s">
        <v>263</v>
      </c>
      <c r="D34" s="373"/>
      <c r="E34" s="373"/>
      <c r="F34" s="373"/>
      <c r="G34" s="373"/>
      <c r="H34" s="373"/>
      <c r="I34" s="374"/>
    </row>
    <row r="35" spans="1:9">
      <c r="A35" s="390"/>
      <c r="B35" s="40" t="s">
        <v>264</v>
      </c>
      <c r="C35" s="372" t="s">
        <v>265</v>
      </c>
      <c r="D35" s="373"/>
      <c r="E35" s="373"/>
      <c r="F35" s="373"/>
      <c r="G35" s="373"/>
      <c r="H35" s="373"/>
      <c r="I35" s="374"/>
    </row>
    <row r="36" spans="1:9">
      <c r="A36" s="390"/>
      <c r="B36" s="40" t="s">
        <v>266</v>
      </c>
      <c r="C36" s="372" t="s">
        <v>267</v>
      </c>
      <c r="D36" s="373"/>
      <c r="E36" s="373"/>
      <c r="F36" s="373"/>
      <c r="G36" s="373"/>
      <c r="H36" s="373"/>
      <c r="I36" s="374"/>
    </row>
    <row r="37" spans="1:9">
      <c r="A37" s="390"/>
      <c r="B37" s="40" t="s">
        <v>268</v>
      </c>
      <c r="C37" s="372" t="s">
        <v>269</v>
      </c>
      <c r="D37" s="373"/>
      <c r="E37" s="373"/>
      <c r="F37" s="373"/>
      <c r="G37" s="373"/>
      <c r="H37" s="373"/>
      <c r="I37" s="374"/>
    </row>
    <row r="38" spans="1:9">
      <c r="A38" s="390"/>
      <c r="B38" s="40" t="s">
        <v>270</v>
      </c>
      <c r="C38" s="372" t="s">
        <v>271</v>
      </c>
      <c r="D38" s="373"/>
      <c r="E38" s="373"/>
      <c r="F38" s="373"/>
      <c r="G38" s="373"/>
      <c r="H38" s="373"/>
      <c r="I38" s="374"/>
    </row>
    <row r="39" spans="1:9">
      <c r="A39" s="390"/>
      <c r="B39" s="40" t="s">
        <v>272</v>
      </c>
      <c r="C39" s="372" t="s">
        <v>273</v>
      </c>
      <c r="D39" s="373"/>
      <c r="E39" s="373"/>
      <c r="F39" s="373"/>
      <c r="G39" s="373"/>
      <c r="H39" s="373"/>
      <c r="I39" s="374"/>
    </row>
    <row r="40" spans="1:9">
      <c r="A40" s="390"/>
      <c r="B40" s="40" t="s">
        <v>274</v>
      </c>
      <c r="C40" s="372" t="s">
        <v>275</v>
      </c>
      <c r="D40" s="373"/>
      <c r="E40" s="373"/>
      <c r="F40" s="373"/>
      <c r="G40" s="373"/>
      <c r="H40" s="373"/>
      <c r="I40" s="374"/>
    </row>
    <row r="41" spans="1:9">
      <c r="A41" s="390"/>
      <c r="B41" s="40" t="s">
        <v>276</v>
      </c>
      <c r="C41" s="372" t="s">
        <v>277</v>
      </c>
      <c r="D41" s="373"/>
      <c r="E41" s="373"/>
      <c r="F41" s="373"/>
      <c r="G41" s="373"/>
      <c r="H41" s="373"/>
      <c r="I41" s="374"/>
    </row>
    <row r="42" spans="1:9">
      <c r="A42" s="390"/>
      <c r="B42" s="40" t="s">
        <v>278</v>
      </c>
      <c r="C42" s="372" t="s">
        <v>279</v>
      </c>
      <c r="D42" s="373"/>
      <c r="E42" s="373"/>
      <c r="F42" s="373"/>
      <c r="G42" s="373"/>
      <c r="H42" s="373"/>
      <c r="I42" s="374"/>
    </row>
    <row r="43" spans="1:9">
      <c r="A43" s="390"/>
      <c r="B43" s="40" t="s">
        <v>280</v>
      </c>
      <c r="C43" s="372" t="s">
        <v>281</v>
      </c>
      <c r="D43" s="373"/>
      <c r="E43" s="373"/>
      <c r="F43" s="373"/>
      <c r="G43" s="373"/>
      <c r="H43" s="373"/>
      <c r="I43" s="374"/>
    </row>
    <row r="44" spans="1:9">
      <c r="A44" s="390"/>
      <c r="B44" s="40" t="s">
        <v>282</v>
      </c>
      <c r="C44" s="372" t="s">
        <v>283</v>
      </c>
      <c r="D44" s="373"/>
      <c r="E44" s="373"/>
      <c r="F44" s="373"/>
      <c r="G44" s="373"/>
      <c r="H44" s="373"/>
      <c r="I44" s="374"/>
    </row>
    <row r="45" spans="1:9">
      <c r="A45" s="390"/>
      <c r="B45" s="40" t="s">
        <v>284</v>
      </c>
      <c r="C45" s="372" t="s">
        <v>285</v>
      </c>
      <c r="D45" s="373"/>
      <c r="E45" s="373"/>
      <c r="F45" s="373"/>
      <c r="G45" s="373"/>
      <c r="H45" s="373"/>
      <c r="I45" s="374"/>
    </row>
    <row r="46" spans="1:9">
      <c r="A46" s="390"/>
      <c r="B46" s="40" t="s">
        <v>286</v>
      </c>
      <c r="C46" s="372" t="s">
        <v>287</v>
      </c>
      <c r="D46" s="373"/>
      <c r="E46" s="373"/>
      <c r="F46" s="373"/>
      <c r="G46" s="373"/>
      <c r="H46" s="373"/>
      <c r="I46" s="374"/>
    </row>
    <row r="47" spans="1:9">
      <c r="A47" s="390"/>
      <c r="B47" s="40" t="s">
        <v>288</v>
      </c>
      <c r="C47" s="372" t="s">
        <v>289</v>
      </c>
      <c r="D47" s="373"/>
      <c r="E47" s="373"/>
      <c r="F47" s="373"/>
      <c r="G47" s="373"/>
      <c r="H47" s="373"/>
      <c r="I47" s="374"/>
    </row>
    <row r="48" spans="1:9">
      <c r="A48" s="390"/>
      <c r="B48" s="40" t="s">
        <v>290</v>
      </c>
      <c r="C48" s="372" t="s">
        <v>291</v>
      </c>
      <c r="D48" s="373"/>
      <c r="E48" s="373"/>
      <c r="F48" s="373"/>
      <c r="G48" s="373"/>
      <c r="H48" s="373"/>
      <c r="I48" s="374"/>
    </row>
    <row r="49" spans="1:9">
      <c r="A49" s="391"/>
      <c r="B49" s="41" t="s">
        <v>292</v>
      </c>
      <c r="C49" s="375" t="s">
        <v>293</v>
      </c>
      <c r="D49" s="376"/>
      <c r="E49" s="376"/>
      <c r="F49" s="376"/>
      <c r="G49" s="376"/>
      <c r="H49" s="376"/>
      <c r="I49" s="377"/>
    </row>
    <row r="50" spans="1:9">
      <c r="A50" s="389" t="s">
        <v>56</v>
      </c>
      <c r="B50" s="378" t="s">
        <v>294</v>
      </c>
      <c r="C50" s="379"/>
      <c r="D50" s="379"/>
      <c r="E50" s="379"/>
      <c r="F50" s="379"/>
      <c r="G50" s="379"/>
      <c r="H50" s="379"/>
      <c r="I50" s="380"/>
    </row>
    <row r="51" spans="1:9">
      <c r="A51" s="390"/>
      <c r="B51" s="40" t="s">
        <v>227</v>
      </c>
      <c r="C51" s="372" t="s">
        <v>295</v>
      </c>
      <c r="D51" s="373"/>
      <c r="E51" s="373"/>
      <c r="F51" s="373"/>
      <c r="G51" s="373"/>
      <c r="H51" s="373"/>
      <c r="I51" s="374"/>
    </row>
    <row r="52" spans="1:9">
      <c r="A52" s="390"/>
      <c r="B52" s="40" t="s">
        <v>229</v>
      </c>
      <c r="C52" s="372" t="s">
        <v>296</v>
      </c>
      <c r="D52" s="373"/>
      <c r="E52" s="373"/>
      <c r="F52" s="373"/>
      <c r="G52" s="373"/>
      <c r="H52" s="373"/>
      <c r="I52" s="374"/>
    </row>
    <row r="53" spans="1:9">
      <c r="A53" s="390"/>
      <c r="B53" s="40" t="s">
        <v>231</v>
      </c>
      <c r="C53" s="372" t="s">
        <v>297</v>
      </c>
      <c r="D53" s="373"/>
      <c r="E53" s="373"/>
      <c r="F53" s="373"/>
      <c r="G53" s="373"/>
      <c r="H53" s="373"/>
      <c r="I53" s="374"/>
    </row>
    <row r="54" spans="1:9">
      <c r="A54" s="390"/>
      <c r="B54" s="40" t="s">
        <v>233</v>
      </c>
      <c r="C54" s="372" t="s">
        <v>298</v>
      </c>
      <c r="D54" s="373"/>
      <c r="E54" s="373"/>
      <c r="F54" s="373"/>
      <c r="G54" s="373"/>
      <c r="H54" s="373"/>
      <c r="I54" s="374"/>
    </row>
    <row r="55" spans="1:9">
      <c r="A55" s="390"/>
      <c r="B55" s="40" t="s">
        <v>244</v>
      </c>
      <c r="C55" s="372" t="s">
        <v>299</v>
      </c>
      <c r="D55" s="373"/>
      <c r="E55" s="373"/>
      <c r="F55" s="373"/>
      <c r="G55" s="373"/>
      <c r="H55" s="373"/>
      <c r="I55" s="374"/>
    </row>
    <row r="56" spans="1:9">
      <c r="A56" s="390"/>
      <c r="B56" s="40" t="s">
        <v>246</v>
      </c>
      <c r="C56" s="372" t="s">
        <v>300</v>
      </c>
      <c r="D56" s="373"/>
      <c r="E56" s="373"/>
      <c r="F56" s="373"/>
      <c r="G56" s="373"/>
      <c r="H56" s="373"/>
      <c r="I56" s="374"/>
    </row>
    <row r="57" spans="1:9">
      <c r="A57" s="391"/>
      <c r="B57" s="41" t="s">
        <v>248</v>
      </c>
      <c r="C57" s="375" t="s">
        <v>301</v>
      </c>
      <c r="D57" s="376"/>
      <c r="E57" s="376"/>
      <c r="F57" s="376"/>
      <c r="G57" s="376"/>
      <c r="H57" s="376"/>
      <c r="I57" s="377"/>
    </row>
    <row r="58" spans="1:9" ht="33">
      <c r="A58" s="42" t="s">
        <v>302</v>
      </c>
      <c r="B58" s="384" t="s">
        <v>303</v>
      </c>
      <c r="C58" s="385"/>
      <c r="D58" s="385"/>
      <c r="E58" s="385"/>
      <c r="F58" s="385"/>
      <c r="G58" s="385"/>
      <c r="H58" s="385"/>
      <c r="I58" s="386"/>
    </row>
    <row r="59" spans="1:9" ht="35.1" customHeight="1">
      <c r="A59" s="42" t="s">
        <v>57</v>
      </c>
      <c r="B59" s="384" t="s">
        <v>304</v>
      </c>
      <c r="C59" s="385"/>
      <c r="D59" s="385"/>
      <c r="E59" s="385"/>
      <c r="F59" s="385"/>
      <c r="G59" s="385"/>
      <c r="H59" s="385"/>
      <c r="I59" s="386"/>
    </row>
  </sheetData>
  <mergeCells count="71">
    <mergeCell ref="B58:I58"/>
    <mergeCell ref="B59:I59"/>
    <mergeCell ref="A4:A5"/>
    <mergeCell ref="A6:A7"/>
    <mergeCell ref="A12:A15"/>
    <mergeCell ref="A16:A49"/>
    <mergeCell ref="A50:A57"/>
    <mergeCell ref="D6:D7"/>
    <mergeCell ref="E6:E7"/>
    <mergeCell ref="B4:E5"/>
    <mergeCell ref="B6:C7"/>
    <mergeCell ref="C53:I53"/>
    <mergeCell ref="C54:I54"/>
    <mergeCell ref="C55:I55"/>
    <mergeCell ref="C56:I56"/>
    <mergeCell ref="C57:I57"/>
    <mergeCell ref="C48:I48"/>
    <mergeCell ref="C49:I49"/>
    <mergeCell ref="B50:I50"/>
    <mergeCell ref="C51:I51"/>
    <mergeCell ref="C52:I52"/>
    <mergeCell ref="C43:I43"/>
    <mergeCell ref="C44:I44"/>
    <mergeCell ref="C45:I45"/>
    <mergeCell ref="C46:I46"/>
    <mergeCell ref="C47:I47"/>
    <mergeCell ref="C38:I38"/>
    <mergeCell ref="C39:I39"/>
    <mergeCell ref="C40:I40"/>
    <mergeCell ref="C41:I41"/>
    <mergeCell ref="C42:I42"/>
    <mergeCell ref="C33:I33"/>
    <mergeCell ref="C34:I34"/>
    <mergeCell ref="C35:I35"/>
    <mergeCell ref="C36:I36"/>
    <mergeCell ref="C37:I37"/>
    <mergeCell ref="B28:I28"/>
    <mergeCell ref="C29:I29"/>
    <mergeCell ref="C30:I30"/>
    <mergeCell ref="C31:I31"/>
    <mergeCell ref="B32:I32"/>
    <mergeCell ref="C23:I23"/>
    <mergeCell ref="C24:I24"/>
    <mergeCell ref="C25:I25"/>
    <mergeCell ref="C26:I26"/>
    <mergeCell ref="C27:I27"/>
    <mergeCell ref="B18:I18"/>
    <mergeCell ref="C19:I19"/>
    <mergeCell ref="C20:I20"/>
    <mergeCell ref="C21:I21"/>
    <mergeCell ref="B22:I22"/>
    <mergeCell ref="C13:I13"/>
    <mergeCell ref="C14:I14"/>
    <mergeCell ref="C15:I15"/>
    <mergeCell ref="B16:I16"/>
    <mergeCell ref="B17:I17"/>
    <mergeCell ref="B10:E10"/>
    <mergeCell ref="G10:I10"/>
    <mergeCell ref="B11:E11"/>
    <mergeCell ref="G11:H11"/>
    <mergeCell ref="C12:I12"/>
    <mergeCell ref="G6:I6"/>
    <mergeCell ref="G7:I7"/>
    <mergeCell ref="B8:C8"/>
    <mergeCell ref="G8:I8"/>
    <mergeCell ref="B9:C9"/>
    <mergeCell ref="C1:H1"/>
    <mergeCell ref="B2:H2"/>
    <mergeCell ref="A3:I3"/>
    <mergeCell ref="G4:I4"/>
    <mergeCell ref="G5:I5"/>
  </mergeCells>
  <phoneticPr fontId="54" type="noConversion"/>
  <pageMargins left="0.59027777777777801" right="0.59027777777777801" top="0.59027777777777801" bottom="0.59027777777777801" header="0.51180555555555596" footer="0.51180555555555596"/>
  <pageSetup paperSize="9" fitToHeight="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已命名的範圍</vt:lpstr>
      </vt:variant>
      <vt:variant>
        <vt:i4>7</vt:i4>
      </vt:variant>
    </vt:vector>
  </HeadingPairs>
  <TitlesOfParts>
    <vt:vector size="21" baseType="lpstr">
      <vt:lpstr>基本資訊表</vt:lpstr>
      <vt:lpstr>督導行程表</vt:lpstr>
      <vt:lpstr>委員出席費請領單</vt:lpstr>
      <vt:lpstr>簽到簿</vt:lpstr>
      <vt:lpstr>督導意見表(河海組及生態委員用)</vt:lpstr>
      <vt:lpstr>督導人員記錄表</vt:lpstr>
      <vt:lpstr>走督行程表</vt:lpstr>
      <vt:lpstr>專督行程表</vt:lpstr>
      <vt:lpstr>督導紀錄</vt:lpstr>
      <vt:lpstr>下拉式選單資訊</vt:lpstr>
      <vt:lpstr>工程督導紀錄編碼</vt:lpstr>
      <vt:lpstr>扣點表110.02版</vt:lpstr>
      <vt:lpstr>工作表2</vt:lpstr>
      <vt:lpstr>標案管理資料</vt:lpstr>
      <vt:lpstr>走督行程表!Print_Area</vt:lpstr>
      <vt:lpstr>委員出席費請領單!Print_Area</vt:lpstr>
      <vt:lpstr>專督行程表!Print_Area</vt:lpstr>
      <vt:lpstr>督導人員記錄表!Print_Area</vt:lpstr>
      <vt:lpstr>督導行程表!Print_Area</vt:lpstr>
      <vt:lpstr>'督導意見表(河海組及生態委員用)'!Print_Area</vt:lpstr>
      <vt:lpstr>督導紀錄!Print_Titles</vt:lpstr>
    </vt:vector>
  </TitlesOfParts>
  <Company>WRA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董志剛</dc:creator>
  <cp:lastModifiedBy>shioulo</cp:lastModifiedBy>
  <dcterms:created xsi:type="dcterms:W3CDTF">2022-06-03T15:12:38Z</dcterms:created>
  <dcterms:modified xsi:type="dcterms:W3CDTF">2022-06-22T07:19:50Z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2052-9.1.0.4468</vt:lpwstr>
  </property>
</Properties>
</file>