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cakan\Documents\GitHub\CompaneroBots\finances\"/>
    </mc:Choice>
  </mc:AlternateContent>
  <xr:revisionPtr revIDLastSave="0" documentId="13_ncr:1_{891DD2F1-2299-4BCF-9F5F-92423AEDE5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4" i="1"/>
  <c r="D30" i="1"/>
  <c r="D29" i="1"/>
  <c r="D35" i="1"/>
  <c r="D36" i="1"/>
  <c r="D33" i="1"/>
  <c r="D28" i="1"/>
  <c r="D27" i="1"/>
  <c r="D26" i="1"/>
  <c r="D25" i="1"/>
  <c r="D24" i="1"/>
  <c r="D21" i="1"/>
  <c r="D19" i="1"/>
  <c r="D13" i="1"/>
  <c r="D8" i="1"/>
  <c r="H7" i="1"/>
  <c r="D7" i="1"/>
  <c r="H6" i="1"/>
  <c r="D6" i="1"/>
  <c r="H5" i="1"/>
  <c r="H4" i="1"/>
  <c r="H3" i="1"/>
  <c r="G2" i="1"/>
</calcChain>
</file>

<file path=xl/sharedStrings.xml><?xml version="1.0" encoding="utf-8"?>
<sst xmlns="http://schemas.openxmlformats.org/spreadsheetml/2006/main" count="83" uniqueCount="44">
  <si>
    <t>Person</t>
  </si>
  <si>
    <t>Item</t>
  </si>
  <si>
    <t>Price</t>
  </si>
  <si>
    <t>Invoice link</t>
  </si>
  <si>
    <t>Notes</t>
  </si>
  <si>
    <t>SUM</t>
  </si>
  <si>
    <t>Tomáš</t>
  </si>
  <si>
    <t>menič 5V</t>
  </si>
  <si>
    <t>kolesá</t>
  </si>
  <si>
    <t>Tamara</t>
  </si>
  <si>
    <t>3 skrutky + drevená tyčka</t>
  </si>
  <si>
    <t>Veronika</t>
  </si>
  <si>
    <t>hornbach</t>
  </si>
  <si>
    <t>Ema</t>
  </si>
  <si>
    <t>14x SG90S</t>
  </si>
  <si>
    <t>na klaviristu</t>
  </si>
  <si>
    <t>Martin</t>
  </si>
  <si>
    <t>konektory</t>
  </si>
  <si>
    <t>skrutky</t>
  </si>
  <si>
    <t>V-slot profil 2020 - 2 x 300mm</t>
  </si>
  <si>
    <t>V-slot profil 2020 - 2 x 200mm</t>
  </si>
  <si>
    <t>V-slot profil 2040 - 1 x 1100mm</t>
  </si>
  <si>
    <t>Rezanie vláknitého materiálu</t>
  </si>
  <si>
    <t>Doprava</t>
  </si>
  <si>
    <t>skrutka M5x8 x18</t>
  </si>
  <si>
    <t>remeň GT2 6mm, 5 metrov</t>
  </si>
  <si>
    <t>Creality 42-34 NEMA 17 x 2</t>
  </si>
  <si>
    <t>Matica do V-Drážky M5 x 18</t>
  </si>
  <si>
    <t>Remenica pre GT2, 20 zubov x2</t>
  </si>
  <si>
    <t>Napínak remeňa - profil 2020 x2</t>
  </si>
  <si>
    <t>V-sanky 2040-4040 * 2</t>
  </si>
  <si>
    <t>V-drziak-sanky-motor *2</t>
  </si>
  <si>
    <t>2x servo driver + 2x vypínač</t>
  </si>
  <si>
    <t>2x RGB matrix + 4pin konektor + 2x driver na krokové motory</t>
  </si>
  <si>
    <t>3x ESP32</t>
  </si>
  <si>
    <t>2x 12V DC motor</t>
  </si>
  <si>
    <t>vypínače 2x</t>
  </si>
  <si>
    <t>vypinač, 2 žilový kábel, prepájacie kabliky</t>
  </si>
  <si>
    <t>Skrutky</t>
  </si>
  <si>
    <t>5x Servo MG996R</t>
  </si>
  <si>
    <t>Závesy + oblečenie robotov</t>
  </si>
  <si>
    <t>dvojžilový kábel, prepájacie kábliky, battery holder 18650</t>
  </si>
  <si>
    <t>black color and primer</t>
  </si>
  <si>
    <t>sparkling tape for decoration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</si>
</sst>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B]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1" applyFont="1"/>
    <xf numFmtId="0" fontId="0" fillId="2" borderId="0" xfId="0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G30" sqref="G30"/>
    </sheetView>
  </sheetViews>
  <sheetFormatPr defaultColWidth="9" defaultRowHeight="14.5"/>
  <cols>
    <col min="2" max="2" width="51.36328125" customWidth="1"/>
    <col min="3" max="3" width="11.36328125" style="1"/>
    <col min="4" max="4" width="12.54296875" customWidth="1"/>
    <col min="5" max="5" width="20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6" t="s">
        <v>5</v>
      </c>
      <c r="H1" s="6"/>
    </row>
    <row r="2" spans="1:8">
      <c r="A2" t="s">
        <v>6</v>
      </c>
      <c r="B2" t="s">
        <v>7</v>
      </c>
      <c r="C2" s="1">
        <v>12.67</v>
      </c>
      <c r="G2" s="7">
        <f>SUM(C:C)</f>
        <v>490.53</v>
      </c>
      <c r="H2" s="7"/>
    </row>
    <row r="3" spans="1:8">
      <c r="A3" t="s">
        <v>6</v>
      </c>
      <c r="B3" t="s">
        <v>8</v>
      </c>
      <c r="C3" s="1">
        <v>15.92</v>
      </c>
      <c r="G3" t="s">
        <v>9</v>
      </c>
      <c r="H3" s="1">
        <f>SUMIF(A:A,G3,C:C)</f>
        <v>0</v>
      </c>
    </row>
    <row r="4" spans="1:8">
      <c r="A4" t="s">
        <v>6</v>
      </c>
      <c r="B4" t="s">
        <v>10</v>
      </c>
      <c r="C4" s="1">
        <v>1.48</v>
      </c>
      <c r="G4" t="s">
        <v>11</v>
      </c>
      <c r="H4" s="1">
        <f>SUMIF(A:A,G4,C:C)</f>
        <v>0</v>
      </c>
    </row>
    <row r="5" spans="1:8">
      <c r="A5" t="s">
        <v>6</v>
      </c>
      <c r="C5" s="1">
        <v>16.12</v>
      </c>
      <c r="E5" t="s">
        <v>12</v>
      </c>
      <c r="G5" t="s">
        <v>13</v>
      </c>
      <c r="H5" s="1">
        <f>SUMIF(A:A,G5,C:C)</f>
        <v>132.94</v>
      </c>
    </row>
    <row r="6" spans="1:8">
      <c r="A6" t="s">
        <v>6</v>
      </c>
      <c r="B6" t="s">
        <v>14</v>
      </c>
      <c r="C6" s="1">
        <v>47.18</v>
      </c>
      <c r="D6" s="3" t="str">
        <f>HYPERLINK("invoices/laskakit_202514997.pdf","laskakit")</f>
        <v>laskakit</v>
      </c>
      <c r="E6" t="s">
        <v>15</v>
      </c>
      <c r="G6" t="s">
        <v>16</v>
      </c>
      <c r="H6" s="1">
        <f>SUMIF(A:A,G6,C:C)</f>
        <v>195.55</v>
      </c>
    </row>
    <row r="7" spans="1:8">
      <c r="A7" t="s">
        <v>6</v>
      </c>
      <c r="B7" t="s">
        <v>17</v>
      </c>
      <c r="C7" s="1">
        <v>9.1999999999999993</v>
      </c>
      <c r="D7" s="4" t="str">
        <f>HYPERLINK("invoices/techfun_202515953.pdf","techfun")</f>
        <v>techfun</v>
      </c>
      <c r="G7" t="s">
        <v>6</v>
      </c>
      <c r="H7" s="1">
        <f>SUMIF(A:A,G7,C:C)</f>
        <v>162.04</v>
      </c>
    </row>
    <row r="8" spans="1:8">
      <c r="A8" t="s">
        <v>6</v>
      </c>
      <c r="B8" t="s">
        <v>18</v>
      </c>
      <c r="C8" s="1">
        <v>2.46</v>
      </c>
      <c r="D8" s="4" t="str">
        <f>HYPERLINK("invoices/hornbach_001.jpg","hornbach")</f>
        <v>hornbach</v>
      </c>
    </row>
    <row r="9" spans="1:8">
      <c r="A9" t="s">
        <v>16</v>
      </c>
      <c r="B9" t="s">
        <v>19</v>
      </c>
      <c r="C9" s="1">
        <v>10.220000000000001</v>
      </c>
      <c r="D9" s="4"/>
    </row>
    <row r="10" spans="1:8">
      <c r="A10" t="s">
        <v>16</v>
      </c>
      <c r="B10" t="s">
        <v>20</v>
      </c>
      <c r="C10" s="1">
        <v>6.81</v>
      </c>
    </row>
    <row r="11" spans="1:8">
      <c r="A11" t="s">
        <v>16</v>
      </c>
      <c r="B11" t="s">
        <v>21</v>
      </c>
      <c r="C11" s="1">
        <v>28.49</v>
      </c>
    </row>
    <row r="12" spans="1:8">
      <c r="A12" t="s">
        <v>16</v>
      </c>
      <c r="B12" t="s">
        <v>22</v>
      </c>
      <c r="C12" s="1">
        <v>2.7</v>
      </c>
    </row>
    <row r="13" spans="1:8">
      <c r="A13" t="s">
        <v>16</v>
      </c>
      <c r="B13" t="s">
        <v>23</v>
      </c>
      <c r="C13" s="1">
        <v>10.81</v>
      </c>
      <c r="D13" s="4" t="str">
        <f>HYPERLINK("invoices/Caxtool.pdf","Caxtool")</f>
        <v>Caxtool</v>
      </c>
    </row>
    <row r="14" spans="1:8">
      <c r="A14" t="s">
        <v>16</v>
      </c>
      <c r="B14" t="s">
        <v>24</v>
      </c>
      <c r="C14" s="1">
        <v>1.44</v>
      </c>
    </row>
    <row r="15" spans="1:8">
      <c r="A15" t="s">
        <v>16</v>
      </c>
      <c r="B15" t="s">
        <v>25</v>
      </c>
      <c r="C15" s="1">
        <v>9.5</v>
      </c>
    </row>
    <row r="16" spans="1:8">
      <c r="A16" t="s">
        <v>16</v>
      </c>
      <c r="B16" t="s">
        <v>26</v>
      </c>
      <c r="C16" s="1">
        <v>27.8</v>
      </c>
    </row>
    <row r="17" spans="1:5">
      <c r="A17" t="s">
        <v>16</v>
      </c>
      <c r="B17" t="s">
        <v>27</v>
      </c>
      <c r="C17" s="1">
        <v>2.7</v>
      </c>
    </row>
    <row r="18" spans="1:5">
      <c r="A18" t="s">
        <v>16</v>
      </c>
      <c r="B18" t="s">
        <v>28</v>
      </c>
      <c r="C18" s="1">
        <v>2.4</v>
      </c>
    </row>
    <row r="19" spans="1:5">
      <c r="A19" t="s">
        <v>16</v>
      </c>
      <c r="B19" t="s">
        <v>23</v>
      </c>
      <c r="C19" s="1">
        <v>3.6</v>
      </c>
      <c r="D19" s="4" t="str">
        <f>HYPERLINK("invoices/turtle_ostatne.pdf","Turtle")</f>
        <v>Turtle</v>
      </c>
    </row>
    <row r="20" spans="1:5">
      <c r="A20" t="s">
        <v>16</v>
      </c>
      <c r="B20" t="s">
        <v>29</v>
      </c>
      <c r="C20" s="1">
        <v>47.5</v>
      </c>
    </row>
    <row r="21" spans="1:5">
      <c r="A21" t="s">
        <v>16</v>
      </c>
      <c r="B21" t="s">
        <v>23</v>
      </c>
      <c r="C21" s="1">
        <v>6.61</v>
      </c>
      <c r="D21" s="4" t="str">
        <f>HYPERLINK("invoices/na3D.pdf","Na3D")</f>
        <v>Na3D</v>
      </c>
    </row>
    <row r="22" spans="1:5">
      <c r="A22" t="s">
        <v>16</v>
      </c>
      <c r="B22" t="s">
        <v>30</v>
      </c>
      <c r="C22" s="1">
        <v>23.26</v>
      </c>
    </row>
    <row r="23" spans="1:5">
      <c r="A23" t="s">
        <v>16</v>
      </c>
      <c r="B23" t="s">
        <v>31</v>
      </c>
      <c r="C23" s="1">
        <v>2.2400000000000002</v>
      </c>
    </row>
    <row r="24" spans="1:5">
      <c r="A24" t="s">
        <v>16</v>
      </c>
      <c r="B24" t="s">
        <v>23</v>
      </c>
      <c r="C24" s="1">
        <v>9.4700000000000006</v>
      </c>
      <c r="D24" s="4" t="str">
        <f>HYPERLINK("invoices/aliexpress_sanky.pdf","aliexpress")</f>
        <v>aliexpress</v>
      </c>
    </row>
    <row r="25" spans="1:5">
      <c r="A25" t="s">
        <v>6</v>
      </c>
      <c r="B25" t="s">
        <v>32</v>
      </c>
      <c r="C25" s="1">
        <v>14.46</v>
      </c>
      <c r="D25" s="3" t="str">
        <f>HYPERLINK("invoices/laskakit_202519939.pdf", "laskakit")</f>
        <v>laskakit</v>
      </c>
      <c r="E25" t="s">
        <v>15</v>
      </c>
    </row>
    <row r="26" spans="1:5">
      <c r="A26" t="s">
        <v>6</v>
      </c>
      <c r="B26" t="s">
        <v>33</v>
      </c>
      <c r="C26" s="1">
        <v>15.95</v>
      </c>
      <c r="D26" s="3" t="str">
        <f>HYPERLINK("invoices/techfun_202518089.pdf","techfun")</f>
        <v>techfun</v>
      </c>
    </row>
    <row r="27" spans="1:5">
      <c r="A27" t="s">
        <v>6</v>
      </c>
      <c r="B27" t="s">
        <v>34</v>
      </c>
      <c r="C27" s="1">
        <v>26.6</v>
      </c>
      <c r="D27" s="3" t="str">
        <f>HYPERLINK("invoices/techfun_202520706.pdf","techfun")</f>
        <v>techfun</v>
      </c>
    </row>
    <row r="28" spans="1:5">
      <c r="A28" t="s">
        <v>13</v>
      </c>
      <c r="B28" s="5" t="s">
        <v>35</v>
      </c>
      <c r="C28" s="1">
        <v>15.65</v>
      </c>
      <c r="D28" s="3" t="str">
        <f>HYPERLINK("invoices/doklad_41537449.pdf","drotik elektro")</f>
        <v>drotik elektro</v>
      </c>
    </row>
    <row r="29" spans="1:5">
      <c r="A29" t="s">
        <v>13</v>
      </c>
      <c r="B29" s="5" t="s">
        <v>36</v>
      </c>
      <c r="C29" s="1">
        <v>1.5</v>
      </c>
      <c r="D29" s="3" t="str">
        <f>HYPERLINK("invoices/img20250703_23285133.pdf","schotter")</f>
        <v>schotter</v>
      </c>
    </row>
    <row r="30" spans="1:5">
      <c r="A30" t="s">
        <v>13</v>
      </c>
      <c r="B30" s="5" t="s">
        <v>37</v>
      </c>
      <c r="C30" s="1">
        <v>9.4</v>
      </c>
      <c r="D30" s="3" t="str">
        <f>HYPERLINK("invoices/img20250703_23285133.pdf","schotter")</f>
        <v>schotter</v>
      </c>
    </row>
    <row r="31" spans="1:5">
      <c r="A31" t="s">
        <v>13</v>
      </c>
      <c r="B31" s="5" t="s">
        <v>38</v>
      </c>
      <c r="C31" s="1">
        <v>2.44</v>
      </c>
      <c r="D31" s="3" t="str">
        <f>HYPERLINK("invoices/img20250703_23273714.pdf","hornbach")</f>
        <v>hornbach</v>
      </c>
    </row>
    <row r="32" spans="1:5">
      <c r="A32" t="s">
        <v>13</v>
      </c>
      <c r="B32" s="5" t="s">
        <v>39</v>
      </c>
      <c r="C32" s="1">
        <v>27</v>
      </c>
      <c r="D32" s="3" t="str">
        <f>HYPERLINK("invoices/img20250703_23092925.pdf","techfun")</f>
        <v>techfun</v>
      </c>
    </row>
    <row r="33" spans="1:4">
      <c r="A33" t="s">
        <v>13</v>
      </c>
      <c r="B33" s="5" t="s">
        <v>40</v>
      </c>
      <c r="C33" s="1">
        <v>50.52</v>
      </c>
      <c r="D33" s="3" t="str">
        <f>HYPERLINK("invoices/514822527_1793669758214523_1982848012683220186_n (1).jpg","shein")</f>
        <v>shein</v>
      </c>
    </row>
    <row r="34" spans="1:4">
      <c r="A34" t="s">
        <v>13</v>
      </c>
      <c r="B34" s="5" t="s">
        <v>41</v>
      </c>
      <c r="C34" s="1">
        <v>6.6</v>
      </c>
      <c r="D34" s="3" t="str">
        <f>HYPERLINK("invoices/img20250703_23285133.pdf","schotter")</f>
        <v>schotter</v>
      </c>
    </row>
    <row r="35" spans="1:4">
      <c r="A35" t="s">
        <v>13</v>
      </c>
      <c r="B35" s="5" t="s">
        <v>42</v>
      </c>
      <c r="C35" s="1">
        <v>17.829999999999998</v>
      </c>
      <c r="D35" s="3" t="str">
        <f>HYPERLINK("invoices/Scanned_20250710_122149.pdf","hornbach")</f>
        <v>hornbach</v>
      </c>
    </row>
    <row r="36" spans="1:4">
      <c r="A36" t="s">
        <v>13</v>
      </c>
      <c r="B36" s="5" t="s">
        <v>43</v>
      </c>
      <c r="C36" s="1">
        <v>2</v>
      </c>
      <c r="D36" s="3" t="str">
        <f>HYPERLINK("invoices/Scanned_20250710_122252.pdf","tedi")</f>
        <v>tedi</v>
      </c>
    </row>
  </sheetData>
  <mergeCells count="2">
    <mergeCell ref="G1:H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Čakan</dc:creator>
  <cp:lastModifiedBy>Tomáš Čakan</cp:lastModifiedBy>
  <dcterms:created xsi:type="dcterms:W3CDTF">2015-06-05T18:17:00Z</dcterms:created>
  <dcterms:modified xsi:type="dcterms:W3CDTF">2025-08-06T13:42:40Z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B4B00F65636B47F1AB7572F5CAFDFA60_12</vt:lpwstr>
  </property>
  <property fmtid="{D5CDD505-2E9C-101B-9397-08002B2CF9AE}" pid="3" name="KSOProductBuildVer">
    <vt:lpwstr>1033-12.2.0.21179</vt:lpwstr>
  </property>
</Properties>
</file>