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1565"/>
  </bookViews>
  <sheets>
    <sheet name="ДСВ-01" sheetId="1" r:id="rId1"/>
    <sheet name="Poveriteli" sheetId="2" state="hidden" r:id="rId2"/>
  </sheets>
  <calcPr calcId="145621"/>
</workbook>
</file>

<file path=xl/calcChain.xml><?xml version="1.0" encoding="utf-8"?>
<calcChain xmlns="http://schemas.openxmlformats.org/spreadsheetml/2006/main">
  <c r="N26" i="1" l="1"/>
  <c r="N27" i="1"/>
  <c r="N28" i="1"/>
  <c r="N29" i="1"/>
  <c r="N25" i="1"/>
  <c r="O26" i="1"/>
  <c r="P26" i="1"/>
  <c r="Q26" i="1"/>
  <c r="R26" i="1" s="1"/>
  <c r="S26" i="1" s="1"/>
  <c r="O27" i="1"/>
  <c r="P27" i="1"/>
  <c r="Q27" i="1"/>
  <c r="R27" i="1" s="1"/>
  <c r="S27" i="1" s="1"/>
  <c r="O28" i="1"/>
  <c r="P28" i="1"/>
  <c r="Q28" i="1"/>
  <c r="R28" i="1" s="1"/>
  <c r="S28" i="1" s="1"/>
  <c r="O29" i="1"/>
  <c r="P29" i="1"/>
  <c r="Q29" i="1"/>
  <c r="R29" i="1" s="1"/>
  <c r="S29" i="1" s="1"/>
  <c r="P25" i="1"/>
  <c r="Q25" i="1"/>
  <c r="O25" i="1"/>
  <c r="R25" i="1" s="1"/>
  <c r="S25" i="1" s="1"/>
  <c r="T25" i="1"/>
  <c r="L44" i="1" l="1"/>
  <c r="S50" i="1"/>
  <c r="N50" i="1"/>
  <c r="S42" i="1"/>
  <c r="L42" i="1"/>
</calcChain>
</file>

<file path=xl/sharedStrings.xml><?xml version="1.0" encoding="utf-8"?>
<sst xmlns="http://schemas.openxmlformats.org/spreadsheetml/2006/main" count="84" uniqueCount="80">
  <si>
    <t>Общество с ограниченной ответственностью «Стандарт-12»</t>
  </si>
  <si>
    <t>127287, Москва, ул. Хуторская 2-я, д. 38А</t>
  </si>
  <si>
    <t>Адрес осуществления деятельности: 127287, Москва, ул. Хуторская 2-я, д. 38А, стр.3</t>
  </si>
  <si>
    <t>Протокол поверки №</t>
  </si>
  <si>
    <t>от</t>
  </si>
  <si>
    <t>Вид поверки</t>
  </si>
  <si>
    <t>Наименование, тип (модификация) СИ</t>
  </si>
  <si>
    <t>Регистрационный номер в Федеральном информационном фонде по обеспечению единства измерений</t>
  </si>
  <si>
    <t>Изготовитель</t>
  </si>
  <si>
    <t>АО «Минимакс-94»</t>
  </si>
  <si>
    <t>Заводской, инвентарный номер; год выпуска</t>
  </si>
  <si>
    <t>;</t>
  </si>
  <si>
    <t>Принадлежит</t>
  </si>
  <si>
    <t>Наименование документа, на основании которого выполнена поверка</t>
  </si>
  <si>
    <t>Метрологические характеристики</t>
  </si>
  <si>
    <t>Условия поверки</t>
  </si>
  <si>
    <t>Наименование параметра</t>
  </si>
  <si>
    <t>Действительное значение</t>
  </si>
  <si>
    <t>Допускаемое значение</t>
  </si>
  <si>
    <t>Температура окружающего воздуха, °С</t>
  </si>
  <si>
    <t>Влажность окружающего воздуха, %</t>
  </si>
  <si>
    <t>Атмосферное давление, кПа</t>
  </si>
  <si>
    <t>Применяемые эталоны, средства поверки, вспомогательное оборудование</t>
  </si>
  <si>
    <t>Наименование эталона, СИ/шифр эталона</t>
  </si>
  <si>
    <t>Тип</t>
  </si>
  <si>
    <t>Заводской номер</t>
  </si>
  <si>
    <t>Погрешность/разряд/класс точности</t>
  </si>
  <si>
    <t>Свидетельство о поверке (аттестации), срок действия</t>
  </si>
  <si>
    <t>Установка аэродинамическая / 3.6.БХХ.0010.2019</t>
  </si>
  <si>
    <t>А-02з</t>
  </si>
  <si>
    <t>0170501</t>
  </si>
  <si>
    <t>1 разряд</t>
  </si>
  <si>
    <t>ЧЗ-85/6</t>
  </si>
  <si>
    <t>6СС086017</t>
  </si>
  <si>
    <t>GPS-73030DD</t>
  </si>
  <si>
    <t>GES833878</t>
  </si>
  <si>
    <t>ПГ ±(0,005∙Uвых+2е.м.р.),  ПГ ±(0,005∙I+2е.м.р.)</t>
  </si>
  <si>
    <t>ИВА-6А-Д</t>
  </si>
  <si>
    <t>Частотомер электронно-счетный / 3.6.БХХ.0011.2019</t>
  </si>
  <si>
    <t>Источник питания постоянного тока</t>
  </si>
  <si>
    <t>Термогигрометр</t>
  </si>
  <si>
    <r>
      <t>4 разряд
ПГ ±1·10</t>
    </r>
    <r>
      <rPr>
        <vertAlign val="superscript"/>
        <sz val="8"/>
        <color theme="1"/>
        <rFont val="Times New Roman"/>
        <family val="1"/>
        <charset val="204"/>
      </rPr>
      <t>-7</t>
    </r>
  </si>
  <si>
    <r>
      <t>ПГ ±0,3</t>
    </r>
    <r>
      <rPr>
        <sz val="8"/>
        <color theme="1"/>
        <rFont val="Calibri"/>
        <family val="2"/>
        <charset val="204"/>
      </rPr>
      <t>°</t>
    </r>
    <r>
      <rPr>
        <sz val="8"/>
        <color theme="1"/>
        <rFont val="Times New Roman"/>
        <family val="1"/>
        <charset val="204"/>
      </rPr>
      <t>C, ПГ ±2%, ПГ ±2,5 гПа</t>
    </r>
  </si>
  <si>
    <t>Результаты поверки</t>
  </si>
  <si>
    <t>1. Внешний осмотр:</t>
  </si>
  <si>
    <t>2. Опробование:</t>
  </si>
  <si>
    <t>Заданое значение, м/с</t>
  </si>
  <si>
    <t>Показание эталона, м/с</t>
  </si>
  <si>
    <t>Измерение частоты, Гц</t>
  </si>
  <si>
    <t>Вывод:</t>
  </si>
  <si>
    <t>Заключение по результатам поверки:</t>
  </si>
  <si>
    <t>заводской №</t>
  </si>
  <si>
    <t>Поверитель:</t>
  </si>
  <si>
    <t>Дата</t>
  </si>
  <si>
    <t>подпись</t>
  </si>
  <si>
    <t>ФИО</t>
  </si>
  <si>
    <t>Сыркин Е.В.</t>
  </si>
  <si>
    <t>Сыркин Евгений Васильевич</t>
  </si>
  <si>
    <t>Ситников С.С.</t>
  </si>
  <si>
    <t>Ситников Сергей Сергеевич</t>
  </si>
  <si>
    <t>Крылова В.В.</t>
  </si>
  <si>
    <t>Крылова Вера Викторовна</t>
  </si>
  <si>
    <t>Ефремов Д.А.</t>
  </si>
  <si>
    <t>Ефремов Дмитрий Алексеевич</t>
  </si>
  <si>
    <t>Датчик скорости ветра, ДСВ-01</t>
  </si>
  <si>
    <t>№ СП 2833879, действительно до 18.12.2020</t>
  </si>
  <si>
    <t>46120-10</t>
  </si>
  <si>
    <t>Датчики скорости ветра ДСВ-01. Методика поверки</t>
  </si>
  <si>
    <r>
      <t>20</t>
    </r>
    <r>
      <rPr>
        <sz val="8"/>
        <color theme="1"/>
        <rFont val="Calibri"/>
        <family val="2"/>
        <charset val="204"/>
      </rPr>
      <t>±</t>
    </r>
    <r>
      <rPr>
        <sz val="9.1999999999999993"/>
        <color theme="1"/>
        <rFont val="Times New Roman"/>
        <family val="1"/>
        <charset val="204"/>
      </rPr>
      <t>5</t>
    </r>
  </si>
  <si>
    <t>30…80</t>
  </si>
  <si>
    <t>84…106,7</t>
  </si>
  <si>
    <t>5…25 м/с, ПГ ±2%; доп ПГ ±10% на каждые 10°С</t>
  </si>
  <si>
    <t>3. Определение диапазона и основной погрешности:</t>
  </si>
  <si>
    <t>Значение скорости воздушного потока, м/с</t>
  </si>
  <si>
    <t>Средняя скорость воздушного потока, м/с</t>
  </si>
  <si>
    <t>Основная относительная погрешность, %</t>
  </si>
  <si>
    <t>Допускаемая основная относительная погрешность скорости воздушного потока, %</t>
  </si>
  <si>
    <t>№ 2550/132356-2019, действительно до 22.10.2020</t>
  </si>
  <si>
    <t>№СП 2913161, действительно до 13.02.2021</t>
  </si>
  <si>
    <t>№ СП 2985202, действительно до 19.07.2021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</si>
</sst>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0.000"/>
  </numFmts>
  <fonts count="12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7"/>
      <color theme="1"/>
      <name val="Times New Roman"/>
      <family val="1"/>
      <charset val="204"/>
    </font>
    <font>
      <vertAlign val="superscript"/>
      <sz val="8"/>
      <color theme="1"/>
      <name val="Times New Roman"/>
      <family val="1"/>
      <charset val="204"/>
    </font>
    <font>
      <sz val="8"/>
      <color theme="1"/>
      <name val="Calibri"/>
      <family val="2"/>
      <charset val="204"/>
    </font>
    <font>
      <i/>
      <sz val="10"/>
      <color theme="1"/>
      <name val="Times New Roman"/>
      <family val="1"/>
      <charset val="204"/>
    </font>
    <font>
      <i/>
      <vertAlign val="superscript"/>
      <sz val="8"/>
      <color theme="1"/>
      <name val="Times New Roman"/>
      <family val="1"/>
      <charset val="204"/>
    </font>
    <font>
      <vertAlign val="superscript"/>
      <sz val="8"/>
      <color theme="1"/>
      <name val="Calibri"/>
      <family val="2"/>
      <scheme val="minor"/>
    </font>
    <font>
      <b/>
      <sz val="8"/>
      <color theme="1"/>
      <name val="Times New Roman"/>
      <family val="1"/>
      <charset val="204"/>
    </font>
    <font>
      <sz val="9.1999999999999993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3" fillId="0" borderId="0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/>
    </xf>
    <xf numFmtId="0" fontId="3" fillId="0" borderId="12" xfId="0" applyFont="1" applyBorder="1" applyAlignment="1" applyProtection="1">
      <alignment horizontal="center" vertical="center"/>
      <protection locked="0"/>
    </xf>
    <xf numFmtId="0" fontId="3" fillId="0" borderId="0" xfId="0" applyFont="1" applyBorder="1"/>
    <xf numFmtId="0" fontId="3" fillId="0" borderId="6" xfId="0" applyFont="1" applyBorder="1" applyAlignment="1"/>
    <xf numFmtId="0" fontId="3" fillId="0" borderId="0" xfId="0" applyFont="1"/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/>
    <xf numFmtId="0" fontId="3" fillId="0" borderId="2" xfId="0" applyFont="1" applyBorder="1" applyAlignment="1">
      <alignment horizontal="center" vertical="center"/>
    </xf>
    <xf numFmtId="165" fontId="3" fillId="0" borderId="2" xfId="0" applyNumberFormat="1" applyFont="1" applyBorder="1" applyAlignment="1" applyProtection="1">
      <alignment horizontal="center" vertical="center"/>
      <protection hidden="1"/>
    </xf>
    <xf numFmtId="2" fontId="3" fillId="0" borderId="2" xfId="0" applyNumberFormat="1" applyFont="1" applyBorder="1" applyAlignment="1" applyProtection="1">
      <alignment horizontal="center" vertical="center"/>
      <protection hidden="1"/>
    </xf>
    <xf numFmtId="2" fontId="10" fillId="0" borderId="2" xfId="0" applyNumberFormat="1" applyFont="1" applyBorder="1" applyAlignment="1" applyProtection="1">
      <alignment horizontal="center" vertical="center"/>
      <protection hidden="1"/>
    </xf>
    <xf numFmtId="0" fontId="3" fillId="0" borderId="2" xfId="0" applyFont="1" applyBorder="1" applyAlignment="1">
      <alignment horizontal="center" vertical="center"/>
    </xf>
    <xf numFmtId="2" fontId="3" fillId="0" borderId="2" xfId="0" applyNumberFormat="1" applyFont="1" applyBorder="1" applyAlignment="1" applyProtection="1">
      <alignment horizontal="center" vertical="center"/>
      <protection locked="0"/>
    </xf>
    <xf numFmtId="165" fontId="3" fillId="0" borderId="2" xfId="0" applyNumberFormat="1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1" fillId="0" borderId="0" xfId="0" applyFont="1" applyBorder="1" applyAlignment="1" applyProtection="1">
      <alignment horizontal="center"/>
      <protection locked="0" hidden="1"/>
    </xf>
    <xf numFmtId="14" fontId="1" fillId="0" borderId="1" xfId="0" applyNumberFormat="1" applyFont="1" applyBorder="1" applyAlignment="1" applyProtection="1">
      <alignment horizontal="center"/>
      <protection locked="0"/>
    </xf>
    <xf numFmtId="49" fontId="3" fillId="0" borderId="2" xfId="0" applyNumberFormat="1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49" fontId="3" fillId="0" borderId="6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 wrapText="1"/>
    </xf>
    <xf numFmtId="49" fontId="3" fillId="0" borderId="11" xfId="0" applyNumberFormat="1" applyFont="1" applyBorder="1" applyAlignment="1">
      <alignment horizontal="center" vertical="center" wrapText="1"/>
    </xf>
    <xf numFmtId="49" fontId="3" fillId="0" borderId="8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9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10" fillId="0" borderId="5" xfId="0" applyFont="1" applyBorder="1" applyAlignment="1" applyProtection="1">
      <alignment horizontal="center" vertical="center"/>
      <protection hidden="1"/>
    </xf>
    <xf numFmtId="0" fontId="10" fillId="0" borderId="7" xfId="0" applyFont="1" applyBorder="1" applyAlignment="1" applyProtection="1">
      <alignment horizontal="center" vertical="center"/>
      <protection hidden="1"/>
    </xf>
    <xf numFmtId="0" fontId="10" fillId="0" borderId="10" xfId="0" applyFont="1" applyBorder="1" applyAlignment="1" applyProtection="1">
      <alignment horizontal="center" vertical="center"/>
      <protection hidden="1"/>
    </xf>
    <xf numFmtId="0" fontId="10" fillId="0" borderId="11" xfId="0" applyFont="1" applyBorder="1" applyAlignment="1" applyProtection="1">
      <alignment horizontal="center" vertical="center"/>
      <protection hidden="1"/>
    </xf>
    <xf numFmtId="0" fontId="10" fillId="0" borderId="8" xfId="0" applyFont="1" applyBorder="1" applyAlignment="1" applyProtection="1">
      <alignment horizontal="center" vertical="center"/>
      <protection hidden="1"/>
    </xf>
    <xf numFmtId="0" fontId="10" fillId="0" borderId="9" xfId="0" applyFont="1" applyBorder="1" applyAlignment="1" applyProtection="1">
      <alignment horizontal="center" vertical="center"/>
      <protection hidden="1"/>
    </xf>
    <xf numFmtId="0" fontId="1" fillId="0" borderId="0" xfId="0" applyFont="1" applyAlignment="1">
      <alignment horizontal="right" vertical="center"/>
    </xf>
    <xf numFmtId="0" fontId="1" fillId="0" borderId="1" xfId="0" applyNumberFormat="1" applyFont="1" applyBorder="1" applyAlignment="1" applyProtection="1">
      <alignment horizontal="center"/>
      <protection hidden="1"/>
    </xf>
    <xf numFmtId="164" fontId="1" fillId="0" borderId="1" xfId="0" applyNumberFormat="1" applyFont="1" applyBorder="1" applyAlignment="1" applyProtection="1">
      <alignment horizontal="center"/>
      <protection hidden="1"/>
    </xf>
    <xf numFmtId="0" fontId="1" fillId="0" borderId="0" xfId="0" applyFont="1" applyBorder="1" applyAlignment="1">
      <alignment horizontal="center" vertical="center"/>
    </xf>
    <xf numFmtId="2" fontId="7" fillId="0" borderId="1" xfId="0" applyNumberFormat="1" applyFont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horizontal="center"/>
      <protection locked="0" hidden="1"/>
    </xf>
    <xf numFmtId="0" fontId="2" fillId="0" borderId="0" xfId="0" applyFont="1" applyBorder="1" applyAlignment="1">
      <alignment horizontal="left" vertical="center"/>
    </xf>
    <xf numFmtId="0" fontId="1" fillId="0" borderId="1" xfId="0" applyNumberFormat="1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 shrinkToFi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49" fontId="3" fillId="0" borderId="3" xfId="0" applyNumberFormat="1" applyFont="1" applyBorder="1" applyAlignment="1" applyProtection="1">
      <alignment horizontal="left" vertical="center"/>
      <protection locked="0"/>
    </xf>
    <xf numFmtId="49" fontId="3" fillId="0" borderId="4" xfId="0" applyNumberFormat="1" applyFont="1" applyBorder="1" applyAlignment="1" applyProtection="1">
      <alignment horizontal="left" vertical="center"/>
      <protection locked="0"/>
    </xf>
    <xf numFmtId="0" fontId="3" fillId="0" borderId="3" xfId="0" applyFont="1" applyBorder="1" applyAlignment="1" applyProtection="1">
      <alignment horizontal="left" vertical="center" wrapText="1"/>
      <protection locked="0"/>
    </xf>
    <xf numFmtId="0" fontId="3" fillId="0" borderId="4" xfId="0" applyFont="1" applyBorder="1" applyAlignment="1" applyProtection="1">
      <alignment horizontal="left" vertical="center" wrapText="1"/>
      <protection locked="0"/>
    </xf>
    <xf numFmtId="0" fontId="3" fillId="0" borderId="12" xfId="0" applyFont="1" applyBorder="1" applyAlignment="1" applyProtection="1">
      <alignment horizontal="left" vertical="center" wrapText="1"/>
      <protection locked="0"/>
    </xf>
    <xf numFmtId="0" fontId="3" fillId="0" borderId="5" xfId="0" applyFont="1" applyBorder="1" applyAlignment="1">
      <alignment horizontal="left" vertical="center" wrapText="1" shrinkToFit="1"/>
    </xf>
    <xf numFmtId="0" fontId="3" fillId="0" borderId="6" xfId="0" applyFont="1" applyBorder="1" applyAlignment="1">
      <alignment horizontal="left" vertical="center" wrapText="1" shrinkToFit="1"/>
    </xf>
    <xf numFmtId="0" fontId="3" fillId="0" borderId="7" xfId="0" applyFont="1" applyBorder="1" applyAlignment="1">
      <alignment horizontal="left" vertical="center" wrapText="1" shrinkToFit="1"/>
    </xf>
    <xf numFmtId="0" fontId="3" fillId="0" borderId="10" xfId="0" applyFont="1" applyBorder="1" applyAlignment="1">
      <alignment horizontal="left" vertical="center" wrapText="1" shrinkToFit="1"/>
    </xf>
    <xf numFmtId="0" fontId="3" fillId="0" borderId="0" xfId="0" applyFont="1" applyBorder="1" applyAlignment="1">
      <alignment horizontal="left" vertical="center" wrapText="1" shrinkToFit="1"/>
    </xf>
    <xf numFmtId="0" fontId="3" fillId="0" borderId="11" xfId="0" applyFont="1" applyBorder="1" applyAlignment="1">
      <alignment horizontal="left" vertical="center" wrapText="1" shrinkToFit="1"/>
    </xf>
    <xf numFmtId="0" fontId="3" fillId="0" borderId="8" xfId="0" applyFont="1" applyBorder="1" applyAlignment="1">
      <alignment horizontal="left" vertical="center" wrapText="1" shrinkToFit="1"/>
    </xf>
    <xf numFmtId="0" fontId="3" fillId="0" borderId="1" xfId="0" applyFont="1" applyBorder="1" applyAlignment="1">
      <alignment horizontal="left" vertical="center" wrapText="1" shrinkToFit="1"/>
    </xf>
    <xf numFmtId="0" fontId="3" fillId="0" borderId="9" xfId="0" applyFont="1" applyBorder="1" applyAlignment="1">
      <alignment horizontal="left" vertical="center" wrapText="1" shrinkToFit="1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shrinkToFit="1"/>
    </xf>
    <xf numFmtId="49" fontId="3" fillId="0" borderId="2" xfId="0" applyNumberFormat="1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12" xfId="0" applyFont="1" applyBorder="1" applyAlignment="1">
      <alignment horizontal="center" vertical="center" shrinkToFit="1"/>
    </xf>
    <xf numFmtId="0" fontId="3" fillId="0" borderId="2" xfId="0" applyFont="1" applyBorder="1" applyAlignment="1" applyProtection="1">
      <alignment horizontal="center" vertical="center"/>
      <protection locked="0"/>
    </xf>
    <xf numFmtId="49" fontId="3" fillId="0" borderId="2" xfId="0" applyNumberFormat="1" applyFont="1" applyBorder="1" applyAlignment="1" applyProtection="1">
      <alignment horizontal="center" vertical="center"/>
      <protection locked="0"/>
    </xf>
    <xf numFmtId="49" fontId="3" fillId="0" borderId="2" xfId="0" applyNumberFormat="1" applyFont="1" applyBorder="1" applyAlignment="1">
      <alignment horizontal="left" vertical="center"/>
    </xf>
    <xf numFmtId="0" fontId="3" fillId="0" borderId="3" xfId="0" applyFont="1" applyBorder="1" applyAlignment="1" applyProtection="1">
      <alignment horizontal="left" vertical="center"/>
      <protection locked="0" hidden="1"/>
    </xf>
    <xf numFmtId="0" fontId="3" fillId="0" borderId="4" xfId="0" applyFont="1" applyBorder="1" applyAlignment="1" applyProtection="1">
      <alignment horizontal="left" vertical="center"/>
      <protection locked="0" hidden="1"/>
    </xf>
    <xf numFmtId="0" fontId="3" fillId="0" borderId="12" xfId="0" applyFont="1" applyBorder="1" applyAlignment="1" applyProtection="1">
      <alignment horizontal="left" vertical="center"/>
      <protection locked="0" hidden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49" fontId="1" fillId="0" borderId="1" xfId="0" applyNumberFormat="1" applyFont="1" applyBorder="1" applyAlignment="1" applyProtection="1">
      <alignment horizontal="center"/>
      <protection locked="0" hidden="1"/>
    </xf>
    <xf numFmtId="164" fontId="1" fillId="0" borderId="1" xfId="0" applyNumberFormat="1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abSelected="1" topLeftCell="C23" zoomScale="115" zoomScaleNormal="115" workbookViewId="0">
      <selection activeCell="I41" sqref="I41:J42"/>
    </sheetView>
  </sheetViews>
  <sheetFormatPr defaultRowHeight="15" x14ac:dyDescent="0.25"/>
  <cols>
    <col min="11" max="34" width="7.7109375" customWidth="1"/>
  </cols>
  <sheetData>
    <row r="1" spans="1:22" x14ac:dyDescent="0.25">
      <c r="A1" s="1"/>
      <c r="B1" s="128" t="s">
        <v>0</v>
      </c>
      <c r="C1" s="128"/>
      <c r="D1" s="128"/>
      <c r="E1" s="128"/>
      <c r="F1" s="128"/>
      <c r="G1" s="128"/>
      <c r="H1" s="128"/>
      <c r="I1" s="128"/>
      <c r="J1" s="128"/>
      <c r="K1" s="1"/>
      <c r="L1" s="56" t="s">
        <v>43</v>
      </c>
      <c r="M1" s="56"/>
      <c r="N1" s="56"/>
      <c r="O1" s="56"/>
      <c r="P1" s="56"/>
      <c r="Q1" s="56"/>
      <c r="R1" s="56"/>
      <c r="S1" s="56"/>
      <c r="T1" s="56"/>
      <c r="U1" s="56"/>
      <c r="V1" s="56"/>
    </row>
    <row r="2" spans="1:22" x14ac:dyDescent="0.25">
      <c r="A2" s="1"/>
      <c r="B2" s="128" t="s">
        <v>1</v>
      </c>
      <c r="C2" s="128"/>
      <c r="D2" s="128"/>
      <c r="E2" s="128"/>
      <c r="F2" s="128"/>
      <c r="G2" s="128"/>
      <c r="H2" s="128"/>
      <c r="I2" s="128"/>
      <c r="J2" s="128"/>
      <c r="K2" s="1"/>
      <c r="L2" s="57" t="s">
        <v>44</v>
      </c>
      <c r="M2" s="57"/>
      <c r="N2" s="57"/>
      <c r="O2" s="48"/>
      <c r="P2" s="48"/>
      <c r="Q2" s="48"/>
      <c r="R2" s="48"/>
      <c r="S2" s="48"/>
      <c r="T2" s="48"/>
      <c r="U2" s="48"/>
      <c r="V2" s="48"/>
    </row>
    <row r="3" spans="1:22" x14ac:dyDescent="0.25">
      <c r="A3" s="1"/>
      <c r="B3" s="128" t="s">
        <v>2</v>
      </c>
      <c r="C3" s="128"/>
      <c r="D3" s="128"/>
      <c r="E3" s="128"/>
      <c r="F3" s="128"/>
      <c r="G3" s="128"/>
      <c r="H3" s="128"/>
      <c r="I3" s="128"/>
      <c r="J3" s="128"/>
      <c r="K3" s="1"/>
      <c r="L3" s="57" t="s">
        <v>45</v>
      </c>
      <c r="M3" s="57"/>
      <c r="N3" s="57"/>
      <c r="O3" s="48"/>
      <c r="P3" s="48"/>
      <c r="Q3" s="48"/>
      <c r="R3" s="48"/>
      <c r="S3" s="48"/>
      <c r="T3" s="48"/>
      <c r="U3" s="48"/>
      <c r="V3" s="48"/>
    </row>
    <row r="4" spans="1:22" x14ac:dyDescent="0.25">
      <c r="A4" s="2"/>
      <c r="B4" s="2"/>
      <c r="C4" s="2"/>
      <c r="D4" s="2"/>
      <c r="E4" s="2"/>
      <c r="F4" s="2"/>
      <c r="G4" s="2"/>
      <c r="H4" s="2"/>
      <c r="I4" s="2"/>
      <c r="J4" s="1"/>
      <c r="L4" s="57" t="s">
        <v>72</v>
      </c>
      <c r="M4" s="57"/>
      <c r="N4" s="57"/>
      <c r="O4" s="57"/>
      <c r="P4" s="57"/>
      <c r="Q4" s="57"/>
      <c r="R4" s="57"/>
      <c r="S4" s="57"/>
      <c r="T4" s="57"/>
      <c r="U4" s="57"/>
      <c r="V4" s="57"/>
    </row>
    <row r="5" spans="1:22" x14ac:dyDescent="0.25">
      <c r="A5" s="43" t="s">
        <v>3</v>
      </c>
      <c r="B5" s="43"/>
      <c r="C5" s="43"/>
      <c r="D5" s="129"/>
      <c r="E5" s="129"/>
      <c r="F5" s="129"/>
      <c r="G5" s="3" t="s">
        <v>4</v>
      </c>
      <c r="H5" s="130"/>
      <c r="I5" s="130"/>
      <c r="J5" s="130"/>
    </row>
    <row r="6" spans="1:22" ht="1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O6" s="25" t="s">
        <v>46</v>
      </c>
      <c r="P6" s="26" t="s">
        <v>47</v>
      </c>
      <c r="Q6" s="58" t="s">
        <v>48</v>
      </c>
      <c r="R6" s="59"/>
      <c r="S6" s="60"/>
    </row>
    <row r="7" spans="1:22" x14ac:dyDescent="0.25">
      <c r="A7" s="4"/>
      <c r="B7" s="79" t="s">
        <v>5</v>
      </c>
      <c r="C7" s="79"/>
      <c r="D7" s="79"/>
      <c r="E7" s="79"/>
      <c r="F7" s="110"/>
      <c r="G7" s="111"/>
      <c r="H7" s="111"/>
      <c r="I7" s="111"/>
      <c r="J7" s="112"/>
      <c r="O7" s="25"/>
      <c r="P7" s="26"/>
      <c r="Q7" s="61"/>
      <c r="R7" s="62"/>
      <c r="S7" s="63"/>
    </row>
    <row r="8" spans="1:22" x14ac:dyDescent="0.25">
      <c r="A8" s="4"/>
      <c r="B8" s="75" t="s">
        <v>6</v>
      </c>
      <c r="C8" s="75"/>
      <c r="D8" s="75"/>
      <c r="E8" s="75"/>
      <c r="F8" s="113" t="s">
        <v>64</v>
      </c>
      <c r="G8" s="114"/>
      <c r="H8" s="114"/>
      <c r="I8" s="114"/>
      <c r="J8" s="115"/>
      <c r="O8" s="25"/>
      <c r="P8" s="26"/>
      <c r="Q8" s="64"/>
      <c r="R8" s="65"/>
      <c r="S8" s="66"/>
    </row>
    <row r="9" spans="1:22" x14ac:dyDescent="0.25">
      <c r="A9" s="5"/>
      <c r="B9" s="75"/>
      <c r="C9" s="75"/>
      <c r="D9" s="75"/>
      <c r="E9" s="75"/>
      <c r="F9" s="116"/>
      <c r="G9" s="117"/>
      <c r="H9" s="117"/>
      <c r="I9" s="117"/>
      <c r="J9" s="118"/>
      <c r="O9" s="25"/>
      <c r="P9" s="26"/>
      <c r="Q9" s="36">
        <v>1</v>
      </c>
      <c r="R9" s="36">
        <v>2</v>
      </c>
      <c r="S9" s="36">
        <v>3</v>
      </c>
    </row>
    <row r="10" spans="1:22" x14ac:dyDescent="0.25">
      <c r="A10" s="4"/>
      <c r="B10" s="75" t="s">
        <v>7</v>
      </c>
      <c r="C10" s="75"/>
      <c r="D10" s="75"/>
      <c r="E10" s="75"/>
      <c r="F10" s="119" t="s">
        <v>66</v>
      </c>
      <c r="G10" s="120"/>
      <c r="H10" s="120"/>
      <c r="I10" s="120"/>
      <c r="J10" s="121"/>
      <c r="O10" s="25"/>
      <c r="P10" s="26"/>
      <c r="Q10" s="36"/>
      <c r="R10" s="36"/>
      <c r="S10" s="36"/>
    </row>
    <row r="11" spans="1:22" x14ac:dyDescent="0.25">
      <c r="A11" s="5"/>
      <c r="B11" s="75"/>
      <c r="C11" s="75"/>
      <c r="D11" s="75"/>
      <c r="E11" s="75"/>
      <c r="F11" s="122"/>
      <c r="G11" s="123"/>
      <c r="H11" s="123"/>
      <c r="I11" s="123"/>
      <c r="J11" s="124"/>
      <c r="O11" s="25"/>
      <c r="P11" s="26"/>
      <c r="Q11" s="36"/>
      <c r="R11" s="36"/>
      <c r="S11" s="36"/>
    </row>
    <row r="12" spans="1:22" x14ac:dyDescent="0.25">
      <c r="A12" s="5"/>
      <c r="B12" s="75"/>
      <c r="C12" s="75"/>
      <c r="D12" s="75"/>
      <c r="E12" s="75"/>
      <c r="F12" s="125"/>
      <c r="G12" s="126"/>
      <c r="H12" s="126"/>
      <c r="I12" s="126"/>
      <c r="J12" s="127"/>
      <c r="O12" s="14">
        <v>5</v>
      </c>
      <c r="P12" s="19"/>
      <c r="Q12" s="20"/>
      <c r="R12" s="20"/>
      <c r="S12" s="20"/>
    </row>
    <row r="13" spans="1:22" x14ac:dyDescent="0.25">
      <c r="A13" s="4"/>
      <c r="B13" s="75" t="s">
        <v>8</v>
      </c>
      <c r="C13" s="75"/>
      <c r="D13" s="75"/>
      <c r="E13" s="75"/>
      <c r="F13" s="76" t="s">
        <v>9</v>
      </c>
      <c r="G13" s="77"/>
      <c r="H13" s="77"/>
      <c r="I13" s="77"/>
      <c r="J13" s="78"/>
      <c r="O13" s="14">
        <v>10</v>
      </c>
      <c r="P13" s="19"/>
      <c r="Q13" s="20"/>
      <c r="R13" s="20"/>
      <c r="S13" s="20"/>
    </row>
    <row r="14" spans="1:22" x14ac:dyDescent="0.25">
      <c r="A14" s="4"/>
      <c r="B14" s="79" t="s">
        <v>10</v>
      </c>
      <c r="C14" s="79"/>
      <c r="D14" s="79"/>
      <c r="E14" s="79"/>
      <c r="F14" s="80"/>
      <c r="G14" s="81"/>
      <c r="H14" s="81"/>
      <c r="I14" s="6" t="s">
        <v>11</v>
      </c>
      <c r="J14" s="7"/>
      <c r="O14" s="14">
        <v>15</v>
      </c>
      <c r="P14" s="19"/>
      <c r="Q14" s="20"/>
      <c r="R14" s="20"/>
      <c r="S14" s="20"/>
    </row>
    <row r="15" spans="1:22" x14ac:dyDescent="0.25">
      <c r="A15" s="4"/>
      <c r="B15" s="75" t="s">
        <v>12</v>
      </c>
      <c r="C15" s="75"/>
      <c r="D15" s="75"/>
      <c r="E15" s="75"/>
      <c r="F15" s="82"/>
      <c r="G15" s="83"/>
      <c r="H15" s="83"/>
      <c r="I15" s="83"/>
      <c r="J15" s="84"/>
      <c r="O15" s="14">
        <v>20</v>
      </c>
      <c r="P15" s="19"/>
      <c r="Q15" s="20"/>
      <c r="R15" s="20"/>
      <c r="S15" s="20"/>
    </row>
    <row r="16" spans="1:22" x14ac:dyDescent="0.25">
      <c r="A16" s="4"/>
      <c r="B16" s="75" t="s">
        <v>13</v>
      </c>
      <c r="C16" s="75"/>
      <c r="D16" s="75"/>
      <c r="E16" s="75"/>
      <c r="F16" s="85" t="s">
        <v>67</v>
      </c>
      <c r="G16" s="86"/>
      <c r="H16" s="86"/>
      <c r="I16" s="86"/>
      <c r="J16" s="87"/>
      <c r="O16" s="14">
        <v>25</v>
      </c>
      <c r="P16" s="19"/>
      <c r="Q16" s="20"/>
      <c r="R16" s="20"/>
      <c r="S16" s="20"/>
    </row>
    <row r="17" spans="1:21" x14ac:dyDescent="0.25">
      <c r="A17" s="5"/>
      <c r="B17" s="75"/>
      <c r="C17" s="75"/>
      <c r="D17" s="75"/>
      <c r="E17" s="75"/>
      <c r="F17" s="88"/>
      <c r="G17" s="89"/>
      <c r="H17" s="89"/>
      <c r="I17" s="89"/>
      <c r="J17" s="90"/>
    </row>
    <row r="18" spans="1:21" x14ac:dyDescent="0.25">
      <c r="A18" s="5"/>
      <c r="B18" s="75"/>
      <c r="C18" s="75"/>
      <c r="D18" s="75"/>
      <c r="E18" s="75"/>
      <c r="F18" s="91"/>
      <c r="G18" s="92"/>
      <c r="H18" s="92"/>
      <c r="I18" s="92"/>
      <c r="J18" s="93"/>
    </row>
    <row r="19" spans="1:21" x14ac:dyDescent="0.25">
      <c r="A19" s="4"/>
      <c r="B19" s="79" t="s">
        <v>14</v>
      </c>
      <c r="C19" s="79"/>
      <c r="D19" s="79"/>
      <c r="E19" s="79"/>
      <c r="F19" s="109" t="s">
        <v>71</v>
      </c>
      <c r="G19" s="109"/>
      <c r="H19" s="109"/>
      <c r="I19" s="109"/>
      <c r="J19" s="109"/>
      <c r="M19" s="25" t="s">
        <v>46</v>
      </c>
      <c r="N19" s="26" t="s">
        <v>47</v>
      </c>
      <c r="O19" s="27" t="s">
        <v>73</v>
      </c>
      <c r="P19" s="28"/>
      <c r="Q19" s="29"/>
      <c r="R19" s="25" t="s">
        <v>74</v>
      </c>
      <c r="S19" s="25" t="s">
        <v>75</v>
      </c>
      <c r="T19" s="21" t="s">
        <v>76</v>
      </c>
      <c r="U19" s="21"/>
    </row>
    <row r="20" spans="1:21" x14ac:dyDescent="0.25">
      <c r="A20" s="8"/>
      <c r="B20" s="1"/>
      <c r="C20" s="9"/>
      <c r="D20" s="9"/>
      <c r="E20" s="9"/>
      <c r="F20" s="9"/>
      <c r="G20" s="9"/>
      <c r="H20" s="9"/>
      <c r="I20" s="9"/>
      <c r="J20" s="9"/>
      <c r="M20" s="25"/>
      <c r="N20" s="26"/>
      <c r="O20" s="30"/>
      <c r="P20" s="31"/>
      <c r="Q20" s="32"/>
      <c r="R20" s="25"/>
      <c r="S20" s="25"/>
      <c r="T20" s="21"/>
      <c r="U20" s="21"/>
    </row>
    <row r="21" spans="1:21" x14ac:dyDescent="0.25">
      <c r="A21" s="1"/>
      <c r="B21" s="67" t="s">
        <v>15</v>
      </c>
      <c r="C21" s="67"/>
      <c r="D21" s="67"/>
      <c r="E21" s="67"/>
      <c r="F21" s="67"/>
      <c r="G21" s="67"/>
      <c r="H21" s="67"/>
      <c r="I21" s="67"/>
      <c r="J21" s="67"/>
      <c r="M21" s="25"/>
      <c r="N21" s="26"/>
      <c r="O21" s="33"/>
      <c r="P21" s="34"/>
      <c r="Q21" s="35"/>
      <c r="R21" s="25"/>
      <c r="S21" s="25"/>
      <c r="T21" s="21"/>
      <c r="U21" s="21"/>
    </row>
    <row r="22" spans="1:21" x14ac:dyDescent="0.25">
      <c r="A22" s="1"/>
      <c r="B22" s="100" t="s">
        <v>16</v>
      </c>
      <c r="C22" s="101"/>
      <c r="D22" s="102"/>
      <c r="E22" s="100" t="s">
        <v>17</v>
      </c>
      <c r="F22" s="101"/>
      <c r="G22" s="102"/>
      <c r="H22" s="103" t="s">
        <v>18</v>
      </c>
      <c r="I22" s="103"/>
      <c r="J22" s="103"/>
      <c r="M22" s="25"/>
      <c r="N22" s="26"/>
      <c r="O22" s="36">
        <v>1</v>
      </c>
      <c r="P22" s="36">
        <v>2</v>
      </c>
      <c r="Q22" s="36">
        <v>3</v>
      </c>
      <c r="R22" s="25"/>
      <c r="S22" s="25"/>
      <c r="T22" s="21"/>
      <c r="U22" s="21"/>
    </row>
    <row r="23" spans="1:21" x14ac:dyDescent="0.25">
      <c r="A23" s="1"/>
      <c r="B23" s="104" t="s">
        <v>19</v>
      </c>
      <c r="C23" s="105"/>
      <c r="D23" s="106"/>
      <c r="E23" s="107"/>
      <c r="F23" s="107"/>
      <c r="G23" s="107"/>
      <c r="H23" s="58" t="s">
        <v>68</v>
      </c>
      <c r="I23" s="58"/>
      <c r="J23" s="58"/>
      <c r="M23" s="25"/>
      <c r="N23" s="26"/>
      <c r="O23" s="36"/>
      <c r="P23" s="36"/>
      <c r="Q23" s="36"/>
      <c r="R23" s="25"/>
      <c r="S23" s="25"/>
      <c r="T23" s="21"/>
      <c r="U23" s="21"/>
    </row>
    <row r="24" spans="1:21" x14ac:dyDescent="0.25">
      <c r="A24" s="1"/>
      <c r="B24" s="104" t="s">
        <v>20</v>
      </c>
      <c r="C24" s="105"/>
      <c r="D24" s="106"/>
      <c r="E24" s="107"/>
      <c r="F24" s="107"/>
      <c r="G24" s="107"/>
      <c r="H24" s="58" t="s">
        <v>69</v>
      </c>
      <c r="I24" s="58"/>
      <c r="J24" s="58"/>
      <c r="M24" s="25"/>
      <c r="N24" s="26"/>
      <c r="O24" s="36"/>
      <c r="P24" s="36"/>
      <c r="Q24" s="36"/>
      <c r="R24" s="25"/>
      <c r="S24" s="25"/>
      <c r="T24" s="21"/>
      <c r="U24" s="21"/>
    </row>
    <row r="25" spans="1:21" x14ac:dyDescent="0.25">
      <c r="A25" s="1"/>
      <c r="B25" s="104" t="s">
        <v>21</v>
      </c>
      <c r="C25" s="105"/>
      <c r="D25" s="106"/>
      <c r="E25" s="108"/>
      <c r="F25" s="108"/>
      <c r="G25" s="108"/>
      <c r="H25" s="58" t="s">
        <v>70</v>
      </c>
      <c r="I25" s="58"/>
      <c r="J25" s="58"/>
      <c r="M25" s="18">
        <v>5</v>
      </c>
      <c r="N25" s="16" t="str">
        <f>IF(P12="", "", P12)</f>
        <v/>
      </c>
      <c r="O25" s="15" t="str">
        <f>IF(Q12="", "", ROUND(0.765*Q12+0.35,2))</f>
        <v/>
      </c>
      <c r="P25" s="15" t="str">
        <f t="shared" ref="P25:Q25" si="0">IF(R12="", "", ROUND(0.765*R12+0.35,2))</f>
        <v/>
      </c>
      <c r="Q25" s="15" t="str">
        <f t="shared" si="0"/>
        <v/>
      </c>
      <c r="R25" s="16" t="str">
        <f>IF(Q25="", "", ROUND(AVERAGE(O25:Q25),2))</f>
        <v/>
      </c>
      <c r="S25" s="17" t="str">
        <f>IF(R25="","",ROUND(((R25-N25)/N25)*100,2))</f>
        <v/>
      </c>
      <c r="T25" s="37" t="str">
        <f>IF(E23="", "", IF(E23&gt;25, "10", "2"))</f>
        <v/>
      </c>
      <c r="U25" s="38"/>
    </row>
    <row r="26" spans="1:21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M26" s="18">
        <v>10</v>
      </c>
      <c r="N26" s="16" t="str">
        <f t="shared" ref="N26:N29" si="1">IF(P13="", "", P13)</f>
        <v/>
      </c>
      <c r="O26" s="15" t="str">
        <f t="shared" ref="O26:O29" si="2">IF(Q13="", "", ROUND(0.765*Q13+0.35,2))</f>
        <v/>
      </c>
      <c r="P26" s="15" t="str">
        <f t="shared" ref="P26:P29" si="3">IF(R13="", "", ROUND(0.765*R13+0.35,2))</f>
        <v/>
      </c>
      <c r="Q26" s="15" t="str">
        <f t="shared" ref="Q26:Q29" si="4">IF(S13="", "", ROUND(0.765*S13+0.35,2))</f>
        <v/>
      </c>
      <c r="R26" s="16" t="str">
        <f t="shared" ref="R26:R29" si="5">IF(Q26="", "", ROUND(AVERAGE(O26:Q26),2))</f>
        <v/>
      </c>
      <c r="S26" s="17" t="str">
        <f t="shared" ref="S26:S29" si="6">IF(R26="","",ROUND(((R26-N26)/N26)*100,2))</f>
        <v/>
      </c>
      <c r="T26" s="39"/>
      <c r="U26" s="40"/>
    </row>
    <row r="27" spans="1:21" x14ac:dyDescent="0.25">
      <c r="A27" s="1"/>
      <c r="B27" s="67" t="s">
        <v>22</v>
      </c>
      <c r="C27" s="67"/>
      <c r="D27" s="67"/>
      <c r="E27" s="67"/>
      <c r="F27" s="67"/>
      <c r="G27" s="67"/>
      <c r="H27" s="67"/>
      <c r="I27" s="67"/>
      <c r="J27" s="67"/>
      <c r="M27" s="18">
        <v>15</v>
      </c>
      <c r="N27" s="16" t="str">
        <f t="shared" si="1"/>
        <v/>
      </c>
      <c r="O27" s="15" t="str">
        <f t="shared" si="2"/>
        <v/>
      </c>
      <c r="P27" s="15" t="str">
        <f t="shared" si="3"/>
        <v/>
      </c>
      <c r="Q27" s="15" t="str">
        <f t="shared" si="4"/>
        <v/>
      </c>
      <c r="R27" s="16" t="str">
        <f t="shared" si="5"/>
        <v/>
      </c>
      <c r="S27" s="17" t="str">
        <f t="shared" si="6"/>
        <v/>
      </c>
      <c r="T27" s="39"/>
      <c r="U27" s="40"/>
    </row>
    <row r="28" spans="1:21" x14ac:dyDescent="0.25">
      <c r="A28" s="4"/>
      <c r="B28" s="21" t="s">
        <v>23</v>
      </c>
      <c r="C28" s="21"/>
      <c r="D28" s="21" t="s">
        <v>24</v>
      </c>
      <c r="E28" s="68" t="s">
        <v>25</v>
      </c>
      <c r="F28" s="69"/>
      <c r="G28" s="74" t="s">
        <v>26</v>
      </c>
      <c r="H28" s="74"/>
      <c r="I28" s="21" t="s">
        <v>27</v>
      </c>
      <c r="J28" s="21"/>
      <c r="M28" s="18">
        <v>20</v>
      </c>
      <c r="N28" s="16" t="str">
        <f t="shared" si="1"/>
        <v/>
      </c>
      <c r="O28" s="15" t="str">
        <f t="shared" si="2"/>
        <v/>
      </c>
      <c r="P28" s="15" t="str">
        <f t="shared" si="3"/>
        <v/>
      </c>
      <c r="Q28" s="15" t="str">
        <f t="shared" si="4"/>
        <v/>
      </c>
      <c r="R28" s="16" t="str">
        <f t="shared" si="5"/>
        <v/>
      </c>
      <c r="S28" s="17" t="str">
        <f t="shared" si="6"/>
        <v/>
      </c>
      <c r="T28" s="39"/>
      <c r="U28" s="40"/>
    </row>
    <row r="29" spans="1:21" x14ac:dyDescent="0.25">
      <c r="A29" s="5"/>
      <c r="B29" s="21"/>
      <c r="C29" s="21"/>
      <c r="D29" s="21"/>
      <c r="E29" s="70"/>
      <c r="F29" s="71"/>
      <c r="G29" s="74"/>
      <c r="H29" s="74"/>
      <c r="I29" s="21"/>
      <c r="J29" s="21"/>
      <c r="M29" s="18">
        <v>25</v>
      </c>
      <c r="N29" s="16" t="str">
        <f t="shared" si="1"/>
        <v/>
      </c>
      <c r="O29" s="15" t="str">
        <f t="shared" si="2"/>
        <v/>
      </c>
      <c r="P29" s="15" t="str">
        <f t="shared" si="3"/>
        <v/>
      </c>
      <c r="Q29" s="15" t="str">
        <f t="shared" si="4"/>
        <v/>
      </c>
      <c r="R29" s="16" t="str">
        <f t="shared" si="5"/>
        <v/>
      </c>
      <c r="S29" s="17" t="str">
        <f t="shared" si="6"/>
        <v/>
      </c>
      <c r="T29" s="41"/>
      <c r="U29" s="42"/>
    </row>
    <row r="30" spans="1:21" x14ac:dyDescent="0.25">
      <c r="A30" s="5"/>
      <c r="B30" s="21"/>
      <c r="C30" s="21"/>
      <c r="D30" s="21"/>
      <c r="E30" s="70"/>
      <c r="F30" s="71"/>
      <c r="G30" s="74"/>
      <c r="H30" s="74"/>
      <c r="I30" s="21"/>
      <c r="J30" s="21"/>
    </row>
    <row r="31" spans="1:21" x14ac:dyDescent="0.25">
      <c r="A31" s="5"/>
      <c r="B31" s="21"/>
      <c r="C31" s="21"/>
      <c r="D31" s="21"/>
      <c r="E31" s="72"/>
      <c r="F31" s="73"/>
      <c r="G31" s="74"/>
      <c r="H31" s="74"/>
      <c r="I31" s="21"/>
      <c r="J31" s="21"/>
    </row>
    <row r="32" spans="1:21" ht="15" customHeight="1" x14ac:dyDescent="0.25">
      <c r="B32" s="55" t="s">
        <v>28</v>
      </c>
      <c r="C32" s="55"/>
      <c r="D32" s="98" t="s">
        <v>29</v>
      </c>
      <c r="E32" s="99" t="s">
        <v>30</v>
      </c>
      <c r="F32" s="99"/>
      <c r="G32" s="55" t="s">
        <v>31</v>
      </c>
      <c r="H32" s="55"/>
      <c r="I32" s="55" t="s">
        <v>77</v>
      </c>
      <c r="J32" s="55"/>
    </row>
    <row r="33" spans="2:22" x14ac:dyDescent="0.25">
      <c r="B33" s="55"/>
      <c r="C33" s="55"/>
      <c r="D33" s="98"/>
      <c r="E33" s="99"/>
      <c r="F33" s="99"/>
      <c r="G33" s="55"/>
      <c r="H33" s="55"/>
      <c r="I33" s="55"/>
      <c r="J33" s="55"/>
    </row>
    <row r="34" spans="2:22" x14ac:dyDescent="0.25">
      <c r="B34" s="55"/>
      <c r="C34" s="55"/>
      <c r="D34" s="98"/>
      <c r="E34" s="99"/>
      <c r="F34" s="99"/>
      <c r="G34" s="55"/>
      <c r="H34" s="55"/>
      <c r="I34" s="55"/>
      <c r="J34" s="55"/>
    </row>
    <row r="35" spans="2:22" x14ac:dyDescent="0.25">
      <c r="B35" s="55"/>
      <c r="C35" s="55"/>
      <c r="D35" s="98"/>
      <c r="E35" s="99"/>
      <c r="F35" s="99"/>
      <c r="G35" s="55"/>
      <c r="H35" s="55"/>
      <c r="I35" s="55"/>
      <c r="J35" s="55"/>
    </row>
    <row r="36" spans="2:22" x14ac:dyDescent="0.25">
      <c r="B36" s="55" t="s">
        <v>38</v>
      </c>
      <c r="C36" s="55"/>
      <c r="D36" s="98" t="s">
        <v>32</v>
      </c>
      <c r="E36" s="99" t="s">
        <v>33</v>
      </c>
      <c r="F36" s="99"/>
      <c r="G36" s="55" t="s">
        <v>41</v>
      </c>
      <c r="H36" s="55"/>
      <c r="I36" s="55" t="s">
        <v>78</v>
      </c>
      <c r="J36" s="55"/>
    </row>
    <row r="37" spans="2:22" x14ac:dyDescent="0.25">
      <c r="B37" s="55"/>
      <c r="C37" s="55"/>
      <c r="D37" s="98"/>
      <c r="E37" s="99"/>
      <c r="F37" s="99"/>
      <c r="G37" s="55"/>
      <c r="H37" s="55"/>
      <c r="I37" s="55"/>
      <c r="J37" s="55"/>
    </row>
    <row r="38" spans="2:22" x14ac:dyDescent="0.25">
      <c r="B38" s="55"/>
      <c r="C38" s="55"/>
      <c r="D38" s="98"/>
      <c r="E38" s="99"/>
      <c r="F38" s="99"/>
      <c r="G38" s="55"/>
      <c r="H38" s="55"/>
      <c r="I38" s="55"/>
      <c r="J38" s="55"/>
    </row>
    <row r="39" spans="2:22" x14ac:dyDescent="0.25">
      <c r="B39" s="55" t="s">
        <v>39</v>
      </c>
      <c r="C39" s="55"/>
      <c r="D39" s="98" t="s">
        <v>34</v>
      </c>
      <c r="E39" s="99" t="s">
        <v>35</v>
      </c>
      <c r="F39" s="99"/>
      <c r="G39" s="55" t="s">
        <v>36</v>
      </c>
      <c r="H39" s="55"/>
      <c r="I39" s="55" t="s">
        <v>79</v>
      </c>
      <c r="J39" s="55"/>
      <c r="L39" s="11" t="s">
        <v>49</v>
      </c>
      <c r="M39" s="47"/>
      <c r="N39" s="48"/>
      <c r="O39" s="48"/>
      <c r="P39" s="48"/>
      <c r="Q39" s="48"/>
      <c r="R39" s="48"/>
      <c r="S39" s="48"/>
      <c r="T39" s="48"/>
      <c r="U39" s="48"/>
      <c r="V39" s="48"/>
    </row>
    <row r="40" spans="2:22" x14ac:dyDescent="0.25">
      <c r="B40" s="55"/>
      <c r="C40" s="55"/>
      <c r="D40" s="98"/>
      <c r="E40" s="99"/>
      <c r="F40" s="99"/>
      <c r="G40" s="55"/>
      <c r="H40" s="55"/>
      <c r="I40" s="55"/>
      <c r="J40" s="55"/>
      <c r="L40" s="4"/>
      <c r="M40" s="4"/>
      <c r="N40" s="4"/>
      <c r="O40" s="4"/>
      <c r="P40" s="4"/>
      <c r="Q40" s="4"/>
      <c r="R40" s="4"/>
      <c r="S40" s="4"/>
      <c r="T40" s="4"/>
      <c r="U40" s="4"/>
      <c r="V40" s="1"/>
    </row>
    <row r="41" spans="2:22" x14ac:dyDescent="0.25">
      <c r="B41" s="94" t="s">
        <v>40</v>
      </c>
      <c r="C41" s="95"/>
      <c r="D41" s="98" t="s">
        <v>37</v>
      </c>
      <c r="E41" s="98">
        <v>4580</v>
      </c>
      <c r="F41" s="98"/>
      <c r="G41" s="55" t="s">
        <v>42</v>
      </c>
      <c r="H41" s="55"/>
      <c r="I41" s="55" t="s">
        <v>65</v>
      </c>
      <c r="J41" s="55"/>
      <c r="L41" s="49" t="s">
        <v>50</v>
      </c>
      <c r="M41" s="49"/>
      <c r="N41" s="49"/>
      <c r="O41" s="49"/>
      <c r="P41" s="49"/>
      <c r="Q41" s="4"/>
      <c r="R41" s="4"/>
      <c r="S41" s="4"/>
      <c r="T41" s="4"/>
      <c r="U41" s="4"/>
      <c r="V41" s="1"/>
    </row>
    <row r="42" spans="2:22" x14ac:dyDescent="0.25">
      <c r="B42" s="96"/>
      <c r="C42" s="97"/>
      <c r="D42" s="98"/>
      <c r="E42" s="98"/>
      <c r="F42" s="98"/>
      <c r="G42" s="55"/>
      <c r="H42" s="55"/>
      <c r="I42" s="55"/>
      <c r="J42" s="55"/>
      <c r="L42" s="46" t="str">
        <f>F8</f>
        <v>Датчик скорости ветра, ДСВ-01</v>
      </c>
      <c r="M42" s="46"/>
      <c r="N42" s="46"/>
      <c r="O42" s="46"/>
      <c r="P42" s="46"/>
      <c r="Q42" s="46" t="s">
        <v>51</v>
      </c>
      <c r="R42" s="46"/>
      <c r="S42" s="50" t="str">
        <f>IF(F14&lt;&gt; "", F14, "")</f>
        <v/>
      </c>
      <c r="T42" s="50"/>
      <c r="U42" s="50"/>
      <c r="V42" s="1"/>
    </row>
    <row r="43" spans="2:22" x14ac:dyDescent="0.25"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"/>
    </row>
    <row r="44" spans="2:22" x14ac:dyDescent="0.25">
      <c r="L44" s="51" t="str">
        <f>IF(AND(O2&lt;&gt;"",O3&lt;&gt;"", M39&lt;&gt;""), IF(AND(O2="Соответствует п.7.1. МП 2550-2284-2017",O3="Соответствует п.7.2. МП 2550-2284-2017", M39="Соответствует п.7.3. МП 2550-2284-2017"), "Признан пригодным к применению в сфере государственного регулирования.", "Признан непригодным к применению в сфере государственного регулирования."), "")</f>
        <v/>
      </c>
      <c r="M44" s="51"/>
      <c r="N44" s="51"/>
      <c r="O44" s="51"/>
      <c r="P44" s="51"/>
      <c r="Q44" s="51"/>
      <c r="R44" s="51"/>
      <c r="S44" s="51"/>
      <c r="T44" s="51"/>
      <c r="U44" s="51"/>
      <c r="V44" s="51"/>
    </row>
    <row r="45" spans="2:22" x14ac:dyDescent="0.25">
      <c r="T45" s="1"/>
      <c r="U45" s="1"/>
      <c r="V45" s="1"/>
    </row>
    <row r="46" spans="2:22" x14ac:dyDescent="0.25">
      <c r="T46" s="1"/>
      <c r="U46" s="1"/>
      <c r="V46" s="1"/>
    </row>
    <row r="47" spans="2:22" ht="15" customHeight="1" x14ac:dyDescent="0.25">
      <c r="L47" s="46" t="s">
        <v>52</v>
      </c>
      <c r="M47" s="46"/>
      <c r="N47" s="52"/>
      <c r="O47" s="52"/>
      <c r="P47" s="23"/>
      <c r="Q47" s="23"/>
      <c r="R47" s="23"/>
      <c r="S47" s="13"/>
      <c r="T47" s="12" t="s">
        <v>53</v>
      </c>
      <c r="U47" s="24"/>
      <c r="V47" s="24"/>
    </row>
    <row r="48" spans="2:22" x14ac:dyDescent="0.25">
      <c r="N48" s="53" t="s">
        <v>54</v>
      </c>
      <c r="O48" s="54"/>
      <c r="P48" s="22" t="s">
        <v>55</v>
      </c>
      <c r="Q48" s="22"/>
      <c r="R48" s="22"/>
      <c r="S48" s="1"/>
      <c r="T48" s="1"/>
      <c r="U48" s="1"/>
      <c r="V48" s="1"/>
    </row>
    <row r="49" spans="11:22" x14ac:dyDescent="0.25"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1:22" x14ac:dyDescent="0.25">
      <c r="K50" s="43" t="s">
        <v>3</v>
      </c>
      <c r="L50" s="43"/>
      <c r="M50" s="43"/>
      <c r="N50" s="44" t="str">
        <f>IF(D5&lt;&gt;"",D5, "")</f>
        <v/>
      </c>
      <c r="O50" s="44"/>
      <c r="P50" s="44"/>
      <c r="Q50" s="44"/>
      <c r="R50" s="3" t="s">
        <v>4</v>
      </c>
      <c r="S50" s="45" t="str">
        <f>IF(H5&lt;&gt;"",H5, "")</f>
        <v/>
      </c>
      <c r="T50" s="45"/>
      <c r="U50" s="45"/>
      <c r="V50" s="45"/>
    </row>
  </sheetData>
  <mergeCells count="98">
    <mergeCell ref="B1:J1"/>
    <mergeCell ref="B2:J2"/>
    <mergeCell ref="B3:J3"/>
    <mergeCell ref="A5:C5"/>
    <mergeCell ref="D5:F5"/>
    <mergeCell ref="H5:J5"/>
    <mergeCell ref="F19:J19"/>
    <mergeCell ref="B21:J21"/>
    <mergeCell ref="B7:E7"/>
    <mergeCell ref="F7:J7"/>
    <mergeCell ref="B8:E9"/>
    <mergeCell ref="F8:J9"/>
    <mergeCell ref="B10:E12"/>
    <mergeCell ref="F10:J12"/>
    <mergeCell ref="E32:F35"/>
    <mergeCell ref="G32:H35"/>
    <mergeCell ref="I32:J35"/>
    <mergeCell ref="D32:D35"/>
    <mergeCell ref="B22:D22"/>
    <mergeCell ref="E22:G22"/>
    <mergeCell ref="H22:J22"/>
    <mergeCell ref="B23:D23"/>
    <mergeCell ref="E23:G23"/>
    <mergeCell ref="H23:J23"/>
    <mergeCell ref="B24:D24"/>
    <mergeCell ref="E24:G24"/>
    <mergeCell ref="H24:J24"/>
    <mergeCell ref="B25:D25"/>
    <mergeCell ref="E25:G25"/>
    <mergeCell ref="H25:J25"/>
    <mergeCell ref="B16:E18"/>
    <mergeCell ref="F16:J18"/>
    <mergeCell ref="B19:E19"/>
    <mergeCell ref="B41:C42"/>
    <mergeCell ref="D36:D38"/>
    <mergeCell ref="E36:F38"/>
    <mergeCell ref="G36:H38"/>
    <mergeCell ref="I36:J38"/>
    <mergeCell ref="D39:D40"/>
    <mergeCell ref="E39:F40"/>
    <mergeCell ref="G39:H40"/>
    <mergeCell ref="I39:J40"/>
    <mergeCell ref="D41:D42"/>
    <mergeCell ref="E41:F42"/>
    <mergeCell ref="G41:H42"/>
    <mergeCell ref="I41:J42"/>
    <mergeCell ref="B13:E13"/>
    <mergeCell ref="F13:J13"/>
    <mergeCell ref="B14:E14"/>
    <mergeCell ref="F14:H14"/>
    <mergeCell ref="B15:E15"/>
    <mergeCell ref="F15:J15"/>
    <mergeCell ref="B28:C31"/>
    <mergeCell ref="D28:D31"/>
    <mergeCell ref="E28:F31"/>
    <mergeCell ref="G28:H31"/>
    <mergeCell ref="I28:J31"/>
    <mergeCell ref="B32:C35"/>
    <mergeCell ref="B36:C38"/>
    <mergeCell ref="B39:C40"/>
    <mergeCell ref="L1:V1"/>
    <mergeCell ref="L2:N2"/>
    <mergeCell ref="O2:V2"/>
    <mergeCell ref="L3:N3"/>
    <mergeCell ref="O3:V3"/>
    <mergeCell ref="L4:V4"/>
    <mergeCell ref="O6:O11"/>
    <mergeCell ref="P6:P11"/>
    <mergeCell ref="Q6:S8"/>
    <mergeCell ref="R19:R24"/>
    <mergeCell ref="S19:S24"/>
    <mergeCell ref="Q9:Q11"/>
    <mergeCell ref="B27:J27"/>
    <mergeCell ref="K50:M50"/>
    <mergeCell ref="N50:Q50"/>
    <mergeCell ref="R9:R11"/>
    <mergeCell ref="S9:S11"/>
    <mergeCell ref="S50:V50"/>
    <mergeCell ref="L42:P42"/>
    <mergeCell ref="M39:V39"/>
    <mergeCell ref="L41:P41"/>
    <mergeCell ref="Q42:R42"/>
    <mergeCell ref="S42:U42"/>
    <mergeCell ref="L44:V44"/>
    <mergeCell ref="L47:M47"/>
    <mergeCell ref="N47:O47"/>
    <mergeCell ref="N48:O48"/>
    <mergeCell ref="T19:U24"/>
    <mergeCell ref="P48:R48"/>
    <mergeCell ref="P47:R47"/>
    <mergeCell ref="U47:V47"/>
    <mergeCell ref="M19:M24"/>
    <mergeCell ref="N19:N24"/>
    <mergeCell ref="O19:Q21"/>
    <mergeCell ref="O22:O24"/>
    <mergeCell ref="P22:P24"/>
    <mergeCell ref="Q22:Q24"/>
    <mergeCell ref="T25:U29"/>
  </mergeCells>
  <dataValidations count="5">
    <dataValidation type="list" allowBlank="1" showInputMessage="1" showErrorMessage="1" sqref="F7:J7">
      <formula1>"Первичная, Периодическая"</formula1>
    </dataValidation>
    <dataValidation type="list" allowBlank="1" showInputMessage="1" showErrorMessage="1" sqref="O2:V2">
      <formula1>"Соответствует п.7.1. МП, Не соответствует п.7.1. МП"</formula1>
    </dataValidation>
    <dataValidation type="list" allowBlank="1" showInputMessage="1" showErrorMessage="1" sqref="O3:V3">
      <formula1>"Соответствует п.7.2. МП, Не соответствует п.7.2. МП"</formula1>
    </dataValidation>
    <dataValidation type="list" allowBlank="1" showInputMessage="1" showErrorMessage="1" sqref="M39:V39">
      <formula1>"Соответствует п.7.3. МП, Не соответствует п.7.3. МП"</formula1>
    </dataValidation>
    <dataValidation type="list" allowBlank="1" showInputMessage="1" showErrorMessage="1" sqref="L43">
      <formula1>"соответствует установленным в описании типа метрологическим требованиям, несоответствует установленным в описании типа метрологическим требованиям"</formula1>
    </dataValidation>
  </dataValidations>
  <printOptions gridLines="1"/>
  <pageMargins left="0.25" right="0.25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Выбор поверителя" prompt="Выбрать ФИО из выпадающего списка">
          <x14:formula1>
            <xm:f>Poveriteli!$B:$B</xm:f>
          </x14:formula1>
          <xm:sqref>P47:R47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sqref="A1:XFD1048576"/>
    </sheetView>
  </sheetViews>
  <sheetFormatPr defaultRowHeight="15" x14ac:dyDescent="0.25"/>
  <cols>
    <col min="1" max="1" width="4.7109375" customWidth="1"/>
    <col min="2" max="2" width="15.7109375" customWidth="1"/>
    <col min="3" max="3" width="30.7109375" customWidth="1"/>
  </cols>
  <sheetData>
    <row r="1" spans="1:3" x14ac:dyDescent="0.25">
      <c r="A1">
        <v>1</v>
      </c>
      <c r="B1" t="s">
        <v>56</v>
      </c>
      <c r="C1" t="s">
        <v>57</v>
      </c>
    </row>
    <row r="2" spans="1:3" x14ac:dyDescent="0.25">
      <c r="A2">
        <v>2</v>
      </c>
      <c r="B2" t="s">
        <v>58</v>
      </c>
      <c r="C2" t="s">
        <v>59</v>
      </c>
    </row>
    <row r="3" spans="1:3" x14ac:dyDescent="0.25">
      <c r="A3">
        <v>3</v>
      </c>
      <c r="B3" t="s">
        <v>60</v>
      </c>
      <c r="C3" t="s">
        <v>61</v>
      </c>
    </row>
    <row r="4" spans="1:3" x14ac:dyDescent="0.25">
      <c r="A4">
        <v>4</v>
      </c>
      <c r="B4" t="s">
        <v>62</v>
      </c>
      <c r="C4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ДСВ-01</vt:lpstr>
      <vt:lpstr>Poveriteli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Ситников Сергей Сергеевич</dc:creator>
  <cp:lastModifiedBy>KrylovaV</cp:lastModifiedBy>
  <cp:lastPrinted>2019-12-16T13:42:23Z</cp:lastPrinted>
  <dcterms:created xsi:type="dcterms:W3CDTF">2019-12-06T08:09:52Z</dcterms:created>
  <dcterms:modified xsi:type="dcterms:W3CDTF">2020-08-07T12:22:07Z</dcterms:modified>
</cp:coreProperties>
</file>