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1565"/>
  </bookViews>
  <sheets>
    <sheet name="ДВС-02" sheetId="1" r:id="rId1"/>
    <sheet name="Poveriteli" sheetId="2" state="hidden" r:id="rId2"/>
  </sheets>
  <calcPr calcId="145621"/>
</workbook>
</file>

<file path=xl/calcChain.xml><?xml version="1.0" encoding="utf-8"?>
<calcChain xmlns="http://schemas.openxmlformats.org/spreadsheetml/2006/main">
  <c r="L44" i="1" l="1"/>
  <c r="S50" i="1"/>
  <c r="N50" i="1"/>
  <c r="S42" i="1"/>
  <c r="L42" i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T16" i="1" l="1"/>
  <c r="U16" i="1"/>
  <c r="T13" i="1"/>
  <c r="U13" i="1"/>
  <c r="T17" i="1"/>
  <c r="U17" i="1"/>
  <c r="T14" i="1"/>
  <c r="U14" i="1"/>
  <c r="T18" i="1"/>
  <c r="U18" i="1"/>
  <c r="T15" i="1"/>
  <c r="U15" i="1"/>
  <c r="T12" i="1"/>
  <c r="U12" i="1"/>
</calcChain>
</file>

<file path=xl/sharedStrings.xml><?xml version="1.0" encoding="utf-8"?>
<sst xmlns="http://schemas.openxmlformats.org/spreadsheetml/2006/main" count="84" uniqueCount="81">
  <si>
    <t>Общество с ограниченной ответственностью «Стандарт-12»</t>
  </si>
  <si>
    <t>127287, Москва, ул. Хуторская 2-я, д. 38А</t>
  </si>
  <si>
    <t>Адрес осуществления деятельности: 127287, Москва, ул. Хуторская 2-я, д. 38А, стр.3</t>
  </si>
  <si>
    <t>Протокол поверки №</t>
  </si>
  <si>
    <t>от</t>
  </si>
  <si>
    <t>Вид поверки</t>
  </si>
  <si>
    <t>Наименование, тип (модификация) СИ</t>
  </si>
  <si>
    <t>Регистрационный номер в Федеральном информационном фонде по обеспечению единства измерений</t>
  </si>
  <si>
    <t>Изготовитель</t>
  </si>
  <si>
    <t>АО «Минимакс-94»</t>
  </si>
  <si>
    <t>Заводской, инвентарный номер; год выпуска</t>
  </si>
  <si>
    <t>;</t>
  </si>
  <si>
    <t>Принадлежит</t>
  </si>
  <si>
    <t>Наименование документа, на основании которого выполнена поверка</t>
  </si>
  <si>
    <t>Метрологические характеристики</t>
  </si>
  <si>
    <t>Условия поверки</t>
  </si>
  <si>
    <t>Наименование параметра</t>
  </si>
  <si>
    <t>Действительное значение</t>
  </si>
  <si>
    <t>Допускаемое значение</t>
  </si>
  <si>
    <t>Температура окружающего воздуха, °С</t>
  </si>
  <si>
    <t>Влажность окружающего воздуха, %</t>
  </si>
  <si>
    <t>Атмосферное давление, кПа</t>
  </si>
  <si>
    <t>Применяемые эталоны, средства поверки, вспомогательное оборудование</t>
  </si>
  <si>
    <t>Наименование эталона, СИ/шифр эталона</t>
  </si>
  <si>
    <t>Тип</t>
  </si>
  <si>
    <t>Заводской номер</t>
  </si>
  <si>
    <t>Погрешность/разряд/класс точности</t>
  </si>
  <si>
    <t>Свидетельство о поверке (аттестации), срок действия</t>
  </si>
  <si>
    <t>Датчик скорости воздушного потока, ДВС-02</t>
  </si>
  <si>
    <t>68052-17</t>
  </si>
  <si>
    <t>МП 2550-2284-2017 "ГСИ. Датчики скорости воздушного потока ДВС-02. Методика поверки"</t>
  </si>
  <si>
    <t>+5…+35</t>
  </si>
  <si>
    <t>не более 75</t>
  </si>
  <si>
    <t>-</t>
  </si>
  <si>
    <t>Установка аэродинамическая / 3.6.БХХ.0010.2019</t>
  </si>
  <si>
    <t>А-02з</t>
  </si>
  <si>
    <t>0170501</t>
  </si>
  <si>
    <t>1 разряд</t>
  </si>
  <si>
    <t>ЧЗ-85/6</t>
  </si>
  <si>
    <t>6СС086017</t>
  </si>
  <si>
    <t>GPS-73030DD</t>
  </si>
  <si>
    <t>GES833878</t>
  </si>
  <si>
    <t>ПГ ±(0,005∙Uвых+2е.м.р.),  ПГ ±(0,005∙I+2е.м.р.)</t>
  </si>
  <si>
    <t>ИВА-6А-Д</t>
  </si>
  <si>
    <t>Частотомер электронно-счетный / 3.6.БХХ.0011.2019</t>
  </si>
  <si>
    <t>Источник питания постоянного тока</t>
  </si>
  <si>
    <t>Термогигрометр</t>
  </si>
  <si>
    <r>
      <t>4 разряд
ПГ ±1·10</t>
    </r>
    <r>
      <rPr>
        <vertAlign val="superscript"/>
        <sz val="8"/>
        <color theme="1"/>
        <rFont val="Times New Roman"/>
        <family val="1"/>
        <charset val="204"/>
      </rPr>
      <t>-7</t>
    </r>
  </si>
  <si>
    <r>
      <t>ПГ ±0,3</t>
    </r>
    <r>
      <rPr>
        <sz val="8"/>
        <color theme="1"/>
        <rFont val="Calibri"/>
        <family val="2"/>
        <charset val="204"/>
      </rPr>
      <t>°</t>
    </r>
    <r>
      <rPr>
        <sz val="8"/>
        <color theme="1"/>
        <rFont val="Times New Roman"/>
        <family val="1"/>
        <charset val="204"/>
      </rPr>
      <t>C, ПГ ±2%, ПГ ±2,5 гПа</t>
    </r>
  </si>
  <si>
    <t>Результаты поверки</t>
  </si>
  <si>
    <t>1. Внешний осмотр:</t>
  </si>
  <si>
    <t>2. Опробование:</t>
  </si>
  <si>
    <t>Заданое значение, м/с</t>
  </si>
  <si>
    <t>Показание эталона, м/с</t>
  </si>
  <si>
    <t>Измерение частоты, Гц</t>
  </si>
  <si>
    <t>Средняя частота, Гц</t>
  </si>
  <si>
    <t>Скорость воздушного потока, м/с</t>
  </si>
  <si>
    <t>Погрешность датчика при зад. скорости, м/с</t>
  </si>
  <si>
    <t>3. Определение метрологических характеристик:</t>
  </si>
  <si>
    <t>Вывод:</t>
  </si>
  <si>
    <t>Заключение по результатам поверки:</t>
  </si>
  <si>
    <t>заводской №</t>
  </si>
  <si>
    <t>Поверитель:</t>
  </si>
  <si>
    <t>Дата</t>
  </si>
  <si>
    <t>подпись</t>
  </si>
  <si>
    <t>ФИО</t>
  </si>
  <si>
    <t>±(0,4+0,035*V), где V - измеренное значение скорости воздушного потока, м/с</t>
  </si>
  <si>
    <t>Допускаемая абсолютная погрешность измерений скорости воздушного потока, м/с</t>
  </si>
  <si>
    <t>0,7…30 м/с; ПГ ±(0,4+0,035*V) м/с</t>
  </si>
  <si>
    <t>Сыркин Е.В.</t>
  </si>
  <si>
    <t>Сыркин Евгений Васильевич</t>
  </si>
  <si>
    <t>Ситников С.С.</t>
  </si>
  <si>
    <t>Ситников Сергей Сергеевич</t>
  </si>
  <si>
    <t>Крылова В.В.</t>
  </si>
  <si>
    <t>Крылова Вера Викторовна</t>
  </si>
  <si>
    <t>Ефремов Д.А.</t>
  </si>
  <si>
    <t>Ефремов Дмитрий Алексеевич</t>
  </si>
  <si>
    <t>№ СП 2833879, действительно до 18.12.2020</t>
  </si>
  <si>
    <t xml:space="preserve"> № 2550/132356-2019, действительно до 22.10.2020</t>
  </si>
  <si>
    <t>С№ 2913161, действительно до 13.02.2021</t>
  </si>
  <si>
    <t>№ СП 2985202, действительно до 17.07.2021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</si>
</sst>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vertAlign val="superscript"/>
      <sz val="8"/>
      <color theme="1"/>
      <name val="Times New Roman"/>
      <family val="1"/>
      <charset val="204"/>
    </font>
    <font>
      <sz val="8"/>
      <color theme="1"/>
      <name val="Calibri"/>
      <family val="2"/>
      <charset val="204"/>
    </font>
    <font>
      <i/>
      <sz val="10"/>
      <color theme="1"/>
      <name val="Times New Roman"/>
      <family val="1"/>
      <charset val="204"/>
    </font>
    <font>
      <i/>
      <vertAlign val="superscript"/>
      <sz val="8"/>
      <color theme="1"/>
      <name val="Times New Roman"/>
      <family val="1"/>
      <charset val="204"/>
    </font>
    <font>
      <vertAlign val="superscript"/>
      <sz val="8"/>
      <color theme="1"/>
      <name val="Calibri"/>
      <family val="2"/>
      <scheme val="minor"/>
    </font>
    <font>
      <b/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0" xfId="0" applyFont="1" applyBorder="1"/>
    <xf numFmtId="0" fontId="3" fillId="0" borderId="6" xfId="0" applyFont="1" applyBorder="1" applyAlignment="1"/>
    <xf numFmtId="0" fontId="3" fillId="0" borderId="0" xfId="0" applyFont="1"/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3" fillId="0" borderId="2" xfId="0" applyFont="1" applyBorder="1" applyAlignment="1">
      <alignment horizontal="center" vertical="center"/>
    </xf>
    <xf numFmtId="165" fontId="3" fillId="0" borderId="2" xfId="0" applyNumberFormat="1" applyFont="1" applyBorder="1" applyAlignment="1" applyProtection="1">
      <alignment horizontal="center" vertical="center"/>
      <protection hidden="1"/>
    </xf>
    <xf numFmtId="2" fontId="3" fillId="0" borderId="2" xfId="0" applyNumberFormat="1" applyFont="1" applyBorder="1" applyAlignment="1" applyProtection="1">
      <alignment horizontal="center" vertical="center"/>
      <protection hidden="1"/>
    </xf>
    <xf numFmtId="2" fontId="10" fillId="0" borderId="2" xfId="0" applyNumberFormat="1" applyFont="1" applyBorder="1" applyAlignment="1" applyProtection="1">
      <alignment horizontal="center" vertical="center"/>
      <protection hidden="1"/>
    </xf>
    <xf numFmtId="2" fontId="3" fillId="0" borderId="2" xfId="0" applyNumberFormat="1" applyFont="1" applyBorder="1" applyAlignment="1" applyProtection="1">
      <alignment horizontal="center" vertical="center"/>
      <protection locked="0" hidden="1"/>
    </xf>
    <xf numFmtId="165" fontId="3" fillId="0" borderId="2" xfId="0" applyNumberFormat="1" applyFont="1" applyBorder="1" applyAlignment="1" applyProtection="1">
      <alignment horizontal="center" vertical="center"/>
      <protection locked="0" hidden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 hidden="1"/>
    </xf>
    <xf numFmtId="0" fontId="3" fillId="0" borderId="4" xfId="0" applyFont="1" applyBorder="1" applyAlignment="1" applyProtection="1">
      <alignment horizontal="left" vertical="center"/>
      <protection locked="0" hidden="1"/>
    </xf>
    <xf numFmtId="0" fontId="3" fillId="0" borderId="2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49" fontId="1" fillId="0" borderId="1" xfId="0" applyNumberFormat="1" applyFont="1" applyBorder="1" applyAlignment="1" applyProtection="1">
      <alignment horizontal="center"/>
      <protection locked="0" hidden="1"/>
    </xf>
    <xf numFmtId="164" fontId="1" fillId="0" borderId="1" xfId="0" applyNumberFormat="1" applyFont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49" fontId="3" fillId="0" borderId="3" xfId="0" applyNumberFormat="1" applyFont="1" applyBorder="1" applyAlignment="1" applyProtection="1">
      <alignment horizontal="left" vertical="center"/>
      <protection locked="0"/>
    </xf>
    <xf numFmtId="49" fontId="3" fillId="0" borderId="4" xfId="0" applyNumberFormat="1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12" xfId="0" applyFont="1" applyBorder="1" applyAlignment="1" applyProtection="1">
      <alignment horizontal="left" vertical="center" wrapText="1"/>
      <protection locked="0"/>
    </xf>
    <xf numFmtId="0" fontId="3" fillId="0" borderId="5" xfId="0" applyFont="1" applyBorder="1" applyAlignment="1">
      <alignment horizontal="left" vertical="center" wrapText="1" shrinkToFit="1"/>
    </xf>
    <xf numFmtId="0" fontId="3" fillId="0" borderId="6" xfId="0" applyFont="1" applyBorder="1" applyAlignment="1">
      <alignment horizontal="left" vertical="center" wrapText="1" shrinkToFit="1"/>
    </xf>
    <xf numFmtId="0" fontId="3" fillId="0" borderId="7" xfId="0" applyFont="1" applyBorder="1" applyAlignment="1">
      <alignment horizontal="left" vertical="center" wrapText="1" shrinkToFit="1"/>
    </xf>
    <xf numFmtId="0" fontId="3" fillId="0" borderId="10" xfId="0" applyFont="1" applyBorder="1" applyAlignment="1">
      <alignment horizontal="left" vertical="center" wrapText="1" shrinkToFit="1"/>
    </xf>
    <xf numFmtId="0" fontId="3" fillId="0" borderId="0" xfId="0" applyFont="1" applyBorder="1" applyAlignment="1">
      <alignment horizontal="left" vertical="center" wrapText="1" shrinkToFit="1"/>
    </xf>
    <xf numFmtId="0" fontId="3" fillId="0" borderId="11" xfId="0" applyFont="1" applyBorder="1" applyAlignment="1">
      <alignment horizontal="left" vertical="center" wrapText="1" shrinkToFit="1"/>
    </xf>
    <xf numFmtId="0" fontId="3" fillId="0" borderId="8" xfId="0" applyFont="1" applyBorder="1" applyAlignment="1">
      <alignment horizontal="left" vertical="center" wrapText="1" shrinkToFit="1"/>
    </xf>
    <xf numFmtId="0" fontId="3" fillId="0" borderId="1" xfId="0" applyFont="1" applyBorder="1" applyAlignment="1">
      <alignment horizontal="left" vertical="center" wrapText="1" shrinkToFit="1"/>
    </xf>
    <xf numFmtId="0" fontId="3" fillId="0" borderId="9" xfId="0" applyFont="1" applyBorder="1" applyAlignment="1">
      <alignment horizontal="left" vertical="center" wrapText="1" shrinkToFit="1"/>
    </xf>
    <xf numFmtId="49" fontId="3" fillId="0" borderId="2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 shrinkToFi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49" fontId="3" fillId="0" borderId="2" xfId="0" applyNumberFormat="1" applyFont="1" applyBorder="1" applyAlignment="1">
      <alignment horizontal="center" vertical="center" shrinkToFi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7" fillId="0" borderId="1" xfId="0" applyFont="1" applyBorder="1" applyAlignment="1" applyProtection="1">
      <alignment horizontal="center"/>
      <protection locked="0" hidden="1"/>
    </xf>
    <xf numFmtId="0" fontId="3" fillId="0" borderId="3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4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 applyProtection="1">
      <alignment horizontal="center" vertical="center"/>
      <protection locked="0"/>
    </xf>
    <xf numFmtId="49" fontId="3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1" xfId="0" applyNumberFormat="1" applyFont="1" applyBorder="1" applyAlignment="1" applyProtection="1">
      <alignment horizontal="center"/>
      <protection hidden="1"/>
    </xf>
    <xf numFmtId="164" fontId="1" fillId="0" borderId="1" xfId="0" applyNumberFormat="1" applyFont="1" applyBorder="1" applyAlignment="1" applyProtection="1">
      <alignment horizontal="center"/>
      <protection hidden="1"/>
    </xf>
    <xf numFmtId="0" fontId="1" fillId="0" borderId="0" xfId="0" applyFont="1" applyBorder="1" applyAlignment="1">
      <alignment horizontal="center" vertical="center"/>
    </xf>
    <xf numFmtId="2" fontId="7" fillId="0" borderId="1" xfId="0" applyNumberFormat="1" applyFont="1" applyBorder="1" applyAlignment="1" applyProtection="1">
      <alignment horizontal="center"/>
      <protection locked="0" hidden="1"/>
    </xf>
    <xf numFmtId="0" fontId="2" fillId="0" borderId="0" xfId="0" applyFont="1" applyBorder="1" applyAlignment="1">
      <alignment horizontal="left" vertical="center"/>
    </xf>
    <xf numFmtId="0" fontId="1" fillId="0" borderId="1" xfId="0" applyNumberFormat="1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 applyProtection="1">
      <alignment horizontal="center"/>
      <protection locked="0" hidden="1"/>
    </xf>
    <xf numFmtId="14" fontId="1" fillId="0" borderId="1" xfId="0" applyNumberFormat="1" applyFont="1" applyBorder="1" applyAlignment="1" applyProtection="1">
      <alignment horizontal="center"/>
      <protection locked="0"/>
    </xf>
    <xf numFmtId="0" fontId="10" fillId="0" borderId="3" xfId="0" applyFont="1" applyBorder="1" applyAlignment="1" applyProtection="1">
      <alignment horizontal="center" vertical="center"/>
      <protection hidden="1"/>
    </xf>
    <xf numFmtId="0" fontId="10" fillId="0" borderId="12" xfId="0" applyFont="1" applyBorder="1" applyAlignment="1" applyProtection="1">
      <alignment horizontal="center" vertical="center"/>
      <protection hidden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topLeftCell="C22" zoomScale="110" zoomScaleNormal="110" workbookViewId="0">
      <selection activeCell="I41" sqref="I41:J42"/>
    </sheetView>
  </sheetViews>
  <sheetFormatPr defaultRowHeight="15" x14ac:dyDescent="0.25"/>
  <cols>
    <col min="11" max="37" width="7.7109375" customWidth="1"/>
  </cols>
  <sheetData>
    <row r="1" spans="1:22" x14ac:dyDescent="0.25">
      <c r="A1" s="1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1"/>
      <c r="L1" s="73" t="s">
        <v>49</v>
      </c>
      <c r="M1" s="73"/>
      <c r="N1" s="73"/>
      <c r="O1" s="73"/>
      <c r="P1" s="73"/>
      <c r="Q1" s="73"/>
      <c r="R1" s="73"/>
      <c r="S1" s="73"/>
      <c r="T1" s="73"/>
      <c r="U1" s="73"/>
      <c r="V1" s="73"/>
    </row>
    <row r="2" spans="1:22" x14ac:dyDescent="0.25">
      <c r="A2" s="1"/>
      <c r="B2" s="39" t="s">
        <v>1</v>
      </c>
      <c r="C2" s="39"/>
      <c r="D2" s="39"/>
      <c r="E2" s="39"/>
      <c r="F2" s="39"/>
      <c r="G2" s="39"/>
      <c r="H2" s="39"/>
      <c r="I2" s="39"/>
      <c r="J2" s="39"/>
      <c r="K2" s="1"/>
      <c r="L2" s="74" t="s">
        <v>50</v>
      </c>
      <c r="M2" s="74"/>
      <c r="N2" s="74"/>
      <c r="O2" s="75"/>
      <c r="P2" s="75"/>
      <c r="Q2" s="75"/>
      <c r="R2" s="75"/>
      <c r="S2" s="75"/>
      <c r="T2" s="75"/>
      <c r="U2" s="75"/>
      <c r="V2" s="75"/>
    </row>
    <row r="3" spans="1:22" x14ac:dyDescent="0.25">
      <c r="A3" s="1"/>
      <c r="B3" s="39" t="s">
        <v>2</v>
      </c>
      <c r="C3" s="39"/>
      <c r="D3" s="39"/>
      <c r="E3" s="39"/>
      <c r="F3" s="39"/>
      <c r="G3" s="39"/>
      <c r="H3" s="39"/>
      <c r="I3" s="39"/>
      <c r="J3" s="39"/>
      <c r="K3" s="1"/>
      <c r="L3" s="74" t="s">
        <v>51</v>
      </c>
      <c r="M3" s="74"/>
      <c r="N3" s="74"/>
      <c r="O3" s="75"/>
      <c r="P3" s="75"/>
      <c r="Q3" s="75"/>
      <c r="R3" s="75"/>
      <c r="S3" s="75"/>
      <c r="T3" s="75"/>
      <c r="U3" s="75"/>
      <c r="V3" s="75"/>
    </row>
    <row r="4" spans="1:22" x14ac:dyDescent="0.25">
      <c r="A4" s="2"/>
      <c r="B4" s="2"/>
      <c r="C4" s="2"/>
      <c r="D4" s="2"/>
      <c r="E4" s="2"/>
      <c r="F4" s="2"/>
      <c r="G4" s="2"/>
      <c r="H4" s="2"/>
      <c r="I4" s="2"/>
      <c r="J4" s="1"/>
      <c r="L4" s="74" t="s">
        <v>58</v>
      </c>
      <c r="M4" s="74"/>
      <c r="N4" s="74"/>
      <c r="O4" s="74"/>
      <c r="P4" s="74"/>
      <c r="Q4" s="74"/>
      <c r="R4" s="74"/>
      <c r="S4" s="74"/>
      <c r="T4" s="74"/>
      <c r="U4" s="74"/>
      <c r="V4" s="74"/>
    </row>
    <row r="5" spans="1:22" x14ac:dyDescent="0.25">
      <c r="A5" s="40" t="s">
        <v>3</v>
      </c>
      <c r="B5" s="40"/>
      <c r="C5" s="40"/>
      <c r="D5" s="41"/>
      <c r="E5" s="41"/>
      <c r="F5" s="41"/>
      <c r="G5" s="3" t="s">
        <v>4</v>
      </c>
      <c r="H5" s="42"/>
      <c r="I5" s="42"/>
      <c r="J5" s="42"/>
    </row>
    <row r="6" spans="1:2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90" t="s">
        <v>52</v>
      </c>
      <c r="L6" s="91" t="s">
        <v>53</v>
      </c>
      <c r="M6" s="80" t="s">
        <v>54</v>
      </c>
      <c r="N6" s="80"/>
      <c r="O6" s="80"/>
      <c r="P6" s="80"/>
      <c r="Q6" s="80"/>
      <c r="R6" s="90" t="s">
        <v>55</v>
      </c>
      <c r="S6" s="90" t="s">
        <v>56</v>
      </c>
      <c r="T6" s="90" t="s">
        <v>57</v>
      </c>
      <c r="U6" s="81" t="s">
        <v>67</v>
      </c>
      <c r="V6" s="81"/>
    </row>
    <row r="7" spans="1:22" x14ac:dyDescent="0.25">
      <c r="A7" s="4"/>
      <c r="B7" s="20" t="s">
        <v>5</v>
      </c>
      <c r="C7" s="20"/>
      <c r="D7" s="20"/>
      <c r="E7" s="20"/>
      <c r="F7" s="21"/>
      <c r="G7" s="22"/>
      <c r="H7" s="22"/>
      <c r="I7" s="22"/>
      <c r="J7" s="22"/>
      <c r="K7" s="90"/>
      <c r="L7" s="91"/>
      <c r="M7" s="80"/>
      <c r="N7" s="80"/>
      <c r="O7" s="80"/>
      <c r="P7" s="80"/>
      <c r="Q7" s="80"/>
      <c r="R7" s="90"/>
      <c r="S7" s="90"/>
      <c r="T7" s="90"/>
      <c r="U7" s="81"/>
      <c r="V7" s="81"/>
    </row>
    <row r="8" spans="1:22" x14ac:dyDescent="0.25">
      <c r="A8" s="4"/>
      <c r="B8" s="23" t="s">
        <v>6</v>
      </c>
      <c r="C8" s="23"/>
      <c r="D8" s="23"/>
      <c r="E8" s="23"/>
      <c r="F8" s="24" t="s">
        <v>28</v>
      </c>
      <c r="G8" s="25"/>
      <c r="H8" s="25"/>
      <c r="I8" s="25"/>
      <c r="J8" s="26"/>
      <c r="K8" s="90"/>
      <c r="L8" s="91"/>
      <c r="M8" s="80"/>
      <c r="N8" s="80"/>
      <c r="O8" s="80"/>
      <c r="P8" s="80"/>
      <c r="Q8" s="80"/>
      <c r="R8" s="90"/>
      <c r="S8" s="90"/>
      <c r="T8" s="90"/>
      <c r="U8" s="81"/>
      <c r="V8" s="81"/>
    </row>
    <row r="9" spans="1:22" x14ac:dyDescent="0.25">
      <c r="A9" s="5"/>
      <c r="B9" s="23"/>
      <c r="C9" s="23"/>
      <c r="D9" s="23"/>
      <c r="E9" s="23"/>
      <c r="F9" s="27"/>
      <c r="G9" s="28"/>
      <c r="H9" s="28"/>
      <c r="I9" s="28"/>
      <c r="J9" s="29"/>
      <c r="K9" s="90"/>
      <c r="L9" s="91"/>
      <c r="M9" s="92">
        <v>1</v>
      </c>
      <c r="N9" s="92">
        <v>2</v>
      </c>
      <c r="O9" s="92">
        <v>3</v>
      </c>
      <c r="P9" s="92">
        <v>4</v>
      </c>
      <c r="Q9" s="92">
        <v>5</v>
      </c>
      <c r="R9" s="90"/>
      <c r="S9" s="90"/>
      <c r="T9" s="90"/>
      <c r="U9" s="81"/>
      <c r="V9" s="81"/>
    </row>
    <row r="10" spans="1:22" x14ac:dyDescent="0.25">
      <c r="A10" s="4"/>
      <c r="B10" s="23" t="s">
        <v>7</v>
      </c>
      <c r="C10" s="23"/>
      <c r="D10" s="23"/>
      <c r="E10" s="23"/>
      <c r="F10" s="30" t="s">
        <v>29</v>
      </c>
      <c r="G10" s="31"/>
      <c r="H10" s="31"/>
      <c r="I10" s="31"/>
      <c r="J10" s="32"/>
      <c r="K10" s="90"/>
      <c r="L10" s="91"/>
      <c r="M10" s="92"/>
      <c r="N10" s="92"/>
      <c r="O10" s="92"/>
      <c r="P10" s="92"/>
      <c r="Q10" s="92"/>
      <c r="R10" s="90"/>
      <c r="S10" s="90"/>
      <c r="T10" s="90"/>
      <c r="U10" s="81"/>
      <c r="V10" s="81"/>
    </row>
    <row r="11" spans="1:22" x14ac:dyDescent="0.25">
      <c r="A11" s="5"/>
      <c r="B11" s="23"/>
      <c r="C11" s="23"/>
      <c r="D11" s="23"/>
      <c r="E11" s="23"/>
      <c r="F11" s="33"/>
      <c r="G11" s="34"/>
      <c r="H11" s="34"/>
      <c r="I11" s="34"/>
      <c r="J11" s="35"/>
      <c r="K11" s="90"/>
      <c r="L11" s="91"/>
      <c r="M11" s="92"/>
      <c r="N11" s="92"/>
      <c r="O11" s="92"/>
      <c r="P11" s="92"/>
      <c r="Q11" s="92"/>
      <c r="R11" s="90"/>
      <c r="S11" s="90"/>
      <c r="T11" s="90"/>
      <c r="U11" s="81"/>
      <c r="V11" s="81"/>
    </row>
    <row r="12" spans="1:22" x14ac:dyDescent="0.25">
      <c r="A12" s="5"/>
      <c r="B12" s="23"/>
      <c r="C12" s="23"/>
      <c r="D12" s="23"/>
      <c r="E12" s="23"/>
      <c r="F12" s="36"/>
      <c r="G12" s="37"/>
      <c r="H12" s="37"/>
      <c r="I12" s="37"/>
      <c r="J12" s="38"/>
      <c r="K12" s="14">
        <v>0.7</v>
      </c>
      <c r="L12" s="18"/>
      <c r="M12" s="19"/>
      <c r="N12" s="19"/>
      <c r="O12" s="19"/>
      <c r="P12" s="19"/>
      <c r="Q12" s="19"/>
      <c r="R12" s="15" t="str">
        <f>IF(Q12="", "", AVERAGE(M12:Q12))</f>
        <v/>
      </c>
      <c r="S12" s="16" t="str">
        <f>IF(R12="", "", ROUND(0.765*R12+0.35,2))</f>
        <v/>
      </c>
      <c r="T12" s="17" t="str">
        <f>IF(S12="","",ROUND(S12-L12,2))</f>
        <v/>
      </c>
      <c r="U12" s="107" t="str">
        <f>IF(S12="","", "±"&amp;ROUND(0.4+0.035*S12,2))</f>
        <v/>
      </c>
      <c r="V12" s="108"/>
    </row>
    <row r="13" spans="1:22" x14ac:dyDescent="0.25">
      <c r="A13" s="4"/>
      <c r="B13" s="23" t="s">
        <v>8</v>
      </c>
      <c r="C13" s="23"/>
      <c r="D13" s="23"/>
      <c r="E13" s="23"/>
      <c r="F13" s="47" t="s">
        <v>9</v>
      </c>
      <c r="G13" s="48"/>
      <c r="H13" s="48"/>
      <c r="I13" s="48"/>
      <c r="J13" s="49"/>
      <c r="K13" s="14">
        <v>5</v>
      </c>
      <c r="L13" s="18"/>
      <c r="M13" s="19"/>
      <c r="N13" s="19"/>
      <c r="O13" s="19"/>
      <c r="P13" s="19"/>
      <c r="Q13" s="19"/>
      <c r="R13" s="15" t="str">
        <f t="shared" ref="R13:R18" si="0">IF(Q13="", "", AVERAGE(M13:Q13))</f>
        <v/>
      </c>
      <c r="S13" s="16" t="str">
        <f t="shared" ref="S13:S18" si="1">IF(R13="", "", ROUND(0.765*R13+0.35,2))</f>
        <v/>
      </c>
      <c r="T13" s="17" t="str">
        <f t="shared" ref="T13:T18" si="2">IF(S13="","",ROUND(S13-L13,2))</f>
        <v/>
      </c>
      <c r="U13" s="107" t="str">
        <f t="shared" ref="U13:U18" si="3">IF(S13="","", "±"&amp;ROUND(0.4+0.035*S13,2))</f>
        <v/>
      </c>
      <c r="V13" s="108"/>
    </row>
    <row r="14" spans="1:22" x14ac:dyDescent="0.25">
      <c r="A14" s="4"/>
      <c r="B14" s="20" t="s">
        <v>10</v>
      </c>
      <c r="C14" s="20"/>
      <c r="D14" s="20"/>
      <c r="E14" s="20"/>
      <c r="F14" s="50"/>
      <c r="G14" s="51"/>
      <c r="H14" s="51"/>
      <c r="I14" s="6" t="s">
        <v>11</v>
      </c>
      <c r="J14" s="7"/>
      <c r="K14" s="14">
        <v>10</v>
      </c>
      <c r="L14" s="18"/>
      <c r="M14" s="19"/>
      <c r="N14" s="19"/>
      <c r="O14" s="19"/>
      <c r="P14" s="19"/>
      <c r="Q14" s="19"/>
      <c r="R14" s="15" t="str">
        <f t="shared" si="0"/>
        <v/>
      </c>
      <c r="S14" s="16" t="str">
        <f t="shared" si="1"/>
        <v/>
      </c>
      <c r="T14" s="17" t="str">
        <f t="shared" si="2"/>
        <v/>
      </c>
      <c r="U14" s="107" t="str">
        <f t="shared" si="3"/>
        <v/>
      </c>
      <c r="V14" s="108"/>
    </row>
    <row r="15" spans="1:22" x14ac:dyDescent="0.25">
      <c r="A15" s="4"/>
      <c r="B15" s="23" t="s">
        <v>12</v>
      </c>
      <c r="C15" s="23"/>
      <c r="D15" s="23"/>
      <c r="E15" s="23"/>
      <c r="F15" s="52"/>
      <c r="G15" s="53"/>
      <c r="H15" s="53"/>
      <c r="I15" s="53"/>
      <c r="J15" s="54"/>
      <c r="K15" s="14">
        <v>15</v>
      </c>
      <c r="L15" s="18"/>
      <c r="M15" s="19"/>
      <c r="N15" s="19"/>
      <c r="O15" s="19"/>
      <c r="P15" s="19"/>
      <c r="Q15" s="19"/>
      <c r="R15" s="15" t="str">
        <f t="shared" si="0"/>
        <v/>
      </c>
      <c r="S15" s="16" t="str">
        <f t="shared" si="1"/>
        <v/>
      </c>
      <c r="T15" s="17" t="str">
        <f t="shared" si="2"/>
        <v/>
      </c>
      <c r="U15" s="107" t="str">
        <f t="shared" si="3"/>
        <v/>
      </c>
      <c r="V15" s="108"/>
    </row>
    <row r="16" spans="1:22" x14ac:dyDescent="0.25">
      <c r="A16" s="4"/>
      <c r="B16" s="23" t="s">
        <v>13</v>
      </c>
      <c r="C16" s="23"/>
      <c r="D16" s="23"/>
      <c r="E16" s="23"/>
      <c r="F16" s="55" t="s">
        <v>30</v>
      </c>
      <c r="G16" s="56"/>
      <c r="H16" s="56"/>
      <c r="I16" s="56"/>
      <c r="J16" s="57"/>
      <c r="K16" s="14">
        <v>20</v>
      </c>
      <c r="L16" s="18"/>
      <c r="M16" s="19"/>
      <c r="N16" s="19"/>
      <c r="O16" s="19"/>
      <c r="P16" s="19"/>
      <c r="Q16" s="19"/>
      <c r="R16" s="15" t="str">
        <f t="shared" si="0"/>
        <v/>
      </c>
      <c r="S16" s="16" t="str">
        <f t="shared" si="1"/>
        <v/>
      </c>
      <c r="T16" s="17" t="str">
        <f t="shared" si="2"/>
        <v/>
      </c>
      <c r="U16" s="107" t="str">
        <f t="shared" si="3"/>
        <v/>
      </c>
      <c r="V16" s="108"/>
    </row>
    <row r="17" spans="1:22" x14ac:dyDescent="0.25">
      <c r="A17" s="5"/>
      <c r="B17" s="23"/>
      <c r="C17" s="23"/>
      <c r="D17" s="23"/>
      <c r="E17" s="23"/>
      <c r="F17" s="58"/>
      <c r="G17" s="59"/>
      <c r="H17" s="59"/>
      <c r="I17" s="59"/>
      <c r="J17" s="60"/>
      <c r="K17" s="14">
        <v>25</v>
      </c>
      <c r="L17" s="18"/>
      <c r="M17" s="19"/>
      <c r="N17" s="19"/>
      <c r="O17" s="19"/>
      <c r="P17" s="19"/>
      <c r="Q17" s="19"/>
      <c r="R17" s="15" t="str">
        <f t="shared" si="0"/>
        <v/>
      </c>
      <c r="S17" s="16" t="str">
        <f t="shared" si="1"/>
        <v/>
      </c>
      <c r="T17" s="17" t="str">
        <f t="shared" si="2"/>
        <v/>
      </c>
      <c r="U17" s="107" t="str">
        <f t="shared" si="3"/>
        <v/>
      </c>
      <c r="V17" s="108"/>
    </row>
    <row r="18" spans="1:22" x14ac:dyDescent="0.25">
      <c r="A18" s="5"/>
      <c r="B18" s="23"/>
      <c r="C18" s="23"/>
      <c r="D18" s="23"/>
      <c r="E18" s="23"/>
      <c r="F18" s="61"/>
      <c r="G18" s="62"/>
      <c r="H18" s="62"/>
      <c r="I18" s="62"/>
      <c r="J18" s="63"/>
      <c r="K18" s="14">
        <v>30</v>
      </c>
      <c r="L18" s="18"/>
      <c r="M18" s="19"/>
      <c r="N18" s="19"/>
      <c r="O18" s="19"/>
      <c r="P18" s="19"/>
      <c r="Q18" s="19"/>
      <c r="R18" s="15" t="str">
        <f t="shared" si="0"/>
        <v/>
      </c>
      <c r="S18" s="16" t="str">
        <f t="shared" si="1"/>
        <v/>
      </c>
      <c r="T18" s="17" t="str">
        <f t="shared" si="2"/>
        <v/>
      </c>
      <c r="U18" s="107" t="str">
        <f t="shared" si="3"/>
        <v/>
      </c>
      <c r="V18" s="108"/>
    </row>
    <row r="19" spans="1:22" x14ac:dyDescent="0.25">
      <c r="A19" s="4"/>
      <c r="B19" s="20" t="s">
        <v>14</v>
      </c>
      <c r="C19" s="20"/>
      <c r="D19" s="20"/>
      <c r="E19" s="20"/>
      <c r="F19" s="64" t="s">
        <v>68</v>
      </c>
      <c r="G19" s="64"/>
      <c r="H19" s="64"/>
      <c r="I19" s="64"/>
      <c r="J19" s="64"/>
    </row>
    <row r="20" spans="1:22" x14ac:dyDescent="0.25">
      <c r="A20" s="8"/>
      <c r="B20" s="1"/>
      <c r="C20" s="9"/>
      <c r="D20" s="9"/>
      <c r="E20" s="9"/>
      <c r="F20" s="9"/>
      <c r="G20" s="9"/>
      <c r="H20" s="9"/>
      <c r="I20" s="9"/>
      <c r="J20" s="9"/>
      <c r="O20" s="109" t="s">
        <v>67</v>
      </c>
      <c r="P20" s="110"/>
      <c r="Q20" s="110"/>
      <c r="R20" s="111"/>
    </row>
    <row r="21" spans="1:22" x14ac:dyDescent="0.25">
      <c r="A21" s="1"/>
      <c r="B21" s="65" t="s">
        <v>15</v>
      </c>
      <c r="C21" s="65"/>
      <c r="D21" s="65"/>
      <c r="E21" s="65"/>
      <c r="F21" s="65"/>
      <c r="G21" s="65"/>
      <c r="H21" s="65"/>
      <c r="I21" s="65"/>
      <c r="J21" s="65"/>
      <c r="O21" s="112"/>
      <c r="P21" s="113"/>
      <c r="Q21" s="113"/>
      <c r="R21" s="114"/>
    </row>
    <row r="22" spans="1:22" x14ac:dyDescent="0.25">
      <c r="A22" s="1"/>
      <c r="B22" s="43" t="s">
        <v>16</v>
      </c>
      <c r="C22" s="44"/>
      <c r="D22" s="45"/>
      <c r="E22" s="43" t="s">
        <v>17</v>
      </c>
      <c r="F22" s="44"/>
      <c r="G22" s="45"/>
      <c r="H22" s="46" t="s">
        <v>18</v>
      </c>
      <c r="I22" s="46"/>
      <c r="J22" s="46"/>
      <c r="O22" s="115"/>
      <c r="P22" s="116"/>
      <c r="Q22" s="116"/>
      <c r="R22" s="117"/>
    </row>
    <row r="23" spans="1:22" x14ac:dyDescent="0.25">
      <c r="A23" s="1"/>
      <c r="B23" s="76" t="s">
        <v>19</v>
      </c>
      <c r="C23" s="77"/>
      <c r="D23" s="78"/>
      <c r="E23" s="89"/>
      <c r="F23" s="89"/>
      <c r="G23" s="89"/>
      <c r="H23" s="80" t="s">
        <v>31</v>
      </c>
      <c r="I23" s="80"/>
      <c r="J23" s="80"/>
      <c r="O23" s="93" t="s">
        <v>66</v>
      </c>
      <c r="P23" s="93"/>
      <c r="Q23" s="93"/>
      <c r="R23" s="93"/>
    </row>
    <row r="24" spans="1:22" x14ac:dyDescent="0.25">
      <c r="A24" s="1"/>
      <c r="B24" s="76" t="s">
        <v>20</v>
      </c>
      <c r="C24" s="77"/>
      <c r="D24" s="78"/>
      <c r="E24" s="89"/>
      <c r="F24" s="89"/>
      <c r="G24" s="89"/>
      <c r="H24" s="80" t="s">
        <v>32</v>
      </c>
      <c r="I24" s="80"/>
      <c r="J24" s="80"/>
      <c r="O24" s="93"/>
      <c r="P24" s="93"/>
      <c r="Q24" s="93"/>
      <c r="R24" s="93"/>
    </row>
    <row r="25" spans="1:22" x14ac:dyDescent="0.25">
      <c r="A25" s="1"/>
      <c r="B25" s="76" t="s">
        <v>21</v>
      </c>
      <c r="C25" s="77"/>
      <c r="D25" s="78"/>
      <c r="E25" s="79"/>
      <c r="F25" s="79"/>
      <c r="G25" s="79"/>
      <c r="H25" s="80" t="s">
        <v>33</v>
      </c>
      <c r="I25" s="80"/>
      <c r="J25" s="80"/>
      <c r="O25" s="93"/>
      <c r="P25" s="93"/>
      <c r="Q25" s="93"/>
      <c r="R25" s="93"/>
    </row>
    <row r="26" spans="1:22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</row>
    <row r="27" spans="1:22" x14ac:dyDescent="0.25">
      <c r="A27" s="1"/>
      <c r="B27" s="65" t="s">
        <v>22</v>
      </c>
      <c r="C27" s="65"/>
      <c r="D27" s="65"/>
      <c r="E27" s="65"/>
      <c r="F27" s="65"/>
      <c r="G27" s="65"/>
      <c r="H27" s="65"/>
      <c r="I27" s="65"/>
      <c r="J27" s="65"/>
    </row>
    <row r="28" spans="1:22" x14ac:dyDescent="0.25">
      <c r="A28" s="4"/>
      <c r="B28" s="81" t="s">
        <v>23</v>
      </c>
      <c r="C28" s="81"/>
      <c r="D28" s="81" t="s">
        <v>24</v>
      </c>
      <c r="E28" s="82" t="s">
        <v>25</v>
      </c>
      <c r="F28" s="83"/>
      <c r="G28" s="88" t="s">
        <v>26</v>
      </c>
      <c r="H28" s="88"/>
      <c r="I28" s="81" t="s">
        <v>27</v>
      </c>
      <c r="J28" s="81"/>
    </row>
    <row r="29" spans="1:22" x14ac:dyDescent="0.25">
      <c r="A29" s="5"/>
      <c r="B29" s="81"/>
      <c r="C29" s="81"/>
      <c r="D29" s="81"/>
      <c r="E29" s="84"/>
      <c r="F29" s="85"/>
      <c r="G29" s="88"/>
      <c r="H29" s="88"/>
      <c r="I29" s="81"/>
      <c r="J29" s="81"/>
    </row>
    <row r="30" spans="1:22" x14ac:dyDescent="0.25">
      <c r="A30" s="5"/>
      <c r="B30" s="81"/>
      <c r="C30" s="81"/>
      <c r="D30" s="81"/>
      <c r="E30" s="84"/>
      <c r="F30" s="85"/>
      <c r="G30" s="88"/>
      <c r="H30" s="88"/>
      <c r="I30" s="81"/>
      <c r="J30" s="81"/>
    </row>
    <row r="31" spans="1:22" x14ac:dyDescent="0.25">
      <c r="A31" s="5"/>
      <c r="B31" s="81"/>
      <c r="C31" s="81"/>
      <c r="D31" s="81"/>
      <c r="E31" s="86"/>
      <c r="F31" s="87"/>
      <c r="G31" s="88"/>
      <c r="H31" s="88"/>
      <c r="I31" s="81"/>
      <c r="J31" s="81"/>
    </row>
    <row r="32" spans="1:22" ht="15" customHeight="1" x14ac:dyDescent="0.25">
      <c r="B32" s="66" t="s">
        <v>34</v>
      </c>
      <c r="C32" s="66"/>
      <c r="D32" s="71" t="s">
        <v>35</v>
      </c>
      <c r="E32" s="72" t="s">
        <v>36</v>
      </c>
      <c r="F32" s="72"/>
      <c r="G32" s="66" t="s">
        <v>37</v>
      </c>
      <c r="H32" s="66"/>
      <c r="I32" s="66" t="s">
        <v>78</v>
      </c>
      <c r="J32" s="66"/>
    </row>
    <row r="33" spans="2:22" x14ac:dyDescent="0.25">
      <c r="B33" s="66"/>
      <c r="C33" s="66"/>
      <c r="D33" s="71"/>
      <c r="E33" s="72"/>
      <c r="F33" s="72"/>
      <c r="G33" s="66"/>
      <c r="H33" s="66"/>
      <c r="I33" s="66"/>
      <c r="J33" s="66"/>
    </row>
    <row r="34" spans="2:22" x14ac:dyDescent="0.25">
      <c r="B34" s="66"/>
      <c r="C34" s="66"/>
      <c r="D34" s="71"/>
      <c r="E34" s="72"/>
      <c r="F34" s="72"/>
      <c r="G34" s="66"/>
      <c r="H34" s="66"/>
      <c r="I34" s="66"/>
      <c r="J34" s="66"/>
    </row>
    <row r="35" spans="2:22" x14ac:dyDescent="0.25">
      <c r="B35" s="66"/>
      <c r="C35" s="66"/>
      <c r="D35" s="71"/>
      <c r="E35" s="72"/>
      <c r="F35" s="72"/>
      <c r="G35" s="66"/>
      <c r="H35" s="66"/>
      <c r="I35" s="66"/>
      <c r="J35" s="66"/>
    </row>
    <row r="36" spans="2:22" x14ac:dyDescent="0.25">
      <c r="B36" s="66" t="s">
        <v>44</v>
      </c>
      <c r="C36" s="66"/>
      <c r="D36" s="71" t="s">
        <v>38</v>
      </c>
      <c r="E36" s="72" t="s">
        <v>39</v>
      </c>
      <c r="F36" s="72"/>
      <c r="G36" s="66" t="s">
        <v>47</v>
      </c>
      <c r="H36" s="66"/>
      <c r="I36" s="66" t="s">
        <v>79</v>
      </c>
      <c r="J36" s="66"/>
    </row>
    <row r="37" spans="2:22" x14ac:dyDescent="0.25">
      <c r="B37" s="66"/>
      <c r="C37" s="66"/>
      <c r="D37" s="71"/>
      <c r="E37" s="72"/>
      <c r="F37" s="72"/>
      <c r="G37" s="66"/>
      <c r="H37" s="66"/>
      <c r="I37" s="66"/>
      <c r="J37" s="66"/>
    </row>
    <row r="38" spans="2:22" x14ac:dyDescent="0.25">
      <c r="B38" s="66"/>
      <c r="C38" s="66"/>
      <c r="D38" s="71"/>
      <c r="E38" s="72"/>
      <c r="F38" s="72"/>
      <c r="G38" s="66"/>
      <c r="H38" s="66"/>
      <c r="I38" s="66"/>
      <c r="J38" s="66"/>
    </row>
    <row r="39" spans="2:22" x14ac:dyDescent="0.25">
      <c r="B39" s="66" t="s">
        <v>45</v>
      </c>
      <c r="C39" s="66"/>
      <c r="D39" s="71" t="s">
        <v>40</v>
      </c>
      <c r="E39" s="72" t="s">
        <v>41</v>
      </c>
      <c r="F39" s="72"/>
      <c r="G39" s="66" t="s">
        <v>42</v>
      </c>
      <c r="H39" s="66"/>
      <c r="I39" s="66" t="s">
        <v>80</v>
      </c>
      <c r="J39" s="66"/>
      <c r="L39" s="11" t="s">
        <v>59</v>
      </c>
      <c r="M39" s="100"/>
      <c r="N39" s="75"/>
      <c r="O39" s="75"/>
      <c r="P39" s="75"/>
      <c r="Q39" s="75"/>
      <c r="R39" s="75"/>
      <c r="S39" s="75"/>
      <c r="T39" s="75"/>
      <c r="U39" s="75"/>
      <c r="V39" s="75"/>
    </row>
    <row r="40" spans="2:22" x14ac:dyDescent="0.25">
      <c r="B40" s="66"/>
      <c r="C40" s="66"/>
      <c r="D40" s="71"/>
      <c r="E40" s="72"/>
      <c r="F40" s="72"/>
      <c r="G40" s="66"/>
      <c r="H40" s="66"/>
      <c r="I40" s="66"/>
      <c r="J40" s="66"/>
      <c r="L40" s="4"/>
      <c r="M40" s="4"/>
      <c r="N40" s="4"/>
      <c r="O40" s="4"/>
      <c r="P40" s="4"/>
      <c r="Q40" s="4"/>
      <c r="R40" s="4"/>
      <c r="S40" s="4"/>
      <c r="T40" s="4"/>
      <c r="U40" s="4"/>
      <c r="V40" s="1"/>
    </row>
    <row r="41" spans="2:22" x14ac:dyDescent="0.25">
      <c r="B41" s="67" t="s">
        <v>46</v>
      </c>
      <c r="C41" s="68"/>
      <c r="D41" s="71" t="s">
        <v>43</v>
      </c>
      <c r="E41" s="71">
        <v>4580</v>
      </c>
      <c r="F41" s="71"/>
      <c r="G41" s="66" t="s">
        <v>48</v>
      </c>
      <c r="H41" s="66"/>
      <c r="I41" s="66" t="s">
        <v>77</v>
      </c>
      <c r="J41" s="66"/>
      <c r="L41" s="101" t="s">
        <v>60</v>
      </c>
      <c r="M41" s="101"/>
      <c r="N41" s="101"/>
      <c r="O41" s="101"/>
      <c r="P41" s="101"/>
      <c r="Q41" s="4"/>
      <c r="R41" s="4"/>
      <c r="S41" s="4"/>
      <c r="T41" s="4"/>
      <c r="U41" s="4"/>
      <c r="V41" s="1"/>
    </row>
    <row r="42" spans="2:22" x14ac:dyDescent="0.25">
      <c r="B42" s="69"/>
      <c r="C42" s="70"/>
      <c r="D42" s="71"/>
      <c r="E42" s="71"/>
      <c r="F42" s="71"/>
      <c r="G42" s="66"/>
      <c r="H42" s="66"/>
      <c r="I42" s="66"/>
      <c r="J42" s="66"/>
      <c r="L42" s="99" t="str">
        <f>F8</f>
        <v>Датчик скорости воздушного потока, ДВС-02</v>
      </c>
      <c r="M42" s="99"/>
      <c r="N42" s="99"/>
      <c r="O42" s="99"/>
      <c r="P42" s="99"/>
      <c r="Q42" s="99" t="s">
        <v>61</v>
      </c>
      <c r="R42" s="99"/>
      <c r="S42" s="102" t="str">
        <f>IF(F14&lt;&gt; "", F14, "")</f>
        <v/>
      </c>
      <c r="T42" s="102"/>
      <c r="U42" s="102"/>
      <c r="V42" s="1"/>
    </row>
    <row r="43" spans="2:22" x14ac:dyDescent="0.25"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"/>
    </row>
    <row r="44" spans="2:22" x14ac:dyDescent="0.25">
      <c r="L44" s="103" t="str">
        <f>IF(AND(O2&lt;&gt;"",O3&lt;&gt;"", M39&lt;&gt;""), IF(AND(O2="Соответствует п.7.1. МП 2550-2284-2017",O3="Соответствует п.7.2. МП 2550-2284-2017", M39="Соответствует п.7.3. МП 2550-2284-2017"), "Признан пригодным к применению в сфере государственного регулирования.", "Признан непригодным к применению в сфере государственного регулирования."), "")</f>
        <v/>
      </c>
      <c r="M44" s="103"/>
      <c r="N44" s="103"/>
      <c r="O44" s="103"/>
      <c r="P44" s="103"/>
      <c r="Q44" s="103"/>
      <c r="R44" s="103"/>
      <c r="S44" s="103"/>
      <c r="T44" s="103"/>
      <c r="U44" s="103"/>
      <c r="V44" s="103"/>
    </row>
    <row r="45" spans="2:22" x14ac:dyDescent="0.25">
      <c r="T45" s="1"/>
      <c r="U45" s="1"/>
      <c r="V45" s="1"/>
    </row>
    <row r="46" spans="2:22" x14ac:dyDescent="0.25">
      <c r="T46" s="1"/>
      <c r="U46" s="1"/>
      <c r="V46" s="1"/>
    </row>
    <row r="47" spans="2:22" ht="15" customHeight="1" x14ac:dyDescent="0.25">
      <c r="L47" s="99" t="s">
        <v>62</v>
      </c>
      <c r="M47" s="99"/>
      <c r="N47" s="104"/>
      <c r="O47" s="104"/>
      <c r="P47" s="105"/>
      <c r="Q47" s="105"/>
      <c r="R47" s="105"/>
      <c r="S47" s="13"/>
      <c r="T47" s="12" t="s">
        <v>63</v>
      </c>
      <c r="U47" s="106"/>
      <c r="V47" s="106"/>
    </row>
    <row r="48" spans="2:22" x14ac:dyDescent="0.25">
      <c r="N48" s="94" t="s">
        <v>64</v>
      </c>
      <c r="O48" s="95"/>
      <c r="P48" s="96" t="s">
        <v>65</v>
      </c>
      <c r="Q48" s="96"/>
      <c r="R48" s="96"/>
      <c r="S48" s="1"/>
      <c r="T48" s="1"/>
      <c r="U48" s="1"/>
      <c r="V48" s="1"/>
    </row>
    <row r="49" spans="11:22" x14ac:dyDescent="0.25"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1:22" x14ac:dyDescent="0.25">
      <c r="K50" s="40" t="s">
        <v>3</v>
      </c>
      <c r="L50" s="40"/>
      <c r="M50" s="40"/>
      <c r="N50" s="97" t="str">
        <f>IF(D5&lt;&gt;"",D5, "")</f>
        <v/>
      </c>
      <c r="O50" s="97"/>
      <c r="P50" s="97"/>
      <c r="Q50" s="97"/>
      <c r="R50" s="3" t="s">
        <v>4</v>
      </c>
      <c r="S50" s="98" t="str">
        <f>IF(H5&lt;&gt;"",H5, "")</f>
        <v/>
      </c>
      <c r="T50" s="98"/>
      <c r="U50" s="98"/>
      <c r="V50" s="98"/>
    </row>
  </sheetData>
  <mergeCells count="103">
    <mergeCell ref="U16:V16"/>
    <mergeCell ref="U17:V17"/>
    <mergeCell ref="U18:V18"/>
    <mergeCell ref="U6:V11"/>
    <mergeCell ref="U12:V12"/>
    <mergeCell ref="U13:V13"/>
    <mergeCell ref="U14:V14"/>
    <mergeCell ref="U15:V15"/>
    <mergeCell ref="O20:R22"/>
    <mergeCell ref="Q9:Q11"/>
    <mergeCell ref="O23:R25"/>
    <mergeCell ref="N48:O48"/>
    <mergeCell ref="P48:R48"/>
    <mergeCell ref="K50:M50"/>
    <mergeCell ref="N50:Q50"/>
    <mergeCell ref="S50:V50"/>
    <mergeCell ref="L42:P42"/>
    <mergeCell ref="M39:V39"/>
    <mergeCell ref="L41:P41"/>
    <mergeCell ref="Q42:R42"/>
    <mergeCell ref="S42:U42"/>
    <mergeCell ref="L44:V44"/>
    <mergeCell ref="L47:M47"/>
    <mergeCell ref="N47:O47"/>
    <mergeCell ref="P47:R47"/>
    <mergeCell ref="U47:V47"/>
    <mergeCell ref="L4:V4"/>
    <mergeCell ref="K6:K11"/>
    <mergeCell ref="L6:L11"/>
    <mergeCell ref="M6:Q8"/>
    <mergeCell ref="R6:R11"/>
    <mergeCell ref="S6:S11"/>
    <mergeCell ref="T6:T11"/>
    <mergeCell ref="M9:M11"/>
    <mergeCell ref="N9:N11"/>
    <mergeCell ref="O9:O11"/>
    <mergeCell ref="P9:P11"/>
    <mergeCell ref="L1:V1"/>
    <mergeCell ref="L2:N2"/>
    <mergeCell ref="O2:V2"/>
    <mergeCell ref="L3:N3"/>
    <mergeCell ref="O3:V3"/>
    <mergeCell ref="D41:D42"/>
    <mergeCell ref="E41:F42"/>
    <mergeCell ref="G41:H42"/>
    <mergeCell ref="I41:J42"/>
    <mergeCell ref="B25:D25"/>
    <mergeCell ref="E25:G25"/>
    <mergeCell ref="H25:J25"/>
    <mergeCell ref="B27:J27"/>
    <mergeCell ref="B28:C31"/>
    <mergeCell ref="D28:D31"/>
    <mergeCell ref="E28:F31"/>
    <mergeCell ref="G28:H31"/>
    <mergeCell ref="I28:J31"/>
    <mergeCell ref="B23:D23"/>
    <mergeCell ref="E23:G23"/>
    <mergeCell ref="H23:J23"/>
    <mergeCell ref="B24:D24"/>
    <mergeCell ref="E24:G24"/>
    <mergeCell ref="H24:J24"/>
    <mergeCell ref="B32:C35"/>
    <mergeCell ref="B36:C38"/>
    <mergeCell ref="B39:C40"/>
    <mergeCell ref="B41:C42"/>
    <mergeCell ref="D36:D38"/>
    <mergeCell ref="E36:F38"/>
    <mergeCell ref="G36:H38"/>
    <mergeCell ref="I36:J38"/>
    <mergeCell ref="D39:D40"/>
    <mergeCell ref="E39:F40"/>
    <mergeCell ref="G39:H40"/>
    <mergeCell ref="I39:J40"/>
    <mergeCell ref="E32:F35"/>
    <mergeCell ref="G32:H35"/>
    <mergeCell ref="I32:J35"/>
    <mergeCell ref="D32:D35"/>
    <mergeCell ref="B22:D22"/>
    <mergeCell ref="E22:G22"/>
    <mergeCell ref="H22:J22"/>
    <mergeCell ref="B13:E13"/>
    <mergeCell ref="F13:J13"/>
    <mergeCell ref="B14:E14"/>
    <mergeCell ref="F14:H14"/>
    <mergeCell ref="B15:E15"/>
    <mergeCell ref="F15:J15"/>
    <mergeCell ref="B16:E18"/>
    <mergeCell ref="F16:J18"/>
    <mergeCell ref="B19:E19"/>
    <mergeCell ref="F19:J19"/>
    <mergeCell ref="B21:J21"/>
    <mergeCell ref="B7:E7"/>
    <mergeCell ref="F7:J7"/>
    <mergeCell ref="B8:E9"/>
    <mergeCell ref="F8:J9"/>
    <mergeCell ref="B10:E12"/>
    <mergeCell ref="F10:J12"/>
    <mergeCell ref="B1:J1"/>
    <mergeCell ref="B2:J2"/>
    <mergeCell ref="B3:J3"/>
    <mergeCell ref="A5:C5"/>
    <mergeCell ref="D5:F5"/>
    <mergeCell ref="H5:J5"/>
  </mergeCells>
  <dataValidations disablePrompts="1" count="5">
    <dataValidation type="list" allowBlank="1" showInputMessage="1" showErrorMessage="1" sqref="F7:J7">
      <formula1>"Первичная, Периодическая"</formula1>
    </dataValidation>
    <dataValidation type="list" allowBlank="1" showInputMessage="1" showErrorMessage="1" sqref="O2:V2">
      <formula1>"Соответствует п.7.1. МП 2550-2284-2017, Не соответствует п.7.1. МП 2550-2284-2017"</formula1>
    </dataValidation>
    <dataValidation type="list" allowBlank="1" showInputMessage="1" showErrorMessage="1" sqref="O3:V3">
      <formula1>"Соответствует п.7.2. МП 2550-2284-2017, Не соответствует п.7.2. МП 2550-2284-2017"</formula1>
    </dataValidation>
    <dataValidation type="list" allowBlank="1" showInputMessage="1" showErrorMessage="1" sqref="M39:V39">
      <formula1>"Соответствует п.7.3. МП 2550-2284-2017, Не соответствует п.7.3. МП 2550-2284-2017"</formula1>
    </dataValidation>
    <dataValidation type="list" allowBlank="1" showInputMessage="1" showErrorMessage="1" sqref="L43">
      <formula1>"соответствует установленным в описании типа метрологическим требованиям, несоответствует установленным в описании типа метрологическим требованиям"</formula1>
    </dataValidation>
  </dataValidations>
  <pageMargins left="0.25" right="0.25" top="0.75" bottom="0.75" header="0.3" footer="0.3"/>
  <pageSetup paperSize="9" orientation="portrait" r:id="rId1"/>
  <headerFooter>
    <oddFooter>&amp;R&amp;"Times New Roman,обычный"&amp;10Страница  &amp;P из &amp;N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promptTitle="Выбор поверителя" prompt="Выбрать ФИО из выпадающего списка">
          <x14:formula1>
            <xm:f>Poveriteli!$B:$B</xm:f>
          </x14:formula1>
          <xm:sqref>P47:R47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XFD1048576"/>
    </sheetView>
  </sheetViews>
  <sheetFormatPr defaultRowHeight="15" x14ac:dyDescent="0.25"/>
  <cols>
    <col min="1" max="1" width="4.7109375" customWidth="1"/>
    <col min="2" max="2" width="15.7109375" customWidth="1"/>
    <col min="3" max="3" width="30.7109375" customWidth="1"/>
  </cols>
  <sheetData>
    <row r="1" spans="1:3" x14ac:dyDescent="0.25">
      <c r="A1">
        <v>1</v>
      </c>
      <c r="B1" t="s">
        <v>69</v>
      </c>
      <c r="C1" t="s">
        <v>70</v>
      </c>
    </row>
    <row r="2" spans="1:3" x14ac:dyDescent="0.25">
      <c r="A2">
        <v>2</v>
      </c>
      <c r="B2" t="s">
        <v>71</v>
      </c>
      <c r="C2" t="s">
        <v>72</v>
      </c>
    </row>
    <row r="3" spans="1:3" x14ac:dyDescent="0.25">
      <c r="A3">
        <v>3</v>
      </c>
      <c r="B3" t="s">
        <v>73</v>
      </c>
      <c r="C3" t="s">
        <v>74</v>
      </c>
    </row>
    <row r="4" spans="1:3" x14ac:dyDescent="0.25">
      <c r="A4">
        <v>4</v>
      </c>
      <c r="B4" t="s">
        <v>75</v>
      </c>
      <c r="C4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ДВС-02</vt:lpstr>
      <vt:lpstr>Poveriteli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Ситников Сергей Сергеевич</dc:creator>
  <cp:lastModifiedBy>KrylovaV</cp:lastModifiedBy>
  <cp:lastPrinted>2019-12-17T09:15:35Z</cp:lastPrinted>
  <dcterms:created xsi:type="dcterms:W3CDTF">2019-12-06T08:09:52Z</dcterms:created>
  <dcterms:modified xsi:type="dcterms:W3CDTF">2020-08-07T12:40:34Z</dcterms:modified>
</cp:coreProperties>
</file>