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3620"/>
  </bookViews>
  <sheets>
    <sheet name="Sheet1" sheetId="4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" i="4" l="1"/>
  <c r="C5" i="4"/>
  <c r="D5" i="4" s="1"/>
  <c r="H15" i="4"/>
  <c r="I11" i="4" s="1"/>
  <c r="C7" i="4"/>
  <c r="C4" i="4"/>
  <c r="C3" i="4"/>
  <c r="D3" i="4" s="1"/>
  <c r="E3" i="4" s="1"/>
  <c r="F3" i="4" s="1"/>
  <c r="G3" i="4" s="1"/>
  <c r="H3" i="4" s="1"/>
  <c r="C6" i="4"/>
  <c r="I14" i="4" l="1"/>
  <c r="I13" i="4"/>
  <c r="I12" i="4"/>
  <c r="H16" i="4"/>
  <c r="H17" i="4" s="1"/>
  <c r="I10" i="4"/>
  <c r="I3" i="4"/>
  <c r="D7" i="4"/>
  <c r="E7" i="4" s="1"/>
  <c r="F7" i="4" s="1"/>
  <c r="G7" i="4" s="1"/>
  <c r="H7" i="4" s="1"/>
  <c r="D4" i="4"/>
  <c r="E4" i="4" s="1"/>
  <c r="F4" i="4" s="1"/>
  <c r="G4" i="4" s="1"/>
  <c r="H4" i="4" s="1"/>
  <c r="D6" i="4"/>
  <c r="E5" i="4"/>
  <c r="F5" i="4" s="1"/>
  <c r="G5" i="4" s="1"/>
  <c r="H5" i="4" s="1"/>
  <c r="I7" i="4" l="1"/>
  <c r="E6" i="4"/>
  <c r="F6" i="4" s="1"/>
  <c r="G6" i="4" s="1"/>
  <c r="H6" i="4" s="1"/>
  <c r="I4" i="4"/>
  <c r="I5" i="4"/>
  <c r="B19" i="4" l="1"/>
  <c r="I6" i="4"/>
  <c r="B20" i="4" l="1"/>
  <c r="B18" i="4"/>
</calcChain>
</file>

<file path=xl/sharedStrings.xml><?xml version="1.0" encoding="utf-8"?>
<sst xmlns="http://schemas.openxmlformats.org/spreadsheetml/2006/main" count="20" uniqueCount="18">
  <si>
    <t>mm/s</t>
  </si>
  <si>
    <t>1st Added %</t>
  </si>
  <si>
    <t>2nd Added %</t>
  </si>
  <si>
    <t>3rd Added %</t>
  </si>
  <si>
    <t>4th Added %</t>
  </si>
  <si>
    <t>5th Added %</t>
  </si>
  <si>
    <t>Sum %</t>
  </si>
  <si>
    <t>6th Added %</t>
  </si>
  <si>
    <t>Extruded</t>
  </si>
  <si>
    <t>Average</t>
  </si>
  <si>
    <t>Steps Change</t>
  </si>
  <si>
    <t>Steps/mm =</t>
  </si>
  <si>
    <t>mm asked for =</t>
  </si>
  <si>
    <t>Steps Result</t>
  </si>
  <si>
    <t>Dev From Ave</t>
  </si>
  <si>
    <t>b (M592 A) =</t>
  </si>
  <si>
    <t>a (M592 B) =</t>
  </si>
  <si>
    <t xml:space="preserve">c (M592 NA)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</si>
</sst>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10" fontId="0" fillId="0" borderId="1" xfId="0" applyNumberFormat="1" applyBorder="1"/>
    <xf numFmtId="0" fontId="0" fillId="5" borderId="1" xfId="0" applyFill="1" applyBorder="1"/>
    <xf numFmtId="1" fontId="1" fillId="6" borderId="1" xfId="0" applyNumberFormat="1" applyFont="1" applyFill="1" applyBorder="1"/>
    <xf numFmtId="0" fontId="2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poly"/>
            <c:order val="2"/>
            <c:dispRSqr val="0"/>
            <c:dispEq val="1"/>
            <c:trendlineLbl>
              <c:layout/>
              <c:numFmt formatCode="General" sourceLinked="0"/>
            </c:trendlineLbl>
          </c:trendline>
          <c:val>
            <c:numRef>
              <c:f>Sheet1!$I$3:$I$7</c:f>
              <c:numCache>
                <c:formatCode>General</c:formatCode>
                <c:ptCount val="5"/>
                <c:pt idx="0">
                  <c:v>-6.112239352956688E-2</c:v>
                </c:pt>
                <c:pt idx="1">
                  <c:v>0</c:v>
                </c:pt>
                <c:pt idx="2">
                  <c:v>2.0824829859725159E-2</c:v>
                </c:pt>
                <c:pt idx="3">
                  <c:v>5.5409335469136678E-2</c:v>
                </c:pt>
                <c:pt idx="4">
                  <c:v>0.14711401186754633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4F3-41CA-97F0-DF0C86C96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544512"/>
        <c:axId val="80546048"/>
      </c:lineChart>
      <c:catAx>
        <c:axId val="80544512"/>
        <c:scaling>
          <c:orientation val="minMax"/>
        </c:scaling>
        <c:delete val="0"/>
        <c:axPos val="b"/>
        <c:majorTickMark val="out"/>
        <c:minorTickMark val="none"/>
        <c:tickLblPos val="nextTo"/>
        <c:crossAx val="80546048"/>
        <c:crosses val="autoZero"/>
        <c:auto val="1"/>
        <c:lblAlgn val="ctr"/>
        <c:lblOffset val="100"/>
        <c:noMultiLvlLbl val="0"/>
      </c:catAx>
      <c:valAx>
        <c:axId val="8054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54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8</xdr:row>
      <xdr:rowOff>30480</xdr:rowOff>
    </xdr:from>
    <xdr:to>
      <xdr:col>5</xdr:col>
      <xdr:colOff>762000</xdr:colOff>
      <xdr:row>16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1" max="1" width="13.7109375" customWidth="1"/>
    <col min="2" max="2" width="12.5703125" customWidth="1"/>
    <col min="3" max="7" width="12" bestFit="1" customWidth="1"/>
    <col min="8" max="8" width="12" customWidth="1"/>
    <col min="9" max="9" width="12" bestFit="1" customWidth="1"/>
  </cols>
  <sheetData>
    <row r="1" spans="1:9" x14ac:dyDescent="0.25">
      <c r="A1" s="5" t="s">
        <v>12</v>
      </c>
      <c r="B1" s="6">
        <v>100</v>
      </c>
      <c r="D1" s="2" t="s">
        <v>11</v>
      </c>
      <c r="E1" s="4">
        <v>415</v>
      </c>
    </row>
    <row r="2" spans="1:9" x14ac:dyDescent="0.25">
      <c r="A2" s="7" t="s">
        <v>0</v>
      </c>
      <c r="B2" s="7" t="s">
        <v>8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7</v>
      </c>
      <c r="I2" s="7" t="s">
        <v>6</v>
      </c>
    </row>
    <row r="3" spans="1:9" x14ac:dyDescent="0.25">
      <c r="A3" s="8">
        <v>1</v>
      </c>
      <c r="B3" s="4">
        <v>107</v>
      </c>
      <c r="C3" s="1">
        <f>($B$1-B3)/B3</f>
        <v>-6.5420560747663545E-2</v>
      </c>
      <c r="D3" s="2">
        <f>C3*C3</f>
        <v>4.2798497685387358E-3</v>
      </c>
      <c r="E3" s="2">
        <f t="shared" ref="E3:F3" si="0">D3*D3</f>
        <v>1.8317114041261072E-5</v>
      </c>
      <c r="F3" s="2">
        <f t="shared" si="0"/>
        <v>3.3551666680056351E-10</v>
      </c>
      <c r="G3" s="2">
        <f t="shared" ref="G3:H3" si="1">F3*F3</f>
        <v>1.1257143370096036E-19</v>
      </c>
      <c r="H3" s="2">
        <f t="shared" si="1"/>
        <v>1.2672327685489716E-38</v>
      </c>
      <c r="I3" s="3">
        <f>SUM(C3:H3)</f>
        <v>-6.112239352956688E-2</v>
      </c>
    </row>
    <row r="4" spans="1:9" x14ac:dyDescent="0.25">
      <c r="A4" s="8">
        <v>2</v>
      </c>
      <c r="B4" s="4">
        <v>100</v>
      </c>
      <c r="C4" s="1">
        <f t="shared" ref="C4:C7" si="2">($B$1-B4)/B4</f>
        <v>0</v>
      </c>
      <c r="D4" s="2">
        <f>C4*C4</f>
        <v>0</v>
      </c>
      <c r="E4" s="2">
        <f t="shared" ref="E4:F4" si="3">D4*D4</f>
        <v>0</v>
      </c>
      <c r="F4" s="2">
        <f t="shared" si="3"/>
        <v>0</v>
      </c>
      <c r="G4" s="2">
        <f t="shared" ref="G4:H4" si="4">F4*F4</f>
        <v>0</v>
      </c>
      <c r="H4" s="2">
        <f t="shared" si="4"/>
        <v>0</v>
      </c>
      <c r="I4" s="3">
        <f t="shared" ref="I4:I7" si="5">SUM(C4:H4)</f>
        <v>0</v>
      </c>
    </row>
    <row r="5" spans="1:9" x14ac:dyDescent="0.25">
      <c r="A5" s="8">
        <v>3</v>
      </c>
      <c r="B5" s="4">
        <v>98</v>
      </c>
      <c r="C5" s="1">
        <f t="shared" si="2"/>
        <v>2.0408163265306121E-2</v>
      </c>
      <c r="D5" s="2">
        <f t="shared" ref="D5:F7" si="6">C5*C5</f>
        <v>4.1649312786339016E-4</v>
      </c>
      <c r="E5" s="2">
        <f t="shared" si="6"/>
        <v>1.7346652555743026E-7</v>
      </c>
      <c r="F5" s="2">
        <f t="shared" si="6"/>
        <v>3.009063548896661E-14</v>
      </c>
      <c r="G5" s="2">
        <f t="shared" ref="G5:H5" si="7">F5*F5</f>
        <v>9.0544634412985688E-28</v>
      </c>
      <c r="H5" s="2">
        <f t="shared" si="7"/>
        <v>8.1983308209812318E-55</v>
      </c>
      <c r="I5" s="3">
        <f t="shared" si="5"/>
        <v>2.0824829859725159E-2</v>
      </c>
    </row>
    <row r="6" spans="1:9" x14ac:dyDescent="0.25">
      <c r="A6" s="8">
        <v>4</v>
      </c>
      <c r="B6" s="4">
        <v>95</v>
      </c>
      <c r="C6" s="1">
        <f t="shared" si="2"/>
        <v>5.2631578947368418E-2</v>
      </c>
      <c r="D6" s="2">
        <f t="shared" si="6"/>
        <v>2.7700831024930744E-3</v>
      </c>
      <c r="E6" s="2">
        <f t="shared" si="6"/>
        <v>7.6733603947176556E-6</v>
      </c>
      <c r="F6" s="2">
        <f t="shared" si="6"/>
        <v>5.8880459747221491E-11</v>
      </c>
      <c r="G6" s="2">
        <f t="shared" ref="G6:H6" si="8">F6*F6</f>
        <v>3.4669085400441701E-21</v>
      </c>
      <c r="H6" s="2">
        <f t="shared" si="8"/>
        <v>1.2019454825031199E-41</v>
      </c>
      <c r="I6" s="3">
        <f t="shared" si="5"/>
        <v>5.5409335469136678E-2</v>
      </c>
    </row>
    <row r="7" spans="1:9" x14ac:dyDescent="0.25">
      <c r="A7" s="8">
        <v>5</v>
      </c>
      <c r="B7" s="4">
        <v>88.5</v>
      </c>
      <c r="C7" s="1">
        <f t="shared" si="2"/>
        <v>0.12994350282485875</v>
      </c>
      <c r="D7" s="2">
        <f t="shared" si="6"/>
        <v>1.6885313926394075E-2</v>
      </c>
      <c r="E7" s="2">
        <f t="shared" si="6"/>
        <v>2.8511382639287772E-4</v>
      </c>
      <c r="F7" s="2">
        <f t="shared" si="6"/>
        <v>8.1289894000388015E-8</v>
      </c>
      <c r="G7" s="2">
        <f t="shared" ref="G7:H7" si="9">F7*F7</f>
        <v>6.6080468665943198E-15</v>
      </c>
      <c r="H7" s="2">
        <f t="shared" si="9"/>
        <v>4.3666283391107009E-29</v>
      </c>
      <c r="I7" s="3">
        <f t="shared" si="5"/>
        <v>0.14711401186754633</v>
      </c>
    </row>
    <row r="9" spans="1:9" x14ac:dyDescent="0.25">
      <c r="G9" s="7" t="s">
        <v>0</v>
      </c>
      <c r="H9" s="7" t="s">
        <v>8</v>
      </c>
      <c r="I9" s="2" t="s">
        <v>14</v>
      </c>
    </row>
    <row r="10" spans="1:9" x14ac:dyDescent="0.25">
      <c r="G10" s="7">
        <v>1</v>
      </c>
      <c r="H10" s="11">
        <v>107</v>
      </c>
      <c r="I10" s="10">
        <f>ABS(($H$15-H10))/100</f>
        <v>9.2999999999999972E-2</v>
      </c>
    </row>
    <row r="11" spans="1:9" x14ac:dyDescent="0.25">
      <c r="G11" s="7">
        <v>2</v>
      </c>
      <c r="H11" s="11">
        <v>100</v>
      </c>
      <c r="I11" s="10">
        <f t="shared" ref="I11:I14" si="10">ABS(($H$15-H11))/100</f>
        <v>2.2999999999999972E-2</v>
      </c>
    </row>
    <row r="12" spans="1:9" x14ac:dyDescent="0.25">
      <c r="G12" s="7">
        <v>3</v>
      </c>
      <c r="H12" s="11">
        <v>98</v>
      </c>
      <c r="I12" s="10">
        <f t="shared" si="10"/>
        <v>2.9999999999999714E-3</v>
      </c>
    </row>
    <row r="13" spans="1:9" x14ac:dyDescent="0.25">
      <c r="G13" s="7">
        <v>4</v>
      </c>
      <c r="H13" s="11">
        <v>95</v>
      </c>
      <c r="I13" s="10">
        <f t="shared" si="10"/>
        <v>2.7000000000000027E-2</v>
      </c>
    </row>
    <row r="14" spans="1:9" x14ac:dyDescent="0.25">
      <c r="G14" s="7">
        <v>5</v>
      </c>
      <c r="H14" s="11">
        <v>88.5</v>
      </c>
      <c r="I14" s="10">
        <f t="shared" si="10"/>
        <v>9.2000000000000026E-2</v>
      </c>
    </row>
    <row r="15" spans="1:9" x14ac:dyDescent="0.25">
      <c r="G15" s="7" t="s">
        <v>9</v>
      </c>
      <c r="H15" s="2">
        <f>SUM(H10:H14)/5</f>
        <v>97.7</v>
      </c>
    </row>
    <row r="16" spans="1:9" x14ac:dyDescent="0.25">
      <c r="G16" s="2" t="s">
        <v>10</v>
      </c>
      <c r="H16" s="2">
        <f>H15/B1</f>
        <v>0.97699999999999998</v>
      </c>
    </row>
    <row r="17" spans="1:9" x14ac:dyDescent="0.25">
      <c r="G17" s="2" t="s">
        <v>13</v>
      </c>
      <c r="H17" s="12">
        <f>H16*E1</f>
        <v>405.45499999999998</v>
      </c>
    </row>
    <row r="18" spans="1:9" x14ac:dyDescent="0.25">
      <c r="A18" s="2" t="s">
        <v>15</v>
      </c>
      <c r="B18" s="9">
        <f>INDEX(LINEST(I3:I7,A3:A7^{1,2}),1,2)</f>
        <v>1.5077825417462729E-2</v>
      </c>
    </row>
    <row r="19" spans="1:9" ht="18.75" x14ac:dyDescent="0.3">
      <c r="A19" s="2" t="s">
        <v>16</v>
      </c>
      <c r="B19" s="9">
        <f>INDEX(LINEST(I3:I7,A3:A7^{1,2}),1)</f>
        <v>5.3517315348122632E-3</v>
      </c>
      <c r="D19" s="13" t="str">
        <f>"M592 D0"&amp;" A"&amp;B18&amp;" B"&amp;B19</f>
        <v>M592 D0 A0,0150778254174627 B0,00535173153481226</v>
      </c>
      <c r="E19" s="13"/>
      <c r="F19" s="13"/>
      <c r="G19" s="13"/>
      <c r="H19" s="13"/>
      <c r="I19" s="13"/>
    </row>
    <row r="20" spans="1:9" x14ac:dyDescent="0.25">
      <c r="A20" s="2" t="s">
        <v>17</v>
      </c>
      <c r="B20" s="2">
        <f>INDEX(LINEST(I3:I7,A3:A7^{1,2}),1,3)</f>
        <v>-7.1657366401954831E-2</v>
      </c>
    </row>
  </sheetData>
  <mergeCells count="1">
    <mergeCell ref="D19:I19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Cozier</dc:creator>
  <cp:lastModifiedBy>Miguel Ángel Casero Gómez-Pastrana</cp:lastModifiedBy>
  <dcterms:created xsi:type="dcterms:W3CDTF">2018-07-11T00:26:55Z</dcterms:created>
  <dcterms:modified xsi:type="dcterms:W3CDTF">2019-10-18T11:14:39Z</dcterms:modified>
</cp:coreProperties>
</file>