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Research\RepRap\_UBL\"/>
    </mc:Choice>
  </mc:AlternateContent>
  <xr:revisionPtr revIDLastSave="0" documentId="8_{C327377F-2A69-4259-9FF8-85C869407178}" xr6:coauthVersionLast="36" xr6:coauthVersionMax="36" xr10:uidLastSave="{00000000-0000-0000-0000-000000000000}"/>
  <bookViews>
    <workbookView xWindow="0" yWindow="0" windowWidth="28800" windowHeight="10725" activeTab="2" xr2:uid="{2CAB8D55-4695-4AC4-8A53-82EA30CD158B}"/>
  </bookViews>
  <sheets>
    <sheet name="Original" sheetId="1" r:id="rId1"/>
    <sheet name="Mod" sheetId="2" r:id="rId2"/>
    <sheet name="Mod with differences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A1" i="3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28" i="3"/>
  <c r="A20" i="3"/>
  <c r="A133" i="3"/>
  <c r="A29" i="3"/>
  <c r="A243" i="3"/>
  <c r="A235" i="3"/>
  <c r="A227" i="3"/>
  <c r="A219" i="3"/>
  <c r="A211" i="3"/>
  <c r="A203" i="3"/>
  <c r="A195" i="3"/>
  <c r="A187" i="3"/>
  <c r="A179" i="3"/>
  <c r="A171" i="3"/>
  <c r="A163" i="3"/>
  <c r="A155" i="3"/>
  <c r="A147" i="3"/>
  <c r="A139" i="3"/>
  <c r="A131" i="3"/>
  <c r="A123" i="3"/>
  <c r="A115" i="3"/>
  <c r="A107" i="3"/>
  <c r="A99" i="3"/>
  <c r="A91" i="3"/>
  <c r="A83" i="3"/>
  <c r="A75" i="3"/>
  <c r="A67" i="3"/>
  <c r="A59" i="3"/>
  <c r="A51" i="3"/>
  <c r="A43" i="3"/>
  <c r="A35" i="3"/>
  <c r="A27" i="3"/>
  <c r="A242" i="3"/>
  <c r="A234" i="3"/>
  <c r="A226" i="3"/>
  <c r="A218" i="3"/>
  <c r="A210" i="3"/>
  <c r="A202" i="3"/>
  <c r="A194" i="3"/>
  <c r="A186" i="3"/>
  <c r="A178" i="3"/>
  <c r="A170" i="3"/>
  <c r="A162" i="3"/>
  <c r="A154" i="3"/>
  <c r="A146" i="3"/>
  <c r="A138" i="3"/>
  <c r="A130" i="3"/>
  <c r="A122" i="3"/>
  <c r="A114" i="3"/>
  <c r="A106" i="3"/>
  <c r="A98" i="3"/>
  <c r="A90" i="3"/>
  <c r="A82" i="3"/>
  <c r="A74" i="3"/>
  <c r="A66" i="3"/>
  <c r="A58" i="3"/>
  <c r="A50" i="3"/>
  <c r="A42" i="3"/>
  <c r="A26" i="3"/>
  <c r="A205" i="3"/>
  <c r="A157" i="3"/>
  <c r="A125" i="3"/>
  <c r="A93" i="3"/>
  <c r="A69" i="3"/>
  <c r="A45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145" i="3"/>
  <c r="A137" i="3"/>
  <c r="A129" i="3"/>
  <c r="A121" i="3"/>
  <c r="A113" i="3"/>
  <c r="A105" i="3"/>
  <c r="A97" i="3"/>
  <c r="A89" i="3"/>
  <c r="A81" i="3"/>
  <c r="A73" i="3"/>
  <c r="A65" i="3"/>
  <c r="A57" i="3"/>
  <c r="A49" i="3"/>
  <c r="A41" i="3"/>
  <c r="A33" i="3"/>
  <c r="A25" i="3"/>
  <c r="A221" i="3"/>
  <c r="A173" i="3"/>
  <c r="A117" i="3"/>
  <c r="A85" i="3"/>
  <c r="A53" i="3"/>
  <c r="A240" i="3"/>
  <c r="A232" i="3"/>
  <c r="A224" i="3"/>
  <c r="A216" i="3"/>
  <c r="A208" i="3"/>
  <c r="A200" i="3"/>
  <c r="A192" i="3"/>
  <c r="A184" i="3"/>
  <c r="A176" i="3"/>
  <c r="A168" i="3"/>
  <c r="A160" i="3"/>
  <c r="A152" i="3"/>
  <c r="A144" i="3"/>
  <c r="A136" i="3"/>
  <c r="A128" i="3"/>
  <c r="A120" i="3"/>
  <c r="A112" i="3"/>
  <c r="A104" i="3"/>
  <c r="A96" i="3"/>
  <c r="A88" i="3"/>
  <c r="A80" i="3"/>
  <c r="A72" i="3"/>
  <c r="A64" i="3"/>
  <c r="A56" i="3"/>
  <c r="A48" i="3"/>
  <c r="A40" i="3"/>
  <c r="A32" i="3"/>
  <c r="A24" i="3"/>
  <c r="A213" i="3"/>
  <c r="A149" i="3"/>
  <c r="A101" i="3"/>
  <c r="A3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31" i="3"/>
  <c r="A23" i="3"/>
  <c r="A238" i="3"/>
  <c r="A230" i="3"/>
  <c r="A222" i="3"/>
  <c r="A214" i="3"/>
  <c r="A206" i="3"/>
  <c r="A198" i="3"/>
  <c r="A190" i="3"/>
  <c r="A182" i="3"/>
  <c r="A174" i="3"/>
  <c r="A166" i="3"/>
  <c r="A158" i="3"/>
  <c r="A150" i="3"/>
  <c r="A142" i="3"/>
  <c r="A134" i="3"/>
  <c r="A126" i="3"/>
  <c r="A118" i="3"/>
  <c r="A110" i="3"/>
  <c r="A102" i="3"/>
  <c r="A94" i="3"/>
  <c r="A86" i="3"/>
  <c r="A78" i="3"/>
  <c r="A70" i="3"/>
  <c r="A62" i="3"/>
  <c r="A54" i="3"/>
  <c r="A46" i="3"/>
  <c r="A38" i="3"/>
  <c r="A30" i="3"/>
  <c r="A22" i="3"/>
  <c r="A237" i="3"/>
  <c r="A229" i="3"/>
  <c r="A197" i="3"/>
  <c r="A189" i="3"/>
  <c r="A181" i="3"/>
  <c r="A165" i="3"/>
  <c r="A141" i="3"/>
  <c r="A109" i="3"/>
  <c r="A77" i="3"/>
  <c r="A61" i="3"/>
  <c r="A21" i="3"/>
  <c r="A34" i="3" l="1"/>
</calcChain>
</file>

<file path=xl/sharedStrings.xml><?xml version="1.0" encoding="utf-8"?>
<sst xmlns="http://schemas.openxmlformats.org/spreadsheetml/2006/main" count="8" uniqueCount="4">
  <si>
    <t>Before + Fill up</t>
  </si>
  <si>
    <t>0,0</t>
  </si>
  <si>
    <t>GCODE</t>
  </si>
  <si>
    <t>G29 I999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</si>
</sst>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1034-7649-4390-A223-5FBAABF5ED37}">
  <sheetPr>
    <pageSetUpPr fitToPage="1"/>
  </sheetPr>
  <dimension ref="A1:O17"/>
  <sheetViews>
    <sheetView workbookViewId="0">
      <selection activeCell="B21" sqref="B20:C21"/>
    </sheetView>
  </sheetViews>
  <sheetFormatPr defaultRowHeight="15" x14ac:dyDescent="0.25"/>
  <cols>
    <col min="1" max="15" width="7.28515625" customWidth="1"/>
  </cols>
  <sheetData>
    <row r="1" spans="1:15" ht="50.25" customHeight="1" x14ac:dyDescent="0.25">
      <c r="A1">
        <v>-0.26900000000000002</v>
      </c>
      <c r="B1">
        <v>-0.26900000000000002</v>
      </c>
      <c r="C1">
        <v>-0.246</v>
      </c>
      <c r="D1">
        <v>-0.25600000000000001</v>
      </c>
      <c r="E1">
        <v>-0.28799999999999998</v>
      </c>
      <c r="F1">
        <v>-0.33700000000000002</v>
      </c>
      <c r="G1">
        <v>-0.40899999999999997</v>
      </c>
      <c r="H1">
        <v>-0.48199999999999998</v>
      </c>
      <c r="I1">
        <v>-0.58599999999999997</v>
      </c>
      <c r="J1">
        <v>-0.70299999999999996</v>
      </c>
      <c r="K1">
        <v>-0.83199999999999996</v>
      </c>
      <c r="L1">
        <v>-0.98499999999999999</v>
      </c>
      <c r="M1">
        <v>-1.155</v>
      </c>
      <c r="N1">
        <v>-1.3280000000000001</v>
      </c>
      <c r="O1">
        <v>-1.3280000000000001</v>
      </c>
    </row>
    <row r="2" spans="1:15" ht="50.25" customHeight="1" x14ac:dyDescent="0.25">
      <c r="A2">
        <v>-0.26900000000000002</v>
      </c>
      <c r="B2">
        <v>-0.26900000000000002</v>
      </c>
      <c r="C2">
        <v>-0.246</v>
      </c>
      <c r="D2">
        <v>-0.25600000000000001</v>
      </c>
      <c r="E2">
        <v>-0.28799999999999998</v>
      </c>
      <c r="F2">
        <v>-0.33700000000000002</v>
      </c>
      <c r="G2">
        <v>-0.40899999999999997</v>
      </c>
      <c r="H2">
        <v>-0.48199999999999998</v>
      </c>
      <c r="I2">
        <v>-0.58599999999999997</v>
      </c>
      <c r="J2">
        <v>-0.70299999999999996</v>
      </c>
      <c r="K2">
        <v>-0.83199999999999996</v>
      </c>
      <c r="L2">
        <v>-0.98499999999999999</v>
      </c>
      <c r="M2">
        <v>-1.155</v>
      </c>
      <c r="N2">
        <v>-1.3280000000000001</v>
      </c>
      <c r="O2">
        <v>-1.3280000000000001</v>
      </c>
    </row>
    <row r="3" spans="1:15" ht="50.25" customHeight="1" x14ac:dyDescent="0.25">
      <c r="A3">
        <v>-0.19900000000000001</v>
      </c>
      <c r="B3">
        <v>-0.19900000000000001</v>
      </c>
      <c r="C3">
        <v>-0.186</v>
      </c>
      <c r="D3">
        <v>-0.18099999999999999</v>
      </c>
      <c r="E3">
        <v>-0.20899999999999999</v>
      </c>
      <c r="F3">
        <v>-0.25800000000000001</v>
      </c>
      <c r="G3">
        <v>-0.32800000000000001</v>
      </c>
      <c r="H3">
        <v>-0.39100000000000001</v>
      </c>
      <c r="I3">
        <v>-0.47</v>
      </c>
      <c r="J3">
        <v>-0.58599999999999997</v>
      </c>
      <c r="K3">
        <v>-0.71099999999999997</v>
      </c>
      <c r="L3">
        <v>-0.86</v>
      </c>
      <c r="M3">
        <v>-1.0369999999999999</v>
      </c>
      <c r="N3">
        <v>-1.2190000000000001</v>
      </c>
      <c r="O3">
        <v>-1.2190000000000001</v>
      </c>
    </row>
    <row r="4" spans="1:15" ht="50.25" customHeight="1" x14ac:dyDescent="0.25">
      <c r="A4">
        <v>-0.112</v>
      </c>
      <c r="B4">
        <v>-0.112</v>
      </c>
      <c r="C4">
        <v>-9.0999999999999998E-2</v>
      </c>
      <c r="D4">
        <v>-0.105</v>
      </c>
      <c r="E4">
        <v>-0.123</v>
      </c>
      <c r="F4">
        <v>-0.17399999999999999</v>
      </c>
      <c r="G4">
        <v>-0.23599999999999999</v>
      </c>
      <c r="H4">
        <v>-0.29799999999999999</v>
      </c>
      <c r="I4">
        <v>-0.38</v>
      </c>
      <c r="J4">
        <v>-0.499</v>
      </c>
      <c r="K4">
        <v>-0.63</v>
      </c>
      <c r="L4">
        <v>-0.78100000000000003</v>
      </c>
      <c r="M4">
        <v>-0.93500000000000005</v>
      </c>
      <c r="N4">
        <v>-1.1060000000000001</v>
      </c>
      <c r="O4">
        <v>-1.1060000000000001</v>
      </c>
    </row>
    <row r="5" spans="1:15" ht="50.25" customHeight="1" x14ac:dyDescent="0.25">
      <c r="A5">
        <v>-4.3999999999999997E-2</v>
      </c>
      <c r="B5">
        <v>-4.3999999999999997E-2</v>
      </c>
      <c r="C5">
        <v>-2.1999999999999999E-2</v>
      </c>
      <c r="D5">
        <v>-2.5000000000000001E-2</v>
      </c>
      <c r="E5">
        <v>-3.5000000000000003E-2</v>
      </c>
      <c r="F5">
        <v>-7.1999999999999995E-2</v>
      </c>
      <c r="G5">
        <v>-0.13400000000000001</v>
      </c>
      <c r="H5">
        <v>-0.19900000000000001</v>
      </c>
      <c r="I5">
        <v>-0.30399999999999999</v>
      </c>
      <c r="J5">
        <v>-0.40200000000000002</v>
      </c>
      <c r="K5">
        <v>-0.52500000000000002</v>
      </c>
      <c r="L5">
        <v>-0.65800000000000003</v>
      </c>
      <c r="M5">
        <v>-0.80300000000000005</v>
      </c>
      <c r="N5">
        <v>-0.96599999999999997</v>
      </c>
      <c r="O5">
        <v>-0.96599999999999997</v>
      </c>
    </row>
    <row r="6" spans="1:15" ht="50.25" customHeight="1" x14ac:dyDescent="0.25">
      <c r="A6">
        <v>-3.0000000000000001E-3</v>
      </c>
      <c r="B6">
        <v>-3.0000000000000001E-3</v>
      </c>
      <c r="C6">
        <v>2.7E-2</v>
      </c>
      <c r="D6">
        <v>3.6999999999999998E-2</v>
      </c>
      <c r="E6">
        <v>2.7E-2</v>
      </c>
      <c r="F6">
        <v>-8.0000000000000002E-3</v>
      </c>
      <c r="G6">
        <v>-6.5000000000000002E-2</v>
      </c>
      <c r="H6">
        <v>-0.126</v>
      </c>
      <c r="I6">
        <v>-0.216</v>
      </c>
      <c r="J6">
        <v>-0.313</v>
      </c>
      <c r="K6">
        <v>-0.443</v>
      </c>
      <c r="L6">
        <v>-0.56699999999999995</v>
      </c>
      <c r="M6">
        <v>-0.73099999999999998</v>
      </c>
      <c r="N6">
        <v>-0.90100000000000002</v>
      </c>
      <c r="O6">
        <v>-0.90100000000000002</v>
      </c>
    </row>
    <row r="7" spans="1:15" ht="50.25" customHeight="1" x14ac:dyDescent="0.25">
      <c r="A7">
        <v>1.4E-2</v>
      </c>
      <c r="B7">
        <v>1.4E-2</v>
      </c>
      <c r="C7">
        <v>4.7E-2</v>
      </c>
      <c r="D7">
        <v>6.0999999999999999E-2</v>
      </c>
      <c r="E7">
        <v>0.06</v>
      </c>
      <c r="F7">
        <v>1.7999999999999999E-2</v>
      </c>
      <c r="G7">
        <v>-2.5000000000000001E-2</v>
      </c>
      <c r="H7">
        <v>-7.8E-2</v>
      </c>
      <c r="I7">
        <v>-0.17399999999999999</v>
      </c>
      <c r="J7">
        <v>-0.26</v>
      </c>
      <c r="K7">
        <v>-0.378</v>
      </c>
      <c r="L7">
        <v>-0.51800000000000002</v>
      </c>
      <c r="M7">
        <v>-0.67100000000000004</v>
      </c>
      <c r="N7">
        <v>-0.84</v>
      </c>
      <c r="O7">
        <v>-0.84</v>
      </c>
    </row>
    <row r="8" spans="1:15" ht="50.25" customHeight="1" x14ac:dyDescent="0.25">
      <c r="A8">
        <v>4.8000000000000001E-2</v>
      </c>
      <c r="B8">
        <v>4.8000000000000001E-2</v>
      </c>
      <c r="C8">
        <v>8.5999999999999993E-2</v>
      </c>
      <c r="D8">
        <v>8.5999999999999993E-2</v>
      </c>
      <c r="E8">
        <v>3.5999999999999997E-2</v>
      </c>
      <c r="F8">
        <v>-2.5000000000000001E-2</v>
      </c>
      <c r="G8">
        <v>-4.8000000000000001E-2</v>
      </c>
      <c r="H8">
        <v>-7.6999999999999999E-2</v>
      </c>
      <c r="I8">
        <v>-0.14399999999999999</v>
      </c>
      <c r="J8">
        <v>-0.23599999999999999</v>
      </c>
      <c r="K8">
        <v>-0.33700000000000002</v>
      </c>
      <c r="L8">
        <v>-0.46300000000000002</v>
      </c>
      <c r="M8">
        <v>-0.61299999999999999</v>
      </c>
      <c r="N8">
        <v>-0.76900000000000002</v>
      </c>
      <c r="O8">
        <v>-0.76900000000000002</v>
      </c>
    </row>
    <row r="9" spans="1:15" ht="50.25" customHeight="1" x14ac:dyDescent="0.25">
      <c r="A9">
        <v>6.8000000000000005E-2</v>
      </c>
      <c r="B9">
        <v>6.8000000000000005E-2</v>
      </c>
      <c r="C9">
        <v>0.10100000000000001</v>
      </c>
      <c r="D9">
        <v>9.8000000000000004E-2</v>
      </c>
      <c r="E9">
        <v>5.3999999999999999E-2</v>
      </c>
      <c r="F9">
        <v>-5.0000000000000001E-3</v>
      </c>
      <c r="G9">
        <v>-3.1E-2</v>
      </c>
      <c r="H9">
        <v>-6.3E-2</v>
      </c>
      <c r="I9">
        <v>-0.13</v>
      </c>
      <c r="J9">
        <v>-0.21299999999999999</v>
      </c>
      <c r="K9">
        <v>-0.32200000000000001</v>
      </c>
      <c r="L9">
        <v>-0.439</v>
      </c>
      <c r="M9">
        <v>-0.58599999999999997</v>
      </c>
      <c r="N9">
        <v>-0.73699999999999999</v>
      </c>
      <c r="O9">
        <v>-0.73699999999999999</v>
      </c>
    </row>
    <row r="10" spans="1:15" ht="50.25" customHeight="1" x14ac:dyDescent="0.25">
      <c r="A10">
        <v>5.3999999999999999E-2</v>
      </c>
      <c r="B10">
        <v>5.3999999999999999E-2</v>
      </c>
      <c r="C10">
        <v>8.8999999999999996E-2</v>
      </c>
      <c r="D10">
        <v>0.1</v>
      </c>
      <c r="E10">
        <v>8.1000000000000003E-2</v>
      </c>
      <c r="F10">
        <v>4.9000000000000002E-2</v>
      </c>
      <c r="G10">
        <v>6.0000000000000001E-3</v>
      </c>
      <c r="H10">
        <v>-5.3999999999999999E-2</v>
      </c>
      <c r="I10">
        <v>-0.13200000000000001</v>
      </c>
      <c r="J10">
        <v>-0.222</v>
      </c>
      <c r="K10">
        <v>-0.32800000000000001</v>
      </c>
      <c r="L10">
        <v>-0.438</v>
      </c>
      <c r="M10">
        <v>-0.56799999999999995</v>
      </c>
      <c r="N10">
        <v>-0.71299999999999997</v>
      </c>
      <c r="O10">
        <v>-0.71299999999999997</v>
      </c>
    </row>
    <row r="11" spans="1:15" ht="50.25" customHeight="1" x14ac:dyDescent="0.25">
      <c r="A11">
        <v>3.6999999999999998E-2</v>
      </c>
      <c r="B11">
        <v>3.6999999999999998E-2</v>
      </c>
      <c r="C11">
        <v>6.8000000000000005E-2</v>
      </c>
      <c r="D11">
        <v>8.2000000000000003E-2</v>
      </c>
      <c r="E11">
        <v>0.06</v>
      </c>
      <c r="F11">
        <v>4.1000000000000002E-2</v>
      </c>
      <c r="G11">
        <v>-8.0000000000000002E-3</v>
      </c>
      <c r="H11">
        <v>-6.2E-2</v>
      </c>
      <c r="I11">
        <v>-0.154</v>
      </c>
      <c r="J11">
        <v>-0.23400000000000001</v>
      </c>
      <c r="K11">
        <v>-0.33800000000000002</v>
      </c>
      <c r="L11">
        <v>-0.44700000000000001</v>
      </c>
      <c r="M11">
        <v>-0.57099999999999995</v>
      </c>
      <c r="N11">
        <v>-0.72399999999999998</v>
      </c>
      <c r="O11">
        <v>-0.72399999999999998</v>
      </c>
    </row>
    <row r="12" spans="1:15" ht="50.25" customHeight="1" x14ac:dyDescent="0.25">
      <c r="A12">
        <v>1.4E-2</v>
      </c>
      <c r="B12">
        <v>1.4E-2</v>
      </c>
      <c r="C12">
        <v>3.7999999999999999E-2</v>
      </c>
      <c r="D12">
        <v>3.9E-2</v>
      </c>
      <c r="E12">
        <v>0.02</v>
      </c>
      <c r="F12">
        <v>-3.0000000000000001E-3</v>
      </c>
      <c r="G12">
        <v>-4.7E-2</v>
      </c>
      <c r="H12">
        <v>-0.106</v>
      </c>
      <c r="I12">
        <v>-0.18</v>
      </c>
      <c r="J12">
        <v>-0.28100000000000003</v>
      </c>
      <c r="K12">
        <v>-0.36499999999999999</v>
      </c>
      <c r="L12">
        <v>-0.48799999999999999</v>
      </c>
      <c r="M12">
        <v>-0.61299999999999999</v>
      </c>
      <c r="N12">
        <v>-0.745</v>
      </c>
      <c r="O12">
        <v>-0.745</v>
      </c>
    </row>
    <row r="13" spans="1:15" ht="50.25" customHeight="1" x14ac:dyDescent="0.25">
      <c r="A13">
        <v>1.4E-2</v>
      </c>
      <c r="B13">
        <v>1.4E-2</v>
      </c>
      <c r="C13">
        <v>3.7999999999999999E-2</v>
      </c>
      <c r="D13">
        <v>3.9E-2</v>
      </c>
      <c r="E13">
        <v>0.02</v>
      </c>
      <c r="F13">
        <v>-3.0000000000000001E-3</v>
      </c>
      <c r="G13">
        <v>-4.7E-2</v>
      </c>
      <c r="H13">
        <v>-0.106</v>
      </c>
      <c r="I13">
        <v>-0.18</v>
      </c>
      <c r="J13">
        <v>-0.28100000000000003</v>
      </c>
      <c r="K13">
        <v>-0.36499999999999999</v>
      </c>
      <c r="L13">
        <v>-0.48799999999999999</v>
      </c>
      <c r="M13">
        <v>-0.61299999999999999</v>
      </c>
      <c r="N13">
        <v>-0.745</v>
      </c>
      <c r="O13">
        <v>-0.745</v>
      </c>
    </row>
    <row r="14" spans="1:15" ht="50.25" customHeight="1" x14ac:dyDescent="0.25">
      <c r="A14">
        <v>1.4E-2</v>
      </c>
      <c r="B14">
        <v>1.4E-2</v>
      </c>
      <c r="C14">
        <v>3.7999999999999999E-2</v>
      </c>
      <c r="D14">
        <v>3.9E-2</v>
      </c>
      <c r="E14">
        <v>0.02</v>
      </c>
      <c r="F14">
        <v>-3.0000000000000001E-3</v>
      </c>
      <c r="G14">
        <v>-4.7E-2</v>
      </c>
      <c r="H14">
        <v>-0.106</v>
      </c>
      <c r="I14">
        <v>-0.18</v>
      </c>
      <c r="J14">
        <v>-0.28100000000000003</v>
      </c>
      <c r="K14">
        <v>-0.36499999999999999</v>
      </c>
      <c r="L14">
        <v>-0.48799999999999999</v>
      </c>
      <c r="M14">
        <v>-0.61299999999999999</v>
      </c>
      <c r="N14">
        <v>-0.745</v>
      </c>
      <c r="O14">
        <v>-0.745</v>
      </c>
    </row>
    <row r="15" spans="1:15" ht="50.25" customHeight="1" x14ac:dyDescent="0.25">
      <c r="A15">
        <v>1.4E-2</v>
      </c>
      <c r="B15">
        <v>1.4E-2</v>
      </c>
      <c r="C15">
        <v>3.7999999999999999E-2</v>
      </c>
      <c r="D15">
        <v>3.9E-2</v>
      </c>
      <c r="E15">
        <v>0.02</v>
      </c>
      <c r="F15">
        <v>-3.0000000000000001E-3</v>
      </c>
      <c r="G15">
        <v>-4.7E-2</v>
      </c>
      <c r="H15">
        <v>-0.106</v>
      </c>
      <c r="I15">
        <v>-0.18</v>
      </c>
      <c r="J15">
        <v>-0.28100000000000003</v>
      </c>
      <c r="K15">
        <v>-0.36499999999999999</v>
      </c>
      <c r="L15">
        <v>-0.48799999999999999</v>
      </c>
      <c r="M15">
        <v>-0.61299999999999999</v>
      </c>
      <c r="N15">
        <v>-0.745</v>
      </c>
      <c r="O15">
        <v>-0.745</v>
      </c>
    </row>
    <row r="16" spans="1:15" x14ac:dyDescent="0.25">
      <c r="A16" s="1" t="s">
        <v>1</v>
      </c>
    </row>
    <row r="17" spans="1:1" x14ac:dyDescent="0.25">
      <c r="A17" t="s">
        <v>0</v>
      </c>
    </row>
  </sheetData>
  <conditionalFormatting sqref="A1:O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82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14243-5949-4736-9C9E-36B79EC6331E}">
  <sheetPr>
    <pageSetUpPr fitToPage="1"/>
  </sheetPr>
  <dimension ref="A1:AE244"/>
  <sheetViews>
    <sheetView workbookViewId="0">
      <selection activeCell="AE15" sqref="AE15"/>
    </sheetView>
  </sheetViews>
  <sheetFormatPr defaultColWidth="7.42578125" defaultRowHeight="18" customHeight="1" x14ac:dyDescent="0.25"/>
  <sheetData>
    <row r="1" spans="1:31" ht="18" customHeight="1" x14ac:dyDescent="0.25">
      <c r="A1">
        <v>-0.26900000000000002</v>
      </c>
      <c r="B1">
        <v>-0.26900000000000002</v>
      </c>
      <c r="C1">
        <v>-0.246</v>
      </c>
      <c r="D1">
        <v>-0.25600000000000001</v>
      </c>
      <c r="E1">
        <v>-0.28799999999999998</v>
      </c>
      <c r="F1">
        <v>-0.33700000000000002</v>
      </c>
      <c r="G1">
        <v>-0.40899999999999997</v>
      </c>
      <c r="H1">
        <v>-0.48199999999999998</v>
      </c>
      <c r="I1">
        <v>-0.58599999999999997</v>
      </c>
      <c r="J1">
        <v>-0.70299999999999996</v>
      </c>
      <c r="K1">
        <v>-0.83199999999999996</v>
      </c>
      <c r="L1">
        <v>-0.98499999999999999</v>
      </c>
      <c r="M1">
        <v>-1.155</v>
      </c>
      <c r="N1">
        <v>-1.3280000000000001</v>
      </c>
      <c r="O1">
        <v>-1.3280000000000001</v>
      </c>
      <c r="Q1">
        <f>A1-Original!A1</f>
        <v>0</v>
      </c>
      <c r="R1">
        <f>B1-Original!B1</f>
        <v>0</v>
      </c>
      <c r="S1">
        <f>C1-Original!C1</f>
        <v>0</v>
      </c>
      <c r="T1">
        <f>D1-Original!D1</f>
        <v>0</v>
      </c>
      <c r="U1">
        <f>E1-Original!E1</f>
        <v>0</v>
      </c>
      <c r="V1">
        <f>F1-Original!F1</f>
        <v>0</v>
      </c>
      <c r="W1">
        <f>G1-Original!G1</f>
        <v>0</v>
      </c>
      <c r="X1">
        <f>H1-Original!H1</f>
        <v>0</v>
      </c>
      <c r="Y1">
        <f>I1-Original!I1</f>
        <v>0</v>
      </c>
      <c r="Z1">
        <f>J1-Original!J1</f>
        <v>0</v>
      </c>
      <c r="AA1">
        <f>K1-Original!K1</f>
        <v>0</v>
      </c>
      <c r="AB1">
        <f>L1-Original!L1</f>
        <v>0</v>
      </c>
      <c r="AC1">
        <f>M1-Original!M1</f>
        <v>0</v>
      </c>
      <c r="AD1">
        <f>N1-Original!N1</f>
        <v>0</v>
      </c>
      <c r="AE1">
        <f>O1-Original!O1</f>
        <v>0</v>
      </c>
    </row>
    <row r="2" spans="1:31" ht="18" customHeight="1" x14ac:dyDescent="0.25">
      <c r="A2">
        <v>-0.26900000000000002</v>
      </c>
      <c r="B2">
        <v>-0.26900000000000002</v>
      </c>
      <c r="C2">
        <v>-0.246</v>
      </c>
      <c r="D2">
        <v>-0.25600000000000001</v>
      </c>
      <c r="E2">
        <v>-0.28799999999999998</v>
      </c>
      <c r="F2">
        <v>-0.33700000000000002</v>
      </c>
      <c r="G2">
        <v>-0.40899999999999997</v>
      </c>
      <c r="H2">
        <v>-0.48199999999999998</v>
      </c>
      <c r="I2">
        <v>-0.58599999999999997</v>
      </c>
      <c r="J2">
        <v>-0.70299999999999996</v>
      </c>
      <c r="K2">
        <v>-0.83199999999999996</v>
      </c>
      <c r="L2">
        <v>-0.98499999999999999</v>
      </c>
      <c r="M2">
        <v>-1.155</v>
      </c>
      <c r="N2">
        <v>-1.3280000000000001</v>
      </c>
      <c r="O2">
        <v>-1.3280000000000001</v>
      </c>
      <c r="Q2">
        <f>A2-Original!A2</f>
        <v>0</v>
      </c>
      <c r="R2">
        <f>B2-Original!B2</f>
        <v>0</v>
      </c>
      <c r="S2">
        <f>C2-Original!C2</f>
        <v>0</v>
      </c>
      <c r="T2">
        <f>D2-Original!D2</f>
        <v>0</v>
      </c>
      <c r="U2">
        <f>E2-Original!E2</f>
        <v>0</v>
      </c>
      <c r="V2">
        <f>F2-Original!F2</f>
        <v>0</v>
      </c>
      <c r="W2">
        <f>G2-Original!G2</f>
        <v>0</v>
      </c>
      <c r="X2">
        <f>H2-Original!H2</f>
        <v>0</v>
      </c>
      <c r="Y2">
        <f>I2-Original!I2</f>
        <v>0</v>
      </c>
      <c r="Z2">
        <f>J2-Original!J2</f>
        <v>0</v>
      </c>
      <c r="AA2">
        <f>K2-Original!K2</f>
        <v>0</v>
      </c>
      <c r="AB2">
        <f>L2-Original!L2</f>
        <v>0</v>
      </c>
      <c r="AC2">
        <f>M2-Original!M2</f>
        <v>0</v>
      </c>
      <c r="AD2">
        <f>N2-Original!N2</f>
        <v>0</v>
      </c>
      <c r="AE2">
        <f>O2-Original!O2</f>
        <v>0</v>
      </c>
    </row>
    <row r="3" spans="1:31" ht="18" customHeight="1" x14ac:dyDescent="0.25">
      <c r="A3">
        <v>-0.19900000000000001</v>
      </c>
      <c r="B3">
        <v>-0.19900000000000001</v>
      </c>
      <c r="C3">
        <v>-0.186</v>
      </c>
      <c r="D3">
        <v>-0.18099999999999999</v>
      </c>
      <c r="E3">
        <v>-0.20899999999999999</v>
      </c>
      <c r="F3">
        <v>-0.25800000000000001</v>
      </c>
      <c r="G3">
        <v>-0.32800000000000001</v>
      </c>
      <c r="H3">
        <v>-0.39100000000000001</v>
      </c>
      <c r="I3">
        <v>-0.47</v>
      </c>
      <c r="J3">
        <v>-0.58599999999999997</v>
      </c>
      <c r="K3">
        <v>-0.71099999999999997</v>
      </c>
      <c r="L3">
        <v>-0.86</v>
      </c>
      <c r="M3">
        <v>-1.0369999999999999</v>
      </c>
      <c r="N3">
        <v>-1.2190000000000001</v>
      </c>
      <c r="O3">
        <v>-1.2190000000000001</v>
      </c>
      <c r="Q3">
        <f>A3-Original!A3</f>
        <v>0</v>
      </c>
      <c r="R3">
        <f>B3-Original!B3</f>
        <v>0</v>
      </c>
      <c r="S3">
        <f>C3-Original!C3</f>
        <v>0</v>
      </c>
      <c r="T3">
        <f>D3-Original!D3</f>
        <v>0</v>
      </c>
      <c r="U3">
        <f>E3-Original!E3</f>
        <v>0</v>
      </c>
      <c r="V3">
        <f>F3-Original!F3</f>
        <v>0</v>
      </c>
      <c r="W3">
        <f>G3-Original!G3</f>
        <v>0</v>
      </c>
      <c r="X3">
        <f>H3-Original!H3</f>
        <v>0</v>
      </c>
      <c r="Y3">
        <f>I3-Original!I3</f>
        <v>0</v>
      </c>
      <c r="Z3">
        <f>J3-Original!J3</f>
        <v>0</v>
      </c>
      <c r="AA3">
        <f>K3-Original!K3</f>
        <v>0</v>
      </c>
      <c r="AB3">
        <f>L3-Original!L3</f>
        <v>0</v>
      </c>
      <c r="AC3">
        <f>M3-Original!M3</f>
        <v>0</v>
      </c>
      <c r="AD3">
        <f>N3-Original!N3</f>
        <v>0</v>
      </c>
      <c r="AE3">
        <f>O3-Original!O3</f>
        <v>0</v>
      </c>
    </row>
    <row r="4" spans="1:31" ht="18" customHeight="1" x14ac:dyDescent="0.25">
      <c r="A4">
        <v>-0.112</v>
      </c>
      <c r="B4">
        <v>-0.112</v>
      </c>
      <c r="C4">
        <v>-9.0999999999999998E-2</v>
      </c>
      <c r="D4">
        <v>-0.105</v>
      </c>
      <c r="E4">
        <v>-0.123</v>
      </c>
      <c r="F4">
        <v>-0.17399999999999999</v>
      </c>
      <c r="G4">
        <v>-0.23599999999999999</v>
      </c>
      <c r="H4">
        <v>-0.29799999999999999</v>
      </c>
      <c r="I4">
        <v>-0.38</v>
      </c>
      <c r="J4">
        <v>-0.499</v>
      </c>
      <c r="K4">
        <v>-0.63</v>
      </c>
      <c r="L4">
        <v>-0.78100000000000003</v>
      </c>
      <c r="M4">
        <v>-0.93500000000000005</v>
      </c>
      <c r="N4">
        <v>-1.1060000000000001</v>
      </c>
      <c r="O4">
        <v>-1.1060000000000001</v>
      </c>
      <c r="Q4">
        <f>A4-Original!A4</f>
        <v>0</v>
      </c>
      <c r="R4">
        <f>B4-Original!B4</f>
        <v>0</v>
      </c>
      <c r="S4">
        <f>C4-Original!C4</f>
        <v>0</v>
      </c>
      <c r="T4">
        <f>D4-Original!D4</f>
        <v>0</v>
      </c>
      <c r="U4">
        <f>E4-Original!E4</f>
        <v>0</v>
      </c>
      <c r="V4">
        <f>F4-Original!F4</f>
        <v>0</v>
      </c>
      <c r="W4">
        <f>G4-Original!G4</f>
        <v>0</v>
      </c>
      <c r="X4">
        <f>H4-Original!H4</f>
        <v>0</v>
      </c>
      <c r="Y4">
        <f>I4-Original!I4</f>
        <v>0</v>
      </c>
      <c r="Z4">
        <f>J4-Original!J4</f>
        <v>0</v>
      </c>
      <c r="AA4">
        <f>K4-Original!K4</f>
        <v>0</v>
      </c>
      <c r="AB4">
        <f>L4-Original!L4</f>
        <v>0</v>
      </c>
      <c r="AC4">
        <f>M4-Original!M4</f>
        <v>0</v>
      </c>
      <c r="AD4">
        <f>N4-Original!N4</f>
        <v>0</v>
      </c>
      <c r="AE4">
        <f>O4-Original!O4</f>
        <v>0</v>
      </c>
    </row>
    <row r="5" spans="1:31" ht="18" customHeight="1" x14ac:dyDescent="0.25">
      <c r="A5">
        <v>-4.3999999999999997E-2</v>
      </c>
      <c r="B5">
        <v>-4.3999999999999997E-2</v>
      </c>
      <c r="C5">
        <v>-2.1999999999999999E-2</v>
      </c>
      <c r="D5">
        <v>-2.5000000000000001E-2</v>
      </c>
      <c r="E5">
        <v>-3.5000000000000003E-2</v>
      </c>
      <c r="F5">
        <v>-7.1999999999999995E-2</v>
      </c>
      <c r="G5">
        <v>-0.13400000000000001</v>
      </c>
      <c r="H5">
        <v>-0.19900000000000001</v>
      </c>
      <c r="I5">
        <v>-0.30399999999999999</v>
      </c>
      <c r="J5">
        <v>-0.40200000000000002</v>
      </c>
      <c r="K5">
        <v>-0.52500000000000002</v>
      </c>
      <c r="L5">
        <v>-0.65800000000000003</v>
      </c>
      <c r="M5">
        <v>-0.80300000000000005</v>
      </c>
      <c r="N5">
        <v>-0.96599999999999997</v>
      </c>
      <c r="O5">
        <v>-0.96599999999999997</v>
      </c>
      <c r="Q5">
        <f>A5-Original!A5</f>
        <v>0</v>
      </c>
      <c r="R5">
        <f>B5-Original!B5</f>
        <v>0</v>
      </c>
      <c r="S5">
        <f>C5-Original!C5</f>
        <v>0</v>
      </c>
      <c r="T5">
        <f>D5-Original!D5</f>
        <v>0</v>
      </c>
      <c r="U5">
        <f>E5-Original!E5</f>
        <v>0</v>
      </c>
      <c r="V5">
        <f>F5-Original!F5</f>
        <v>0</v>
      </c>
      <c r="W5">
        <f>G5-Original!G5</f>
        <v>0</v>
      </c>
      <c r="X5">
        <f>H5-Original!H5</f>
        <v>0</v>
      </c>
      <c r="Y5">
        <f>I5-Original!I5</f>
        <v>0</v>
      </c>
      <c r="Z5">
        <f>J5-Original!J5</f>
        <v>0</v>
      </c>
      <c r="AA5">
        <f>K5-Original!K5</f>
        <v>0</v>
      </c>
      <c r="AB5">
        <f>L5-Original!L5</f>
        <v>0</v>
      </c>
      <c r="AC5">
        <f>M5-Original!M5</f>
        <v>0</v>
      </c>
      <c r="AD5">
        <f>N5-Original!N5</f>
        <v>0</v>
      </c>
      <c r="AE5">
        <f>O5-Original!O5</f>
        <v>0</v>
      </c>
    </row>
    <row r="6" spans="1:31" ht="18" customHeight="1" x14ac:dyDescent="0.25">
      <c r="A6">
        <v>-3.0000000000000001E-3</v>
      </c>
      <c r="B6">
        <v>-3.0000000000000001E-3</v>
      </c>
      <c r="C6">
        <v>2.7E-2</v>
      </c>
      <c r="D6">
        <v>3.6999999999999998E-2</v>
      </c>
      <c r="E6">
        <v>2.7E-2</v>
      </c>
      <c r="F6">
        <v>-8.0000000000000002E-3</v>
      </c>
      <c r="G6">
        <v>-6.5000000000000002E-2</v>
      </c>
      <c r="H6">
        <v>-0.126</v>
      </c>
      <c r="I6">
        <v>-0.216</v>
      </c>
      <c r="J6">
        <v>-0.313</v>
      </c>
      <c r="K6">
        <v>-0.443</v>
      </c>
      <c r="L6">
        <v>-0.56699999999999995</v>
      </c>
      <c r="M6">
        <v>-0.73099999999999998</v>
      </c>
      <c r="N6">
        <v>-0.90100000000000002</v>
      </c>
      <c r="O6">
        <v>-0.90100000000000002</v>
      </c>
      <c r="Q6">
        <f>A6-Original!A6</f>
        <v>0</v>
      </c>
      <c r="R6">
        <f>B6-Original!B6</f>
        <v>0</v>
      </c>
      <c r="S6">
        <f>C6-Original!C6</f>
        <v>0</v>
      </c>
      <c r="T6">
        <f>D6-Original!D6</f>
        <v>0</v>
      </c>
      <c r="U6">
        <f>E6-Original!E6</f>
        <v>0</v>
      </c>
      <c r="V6">
        <f>F6-Original!F6</f>
        <v>0</v>
      </c>
      <c r="W6">
        <f>G6-Original!G6</f>
        <v>0</v>
      </c>
      <c r="X6">
        <f>H6-Original!H6</f>
        <v>0</v>
      </c>
      <c r="Y6">
        <f>I6-Original!I6</f>
        <v>0</v>
      </c>
      <c r="Z6">
        <f>J6-Original!J6</f>
        <v>0</v>
      </c>
      <c r="AA6">
        <f>K6-Original!K6</f>
        <v>0</v>
      </c>
      <c r="AB6">
        <f>L6-Original!L6</f>
        <v>0</v>
      </c>
      <c r="AC6">
        <f>M6-Original!M6</f>
        <v>0</v>
      </c>
      <c r="AD6">
        <f>N6-Original!N6</f>
        <v>0</v>
      </c>
      <c r="AE6">
        <f>O6-Original!O6</f>
        <v>0</v>
      </c>
    </row>
    <row r="7" spans="1:31" ht="18" customHeight="1" x14ac:dyDescent="0.25">
      <c r="A7">
        <v>1.4E-2</v>
      </c>
      <c r="B7">
        <v>1.4E-2</v>
      </c>
      <c r="C7">
        <v>4.7E-2</v>
      </c>
      <c r="D7">
        <v>6.0999999999999999E-2</v>
      </c>
      <c r="E7">
        <v>0.06</v>
      </c>
      <c r="F7">
        <v>1.7999999999999999E-2</v>
      </c>
      <c r="G7">
        <v>-2.5000000000000001E-2</v>
      </c>
      <c r="H7">
        <v>-7.8E-2</v>
      </c>
      <c r="I7">
        <v>-0.17399999999999999</v>
      </c>
      <c r="J7">
        <v>-0.26</v>
      </c>
      <c r="K7">
        <v>-0.378</v>
      </c>
      <c r="L7">
        <v>-0.51800000000000002</v>
      </c>
      <c r="M7">
        <v>-0.67100000000000004</v>
      </c>
      <c r="N7">
        <v>-0.84</v>
      </c>
      <c r="O7">
        <v>-0.84</v>
      </c>
      <c r="Q7">
        <f>A7-Original!A7</f>
        <v>0</v>
      </c>
      <c r="R7">
        <f>B7-Original!B7</f>
        <v>0</v>
      </c>
      <c r="S7">
        <f>C7-Original!C7</f>
        <v>0</v>
      </c>
      <c r="T7">
        <f>D7-Original!D7</f>
        <v>0</v>
      </c>
      <c r="U7">
        <f>E7-Original!E7</f>
        <v>0</v>
      </c>
      <c r="V7">
        <f>F7-Original!F7</f>
        <v>0</v>
      </c>
      <c r="W7">
        <f>G7-Original!G7</f>
        <v>0</v>
      </c>
      <c r="X7">
        <f>H7-Original!H7</f>
        <v>0</v>
      </c>
      <c r="Y7">
        <f>I7-Original!I7</f>
        <v>0</v>
      </c>
      <c r="Z7">
        <f>J7-Original!J7</f>
        <v>0</v>
      </c>
      <c r="AA7">
        <f>K7-Original!K7</f>
        <v>0</v>
      </c>
      <c r="AB7">
        <f>L7-Original!L7</f>
        <v>0</v>
      </c>
      <c r="AC7">
        <f>M7-Original!M7</f>
        <v>0</v>
      </c>
      <c r="AD7">
        <f>N7-Original!N7</f>
        <v>0</v>
      </c>
      <c r="AE7">
        <f>O7-Original!O7</f>
        <v>0</v>
      </c>
    </row>
    <row r="8" spans="1:31" ht="18" customHeight="1" x14ac:dyDescent="0.25">
      <c r="A8">
        <v>4.8000000000000001E-2</v>
      </c>
      <c r="B8">
        <v>4.8000000000000001E-2</v>
      </c>
      <c r="C8">
        <v>8.5999999999999993E-2</v>
      </c>
      <c r="D8">
        <v>8.5999999999999993E-2</v>
      </c>
      <c r="E8">
        <v>3.5999999999999997E-2</v>
      </c>
      <c r="F8">
        <v>-2.5000000000000001E-2</v>
      </c>
      <c r="G8">
        <v>-4.8000000000000001E-2</v>
      </c>
      <c r="H8">
        <v>-7.6999999999999999E-2</v>
      </c>
      <c r="I8">
        <v>-0.14399999999999999</v>
      </c>
      <c r="J8">
        <v>-0.23599999999999999</v>
      </c>
      <c r="K8">
        <v>-0.33700000000000002</v>
      </c>
      <c r="L8">
        <v>-0.46300000000000002</v>
      </c>
      <c r="M8">
        <v>-0.61299999999999999</v>
      </c>
      <c r="N8">
        <v>-0.76900000000000002</v>
      </c>
      <c r="O8">
        <v>-0.76900000000000002</v>
      </c>
      <c r="Q8">
        <f>A8-Original!A8</f>
        <v>0</v>
      </c>
      <c r="R8">
        <f>B8-Original!B8</f>
        <v>0</v>
      </c>
      <c r="S8">
        <f>C8-Original!C8</f>
        <v>0</v>
      </c>
      <c r="T8">
        <f>D8-Original!D8</f>
        <v>0</v>
      </c>
      <c r="U8">
        <f>E8-Original!E8</f>
        <v>0</v>
      </c>
      <c r="V8">
        <f>F8-Original!F8</f>
        <v>0</v>
      </c>
      <c r="W8">
        <f>G8-Original!G8</f>
        <v>0</v>
      </c>
      <c r="X8">
        <f>H8-Original!H8</f>
        <v>0</v>
      </c>
      <c r="Y8">
        <f>I8-Original!I8</f>
        <v>0</v>
      </c>
      <c r="Z8">
        <f>J8-Original!J8</f>
        <v>0</v>
      </c>
      <c r="AA8">
        <f>K8-Original!K8</f>
        <v>0</v>
      </c>
      <c r="AB8">
        <f>L8-Original!L8</f>
        <v>0</v>
      </c>
      <c r="AC8">
        <f>M8-Original!M8</f>
        <v>0</v>
      </c>
      <c r="AD8">
        <f>N8-Original!N8</f>
        <v>0</v>
      </c>
      <c r="AE8">
        <f>O8-Original!O8</f>
        <v>0</v>
      </c>
    </row>
    <row r="9" spans="1:31" ht="18" customHeight="1" x14ac:dyDescent="0.25">
      <c r="A9">
        <v>6.8000000000000005E-2</v>
      </c>
      <c r="B9">
        <v>6.8000000000000005E-2</v>
      </c>
      <c r="C9">
        <v>0.10100000000000001</v>
      </c>
      <c r="D9">
        <v>9.8000000000000004E-2</v>
      </c>
      <c r="E9">
        <v>5.3999999999999999E-2</v>
      </c>
      <c r="F9">
        <v>-5.0000000000000001E-3</v>
      </c>
      <c r="G9">
        <v>-3.1E-2</v>
      </c>
      <c r="H9">
        <v>-6.3E-2</v>
      </c>
      <c r="I9">
        <v>-0.13</v>
      </c>
      <c r="J9">
        <v>-0.21299999999999999</v>
      </c>
      <c r="K9">
        <v>-0.32200000000000001</v>
      </c>
      <c r="L9">
        <v>-0.439</v>
      </c>
      <c r="M9">
        <v>-0.58599999999999997</v>
      </c>
      <c r="N9">
        <v>-0.73699999999999999</v>
      </c>
      <c r="O9">
        <v>-0.73699999999999999</v>
      </c>
      <c r="Q9">
        <f>A9-Original!A9</f>
        <v>0</v>
      </c>
      <c r="R9">
        <f>B9-Original!B9</f>
        <v>0</v>
      </c>
      <c r="S9">
        <f>C9-Original!C9</f>
        <v>0</v>
      </c>
      <c r="T9">
        <f>D9-Original!D9</f>
        <v>0</v>
      </c>
      <c r="U9">
        <f>E9-Original!E9</f>
        <v>0</v>
      </c>
      <c r="V9">
        <f>F9-Original!F9</f>
        <v>0</v>
      </c>
      <c r="W9">
        <f>G9-Original!G9</f>
        <v>0</v>
      </c>
      <c r="X9">
        <f>H9-Original!H9</f>
        <v>0</v>
      </c>
      <c r="Y9">
        <f>I9-Original!I9</f>
        <v>0</v>
      </c>
      <c r="Z9">
        <f>J9-Original!J9</f>
        <v>0</v>
      </c>
      <c r="AA9">
        <f>K9-Original!K9</f>
        <v>0</v>
      </c>
      <c r="AB9">
        <f>L9-Original!L9</f>
        <v>0</v>
      </c>
      <c r="AC9">
        <f>M9-Original!M9</f>
        <v>0</v>
      </c>
      <c r="AD9">
        <f>N9-Original!N9</f>
        <v>0</v>
      </c>
      <c r="AE9">
        <f>O9-Original!O9</f>
        <v>0</v>
      </c>
    </row>
    <row r="10" spans="1:31" ht="18" customHeight="1" x14ac:dyDescent="0.25">
      <c r="A10">
        <v>5.3999999999999999E-2</v>
      </c>
      <c r="B10">
        <v>5.3999999999999999E-2</v>
      </c>
      <c r="C10">
        <v>8.8999999999999996E-2</v>
      </c>
      <c r="D10">
        <v>0.1</v>
      </c>
      <c r="E10">
        <v>8.1000000000000003E-2</v>
      </c>
      <c r="F10">
        <v>4.9000000000000002E-2</v>
      </c>
      <c r="G10">
        <v>6.0000000000000001E-3</v>
      </c>
      <c r="H10">
        <v>-5.3999999999999999E-2</v>
      </c>
      <c r="I10">
        <v>-0.13200000000000001</v>
      </c>
      <c r="J10">
        <v>-0.222</v>
      </c>
      <c r="K10">
        <v>-0.32800000000000001</v>
      </c>
      <c r="L10">
        <v>-0.438</v>
      </c>
      <c r="M10">
        <v>-0.56799999999999995</v>
      </c>
      <c r="N10">
        <v>-0.71299999999999997</v>
      </c>
      <c r="O10">
        <v>-0.71299999999999997</v>
      </c>
      <c r="Q10">
        <f>A10-Original!A10</f>
        <v>0</v>
      </c>
      <c r="R10">
        <f>B10-Original!B10</f>
        <v>0</v>
      </c>
      <c r="S10">
        <f>C10-Original!C10</f>
        <v>0</v>
      </c>
      <c r="T10">
        <f>D10-Original!D10</f>
        <v>0</v>
      </c>
      <c r="U10">
        <f>E10-Original!E10</f>
        <v>0</v>
      </c>
      <c r="V10">
        <f>F10-Original!F10</f>
        <v>0</v>
      </c>
      <c r="W10">
        <f>G10-Original!G10</f>
        <v>0</v>
      </c>
      <c r="X10">
        <f>H10-Original!H10</f>
        <v>0</v>
      </c>
      <c r="Y10">
        <f>I10-Original!I10</f>
        <v>0</v>
      </c>
      <c r="Z10">
        <f>J10-Original!J10</f>
        <v>0</v>
      </c>
      <c r="AA10">
        <f>K10-Original!K10</f>
        <v>0</v>
      </c>
      <c r="AB10">
        <f>L10-Original!L10</f>
        <v>0</v>
      </c>
      <c r="AC10">
        <f>M10-Original!M10</f>
        <v>0</v>
      </c>
      <c r="AD10">
        <f>N10-Original!N10</f>
        <v>0</v>
      </c>
      <c r="AE10">
        <f>O10-Original!O10</f>
        <v>0</v>
      </c>
    </row>
    <row r="11" spans="1:31" ht="18" customHeight="1" x14ac:dyDescent="0.25">
      <c r="A11">
        <v>3.6999999999999998E-2</v>
      </c>
      <c r="B11">
        <v>3.6999999999999998E-2</v>
      </c>
      <c r="C11">
        <v>6.8000000000000005E-2</v>
      </c>
      <c r="D11">
        <v>8.2000000000000003E-2</v>
      </c>
      <c r="E11">
        <v>0.06</v>
      </c>
      <c r="F11">
        <v>4.1000000000000002E-2</v>
      </c>
      <c r="G11">
        <v>-8.0000000000000002E-3</v>
      </c>
      <c r="H11">
        <v>-6.2E-2</v>
      </c>
      <c r="I11">
        <v>-0.154</v>
      </c>
      <c r="J11">
        <v>-0.23400000000000001</v>
      </c>
      <c r="K11">
        <v>-0.33800000000000002</v>
      </c>
      <c r="L11">
        <v>-0.44700000000000001</v>
      </c>
      <c r="M11">
        <v>-0.57099999999999995</v>
      </c>
      <c r="N11">
        <v>-0.72399999999999998</v>
      </c>
      <c r="O11">
        <v>-0.72399999999999998</v>
      </c>
      <c r="Q11">
        <f>A11-Original!A11</f>
        <v>0</v>
      </c>
      <c r="R11">
        <f>B11-Original!B11</f>
        <v>0</v>
      </c>
      <c r="S11">
        <f>C11-Original!C11</f>
        <v>0</v>
      </c>
      <c r="T11">
        <f>D11-Original!D11</f>
        <v>0</v>
      </c>
      <c r="U11">
        <f>E11-Original!E11</f>
        <v>0</v>
      </c>
      <c r="V11">
        <f>F11-Original!F11</f>
        <v>0</v>
      </c>
      <c r="W11">
        <f>G11-Original!G11</f>
        <v>0</v>
      </c>
      <c r="X11">
        <f>H11-Original!H11</f>
        <v>0</v>
      </c>
      <c r="Y11">
        <f>I11-Original!I11</f>
        <v>0</v>
      </c>
      <c r="Z11">
        <f>J11-Original!J11</f>
        <v>0</v>
      </c>
      <c r="AA11">
        <f>K11-Original!K11</f>
        <v>0</v>
      </c>
      <c r="AB11">
        <f>L11-Original!L11</f>
        <v>0</v>
      </c>
      <c r="AC11">
        <f>M11-Original!M11</f>
        <v>0</v>
      </c>
      <c r="AD11">
        <f>N11-Original!N11</f>
        <v>0</v>
      </c>
      <c r="AE11">
        <f>O11-Original!O11</f>
        <v>0</v>
      </c>
    </row>
    <row r="12" spans="1:31" ht="18" customHeight="1" x14ac:dyDescent="0.25">
      <c r="A12">
        <v>1.4E-2</v>
      </c>
      <c r="B12">
        <v>1.4E-2</v>
      </c>
      <c r="C12">
        <v>3.7999999999999999E-2</v>
      </c>
      <c r="D12">
        <v>3.9E-2</v>
      </c>
      <c r="E12">
        <v>0.02</v>
      </c>
      <c r="F12">
        <v>-3.0000000000000001E-3</v>
      </c>
      <c r="G12">
        <v>-4.7E-2</v>
      </c>
      <c r="H12">
        <v>-0.106</v>
      </c>
      <c r="I12">
        <v>-0.18</v>
      </c>
      <c r="J12">
        <v>-0.28100000000000003</v>
      </c>
      <c r="K12">
        <v>-0.36499999999999999</v>
      </c>
      <c r="L12">
        <v>-0.48799999999999999</v>
      </c>
      <c r="M12">
        <v>-0.61299999999999999</v>
      </c>
      <c r="N12">
        <v>-0.745</v>
      </c>
      <c r="O12">
        <v>-0.745</v>
      </c>
      <c r="Q12">
        <f>A12-Original!A12</f>
        <v>0</v>
      </c>
      <c r="R12">
        <f>B12-Original!B12</f>
        <v>0</v>
      </c>
      <c r="S12">
        <f>C12-Original!C12</f>
        <v>0</v>
      </c>
      <c r="T12">
        <f>D12-Original!D12</f>
        <v>0</v>
      </c>
      <c r="U12">
        <f>E12-Original!E12</f>
        <v>0</v>
      </c>
      <c r="V12">
        <f>F12-Original!F12</f>
        <v>0</v>
      </c>
      <c r="W12">
        <f>G12-Original!G12</f>
        <v>0</v>
      </c>
      <c r="X12">
        <f>H12-Original!H12</f>
        <v>0</v>
      </c>
      <c r="Y12">
        <f>I12-Original!I12</f>
        <v>0</v>
      </c>
      <c r="Z12">
        <f>J12-Original!J12</f>
        <v>0</v>
      </c>
      <c r="AA12">
        <f>K12-Original!K12</f>
        <v>0</v>
      </c>
      <c r="AB12">
        <f>L12-Original!L12</f>
        <v>0</v>
      </c>
      <c r="AC12">
        <f>M12-Original!M12</f>
        <v>0</v>
      </c>
      <c r="AD12">
        <f>N12-Original!N12</f>
        <v>0</v>
      </c>
      <c r="AE12">
        <f>O12-Original!O12</f>
        <v>0</v>
      </c>
    </row>
    <row r="13" spans="1:31" ht="18" customHeight="1" x14ac:dyDescent="0.25">
      <c r="A13">
        <v>1.4E-2</v>
      </c>
      <c r="B13">
        <v>1.4E-2</v>
      </c>
      <c r="C13">
        <v>3.7999999999999999E-2</v>
      </c>
      <c r="D13">
        <v>3.9E-2</v>
      </c>
      <c r="E13">
        <v>0.02</v>
      </c>
      <c r="F13">
        <v>-3.0000000000000001E-3</v>
      </c>
      <c r="G13">
        <v>-4.7E-2</v>
      </c>
      <c r="H13">
        <v>-0.106</v>
      </c>
      <c r="I13">
        <v>-0.18</v>
      </c>
      <c r="J13">
        <v>-0.28100000000000003</v>
      </c>
      <c r="K13">
        <v>-0.36499999999999999</v>
      </c>
      <c r="L13">
        <v>-0.48799999999999999</v>
      </c>
      <c r="M13">
        <v>-0.61299999999999999</v>
      </c>
      <c r="N13">
        <v>-0.745</v>
      </c>
      <c r="O13">
        <v>-0.745</v>
      </c>
      <c r="Q13">
        <f>A13-Original!A13</f>
        <v>0</v>
      </c>
      <c r="R13">
        <f>B13-Original!B13</f>
        <v>0</v>
      </c>
      <c r="S13">
        <f>C13-Original!C13</f>
        <v>0</v>
      </c>
      <c r="T13">
        <f>D13-Original!D13</f>
        <v>0</v>
      </c>
      <c r="U13">
        <f>E13-Original!E13</f>
        <v>0</v>
      </c>
      <c r="V13">
        <f>F13-Original!F13</f>
        <v>0</v>
      </c>
      <c r="W13">
        <f>G13-Original!G13</f>
        <v>0</v>
      </c>
      <c r="X13">
        <f>H13-Original!H13</f>
        <v>0</v>
      </c>
      <c r="Y13">
        <f>I13-Original!I13</f>
        <v>0</v>
      </c>
      <c r="Z13">
        <f>J13-Original!J13</f>
        <v>0</v>
      </c>
      <c r="AA13">
        <f>K13-Original!K13</f>
        <v>0</v>
      </c>
      <c r="AB13">
        <f>L13-Original!L13</f>
        <v>0</v>
      </c>
      <c r="AC13">
        <f>M13-Original!M13</f>
        <v>0</v>
      </c>
      <c r="AD13">
        <f>N13-Original!N13</f>
        <v>0</v>
      </c>
      <c r="AE13">
        <f>O13-Original!O13</f>
        <v>0</v>
      </c>
    </row>
    <row r="14" spans="1:31" ht="18" customHeight="1" x14ac:dyDescent="0.25">
      <c r="A14">
        <v>1.4E-2</v>
      </c>
      <c r="B14">
        <v>1.4E-2</v>
      </c>
      <c r="C14">
        <v>3.7999999999999999E-2</v>
      </c>
      <c r="D14">
        <v>3.9E-2</v>
      </c>
      <c r="E14">
        <v>0.02</v>
      </c>
      <c r="F14">
        <v>-3.0000000000000001E-3</v>
      </c>
      <c r="G14">
        <v>-4.7E-2</v>
      </c>
      <c r="H14">
        <v>-0.106</v>
      </c>
      <c r="I14">
        <v>-0.18</v>
      </c>
      <c r="J14">
        <v>-0.28100000000000003</v>
      </c>
      <c r="K14">
        <v>-0.36499999999999999</v>
      </c>
      <c r="L14">
        <v>-0.48799999999999999</v>
      </c>
      <c r="M14">
        <v>-0.61299999999999999</v>
      </c>
      <c r="N14">
        <v>-0.745</v>
      </c>
      <c r="O14">
        <v>-0.745</v>
      </c>
      <c r="Q14">
        <f>A14-Original!A14</f>
        <v>0</v>
      </c>
      <c r="R14">
        <f>B14-Original!B14</f>
        <v>0</v>
      </c>
      <c r="S14">
        <f>C14-Original!C14</f>
        <v>0</v>
      </c>
      <c r="T14">
        <f>D14-Original!D14</f>
        <v>0</v>
      </c>
      <c r="U14">
        <f>E14-Original!E14</f>
        <v>0</v>
      </c>
      <c r="V14">
        <f>F14-Original!F14</f>
        <v>0</v>
      </c>
      <c r="W14">
        <f>G14-Original!G14</f>
        <v>0</v>
      </c>
      <c r="X14">
        <f>H14-Original!H14</f>
        <v>0</v>
      </c>
      <c r="Y14">
        <f>I14-Original!I14</f>
        <v>0</v>
      </c>
      <c r="Z14">
        <f>J14-Original!J14</f>
        <v>0</v>
      </c>
      <c r="AA14">
        <f>K14-Original!K14</f>
        <v>0</v>
      </c>
      <c r="AB14">
        <f>L14-Original!L14</f>
        <v>0</v>
      </c>
      <c r="AC14">
        <f>M14-Original!M14</f>
        <v>0</v>
      </c>
      <c r="AD14">
        <f>N14-Original!N14</f>
        <v>0</v>
      </c>
      <c r="AE14">
        <f>O14-Original!O14</f>
        <v>0</v>
      </c>
    </row>
    <row r="15" spans="1:31" ht="18" customHeight="1" x14ac:dyDescent="0.25">
      <c r="A15">
        <v>1.4E-2</v>
      </c>
      <c r="B15">
        <v>1.4E-2</v>
      </c>
      <c r="C15">
        <v>3.7999999999999999E-2</v>
      </c>
      <c r="D15">
        <v>3.9E-2</v>
      </c>
      <c r="E15">
        <v>0.02</v>
      </c>
      <c r="F15">
        <v>-3.0000000000000001E-3</v>
      </c>
      <c r="G15">
        <v>-4.7E-2</v>
      </c>
      <c r="H15">
        <v>-0.106</v>
      </c>
      <c r="I15">
        <v>-0.18</v>
      </c>
      <c r="J15">
        <v>-0.28100000000000003</v>
      </c>
      <c r="K15">
        <v>-0.36499999999999999</v>
      </c>
      <c r="L15">
        <v>-0.48799999999999999</v>
      </c>
      <c r="M15">
        <v>-0.61299999999999999</v>
      </c>
      <c r="N15">
        <v>-0.745</v>
      </c>
      <c r="O15">
        <v>-0.745</v>
      </c>
      <c r="Q15">
        <f>A15-Original!A15</f>
        <v>0</v>
      </c>
      <c r="R15">
        <f>B15-Original!B15</f>
        <v>0</v>
      </c>
      <c r="S15">
        <f>C15-Original!C15</f>
        <v>0</v>
      </c>
      <c r="T15">
        <f>D15-Original!D15</f>
        <v>0</v>
      </c>
      <c r="U15">
        <f>E15-Original!E15</f>
        <v>0</v>
      </c>
      <c r="V15">
        <f>F15-Original!F15</f>
        <v>0</v>
      </c>
      <c r="W15">
        <f>G15-Original!G15</f>
        <v>0</v>
      </c>
      <c r="X15">
        <f>H15-Original!H15</f>
        <v>0</v>
      </c>
      <c r="Y15">
        <f>I15-Original!I15</f>
        <v>0</v>
      </c>
      <c r="Z15">
        <f>J15-Original!J15</f>
        <v>0</v>
      </c>
      <c r="AA15">
        <f>K15-Original!K15</f>
        <v>0</v>
      </c>
      <c r="AB15">
        <f>L15-Original!L15</f>
        <v>0</v>
      </c>
      <c r="AC15">
        <f>M15-Original!M15</f>
        <v>0</v>
      </c>
      <c r="AD15">
        <f>N15-Original!N15</f>
        <v>0</v>
      </c>
      <c r="AE15">
        <f>O15-Original!O15</f>
        <v>0</v>
      </c>
    </row>
    <row r="16" spans="1:31" ht="18" customHeight="1" x14ac:dyDescent="0.25">
      <c r="A16" s="1" t="s">
        <v>1</v>
      </c>
    </row>
    <row r="17" spans="1:1" ht="18" customHeight="1" x14ac:dyDescent="0.25">
      <c r="A17" t="s">
        <v>2</v>
      </c>
    </row>
    <row r="19" spans="1:1" ht="18" customHeight="1" x14ac:dyDescent="0.25">
      <c r="A19" t="s">
        <v>3</v>
      </c>
    </row>
    <row r="20" spans="1:1" ht="18" customHeight="1" x14ac:dyDescent="0.25">
      <c r="A20" t="str">
        <f ca="1">CONCATENATE("M421 I0 J0 Z",INDIRECT(ADDRESS(15-0,0+1)))</f>
        <v>M421 I0 J0 Z0.014</v>
      </c>
    </row>
    <row r="21" spans="1:1" ht="18" customHeight="1" x14ac:dyDescent="0.25">
      <c r="A21" t="str">
        <f ca="1">CONCATENATE("M421 I0 J1 Z",INDIRECT(ADDRESS(15-0,1+1)))</f>
        <v>M421 I0 J1 Z0.014</v>
      </c>
    </row>
    <row r="22" spans="1:1" ht="18" customHeight="1" x14ac:dyDescent="0.25">
      <c r="A22" t="str">
        <f ca="1">CONCATENATE("M421 I0 J2 Z",INDIRECT(ADDRESS(15-0,2+1)))</f>
        <v>M421 I0 J2 Z0.038</v>
      </c>
    </row>
    <row r="23" spans="1:1" ht="18" customHeight="1" x14ac:dyDescent="0.25">
      <c r="A23" t="str">
        <f ca="1">CONCATENATE("M421 I0 J3 Z",INDIRECT(ADDRESS(15-0,3+1)))</f>
        <v>M421 I0 J3 Z0.039</v>
      </c>
    </row>
    <row r="24" spans="1:1" ht="18" customHeight="1" x14ac:dyDescent="0.25">
      <c r="A24" t="str">
        <f ca="1">CONCATENATE("M421 I0 J4 Z",INDIRECT(ADDRESS(15-0,4+1)))</f>
        <v>M421 I0 J4 Z0.02</v>
      </c>
    </row>
    <row r="25" spans="1:1" ht="18" customHeight="1" x14ac:dyDescent="0.25">
      <c r="A25" t="str">
        <f ca="1">CONCATENATE("M421 I0 J5 Z",INDIRECT(ADDRESS(15-0,5+1)))</f>
        <v>M421 I0 J5 Z-0.003</v>
      </c>
    </row>
    <row r="26" spans="1:1" ht="18" customHeight="1" x14ac:dyDescent="0.25">
      <c r="A26" t="str">
        <f ca="1">CONCATENATE("M421 I0 J6 Z",INDIRECT(ADDRESS(15-0,6+1)))</f>
        <v>M421 I0 J6 Z-0.047</v>
      </c>
    </row>
    <row r="27" spans="1:1" ht="18" customHeight="1" x14ac:dyDescent="0.25">
      <c r="A27" t="str">
        <f ca="1">CONCATENATE("M421 I0 J7 Z",INDIRECT(ADDRESS(15-0,7+1)))</f>
        <v>M421 I0 J7 Z-0.106</v>
      </c>
    </row>
    <row r="28" spans="1:1" ht="18" customHeight="1" x14ac:dyDescent="0.25">
      <c r="A28" t="str">
        <f ca="1">CONCATENATE("M421 I0 J8 Z",INDIRECT(ADDRESS(15-0,8+1)))</f>
        <v>M421 I0 J8 Z-0.18</v>
      </c>
    </row>
    <row r="29" spans="1:1" ht="18" customHeight="1" x14ac:dyDescent="0.25">
      <c r="A29" t="str">
        <f ca="1">CONCATENATE("M421 I0 J9 Z",INDIRECT(ADDRESS(15-0,9+1)))</f>
        <v>M421 I0 J9 Z-0.281</v>
      </c>
    </row>
    <row r="30" spans="1:1" ht="18" customHeight="1" x14ac:dyDescent="0.25">
      <c r="A30" t="str">
        <f ca="1">CONCATENATE("M421 I0 J10 Z",INDIRECT(ADDRESS(15-0,10+1)))</f>
        <v>M421 I0 J10 Z-0.365</v>
      </c>
    </row>
    <row r="31" spans="1:1" ht="18" customHeight="1" x14ac:dyDescent="0.25">
      <c r="A31" t="str">
        <f ca="1">CONCATENATE("M421 I0 J11 Z",INDIRECT(ADDRESS(15-0,11+1)))</f>
        <v>M421 I0 J11 Z-0.488</v>
      </c>
    </row>
    <row r="32" spans="1:1" ht="18" customHeight="1" x14ac:dyDescent="0.25">
      <c r="A32" t="str">
        <f ca="1">CONCATENATE("M421 I0 J12 Z",INDIRECT(ADDRESS(15-0,12+1)))</f>
        <v>M421 I0 J12 Z-0.613</v>
      </c>
    </row>
    <row r="33" spans="1:1" ht="18" customHeight="1" x14ac:dyDescent="0.25">
      <c r="A33" t="str">
        <f ca="1">CONCATENATE("M421 I0 J13 Z",INDIRECT(ADDRESS(15-0,13+1)))</f>
        <v>M421 I0 J13 Z-0.745</v>
      </c>
    </row>
    <row r="34" spans="1:1" ht="18" customHeight="1" x14ac:dyDescent="0.25">
      <c r="A34" t="str">
        <f ca="1">CONCATENATE("M421 I0 J14 Z",INDIRECT(ADDRESS(15-0,14+1)))</f>
        <v>M421 I0 J14 Z-0.745</v>
      </c>
    </row>
    <row r="35" spans="1:1" ht="18" customHeight="1" x14ac:dyDescent="0.25">
      <c r="A35" t="str">
        <f ca="1">CONCATENATE("M421 I1 J0 Z",INDIRECT(ADDRESS(15-1,0+1)))</f>
        <v>M421 I1 J0 Z0.014</v>
      </c>
    </row>
    <row r="36" spans="1:1" ht="18" customHeight="1" x14ac:dyDescent="0.25">
      <c r="A36" t="str">
        <f ca="1">CONCATENATE("M421 I1 J1 Z",INDIRECT(ADDRESS(15-1,1+1)))</f>
        <v>M421 I1 J1 Z0.014</v>
      </c>
    </row>
    <row r="37" spans="1:1" ht="18" customHeight="1" x14ac:dyDescent="0.25">
      <c r="A37" t="str">
        <f ca="1">CONCATENATE("M421 I1 J2 Z",INDIRECT(ADDRESS(15-1,2+1)))</f>
        <v>M421 I1 J2 Z0.038</v>
      </c>
    </row>
    <row r="38" spans="1:1" ht="18" customHeight="1" x14ac:dyDescent="0.25">
      <c r="A38" t="str">
        <f ca="1">CONCATENATE("M421 I1 J3 Z",INDIRECT(ADDRESS(15-1,3+1)))</f>
        <v>M421 I1 J3 Z0.039</v>
      </c>
    </row>
    <row r="39" spans="1:1" ht="18" customHeight="1" x14ac:dyDescent="0.25">
      <c r="A39" t="str">
        <f ca="1">CONCATENATE("M421 I1 J4 Z",INDIRECT(ADDRESS(15-1,4+1)))</f>
        <v>M421 I1 J4 Z0.02</v>
      </c>
    </row>
    <row r="40" spans="1:1" ht="18" customHeight="1" x14ac:dyDescent="0.25">
      <c r="A40" t="str">
        <f ca="1">CONCATENATE("M421 I1 J5 Z",INDIRECT(ADDRESS(15-1,5+1)))</f>
        <v>M421 I1 J5 Z-0.003</v>
      </c>
    </row>
    <row r="41" spans="1:1" ht="18" customHeight="1" x14ac:dyDescent="0.25">
      <c r="A41" t="str">
        <f ca="1">CONCATENATE("M421 I1 J6 Z",INDIRECT(ADDRESS(15-1,6+1)))</f>
        <v>M421 I1 J6 Z-0.047</v>
      </c>
    </row>
    <row r="42" spans="1:1" ht="18" customHeight="1" x14ac:dyDescent="0.25">
      <c r="A42" t="str">
        <f ca="1">CONCATENATE("M421 I1 J7 Z",INDIRECT(ADDRESS(15-1,7+1)))</f>
        <v>M421 I1 J7 Z-0.106</v>
      </c>
    </row>
    <row r="43" spans="1:1" ht="18" customHeight="1" x14ac:dyDescent="0.25">
      <c r="A43" t="str">
        <f ca="1">CONCATENATE("M421 I1 J8 Z",INDIRECT(ADDRESS(15-1,8+1)))</f>
        <v>M421 I1 J8 Z-0.18</v>
      </c>
    </row>
    <row r="44" spans="1:1" ht="18" customHeight="1" x14ac:dyDescent="0.25">
      <c r="A44" t="str">
        <f ca="1">CONCATENATE("M421 I1 J9 Z",INDIRECT(ADDRESS(15-1,9+1)))</f>
        <v>M421 I1 J9 Z-0.281</v>
      </c>
    </row>
    <row r="45" spans="1:1" ht="18" customHeight="1" x14ac:dyDescent="0.25">
      <c r="A45" t="str">
        <f ca="1">CONCATENATE("M421 I1 J10 Z",INDIRECT(ADDRESS(15-1,10+1)))</f>
        <v>M421 I1 J10 Z-0.365</v>
      </c>
    </row>
    <row r="46" spans="1:1" ht="18" customHeight="1" x14ac:dyDescent="0.25">
      <c r="A46" t="str">
        <f ca="1">CONCATENATE("M421 I1 J11 Z",INDIRECT(ADDRESS(15-1,11+1)))</f>
        <v>M421 I1 J11 Z-0.488</v>
      </c>
    </row>
    <row r="47" spans="1:1" ht="18" customHeight="1" x14ac:dyDescent="0.25">
      <c r="A47" t="str">
        <f ca="1">CONCATENATE("M421 I1 J12 Z",INDIRECT(ADDRESS(15-1,12+1)))</f>
        <v>M421 I1 J12 Z-0.613</v>
      </c>
    </row>
    <row r="48" spans="1:1" ht="18" customHeight="1" x14ac:dyDescent="0.25">
      <c r="A48" t="str">
        <f ca="1">CONCATENATE("M421 I1 J13 Z",INDIRECT(ADDRESS(15-1,13+1)))</f>
        <v>M421 I1 J13 Z-0.745</v>
      </c>
    </row>
    <row r="49" spans="1:1" ht="18" customHeight="1" x14ac:dyDescent="0.25">
      <c r="A49" t="str">
        <f ca="1">CONCATENATE("M421 I1 J14 Z",INDIRECT(ADDRESS(15-1,14+1)))</f>
        <v>M421 I1 J14 Z-0.745</v>
      </c>
    </row>
    <row r="50" spans="1:1" ht="18" customHeight="1" x14ac:dyDescent="0.25">
      <c r="A50" t="str">
        <f ca="1">CONCATENATE("M421 I2 J0 Z",INDIRECT(ADDRESS(15-2,0+1)))</f>
        <v>M421 I2 J0 Z0.014</v>
      </c>
    </row>
    <row r="51" spans="1:1" ht="18" customHeight="1" x14ac:dyDescent="0.25">
      <c r="A51" t="str">
        <f ca="1">CONCATENATE("M421 I2 J1 Z",INDIRECT(ADDRESS(15-2,1+1)))</f>
        <v>M421 I2 J1 Z0.014</v>
      </c>
    </row>
    <row r="52" spans="1:1" ht="18" customHeight="1" x14ac:dyDescent="0.25">
      <c r="A52" t="str">
        <f ca="1">CONCATENATE("M421 I2 J2 Z",INDIRECT(ADDRESS(15-2,2+1)))</f>
        <v>M421 I2 J2 Z0.038</v>
      </c>
    </row>
    <row r="53" spans="1:1" ht="18" customHeight="1" x14ac:dyDescent="0.25">
      <c r="A53" t="str">
        <f ca="1">CONCATENATE("M421 I2 J3 Z",INDIRECT(ADDRESS(15-2,3+1)))</f>
        <v>M421 I2 J3 Z0.039</v>
      </c>
    </row>
    <row r="54" spans="1:1" ht="18" customHeight="1" x14ac:dyDescent="0.25">
      <c r="A54" t="str">
        <f ca="1">CONCATENATE("M421 I2 J4 Z",INDIRECT(ADDRESS(15-2,4+1)))</f>
        <v>M421 I2 J4 Z0.02</v>
      </c>
    </row>
    <row r="55" spans="1:1" ht="18" customHeight="1" x14ac:dyDescent="0.25">
      <c r="A55" t="str">
        <f ca="1">CONCATENATE("M421 I2 J5 Z",INDIRECT(ADDRESS(15-2,5+1)))</f>
        <v>M421 I2 J5 Z-0.003</v>
      </c>
    </row>
    <row r="56" spans="1:1" ht="18" customHeight="1" x14ac:dyDescent="0.25">
      <c r="A56" t="str">
        <f ca="1">CONCATENATE("M421 I2 J6 Z",INDIRECT(ADDRESS(15-2,6+1)))</f>
        <v>M421 I2 J6 Z-0.047</v>
      </c>
    </row>
    <row r="57" spans="1:1" ht="18" customHeight="1" x14ac:dyDescent="0.25">
      <c r="A57" t="str">
        <f ca="1">CONCATENATE("M421 I2 J7 Z",INDIRECT(ADDRESS(15-2,7+1)))</f>
        <v>M421 I2 J7 Z-0.106</v>
      </c>
    </row>
    <row r="58" spans="1:1" ht="18" customHeight="1" x14ac:dyDescent="0.25">
      <c r="A58" t="str">
        <f ca="1">CONCATENATE("M421 I2 J8 Z",INDIRECT(ADDRESS(15-2,8+1)))</f>
        <v>M421 I2 J8 Z-0.18</v>
      </c>
    </row>
    <row r="59" spans="1:1" ht="18" customHeight="1" x14ac:dyDescent="0.25">
      <c r="A59" t="str">
        <f ca="1">CONCATENATE("M421 I2 J9 Z",INDIRECT(ADDRESS(15-2,9+1)))</f>
        <v>M421 I2 J9 Z-0.281</v>
      </c>
    </row>
    <row r="60" spans="1:1" ht="18" customHeight="1" x14ac:dyDescent="0.25">
      <c r="A60" t="str">
        <f ca="1">CONCATENATE("M421 I2 J10 Z",INDIRECT(ADDRESS(15-2,10+1)))</f>
        <v>M421 I2 J10 Z-0.365</v>
      </c>
    </row>
    <row r="61" spans="1:1" ht="18" customHeight="1" x14ac:dyDescent="0.25">
      <c r="A61" t="str">
        <f ca="1">CONCATENATE("M421 I2 J11 Z",INDIRECT(ADDRESS(15-2,11+1)))</f>
        <v>M421 I2 J11 Z-0.488</v>
      </c>
    </row>
    <row r="62" spans="1:1" ht="18" customHeight="1" x14ac:dyDescent="0.25">
      <c r="A62" t="str">
        <f ca="1">CONCATENATE("M421 I2 J12 Z",INDIRECT(ADDRESS(15-2,12+1)))</f>
        <v>M421 I2 J12 Z-0.613</v>
      </c>
    </row>
    <row r="63" spans="1:1" ht="18" customHeight="1" x14ac:dyDescent="0.25">
      <c r="A63" t="str">
        <f ca="1">CONCATENATE("M421 I2 J13 Z",INDIRECT(ADDRESS(15-2,13+1)))</f>
        <v>M421 I2 J13 Z-0.745</v>
      </c>
    </row>
    <row r="64" spans="1:1" ht="18" customHeight="1" x14ac:dyDescent="0.25">
      <c r="A64" t="str">
        <f ca="1">CONCATENATE("M421 I2 J14 Z",INDIRECT(ADDRESS(15-2,14+1)))</f>
        <v>M421 I2 J14 Z-0.745</v>
      </c>
    </row>
    <row r="65" spans="1:1" ht="18" customHeight="1" x14ac:dyDescent="0.25">
      <c r="A65" t="str">
        <f ca="1">CONCATENATE("M421 I3 J0 Z",INDIRECT(ADDRESS(15-3,0+1)))</f>
        <v>M421 I3 J0 Z0.014</v>
      </c>
    </row>
    <row r="66" spans="1:1" ht="18" customHeight="1" x14ac:dyDescent="0.25">
      <c r="A66" t="str">
        <f ca="1">CONCATENATE("M421 I3 J1 Z",INDIRECT(ADDRESS(15-3,1+1)))</f>
        <v>M421 I3 J1 Z0.014</v>
      </c>
    </row>
    <row r="67" spans="1:1" ht="18" customHeight="1" x14ac:dyDescent="0.25">
      <c r="A67" t="str">
        <f ca="1">CONCATENATE("M421 I3 J2 Z",INDIRECT(ADDRESS(15-3,2+1)))</f>
        <v>M421 I3 J2 Z0.038</v>
      </c>
    </row>
    <row r="68" spans="1:1" ht="18" customHeight="1" x14ac:dyDescent="0.25">
      <c r="A68" t="str">
        <f ca="1">CONCATENATE("M421 I3 J3 Z",INDIRECT(ADDRESS(15-3,3+1)))</f>
        <v>M421 I3 J3 Z0.039</v>
      </c>
    </row>
    <row r="69" spans="1:1" ht="18" customHeight="1" x14ac:dyDescent="0.25">
      <c r="A69" t="str">
        <f ca="1">CONCATENATE("M421 I3 J4 Z",INDIRECT(ADDRESS(15-3,4+1)))</f>
        <v>M421 I3 J4 Z0.02</v>
      </c>
    </row>
    <row r="70" spans="1:1" ht="18" customHeight="1" x14ac:dyDescent="0.25">
      <c r="A70" t="str">
        <f ca="1">CONCATENATE("M421 I3 J5 Z",INDIRECT(ADDRESS(15-3,5+1)))</f>
        <v>M421 I3 J5 Z-0.003</v>
      </c>
    </row>
    <row r="71" spans="1:1" ht="18" customHeight="1" x14ac:dyDescent="0.25">
      <c r="A71" t="str">
        <f ca="1">CONCATENATE("M421 I3 J6 Z",INDIRECT(ADDRESS(15-3,6+1)))</f>
        <v>M421 I3 J6 Z-0.047</v>
      </c>
    </row>
    <row r="72" spans="1:1" ht="18" customHeight="1" x14ac:dyDescent="0.25">
      <c r="A72" t="str">
        <f ca="1">CONCATENATE("M421 I3 J7 Z",INDIRECT(ADDRESS(15-3,7+1)))</f>
        <v>M421 I3 J7 Z-0.106</v>
      </c>
    </row>
    <row r="73" spans="1:1" ht="18" customHeight="1" x14ac:dyDescent="0.25">
      <c r="A73" t="str">
        <f ca="1">CONCATENATE("M421 I3 J8 Z",INDIRECT(ADDRESS(15-3,8+1)))</f>
        <v>M421 I3 J8 Z-0.18</v>
      </c>
    </row>
    <row r="74" spans="1:1" ht="18" customHeight="1" x14ac:dyDescent="0.25">
      <c r="A74" t="str">
        <f ca="1">CONCATENATE("M421 I3 J9 Z",INDIRECT(ADDRESS(15-3,9+1)))</f>
        <v>M421 I3 J9 Z-0.281</v>
      </c>
    </row>
    <row r="75" spans="1:1" ht="18" customHeight="1" x14ac:dyDescent="0.25">
      <c r="A75" t="str">
        <f ca="1">CONCATENATE("M421 I3 J10 Z",INDIRECT(ADDRESS(15-3,10+1)))</f>
        <v>M421 I3 J10 Z-0.365</v>
      </c>
    </row>
    <row r="76" spans="1:1" ht="18" customHeight="1" x14ac:dyDescent="0.25">
      <c r="A76" t="str">
        <f ca="1">CONCATENATE("M421 I3 J11 Z",INDIRECT(ADDRESS(15-3,11+1)))</f>
        <v>M421 I3 J11 Z-0.488</v>
      </c>
    </row>
    <row r="77" spans="1:1" ht="18" customHeight="1" x14ac:dyDescent="0.25">
      <c r="A77" t="str">
        <f ca="1">CONCATENATE("M421 I3 J12 Z",INDIRECT(ADDRESS(15-3,12+1)))</f>
        <v>M421 I3 J12 Z-0.613</v>
      </c>
    </row>
    <row r="78" spans="1:1" ht="18" customHeight="1" x14ac:dyDescent="0.25">
      <c r="A78" t="str">
        <f ca="1">CONCATENATE("M421 I3 J13 Z",INDIRECT(ADDRESS(15-3,13+1)))</f>
        <v>M421 I3 J13 Z-0.745</v>
      </c>
    </row>
    <row r="79" spans="1:1" ht="18" customHeight="1" x14ac:dyDescent="0.25">
      <c r="A79" t="str">
        <f ca="1">CONCATENATE("M421 I3 J14 Z",INDIRECT(ADDRESS(15-3,14+1)))</f>
        <v>M421 I3 J14 Z-0.745</v>
      </c>
    </row>
    <row r="80" spans="1:1" ht="18" customHeight="1" x14ac:dyDescent="0.25">
      <c r="A80" t="str">
        <f ca="1">CONCATENATE("M421 I4 J0 Z",INDIRECT(ADDRESS(15-4,0+1)))</f>
        <v>M421 I4 J0 Z0.037</v>
      </c>
    </row>
    <row r="81" spans="1:1" ht="18" customHeight="1" x14ac:dyDescent="0.25">
      <c r="A81" t="str">
        <f ca="1">CONCATENATE("M421 I4 J1 Z",INDIRECT(ADDRESS(15-4,1+1)))</f>
        <v>M421 I4 J1 Z0.037</v>
      </c>
    </row>
    <row r="82" spans="1:1" ht="18" customHeight="1" x14ac:dyDescent="0.25">
      <c r="A82" t="str">
        <f ca="1">CONCATENATE("M421 I4 J2 Z",INDIRECT(ADDRESS(15-4,2+1)))</f>
        <v>M421 I4 J2 Z0.068</v>
      </c>
    </row>
    <row r="83" spans="1:1" ht="18" customHeight="1" x14ac:dyDescent="0.25">
      <c r="A83" t="str">
        <f ca="1">CONCATENATE("M421 I4 J3 Z",INDIRECT(ADDRESS(15-4,3+1)))</f>
        <v>M421 I4 J3 Z0.082</v>
      </c>
    </row>
    <row r="84" spans="1:1" ht="18" customHeight="1" x14ac:dyDescent="0.25">
      <c r="A84" t="str">
        <f ca="1">CONCATENATE("M421 I4 J4 Z",INDIRECT(ADDRESS(15-4,4+1)))</f>
        <v>M421 I4 J4 Z0.06</v>
      </c>
    </row>
    <row r="85" spans="1:1" ht="18" customHeight="1" x14ac:dyDescent="0.25">
      <c r="A85" t="str">
        <f ca="1">CONCATENATE("M421 I4 J5 Z",INDIRECT(ADDRESS(15-4,5+1)))</f>
        <v>M421 I4 J5 Z0.041</v>
      </c>
    </row>
    <row r="86" spans="1:1" ht="18" customHeight="1" x14ac:dyDescent="0.25">
      <c r="A86" t="str">
        <f ca="1">CONCATENATE("M421 I4 J6 Z",INDIRECT(ADDRESS(15-4,6+1)))</f>
        <v>M421 I4 J6 Z-0.008</v>
      </c>
    </row>
    <row r="87" spans="1:1" ht="18" customHeight="1" x14ac:dyDescent="0.25">
      <c r="A87" t="str">
        <f ca="1">CONCATENATE("M421 I4 J7 Z",INDIRECT(ADDRESS(15-4,7+1)))</f>
        <v>M421 I4 J7 Z-0.062</v>
      </c>
    </row>
    <row r="88" spans="1:1" ht="18" customHeight="1" x14ac:dyDescent="0.25">
      <c r="A88" t="str">
        <f ca="1">CONCATENATE("M421 I4 J8 Z",INDIRECT(ADDRESS(15-4,8+1)))</f>
        <v>M421 I4 J8 Z-0.154</v>
      </c>
    </row>
    <row r="89" spans="1:1" ht="18" customHeight="1" x14ac:dyDescent="0.25">
      <c r="A89" t="str">
        <f ca="1">CONCATENATE("M421 I4 J9 Z",INDIRECT(ADDRESS(15-4,9+1)))</f>
        <v>M421 I4 J9 Z-0.234</v>
      </c>
    </row>
    <row r="90" spans="1:1" ht="18" customHeight="1" x14ac:dyDescent="0.25">
      <c r="A90" t="str">
        <f ca="1">CONCATENATE("M421 I4 J10 Z",INDIRECT(ADDRESS(15-4,10+1)))</f>
        <v>M421 I4 J10 Z-0.338</v>
      </c>
    </row>
    <row r="91" spans="1:1" ht="18" customHeight="1" x14ac:dyDescent="0.25">
      <c r="A91" t="str">
        <f ca="1">CONCATENATE("M421 I4 J11 Z",INDIRECT(ADDRESS(15-4,11+1)))</f>
        <v>M421 I4 J11 Z-0.447</v>
      </c>
    </row>
    <row r="92" spans="1:1" ht="18" customHeight="1" x14ac:dyDescent="0.25">
      <c r="A92" t="str">
        <f ca="1">CONCATENATE("M421 I4 J12 Z",INDIRECT(ADDRESS(15-4,12+1)))</f>
        <v>M421 I4 J12 Z-0.571</v>
      </c>
    </row>
    <row r="93" spans="1:1" ht="18" customHeight="1" x14ac:dyDescent="0.25">
      <c r="A93" t="str">
        <f ca="1">CONCATENATE("M421 I4 J13 Z",INDIRECT(ADDRESS(15-4,13+1)))</f>
        <v>M421 I4 J13 Z-0.724</v>
      </c>
    </row>
    <row r="94" spans="1:1" ht="18" customHeight="1" x14ac:dyDescent="0.25">
      <c r="A94" t="str">
        <f ca="1">CONCATENATE("M421 I4 J14 Z",INDIRECT(ADDRESS(15-4,14+1)))</f>
        <v>M421 I4 J14 Z-0.724</v>
      </c>
    </row>
    <row r="95" spans="1:1" ht="18" customHeight="1" x14ac:dyDescent="0.25">
      <c r="A95" t="str">
        <f ca="1">CONCATENATE("M421 I5 J0 Z",INDIRECT(ADDRESS(15-5,0+1)))</f>
        <v>M421 I5 J0 Z0.054</v>
      </c>
    </row>
    <row r="96" spans="1:1" ht="18" customHeight="1" x14ac:dyDescent="0.25">
      <c r="A96" t="str">
        <f ca="1">CONCATENATE("M421 I5 J1 Z",INDIRECT(ADDRESS(15-5,1+1)))</f>
        <v>M421 I5 J1 Z0.054</v>
      </c>
    </row>
    <row r="97" spans="1:1" ht="18" customHeight="1" x14ac:dyDescent="0.25">
      <c r="A97" t="str">
        <f ca="1">CONCATENATE("M421 I5 J2 Z",INDIRECT(ADDRESS(15-5,2+1)))</f>
        <v>M421 I5 J2 Z0.089</v>
      </c>
    </row>
    <row r="98" spans="1:1" ht="18" customHeight="1" x14ac:dyDescent="0.25">
      <c r="A98" t="str">
        <f ca="1">CONCATENATE("M421 I5 J3 Z",INDIRECT(ADDRESS(15-5,3+1)))</f>
        <v>M421 I5 J3 Z0.1</v>
      </c>
    </row>
    <row r="99" spans="1:1" ht="18" customHeight="1" x14ac:dyDescent="0.25">
      <c r="A99" t="str">
        <f ca="1">CONCATENATE("M421 I5 J4 Z",INDIRECT(ADDRESS(15-5,4+1)))</f>
        <v>M421 I5 J4 Z0.081</v>
      </c>
    </row>
    <row r="100" spans="1:1" ht="18" customHeight="1" x14ac:dyDescent="0.25">
      <c r="A100" t="str">
        <f ca="1">CONCATENATE("M421 I5 J5 Z",INDIRECT(ADDRESS(15-5,5+1)))</f>
        <v>M421 I5 J5 Z0.049</v>
      </c>
    </row>
    <row r="101" spans="1:1" ht="18" customHeight="1" x14ac:dyDescent="0.25">
      <c r="A101" t="str">
        <f ca="1">CONCATENATE("M421 I5 J6 Z",INDIRECT(ADDRESS(15-5,6+1)))</f>
        <v>M421 I5 J6 Z0.006</v>
      </c>
    </row>
    <row r="102" spans="1:1" ht="18" customHeight="1" x14ac:dyDescent="0.25">
      <c r="A102" t="str">
        <f ca="1">CONCATENATE("M421 I5 J7 Z",INDIRECT(ADDRESS(15-5,7+1)))</f>
        <v>M421 I5 J7 Z-0.054</v>
      </c>
    </row>
    <row r="103" spans="1:1" ht="18" customHeight="1" x14ac:dyDescent="0.25">
      <c r="A103" t="str">
        <f ca="1">CONCATENATE("M421 I5 J8 Z",INDIRECT(ADDRESS(15-5,8+1)))</f>
        <v>M421 I5 J8 Z-0.132</v>
      </c>
    </row>
    <row r="104" spans="1:1" ht="18" customHeight="1" x14ac:dyDescent="0.25">
      <c r="A104" t="str">
        <f ca="1">CONCATENATE("M421 I5 J9 Z",INDIRECT(ADDRESS(15-5,9+1)))</f>
        <v>M421 I5 J9 Z-0.222</v>
      </c>
    </row>
    <row r="105" spans="1:1" ht="18" customHeight="1" x14ac:dyDescent="0.25">
      <c r="A105" t="str">
        <f ca="1">CONCATENATE("M421 I5 J10 Z",INDIRECT(ADDRESS(15-5,10+1)))</f>
        <v>M421 I5 J10 Z-0.328</v>
      </c>
    </row>
    <row r="106" spans="1:1" ht="18" customHeight="1" x14ac:dyDescent="0.25">
      <c r="A106" t="str">
        <f ca="1">CONCATENATE("M421 I5 J11 Z",INDIRECT(ADDRESS(15-5,11+1)))</f>
        <v>M421 I5 J11 Z-0.438</v>
      </c>
    </row>
    <row r="107" spans="1:1" ht="18" customHeight="1" x14ac:dyDescent="0.25">
      <c r="A107" t="str">
        <f ca="1">CONCATENATE("M421 I5 J12 Z",INDIRECT(ADDRESS(15-5,12+1)))</f>
        <v>M421 I5 J12 Z-0.568</v>
      </c>
    </row>
    <row r="108" spans="1:1" ht="18" customHeight="1" x14ac:dyDescent="0.25">
      <c r="A108" t="str">
        <f ca="1">CONCATENATE("M421 I5 J13 Z",INDIRECT(ADDRESS(15-5,13+1)))</f>
        <v>M421 I5 J13 Z-0.713</v>
      </c>
    </row>
    <row r="109" spans="1:1" ht="18" customHeight="1" x14ac:dyDescent="0.25">
      <c r="A109" t="str">
        <f ca="1">CONCATENATE("M421 I5 J14 Z",INDIRECT(ADDRESS(15-5,14+1)))</f>
        <v>M421 I5 J14 Z-0.713</v>
      </c>
    </row>
    <row r="110" spans="1:1" ht="18" customHeight="1" x14ac:dyDescent="0.25">
      <c r="A110" t="str">
        <f ca="1">CONCATENATE("M421 I6 J0 Z",INDIRECT(ADDRESS(15-6,0+1)))</f>
        <v>M421 I6 J0 Z0.068</v>
      </c>
    </row>
    <row r="111" spans="1:1" ht="18" customHeight="1" x14ac:dyDescent="0.25">
      <c r="A111" t="str">
        <f ca="1">CONCATENATE("M421 I6 J1 Z",INDIRECT(ADDRESS(15-6,1+1)))</f>
        <v>M421 I6 J1 Z0.068</v>
      </c>
    </row>
    <row r="112" spans="1:1" ht="18" customHeight="1" x14ac:dyDescent="0.25">
      <c r="A112" t="str">
        <f ca="1">CONCATENATE("M421 I6 J2 Z",INDIRECT(ADDRESS(15-6,2+1)))</f>
        <v>M421 I6 J2 Z0.101</v>
      </c>
    </row>
    <row r="113" spans="1:1" ht="18" customHeight="1" x14ac:dyDescent="0.25">
      <c r="A113" t="str">
        <f ca="1">CONCATENATE("M421 I6 J3 Z",INDIRECT(ADDRESS(15-6,3+1)))</f>
        <v>M421 I6 J3 Z0.098</v>
      </c>
    </row>
    <row r="114" spans="1:1" ht="18" customHeight="1" x14ac:dyDescent="0.25">
      <c r="A114" t="str">
        <f ca="1">CONCATENATE("M421 I6 J4 Z",INDIRECT(ADDRESS(15-6,4+1)))</f>
        <v>M421 I6 J4 Z0.054</v>
      </c>
    </row>
    <row r="115" spans="1:1" ht="18" customHeight="1" x14ac:dyDescent="0.25">
      <c r="A115" t="str">
        <f ca="1">CONCATENATE("M421 I6 J5 Z",INDIRECT(ADDRESS(15-6,5+1)))</f>
        <v>M421 I6 J5 Z-0.005</v>
      </c>
    </row>
    <row r="116" spans="1:1" ht="18" customHeight="1" x14ac:dyDescent="0.25">
      <c r="A116" t="str">
        <f ca="1">CONCATENATE("M421 I6 J6 Z",INDIRECT(ADDRESS(15-6,6+1)))</f>
        <v>M421 I6 J6 Z-0.031</v>
      </c>
    </row>
    <row r="117" spans="1:1" ht="18" customHeight="1" x14ac:dyDescent="0.25">
      <c r="A117" t="str">
        <f ca="1">CONCATENATE("M421 I6 J7 Z",INDIRECT(ADDRESS(15-6,7+1)))</f>
        <v>M421 I6 J7 Z-0.063</v>
      </c>
    </row>
    <row r="118" spans="1:1" ht="18" customHeight="1" x14ac:dyDescent="0.25">
      <c r="A118" t="str">
        <f ca="1">CONCATENATE("M421 I6 J8 Z",INDIRECT(ADDRESS(15-6,8+1)))</f>
        <v>M421 I6 J8 Z-0.13</v>
      </c>
    </row>
    <row r="119" spans="1:1" ht="18" customHeight="1" x14ac:dyDescent="0.25">
      <c r="A119" t="str">
        <f ca="1">CONCATENATE("M421 I6 J9 Z",INDIRECT(ADDRESS(15-6,9+1)))</f>
        <v>M421 I6 J9 Z-0.213</v>
      </c>
    </row>
    <row r="120" spans="1:1" ht="18" customHeight="1" x14ac:dyDescent="0.25">
      <c r="A120" t="str">
        <f ca="1">CONCATENATE("M421 I6 J10 Z",INDIRECT(ADDRESS(15-6,10+1)))</f>
        <v>M421 I6 J10 Z-0.322</v>
      </c>
    </row>
    <row r="121" spans="1:1" ht="18" customHeight="1" x14ac:dyDescent="0.25">
      <c r="A121" t="str">
        <f ca="1">CONCATENATE("M421 I6 J11 Z",INDIRECT(ADDRESS(15-6,11+1)))</f>
        <v>M421 I6 J11 Z-0.439</v>
      </c>
    </row>
    <row r="122" spans="1:1" ht="18" customHeight="1" x14ac:dyDescent="0.25">
      <c r="A122" t="str">
        <f ca="1">CONCATENATE("M421 I6 J12 Z",INDIRECT(ADDRESS(15-6,12+1)))</f>
        <v>M421 I6 J12 Z-0.586</v>
      </c>
    </row>
    <row r="123" spans="1:1" ht="18" customHeight="1" x14ac:dyDescent="0.25">
      <c r="A123" t="str">
        <f ca="1">CONCATENATE("M421 I6 J13 Z",INDIRECT(ADDRESS(15-6,13+1)))</f>
        <v>M421 I6 J13 Z-0.737</v>
      </c>
    </row>
    <row r="124" spans="1:1" ht="18" customHeight="1" x14ac:dyDescent="0.25">
      <c r="A124" t="str">
        <f ca="1">CONCATENATE("M421 I6 J14 Z",INDIRECT(ADDRESS(15-6,14+1)))</f>
        <v>M421 I6 J14 Z-0.737</v>
      </c>
    </row>
    <row r="125" spans="1:1" ht="18" customHeight="1" x14ac:dyDescent="0.25">
      <c r="A125" t="str">
        <f ca="1">CONCATENATE("M421 I7 J0 Z",INDIRECT(ADDRESS(15-7,0+1)))</f>
        <v>M421 I7 J0 Z0.048</v>
      </c>
    </row>
    <row r="126" spans="1:1" ht="18" customHeight="1" x14ac:dyDescent="0.25">
      <c r="A126" t="str">
        <f ca="1">CONCATENATE("M421 I7 J1 Z",INDIRECT(ADDRESS(15-7,1+1)))</f>
        <v>M421 I7 J1 Z0.048</v>
      </c>
    </row>
    <row r="127" spans="1:1" ht="18" customHeight="1" x14ac:dyDescent="0.25">
      <c r="A127" t="str">
        <f ca="1">CONCATENATE("M421 I7 J2 Z",INDIRECT(ADDRESS(15-7,2+1)))</f>
        <v>M421 I7 J2 Z0.086</v>
      </c>
    </row>
    <row r="128" spans="1:1" ht="18" customHeight="1" x14ac:dyDescent="0.25">
      <c r="A128" t="str">
        <f ca="1">CONCATENATE("M421 I7 J3 Z",INDIRECT(ADDRESS(15-7,3+1)))</f>
        <v>M421 I7 J3 Z0.086</v>
      </c>
    </row>
    <row r="129" spans="1:1" ht="18" customHeight="1" x14ac:dyDescent="0.25">
      <c r="A129" t="str">
        <f ca="1">CONCATENATE("M421 I7 J4 Z",INDIRECT(ADDRESS(15-7,4+1)))</f>
        <v>M421 I7 J4 Z0.036</v>
      </c>
    </row>
    <row r="130" spans="1:1" ht="18" customHeight="1" x14ac:dyDescent="0.25">
      <c r="A130" t="str">
        <f ca="1">CONCATENATE("M421 I7 J5 Z",INDIRECT(ADDRESS(15-7,5+1)))</f>
        <v>M421 I7 J5 Z-0.025</v>
      </c>
    </row>
    <row r="131" spans="1:1" ht="18" customHeight="1" x14ac:dyDescent="0.25">
      <c r="A131" t="str">
        <f ca="1">CONCATENATE("M421 I7 J6 Z",INDIRECT(ADDRESS(15-7,6+1)))</f>
        <v>M421 I7 J6 Z-0.048</v>
      </c>
    </row>
    <row r="132" spans="1:1" ht="18" customHeight="1" x14ac:dyDescent="0.25">
      <c r="A132" t="str">
        <f ca="1">CONCATENATE("M421 I7 J7 Z",INDIRECT(ADDRESS(15-7,7+1)))</f>
        <v>M421 I7 J7 Z-0.077</v>
      </c>
    </row>
    <row r="133" spans="1:1" ht="18" customHeight="1" x14ac:dyDescent="0.25">
      <c r="A133" t="str">
        <f ca="1">CONCATENATE("M421 I7 J8 Z",INDIRECT(ADDRESS(15-7,8+1)))</f>
        <v>M421 I7 J8 Z-0.144</v>
      </c>
    </row>
    <row r="134" spans="1:1" ht="18" customHeight="1" x14ac:dyDescent="0.25">
      <c r="A134" t="str">
        <f ca="1">CONCATENATE("M421 I7 J9 Z",INDIRECT(ADDRESS(15-7,9+1)))</f>
        <v>M421 I7 J9 Z-0.236</v>
      </c>
    </row>
    <row r="135" spans="1:1" ht="18" customHeight="1" x14ac:dyDescent="0.25">
      <c r="A135" t="str">
        <f ca="1">CONCATENATE("M421 I7 J10 Z",INDIRECT(ADDRESS(15-7,10+1)))</f>
        <v>M421 I7 J10 Z-0.337</v>
      </c>
    </row>
    <row r="136" spans="1:1" ht="18" customHeight="1" x14ac:dyDescent="0.25">
      <c r="A136" t="str">
        <f ca="1">CONCATENATE("M421 I7 J11 Z",INDIRECT(ADDRESS(15-7,11+1)))</f>
        <v>M421 I7 J11 Z-0.463</v>
      </c>
    </row>
    <row r="137" spans="1:1" ht="18" customHeight="1" x14ac:dyDescent="0.25">
      <c r="A137" t="str">
        <f ca="1">CONCATENATE("M421 I7 J12 Z",INDIRECT(ADDRESS(15-7,12+1)))</f>
        <v>M421 I7 J12 Z-0.613</v>
      </c>
    </row>
    <row r="138" spans="1:1" ht="18" customHeight="1" x14ac:dyDescent="0.25">
      <c r="A138" t="str">
        <f ca="1">CONCATENATE("M421 I7 J13 Z",INDIRECT(ADDRESS(15-7,13+1)))</f>
        <v>M421 I7 J13 Z-0.769</v>
      </c>
    </row>
    <row r="139" spans="1:1" ht="18" customHeight="1" x14ac:dyDescent="0.25">
      <c r="A139" t="str">
        <f ca="1">CONCATENATE("M421 I7 J14 Z",INDIRECT(ADDRESS(15-7,14+1)))</f>
        <v>M421 I7 J14 Z-0.769</v>
      </c>
    </row>
    <row r="140" spans="1:1" ht="18" customHeight="1" x14ac:dyDescent="0.25">
      <c r="A140" t="str">
        <f ca="1">CONCATENATE("M421 I8 J0 Z",INDIRECT(ADDRESS(15-8,0+1)))</f>
        <v>M421 I8 J0 Z0.014</v>
      </c>
    </row>
    <row r="141" spans="1:1" ht="18" customHeight="1" x14ac:dyDescent="0.25">
      <c r="A141" t="str">
        <f ca="1">CONCATENATE("M421 I8 J1 Z",INDIRECT(ADDRESS(15-8,1+1)))</f>
        <v>M421 I8 J1 Z0.014</v>
      </c>
    </row>
    <row r="142" spans="1:1" ht="18" customHeight="1" x14ac:dyDescent="0.25">
      <c r="A142" t="str">
        <f ca="1">CONCATENATE("M421 I8 J2 Z",INDIRECT(ADDRESS(15-8,2+1)))</f>
        <v>M421 I8 J2 Z0.047</v>
      </c>
    </row>
    <row r="143" spans="1:1" ht="18" customHeight="1" x14ac:dyDescent="0.25">
      <c r="A143" t="str">
        <f ca="1">CONCATENATE("M421 I8 J3 Z",INDIRECT(ADDRESS(15-8,3+1)))</f>
        <v>M421 I8 J3 Z0.061</v>
      </c>
    </row>
    <row r="144" spans="1:1" ht="18" customHeight="1" x14ac:dyDescent="0.25">
      <c r="A144" t="str">
        <f ca="1">CONCATENATE("M421 I8 J4 Z",INDIRECT(ADDRESS(15-8,4+1)))</f>
        <v>M421 I8 J4 Z0.06</v>
      </c>
    </row>
    <row r="145" spans="1:1" ht="18" customHeight="1" x14ac:dyDescent="0.25">
      <c r="A145" t="str">
        <f ca="1">CONCATENATE("M421 I8 J5 Z",INDIRECT(ADDRESS(15-8,5+1)))</f>
        <v>M421 I8 J5 Z0.018</v>
      </c>
    </row>
    <row r="146" spans="1:1" ht="18" customHeight="1" x14ac:dyDescent="0.25">
      <c r="A146" t="str">
        <f ca="1">CONCATENATE("M421 I8 J6 Z",INDIRECT(ADDRESS(15-8,6+1)))</f>
        <v>M421 I8 J6 Z-0.025</v>
      </c>
    </row>
    <row r="147" spans="1:1" ht="18" customHeight="1" x14ac:dyDescent="0.25">
      <c r="A147" t="str">
        <f ca="1">CONCATENATE("M421 I8 J7 Z",INDIRECT(ADDRESS(15-8,7+1)))</f>
        <v>M421 I8 J7 Z-0.078</v>
      </c>
    </row>
    <row r="148" spans="1:1" ht="18" customHeight="1" x14ac:dyDescent="0.25">
      <c r="A148" t="str">
        <f ca="1">CONCATENATE("M421 I8 J8 Z",INDIRECT(ADDRESS(15-8,8+1)))</f>
        <v>M421 I8 J8 Z-0.174</v>
      </c>
    </row>
    <row r="149" spans="1:1" ht="18" customHeight="1" x14ac:dyDescent="0.25">
      <c r="A149" t="str">
        <f ca="1">CONCATENATE("M421 I8 J9 Z",INDIRECT(ADDRESS(15-8,9+1)))</f>
        <v>M421 I8 J9 Z-0.26</v>
      </c>
    </row>
    <row r="150" spans="1:1" ht="18" customHeight="1" x14ac:dyDescent="0.25">
      <c r="A150" t="str">
        <f ca="1">CONCATENATE("M421 I8 J10 Z",INDIRECT(ADDRESS(15-8,10+1)))</f>
        <v>M421 I8 J10 Z-0.378</v>
      </c>
    </row>
    <row r="151" spans="1:1" ht="18" customHeight="1" x14ac:dyDescent="0.25">
      <c r="A151" t="str">
        <f ca="1">CONCATENATE("M421 I8 J11 Z",INDIRECT(ADDRESS(15-8,11+1)))</f>
        <v>M421 I8 J11 Z-0.518</v>
      </c>
    </row>
    <row r="152" spans="1:1" ht="18" customHeight="1" x14ac:dyDescent="0.25">
      <c r="A152" t="str">
        <f ca="1">CONCATENATE("M421 I8 J12 Z",INDIRECT(ADDRESS(15-8,12+1)))</f>
        <v>M421 I8 J12 Z-0.671</v>
      </c>
    </row>
    <row r="153" spans="1:1" ht="18" customHeight="1" x14ac:dyDescent="0.25">
      <c r="A153" t="str">
        <f ca="1">CONCATENATE("M421 I8 J13 Z",INDIRECT(ADDRESS(15-8,13+1)))</f>
        <v>M421 I8 J13 Z-0.84</v>
      </c>
    </row>
    <row r="154" spans="1:1" ht="18" customHeight="1" x14ac:dyDescent="0.25">
      <c r="A154" t="str">
        <f ca="1">CONCATENATE("M421 I8 J14 Z",INDIRECT(ADDRESS(15-8,14+1)))</f>
        <v>M421 I8 J14 Z-0.84</v>
      </c>
    </row>
    <row r="155" spans="1:1" ht="18" customHeight="1" x14ac:dyDescent="0.25">
      <c r="A155" t="str">
        <f ca="1">CONCATENATE("M421 I9 J0 Z",INDIRECT(ADDRESS(15-9,0+1)))</f>
        <v>M421 I9 J0 Z-0.003</v>
      </c>
    </row>
    <row r="156" spans="1:1" ht="18" customHeight="1" x14ac:dyDescent="0.25">
      <c r="A156" t="str">
        <f ca="1">CONCATENATE("M421 I9 J1 Z",INDIRECT(ADDRESS(15-9,1+1)))</f>
        <v>M421 I9 J1 Z-0.003</v>
      </c>
    </row>
    <row r="157" spans="1:1" ht="18" customHeight="1" x14ac:dyDescent="0.25">
      <c r="A157" t="str">
        <f ca="1">CONCATENATE("M421 I9 J2 Z",INDIRECT(ADDRESS(15-9,2+1)))</f>
        <v>M421 I9 J2 Z0.027</v>
      </c>
    </row>
    <row r="158" spans="1:1" ht="18" customHeight="1" x14ac:dyDescent="0.25">
      <c r="A158" t="str">
        <f ca="1">CONCATENATE("M421 I9 J3 Z",INDIRECT(ADDRESS(15-9,3+1)))</f>
        <v>M421 I9 J3 Z0.037</v>
      </c>
    </row>
    <row r="159" spans="1:1" ht="18" customHeight="1" x14ac:dyDescent="0.25">
      <c r="A159" t="str">
        <f ca="1">CONCATENATE("M421 I9 J4 Z",INDIRECT(ADDRESS(15-9,4+1)))</f>
        <v>M421 I9 J4 Z0.027</v>
      </c>
    </row>
    <row r="160" spans="1:1" ht="18" customHeight="1" x14ac:dyDescent="0.25">
      <c r="A160" t="str">
        <f ca="1">CONCATENATE("M421 I9 J5 Z",INDIRECT(ADDRESS(15-9,5+1)))</f>
        <v>M421 I9 J5 Z-0.008</v>
      </c>
    </row>
    <row r="161" spans="1:1" ht="18" customHeight="1" x14ac:dyDescent="0.25">
      <c r="A161" t="str">
        <f ca="1">CONCATENATE("M421 I9 J6 Z",INDIRECT(ADDRESS(15-9,6+1)))</f>
        <v>M421 I9 J6 Z-0.065</v>
      </c>
    </row>
    <row r="162" spans="1:1" ht="18" customHeight="1" x14ac:dyDescent="0.25">
      <c r="A162" t="str">
        <f ca="1">CONCATENATE("M421 I9 J7 Z",INDIRECT(ADDRESS(15-9,7+1)))</f>
        <v>M421 I9 J7 Z-0.126</v>
      </c>
    </row>
    <row r="163" spans="1:1" ht="18" customHeight="1" x14ac:dyDescent="0.25">
      <c r="A163" t="str">
        <f ca="1">CONCATENATE("M421 I9 J8 Z",INDIRECT(ADDRESS(15-9,8+1)))</f>
        <v>M421 I9 J8 Z-0.216</v>
      </c>
    </row>
    <row r="164" spans="1:1" ht="18" customHeight="1" x14ac:dyDescent="0.25">
      <c r="A164" t="str">
        <f ca="1">CONCATENATE("M421 I9 J9 Z",INDIRECT(ADDRESS(15-9,9+1)))</f>
        <v>M421 I9 J9 Z-0.313</v>
      </c>
    </row>
    <row r="165" spans="1:1" ht="18" customHeight="1" x14ac:dyDescent="0.25">
      <c r="A165" t="str">
        <f ca="1">CONCATENATE("M421 I9 J10 Z",INDIRECT(ADDRESS(15-9,10+1)))</f>
        <v>M421 I9 J10 Z-0.443</v>
      </c>
    </row>
    <row r="166" spans="1:1" ht="18" customHeight="1" x14ac:dyDescent="0.25">
      <c r="A166" t="str">
        <f ca="1">CONCATENATE("M421 I9 J11 Z",INDIRECT(ADDRESS(15-9,11+1)))</f>
        <v>M421 I9 J11 Z-0.567</v>
      </c>
    </row>
    <row r="167" spans="1:1" ht="18" customHeight="1" x14ac:dyDescent="0.25">
      <c r="A167" t="str">
        <f ca="1">CONCATENATE("M421 I9 J12 Z",INDIRECT(ADDRESS(15-9,12+1)))</f>
        <v>M421 I9 J12 Z-0.731</v>
      </c>
    </row>
    <row r="168" spans="1:1" ht="18" customHeight="1" x14ac:dyDescent="0.25">
      <c r="A168" t="str">
        <f ca="1">CONCATENATE("M421 I9 J13 Z",INDIRECT(ADDRESS(15-9,13+1)))</f>
        <v>M421 I9 J13 Z-0.901</v>
      </c>
    </row>
    <row r="169" spans="1:1" ht="18" customHeight="1" x14ac:dyDescent="0.25">
      <c r="A169" t="str">
        <f ca="1">CONCATENATE("M421 I9 J14 Z",INDIRECT(ADDRESS(15-9,14+1)))</f>
        <v>M421 I9 J14 Z-0.901</v>
      </c>
    </row>
    <row r="170" spans="1:1" ht="18" customHeight="1" x14ac:dyDescent="0.25">
      <c r="A170" t="str">
        <f ca="1">CONCATENATE("M421 I10 J0 Z",INDIRECT(ADDRESS(15-10,0+1)))</f>
        <v>M421 I10 J0 Z-0.044</v>
      </c>
    </row>
    <row r="171" spans="1:1" ht="18" customHeight="1" x14ac:dyDescent="0.25">
      <c r="A171" t="str">
        <f ca="1">CONCATENATE("M421 I10 J1 Z",INDIRECT(ADDRESS(15-10,1+1)))</f>
        <v>M421 I10 J1 Z-0.044</v>
      </c>
    </row>
    <row r="172" spans="1:1" ht="18" customHeight="1" x14ac:dyDescent="0.25">
      <c r="A172" t="str">
        <f ca="1">CONCATENATE("M421 I10 J2 Z",INDIRECT(ADDRESS(15-10,2+1)))</f>
        <v>M421 I10 J2 Z-0.022</v>
      </c>
    </row>
    <row r="173" spans="1:1" ht="18" customHeight="1" x14ac:dyDescent="0.25">
      <c r="A173" t="str">
        <f ca="1">CONCATENATE("M421 I10 J3 Z",INDIRECT(ADDRESS(15-10,3+1)))</f>
        <v>M421 I10 J3 Z-0.025</v>
      </c>
    </row>
    <row r="174" spans="1:1" ht="18" customHeight="1" x14ac:dyDescent="0.25">
      <c r="A174" t="str">
        <f ca="1">CONCATENATE("M421 I10 J4 Z",INDIRECT(ADDRESS(15-10,4+1)))</f>
        <v>M421 I10 J4 Z-0.035</v>
      </c>
    </row>
    <row r="175" spans="1:1" ht="18" customHeight="1" x14ac:dyDescent="0.25">
      <c r="A175" t="str">
        <f ca="1">CONCATENATE("M421 I10 J5 Z",INDIRECT(ADDRESS(15-10,5+1)))</f>
        <v>M421 I10 J5 Z-0.072</v>
      </c>
    </row>
    <row r="176" spans="1:1" ht="18" customHeight="1" x14ac:dyDescent="0.25">
      <c r="A176" t="str">
        <f ca="1">CONCATENATE("M421 I10 J6 Z",INDIRECT(ADDRESS(15-10,6+1)))</f>
        <v>M421 I10 J6 Z-0.134</v>
      </c>
    </row>
    <row r="177" spans="1:1" ht="18" customHeight="1" x14ac:dyDescent="0.25">
      <c r="A177" t="str">
        <f ca="1">CONCATENATE("M421 I10 J7 Z",INDIRECT(ADDRESS(15-10,7+1)))</f>
        <v>M421 I10 J7 Z-0.199</v>
      </c>
    </row>
    <row r="178" spans="1:1" ht="18" customHeight="1" x14ac:dyDescent="0.25">
      <c r="A178" t="str">
        <f ca="1">CONCATENATE("M421 I10 J8 Z",INDIRECT(ADDRESS(15-10,8+1)))</f>
        <v>M421 I10 J8 Z-0.304</v>
      </c>
    </row>
    <row r="179" spans="1:1" ht="18" customHeight="1" x14ac:dyDescent="0.25">
      <c r="A179" t="str">
        <f ca="1">CONCATENATE("M421 I10 J9 Z",INDIRECT(ADDRESS(15-10,9+1)))</f>
        <v>M421 I10 J9 Z-0.402</v>
      </c>
    </row>
    <row r="180" spans="1:1" ht="18" customHeight="1" x14ac:dyDescent="0.25">
      <c r="A180" t="str">
        <f ca="1">CONCATENATE("M421 I10 J10 Z",INDIRECT(ADDRESS(15-10,10+1)))</f>
        <v>M421 I10 J10 Z-0.525</v>
      </c>
    </row>
    <row r="181" spans="1:1" ht="18" customHeight="1" x14ac:dyDescent="0.25">
      <c r="A181" t="str">
        <f ca="1">CONCATENATE("M421 I10 J11 Z",INDIRECT(ADDRESS(15-10,11+1)))</f>
        <v>M421 I10 J11 Z-0.658</v>
      </c>
    </row>
    <row r="182" spans="1:1" ht="18" customHeight="1" x14ac:dyDescent="0.25">
      <c r="A182" t="str">
        <f ca="1">CONCATENATE("M421 I10 J12 Z",INDIRECT(ADDRESS(15-10,12+1)))</f>
        <v>M421 I10 J12 Z-0.803</v>
      </c>
    </row>
    <row r="183" spans="1:1" ht="18" customHeight="1" x14ac:dyDescent="0.25">
      <c r="A183" t="str">
        <f ca="1">CONCATENATE("M421 I10 J13 Z",INDIRECT(ADDRESS(15-10,13+1)))</f>
        <v>M421 I10 J13 Z-0.966</v>
      </c>
    </row>
    <row r="184" spans="1:1" ht="18" customHeight="1" x14ac:dyDescent="0.25">
      <c r="A184" t="str">
        <f ca="1">CONCATENATE("M421 I10 J14 Z",INDIRECT(ADDRESS(15-10,14+1)))</f>
        <v>M421 I10 J14 Z-0.966</v>
      </c>
    </row>
    <row r="185" spans="1:1" ht="18" customHeight="1" x14ac:dyDescent="0.25">
      <c r="A185" t="str">
        <f ca="1">CONCATENATE("M421 I11 J0 Z",INDIRECT(ADDRESS(15-11,0+1)))</f>
        <v>M421 I11 J0 Z-0.112</v>
      </c>
    </row>
    <row r="186" spans="1:1" ht="18" customHeight="1" x14ac:dyDescent="0.25">
      <c r="A186" t="str">
        <f ca="1">CONCATENATE("M421 I11 J1 Z",INDIRECT(ADDRESS(15-11,1+1)))</f>
        <v>M421 I11 J1 Z-0.112</v>
      </c>
    </row>
    <row r="187" spans="1:1" ht="18" customHeight="1" x14ac:dyDescent="0.25">
      <c r="A187" t="str">
        <f ca="1">CONCATENATE("M421 I11 J2 Z",INDIRECT(ADDRESS(15-11,2+1)))</f>
        <v>M421 I11 J2 Z-0.091</v>
      </c>
    </row>
    <row r="188" spans="1:1" ht="18" customHeight="1" x14ac:dyDescent="0.25">
      <c r="A188" t="str">
        <f ca="1">CONCATENATE("M421 I11 J3 Z",INDIRECT(ADDRESS(15-11,3+1)))</f>
        <v>M421 I11 J3 Z-0.105</v>
      </c>
    </row>
    <row r="189" spans="1:1" ht="18" customHeight="1" x14ac:dyDescent="0.25">
      <c r="A189" t="str">
        <f ca="1">CONCATENATE("M421 I11 J4 Z",INDIRECT(ADDRESS(15-11,4+1)))</f>
        <v>M421 I11 J4 Z-0.123</v>
      </c>
    </row>
    <row r="190" spans="1:1" ht="18" customHeight="1" x14ac:dyDescent="0.25">
      <c r="A190" t="str">
        <f ca="1">CONCATENATE("M421 I11 J5 Z",INDIRECT(ADDRESS(15-11,5+1)))</f>
        <v>M421 I11 J5 Z-0.174</v>
      </c>
    </row>
    <row r="191" spans="1:1" ht="18" customHeight="1" x14ac:dyDescent="0.25">
      <c r="A191" t="str">
        <f ca="1">CONCATENATE("M421 I11 J6 Z",INDIRECT(ADDRESS(15-11,6+1)))</f>
        <v>M421 I11 J6 Z-0.236</v>
      </c>
    </row>
    <row r="192" spans="1:1" ht="18" customHeight="1" x14ac:dyDescent="0.25">
      <c r="A192" t="str">
        <f ca="1">CONCATENATE("M421 I11 J7 Z",INDIRECT(ADDRESS(15-11,7+1)))</f>
        <v>M421 I11 J7 Z-0.298</v>
      </c>
    </row>
    <row r="193" spans="1:1" ht="18" customHeight="1" x14ac:dyDescent="0.25">
      <c r="A193" t="str">
        <f ca="1">CONCATENATE("M421 I11 J8 Z",INDIRECT(ADDRESS(15-11,8+1)))</f>
        <v>M421 I11 J8 Z-0.38</v>
      </c>
    </row>
    <row r="194" spans="1:1" ht="18" customHeight="1" x14ac:dyDescent="0.25">
      <c r="A194" t="str">
        <f ca="1">CONCATENATE("M421 I11 J9 Z",INDIRECT(ADDRESS(15-11,9+1)))</f>
        <v>M421 I11 J9 Z-0.499</v>
      </c>
    </row>
    <row r="195" spans="1:1" ht="18" customHeight="1" x14ac:dyDescent="0.25">
      <c r="A195" t="str">
        <f ca="1">CONCATENATE("M421 I11 J10 Z",INDIRECT(ADDRESS(15-11,10+1)))</f>
        <v>M421 I11 J10 Z-0.63</v>
      </c>
    </row>
    <row r="196" spans="1:1" ht="18" customHeight="1" x14ac:dyDescent="0.25">
      <c r="A196" t="str">
        <f ca="1">CONCATENATE("M421 I11 J11 Z",INDIRECT(ADDRESS(15-11,11+1)))</f>
        <v>M421 I11 J11 Z-0.781</v>
      </c>
    </row>
    <row r="197" spans="1:1" ht="18" customHeight="1" x14ac:dyDescent="0.25">
      <c r="A197" t="str">
        <f ca="1">CONCATENATE("M421 I11 J12 Z",INDIRECT(ADDRESS(15-11,12+1)))</f>
        <v>M421 I11 J12 Z-0.935</v>
      </c>
    </row>
    <row r="198" spans="1:1" ht="18" customHeight="1" x14ac:dyDescent="0.25">
      <c r="A198" t="str">
        <f ca="1">CONCATENATE("M421 I11 J13 Z",INDIRECT(ADDRESS(15-11,13+1)))</f>
        <v>M421 I11 J13 Z-1.106</v>
      </c>
    </row>
    <row r="199" spans="1:1" ht="18" customHeight="1" x14ac:dyDescent="0.25">
      <c r="A199" t="str">
        <f ca="1">CONCATENATE("M421 I11 J14 Z",INDIRECT(ADDRESS(15-11,14+1)))</f>
        <v>M421 I11 J14 Z-1.106</v>
      </c>
    </row>
    <row r="200" spans="1:1" ht="18" customHeight="1" x14ac:dyDescent="0.25">
      <c r="A200" t="str">
        <f ca="1">CONCATENATE("M421 I12 J0 Z",INDIRECT(ADDRESS(15-12,0+1)))</f>
        <v>M421 I12 J0 Z-0.199</v>
      </c>
    </row>
    <row r="201" spans="1:1" ht="18" customHeight="1" x14ac:dyDescent="0.25">
      <c r="A201" t="str">
        <f ca="1">CONCATENATE("M421 I12 J1 Z",INDIRECT(ADDRESS(15-12,1+1)))</f>
        <v>M421 I12 J1 Z-0.199</v>
      </c>
    </row>
    <row r="202" spans="1:1" ht="18" customHeight="1" x14ac:dyDescent="0.25">
      <c r="A202" t="str">
        <f ca="1">CONCATENATE("M421 I12 J2 Z",INDIRECT(ADDRESS(15-12,2+1)))</f>
        <v>M421 I12 J2 Z-0.186</v>
      </c>
    </row>
    <row r="203" spans="1:1" ht="18" customHeight="1" x14ac:dyDescent="0.25">
      <c r="A203" t="str">
        <f ca="1">CONCATENATE("M421 I12 J3 Z",INDIRECT(ADDRESS(15-12,3+1)))</f>
        <v>M421 I12 J3 Z-0.181</v>
      </c>
    </row>
    <row r="204" spans="1:1" ht="18" customHeight="1" x14ac:dyDescent="0.25">
      <c r="A204" t="str">
        <f ca="1">CONCATENATE("M421 I12 J4 Z",INDIRECT(ADDRESS(15-12,4+1)))</f>
        <v>M421 I12 J4 Z-0.209</v>
      </c>
    </row>
    <row r="205" spans="1:1" ht="18" customHeight="1" x14ac:dyDescent="0.25">
      <c r="A205" t="str">
        <f ca="1">CONCATENATE("M421 I12 J5 Z",INDIRECT(ADDRESS(15-12,5+1)))</f>
        <v>M421 I12 J5 Z-0.258</v>
      </c>
    </row>
    <row r="206" spans="1:1" ht="18" customHeight="1" x14ac:dyDescent="0.25">
      <c r="A206" t="str">
        <f ca="1">CONCATENATE("M421 I12 J6 Z",INDIRECT(ADDRESS(15-12,6+1)))</f>
        <v>M421 I12 J6 Z-0.328</v>
      </c>
    </row>
    <row r="207" spans="1:1" ht="18" customHeight="1" x14ac:dyDescent="0.25">
      <c r="A207" t="str">
        <f ca="1">CONCATENATE("M421 I12 J7 Z",INDIRECT(ADDRESS(15-12,7+1)))</f>
        <v>M421 I12 J7 Z-0.391</v>
      </c>
    </row>
    <row r="208" spans="1:1" ht="18" customHeight="1" x14ac:dyDescent="0.25">
      <c r="A208" t="str">
        <f ca="1">CONCATENATE("M421 I12 J8 Z",INDIRECT(ADDRESS(15-12,8+1)))</f>
        <v>M421 I12 J8 Z-0.47</v>
      </c>
    </row>
    <row r="209" spans="1:1" ht="18" customHeight="1" x14ac:dyDescent="0.25">
      <c r="A209" t="str">
        <f ca="1">CONCATENATE("M421 I12 J9 Z",INDIRECT(ADDRESS(15-12,9+1)))</f>
        <v>M421 I12 J9 Z-0.586</v>
      </c>
    </row>
    <row r="210" spans="1:1" ht="18" customHeight="1" x14ac:dyDescent="0.25">
      <c r="A210" t="str">
        <f ca="1">CONCATENATE("M421 I12 J10 Z",INDIRECT(ADDRESS(15-12,10+1)))</f>
        <v>M421 I12 J10 Z-0.711</v>
      </c>
    </row>
    <row r="211" spans="1:1" ht="18" customHeight="1" x14ac:dyDescent="0.25">
      <c r="A211" t="str">
        <f ca="1">CONCATENATE("M421 I12 J11 Z",INDIRECT(ADDRESS(15-12,11+1)))</f>
        <v>M421 I12 J11 Z-0.86</v>
      </c>
    </row>
    <row r="212" spans="1:1" ht="18" customHeight="1" x14ac:dyDescent="0.25">
      <c r="A212" t="str">
        <f ca="1">CONCATENATE("M421 I12 J12 Z",INDIRECT(ADDRESS(15-12,12+1)))</f>
        <v>M421 I12 J12 Z-1.037</v>
      </c>
    </row>
    <row r="213" spans="1:1" ht="18" customHeight="1" x14ac:dyDescent="0.25">
      <c r="A213" t="str">
        <f ca="1">CONCATENATE("M421 I12 J13 Z",INDIRECT(ADDRESS(15-12,13+1)))</f>
        <v>M421 I12 J13 Z-1.219</v>
      </c>
    </row>
    <row r="214" spans="1:1" ht="18" customHeight="1" x14ac:dyDescent="0.25">
      <c r="A214" t="str">
        <f ca="1">CONCATENATE("M421 I12 J14 Z",INDIRECT(ADDRESS(15-12,14+1)))</f>
        <v>M421 I12 J14 Z-1.219</v>
      </c>
    </row>
    <row r="215" spans="1:1" ht="18" customHeight="1" x14ac:dyDescent="0.25">
      <c r="A215" t="str">
        <f ca="1">CONCATENATE("M421 I13 J0 Z",INDIRECT(ADDRESS(15-13,0+1)))</f>
        <v>M421 I13 J0 Z-0.269</v>
      </c>
    </row>
    <row r="216" spans="1:1" ht="18" customHeight="1" x14ac:dyDescent="0.25">
      <c r="A216" t="str">
        <f ca="1">CONCATENATE("M421 I13 J1 Z",INDIRECT(ADDRESS(15-13,1+1)))</f>
        <v>M421 I13 J1 Z-0.269</v>
      </c>
    </row>
    <row r="217" spans="1:1" ht="18" customHeight="1" x14ac:dyDescent="0.25">
      <c r="A217" t="str">
        <f ca="1">CONCATENATE("M421 I13 J2 Z",INDIRECT(ADDRESS(15-13,2+1)))</f>
        <v>M421 I13 J2 Z-0.246</v>
      </c>
    </row>
    <row r="218" spans="1:1" ht="18" customHeight="1" x14ac:dyDescent="0.25">
      <c r="A218" t="str">
        <f ca="1">CONCATENATE("M421 I13 J3 Z",INDIRECT(ADDRESS(15-13,3+1)))</f>
        <v>M421 I13 J3 Z-0.256</v>
      </c>
    </row>
    <row r="219" spans="1:1" ht="18" customHeight="1" x14ac:dyDescent="0.25">
      <c r="A219" t="str">
        <f ca="1">CONCATENATE("M421 I13 J4 Z",INDIRECT(ADDRESS(15-13,4+1)))</f>
        <v>M421 I13 J4 Z-0.288</v>
      </c>
    </row>
    <row r="220" spans="1:1" ht="18" customHeight="1" x14ac:dyDescent="0.25">
      <c r="A220" t="str">
        <f ca="1">CONCATENATE("M421 I13 J5 Z",INDIRECT(ADDRESS(15-13,5+1)))</f>
        <v>M421 I13 J5 Z-0.337</v>
      </c>
    </row>
    <row r="221" spans="1:1" ht="18" customHeight="1" x14ac:dyDescent="0.25">
      <c r="A221" t="str">
        <f ca="1">CONCATENATE("M421 I13 J6 Z",INDIRECT(ADDRESS(15-13,6+1)))</f>
        <v>M421 I13 J6 Z-0.409</v>
      </c>
    </row>
    <row r="222" spans="1:1" ht="18" customHeight="1" x14ac:dyDescent="0.25">
      <c r="A222" t="str">
        <f ca="1">CONCATENATE("M421 I13 J7 Z",INDIRECT(ADDRESS(15-13,7+1)))</f>
        <v>M421 I13 J7 Z-0.482</v>
      </c>
    </row>
    <row r="223" spans="1:1" ht="18" customHeight="1" x14ac:dyDescent="0.25">
      <c r="A223" t="str">
        <f ca="1">CONCATENATE("M421 I13 J8 Z",INDIRECT(ADDRESS(15-13,8+1)))</f>
        <v>M421 I13 J8 Z-0.586</v>
      </c>
    </row>
    <row r="224" spans="1:1" ht="18" customHeight="1" x14ac:dyDescent="0.25">
      <c r="A224" t="str">
        <f ca="1">CONCATENATE("M421 I13 J9 Z",INDIRECT(ADDRESS(15-13,9+1)))</f>
        <v>M421 I13 J9 Z-0.703</v>
      </c>
    </row>
    <row r="225" spans="1:1" ht="18" customHeight="1" x14ac:dyDescent="0.25">
      <c r="A225" t="str">
        <f ca="1">CONCATENATE("M421 I13 J10 Z",INDIRECT(ADDRESS(15-13,10+1)))</f>
        <v>M421 I13 J10 Z-0.832</v>
      </c>
    </row>
    <row r="226" spans="1:1" ht="18" customHeight="1" x14ac:dyDescent="0.25">
      <c r="A226" t="str">
        <f ca="1">CONCATENATE("M421 I13 J11 Z",INDIRECT(ADDRESS(15-13,11+1)))</f>
        <v>M421 I13 J11 Z-0.985</v>
      </c>
    </row>
    <row r="227" spans="1:1" ht="18" customHeight="1" x14ac:dyDescent="0.25">
      <c r="A227" t="str">
        <f ca="1">CONCATENATE("M421 I13 J12 Z",INDIRECT(ADDRESS(15-13,12+1)))</f>
        <v>M421 I13 J12 Z-1.155</v>
      </c>
    </row>
    <row r="228" spans="1:1" ht="18" customHeight="1" x14ac:dyDescent="0.25">
      <c r="A228" t="str">
        <f ca="1">CONCATENATE("M421 I13 J13 Z",INDIRECT(ADDRESS(15-13,13+1)))</f>
        <v>M421 I13 J13 Z-1.328</v>
      </c>
    </row>
    <row r="229" spans="1:1" ht="18" customHeight="1" x14ac:dyDescent="0.25">
      <c r="A229" t="str">
        <f ca="1">CONCATENATE("M421 I13 J14 Z",INDIRECT(ADDRESS(15-13,14+1)))</f>
        <v>M421 I13 J14 Z-1.328</v>
      </c>
    </row>
    <row r="230" spans="1:1" ht="18" customHeight="1" x14ac:dyDescent="0.25">
      <c r="A230" t="str">
        <f ca="1">CONCATENATE("M421 I14 J0 Z",INDIRECT(ADDRESS(15-14,0+1)))</f>
        <v>M421 I14 J0 Z-0.269</v>
      </c>
    </row>
    <row r="231" spans="1:1" ht="18" customHeight="1" x14ac:dyDescent="0.25">
      <c r="A231" t="str">
        <f ca="1">CONCATENATE("M421 I14 J1 Z",INDIRECT(ADDRESS(15-14,1+1)))</f>
        <v>M421 I14 J1 Z-0.269</v>
      </c>
    </row>
    <row r="232" spans="1:1" ht="18" customHeight="1" x14ac:dyDescent="0.25">
      <c r="A232" t="str">
        <f ca="1">CONCATENATE("M421 I14 J2 Z",INDIRECT(ADDRESS(15-14,2+1)))</f>
        <v>M421 I14 J2 Z-0.246</v>
      </c>
    </row>
    <row r="233" spans="1:1" ht="18" customHeight="1" x14ac:dyDescent="0.25">
      <c r="A233" t="str">
        <f ca="1">CONCATENATE("M421 I14 J3 Z",INDIRECT(ADDRESS(15-14,3+1)))</f>
        <v>M421 I14 J3 Z-0.256</v>
      </c>
    </row>
    <row r="234" spans="1:1" ht="18" customHeight="1" x14ac:dyDescent="0.25">
      <c r="A234" t="str">
        <f ca="1">CONCATENATE("M421 I14 J4 Z",INDIRECT(ADDRESS(15-14,4+1)))</f>
        <v>M421 I14 J4 Z-0.288</v>
      </c>
    </row>
    <row r="235" spans="1:1" ht="18" customHeight="1" x14ac:dyDescent="0.25">
      <c r="A235" t="str">
        <f ca="1">CONCATENATE("M421 I14 J5 Z",INDIRECT(ADDRESS(15-14,5+1)))</f>
        <v>M421 I14 J5 Z-0.337</v>
      </c>
    </row>
    <row r="236" spans="1:1" ht="18" customHeight="1" x14ac:dyDescent="0.25">
      <c r="A236" t="str">
        <f ca="1">CONCATENATE("M421 I14 J6 Z",INDIRECT(ADDRESS(15-14,6+1)))</f>
        <v>M421 I14 J6 Z-0.409</v>
      </c>
    </row>
    <row r="237" spans="1:1" ht="18" customHeight="1" x14ac:dyDescent="0.25">
      <c r="A237" t="str">
        <f ca="1">CONCATENATE("M421 I14 J7 Z",INDIRECT(ADDRESS(15-14,7+1)))</f>
        <v>M421 I14 J7 Z-0.482</v>
      </c>
    </row>
    <row r="238" spans="1:1" ht="18" customHeight="1" x14ac:dyDescent="0.25">
      <c r="A238" t="str">
        <f ca="1">CONCATENATE("M421 I14 J8 Z",INDIRECT(ADDRESS(15-14,8+1)))</f>
        <v>M421 I14 J8 Z-0.586</v>
      </c>
    </row>
    <row r="239" spans="1:1" ht="18" customHeight="1" x14ac:dyDescent="0.25">
      <c r="A239" t="str">
        <f ca="1">CONCATENATE("M421 I14 J9 Z",INDIRECT(ADDRESS(15-14,9+1)))</f>
        <v>M421 I14 J9 Z-0.703</v>
      </c>
    </row>
    <row r="240" spans="1:1" ht="18" customHeight="1" x14ac:dyDescent="0.25">
      <c r="A240" t="str">
        <f ca="1">CONCATENATE("M421 I14 J10 Z",INDIRECT(ADDRESS(15-14,10+1)))</f>
        <v>M421 I14 J10 Z-0.832</v>
      </c>
    </row>
    <row r="241" spans="1:1" ht="18" customHeight="1" x14ac:dyDescent="0.25">
      <c r="A241" t="str">
        <f ca="1">CONCATENATE("M421 I14 J11 Z",INDIRECT(ADDRESS(15-14,11+1)))</f>
        <v>M421 I14 J11 Z-0.985</v>
      </c>
    </row>
    <row r="242" spans="1:1" ht="18" customHeight="1" x14ac:dyDescent="0.25">
      <c r="A242" t="str">
        <f ca="1">CONCATENATE("M421 I14 J12 Z",INDIRECT(ADDRESS(15-14,12+1)))</f>
        <v>M421 I14 J12 Z-1.155</v>
      </c>
    </row>
    <row r="243" spans="1:1" ht="18" customHeight="1" x14ac:dyDescent="0.25">
      <c r="A243" t="str">
        <f ca="1">CONCATENATE("M421 I14 J13 Z",INDIRECT(ADDRESS(15-14,13+1)))</f>
        <v>M421 I14 J13 Z-1.328</v>
      </c>
    </row>
    <row r="244" spans="1:1" ht="18" customHeight="1" x14ac:dyDescent="0.25">
      <c r="A244" t="str">
        <f ca="1">CONCATENATE("M421 I14 J14 Z",INDIRECT(ADDRESS(15-14,14+1)))</f>
        <v>M421 I14 J14 Z-1.328</v>
      </c>
    </row>
  </sheetData>
  <conditionalFormatting sqref="A1:O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AE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16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4E013-1CD7-4E28-8483-986429B29960}">
  <dimension ref="A1:AE244"/>
  <sheetViews>
    <sheetView tabSelected="1" workbookViewId="0">
      <selection activeCell="AE15" sqref="Q1:AE15"/>
    </sheetView>
  </sheetViews>
  <sheetFormatPr defaultColWidth="7.42578125" defaultRowHeight="18" customHeight="1" x14ac:dyDescent="0.25"/>
  <sheetData>
    <row r="1" spans="1:31" ht="18" customHeight="1" x14ac:dyDescent="0.25">
      <c r="A1">
        <f>Original!A1+'Mod with differences'!Q1</f>
        <v>-0.46900000000000003</v>
      </c>
      <c r="B1">
        <f>Original!B1+'Mod with differences'!R1</f>
        <v>-0.26900000000000002</v>
      </c>
      <c r="C1">
        <f>Original!C1+'Mod with differences'!S1</f>
        <v>-0.246</v>
      </c>
      <c r="D1">
        <f>Original!D1+'Mod with differences'!T1</f>
        <v>-0.25600000000000001</v>
      </c>
      <c r="E1">
        <f>Original!E1+'Mod with differences'!U1</f>
        <v>-0.28799999999999998</v>
      </c>
      <c r="F1">
        <f>Original!F1+'Mod with differences'!V1</f>
        <v>-0.33700000000000002</v>
      </c>
      <c r="G1">
        <f>Original!G1+'Mod with differences'!W1</f>
        <v>-0.40899999999999997</v>
      </c>
      <c r="H1">
        <f>Original!H1+'Mod with differences'!X1</f>
        <v>-0.48199999999999998</v>
      </c>
      <c r="I1">
        <f>Original!I1+'Mod with differences'!Y1</f>
        <v>-0.58599999999999997</v>
      </c>
      <c r="J1">
        <f>Original!J1+'Mod with differences'!Z1</f>
        <v>-0.70299999999999996</v>
      </c>
      <c r="K1">
        <f>Original!K1+'Mod with differences'!AA1</f>
        <v>-0.83199999999999996</v>
      </c>
      <c r="L1">
        <f>Original!L1+'Mod with differences'!AB1</f>
        <v>-0.98499999999999999</v>
      </c>
      <c r="M1">
        <f>Original!M1+'Mod with differences'!AC1</f>
        <v>-1.155</v>
      </c>
      <c r="N1">
        <f>Original!N1+'Mod with differences'!AD1</f>
        <v>-1.3280000000000001</v>
      </c>
      <c r="O1">
        <f>Original!O1+'Mod with differences'!AE1</f>
        <v>-1.4280000000000002</v>
      </c>
      <c r="Q1">
        <v>-0.2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-0.1</v>
      </c>
    </row>
    <row r="2" spans="1:31" ht="18" customHeight="1" x14ac:dyDescent="0.25">
      <c r="A2">
        <f>Original!A2+'Mod with differences'!Q2</f>
        <v>-0.46900000000000003</v>
      </c>
      <c r="B2">
        <f>Original!B2+'Mod with differences'!R2</f>
        <v>-0.26900000000000002</v>
      </c>
      <c r="C2">
        <f>Original!C2+'Mod with differences'!S2</f>
        <v>-0.246</v>
      </c>
      <c r="D2">
        <f>Original!D2+'Mod with differences'!T2</f>
        <v>-0.25600000000000001</v>
      </c>
      <c r="E2">
        <f>Original!E2+'Mod with differences'!U2</f>
        <v>-0.28799999999999998</v>
      </c>
      <c r="F2">
        <f>Original!F2+'Mod with differences'!V2</f>
        <v>-0.33700000000000002</v>
      </c>
      <c r="G2">
        <f>Original!G2+'Mod with differences'!W2</f>
        <v>-0.40899999999999997</v>
      </c>
      <c r="H2">
        <f>Original!H2+'Mod with differences'!X2</f>
        <v>-0.48199999999999998</v>
      </c>
      <c r="I2">
        <f>Original!I2+'Mod with differences'!Y2</f>
        <v>-0.58599999999999997</v>
      </c>
      <c r="J2">
        <f>Original!J2+'Mod with differences'!Z2</f>
        <v>-0.70299999999999996</v>
      </c>
      <c r="K2">
        <f>Original!K2+'Mod with differences'!AA2</f>
        <v>-0.83199999999999996</v>
      </c>
      <c r="L2">
        <f>Original!L2+'Mod with differences'!AB2</f>
        <v>-0.98499999999999999</v>
      </c>
      <c r="M2">
        <f>Original!M2+'Mod with differences'!AC2</f>
        <v>-1.155</v>
      </c>
      <c r="N2">
        <f>Original!N2+'Mod with differences'!AD2</f>
        <v>-1.3280000000000001</v>
      </c>
      <c r="O2">
        <f>Original!O2+'Mod with differences'!AE2</f>
        <v>-1.4280000000000002</v>
      </c>
      <c r="Q2">
        <v>-0.2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-0.1</v>
      </c>
    </row>
    <row r="3" spans="1:31" ht="18" customHeight="1" x14ac:dyDescent="0.25">
      <c r="A3">
        <f>Original!A3+'Mod with differences'!Q3</f>
        <v>-0.39900000000000002</v>
      </c>
      <c r="B3">
        <f>Original!B3+'Mod with differences'!R3</f>
        <v>-0.19900000000000001</v>
      </c>
      <c r="C3">
        <f>Original!C3+'Mod with differences'!S3</f>
        <v>-0.186</v>
      </c>
      <c r="D3">
        <f>Original!D3+'Mod with differences'!T3</f>
        <v>-0.18099999999999999</v>
      </c>
      <c r="E3">
        <f>Original!E3+'Mod with differences'!U3</f>
        <v>-0.20899999999999999</v>
      </c>
      <c r="F3">
        <f>Original!F3+'Mod with differences'!V3</f>
        <v>-0.25800000000000001</v>
      </c>
      <c r="G3">
        <f>Original!G3+'Mod with differences'!W3</f>
        <v>-0.32800000000000001</v>
      </c>
      <c r="H3">
        <f>Original!H3+'Mod with differences'!X3</f>
        <v>-0.39100000000000001</v>
      </c>
      <c r="I3">
        <f>Original!I3+'Mod with differences'!Y3</f>
        <v>-0.47</v>
      </c>
      <c r="J3">
        <f>Original!J3+'Mod with differences'!Z3</f>
        <v>-0.58599999999999997</v>
      </c>
      <c r="K3">
        <f>Original!K3+'Mod with differences'!AA3</f>
        <v>-0.71099999999999997</v>
      </c>
      <c r="L3">
        <f>Original!L3+'Mod with differences'!AB3</f>
        <v>-0.86</v>
      </c>
      <c r="M3">
        <f>Original!M3+'Mod with differences'!AC3</f>
        <v>-1.0369999999999999</v>
      </c>
      <c r="N3">
        <f>Original!N3+'Mod with differences'!AD3</f>
        <v>-1.2190000000000001</v>
      </c>
      <c r="O3">
        <f>Original!O3+'Mod with differences'!AE3</f>
        <v>-1.3190000000000002</v>
      </c>
      <c r="Q3">
        <v>-0.2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-0.1</v>
      </c>
    </row>
    <row r="4" spans="1:31" ht="18" customHeight="1" x14ac:dyDescent="0.25">
      <c r="A4">
        <f>Original!A4+'Mod with differences'!Q4</f>
        <v>-0.312</v>
      </c>
      <c r="B4">
        <f>Original!B4+'Mod with differences'!R4</f>
        <v>-0.112</v>
      </c>
      <c r="C4">
        <f>Original!C4+'Mod with differences'!S4</f>
        <v>-9.0999999999999998E-2</v>
      </c>
      <c r="D4">
        <f>Original!D4+'Mod with differences'!T4</f>
        <v>-0.105</v>
      </c>
      <c r="E4">
        <f>Original!E4+'Mod with differences'!U4</f>
        <v>-0.123</v>
      </c>
      <c r="F4">
        <f>Original!F4+'Mod with differences'!V4</f>
        <v>-0.17399999999999999</v>
      </c>
      <c r="G4">
        <f>Original!G4+'Mod with differences'!W4</f>
        <v>-0.23599999999999999</v>
      </c>
      <c r="H4">
        <f>Original!H4+'Mod with differences'!X4</f>
        <v>-0.39800000000000002</v>
      </c>
      <c r="I4">
        <f>Original!I4+'Mod with differences'!Y4</f>
        <v>-0.38</v>
      </c>
      <c r="J4">
        <f>Original!J4+'Mod with differences'!Z4</f>
        <v>-0.499</v>
      </c>
      <c r="K4">
        <f>Original!K4+'Mod with differences'!AA4</f>
        <v>-0.63</v>
      </c>
      <c r="L4">
        <f>Original!L4+'Mod with differences'!AB4</f>
        <v>-0.78100000000000003</v>
      </c>
      <c r="M4">
        <f>Original!M4+'Mod with differences'!AC4</f>
        <v>-0.93500000000000005</v>
      </c>
      <c r="N4">
        <f>Original!N4+'Mod with differences'!AD4</f>
        <v>-1.1060000000000001</v>
      </c>
      <c r="O4">
        <f>Original!O4+'Mod with differences'!AE4</f>
        <v>-1.2060000000000002</v>
      </c>
      <c r="Q4">
        <v>-0.2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-0.1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-0.1</v>
      </c>
    </row>
    <row r="5" spans="1:31" ht="18" customHeight="1" x14ac:dyDescent="0.25">
      <c r="A5">
        <f>Original!A5+'Mod with differences'!Q5</f>
        <v>-0.24399999999999999</v>
      </c>
      <c r="B5">
        <f>Original!B5+'Mod with differences'!R5</f>
        <v>-4.3999999999999997E-2</v>
      </c>
      <c r="C5">
        <f>Original!C5+'Mod with differences'!S5</f>
        <v>-2.1999999999999999E-2</v>
      </c>
      <c r="D5">
        <f>Original!D5+'Mod with differences'!T5</f>
        <v>-2.5000000000000001E-2</v>
      </c>
      <c r="E5">
        <f>Original!E5+'Mod with differences'!U5</f>
        <v>-3.5000000000000003E-2</v>
      </c>
      <c r="F5">
        <f>Original!F5+'Mod with differences'!V5</f>
        <v>-7.1999999999999995E-2</v>
      </c>
      <c r="G5">
        <f>Original!G5+'Mod with differences'!W5</f>
        <v>-0.23400000000000001</v>
      </c>
      <c r="H5">
        <f>Original!H5+'Mod with differences'!X5</f>
        <v>-0.29900000000000004</v>
      </c>
      <c r="I5">
        <f>Original!I5+'Mod with differences'!Y5</f>
        <v>-0.40400000000000003</v>
      </c>
      <c r="J5">
        <f>Original!J5+'Mod with differences'!Z5</f>
        <v>-0.40200000000000002</v>
      </c>
      <c r="K5">
        <f>Original!K5+'Mod with differences'!AA5</f>
        <v>-0.52500000000000002</v>
      </c>
      <c r="L5">
        <f>Original!L5+'Mod with differences'!AB5</f>
        <v>-0.65800000000000003</v>
      </c>
      <c r="M5">
        <f>Original!M5+'Mod with differences'!AC5</f>
        <v>-0.80300000000000005</v>
      </c>
      <c r="N5">
        <f>Original!N5+'Mod with differences'!AD5</f>
        <v>-0.96599999999999997</v>
      </c>
      <c r="O5">
        <f>Original!O5+'Mod with differences'!AE5</f>
        <v>-1.0660000000000001</v>
      </c>
      <c r="Q5">
        <v>-0.2</v>
      </c>
      <c r="R5">
        <v>0</v>
      </c>
      <c r="S5">
        <v>0</v>
      </c>
      <c r="T5">
        <v>0</v>
      </c>
      <c r="U5">
        <v>0</v>
      </c>
      <c r="V5">
        <v>0</v>
      </c>
      <c r="W5">
        <v>-0.1</v>
      </c>
      <c r="X5">
        <v>-0.1</v>
      </c>
      <c r="Y5">
        <v>-0.1</v>
      </c>
      <c r="Z5">
        <v>0</v>
      </c>
      <c r="AA5">
        <v>0</v>
      </c>
      <c r="AB5">
        <v>0</v>
      </c>
      <c r="AC5">
        <v>0</v>
      </c>
      <c r="AD5">
        <v>0</v>
      </c>
      <c r="AE5">
        <v>-0.1</v>
      </c>
    </row>
    <row r="6" spans="1:31" ht="18" customHeight="1" x14ac:dyDescent="0.25">
      <c r="A6">
        <f>Original!A6+'Mod with differences'!Q6</f>
        <v>-0.20300000000000001</v>
      </c>
      <c r="B6">
        <f>Original!B6+'Mod with differences'!R6</f>
        <v>-0.10300000000000001</v>
      </c>
      <c r="C6">
        <f>Original!C6+'Mod with differences'!S6</f>
        <v>-7.3000000000000009E-2</v>
      </c>
      <c r="D6">
        <f>Original!D6+'Mod with differences'!T6</f>
        <v>-6.3E-2</v>
      </c>
      <c r="E6">
        <f>Original!E6+'Mod with differences'!U6</f>
        <v>-7.3000000000000009E-2</v>
      </c>
      <c r="F6">
        <f>Original!F6+'Mod with differences'!V6</f>
        <v>-0.10800000000000001</v>
      </c>
      <c r="G6">
        <f>Original!G6+'Mod with differences'!W6</f>
        <v>-0.16500000000000001</v>
      </c>
      <c r="H6">
        <f>Original!H6+'Mod with differences'!X6</f>
        <v>-0.22600000000000001</v>
      </c>
      <c r="I6">
        <f>Original!I6+'Mod with differences'!Y6</f>
        <v>-0.316</v>
      </c>
      <c r="J6">
        <f>Original!J6+'Mod with differences'!Z6</f>
        <v>-0.41300000000000003</v>
      </c>
      <c r="K6">
        <f>Original!K6+'Mod with differences'!AA6</f>
        <v>-0.443</v>
      </c>
      <c r="L6">
        <f>Original!L6+'Mod with differences'!AB6</f>
        <v>-0.56699999999999995</v>
      </c>
      <c r="M6">
        <f>Original!M6+'Mod with differences'!AC6</f>
        <v>-0.73099999999999998</v>
      </c>
      <c r="N6">
        <f>Original!N6+'Mod with differences'!AD6</f>
        <v>-0.90100000000000002</v>
      </c>
      <c r="O6">
        <f>Original!O6+'Mod with differences'!AE6</f>
        <v>-1.0010000000000001</v>
      </c>
      <c r="Q6">
        <v>-0.2</v>
      </c>
      <c r="R6">
        <v>-0.1</v>
      </c>
      <c r="S6">
        <v>-0.1</v>
      </c>
      <c r="T6">
        <v>-0.1</v>
      </c>
      <c r="U6">
        <v>-0.1</v>
      </c>
      <c r="V6">
        <v>-0.1</v>
      </c>
      <c r="W6">
        <v>-0.1</v>
      </c>
      <c r="X6">
        <v>-0.1</v>
      </c>
      <c r="Y6">
        <v>-0.1</v>
      </c>
      <c r="Z6">
        <v>-0.1</v>
      </c>
      <c r="AA6">
        <v>0</v>
      </c>
      <c r="AB6">
        <v>0</v>
      </c>
      <c r="AC6">
        <v>0</v>
      </c>
      <c r="AD6">
        <v>0</v>
      </c>
      <c r="AE6">
        <v>-0.1</v>
      </c>
    </row>
    <row r="7" spans="1:31" ht="18" customHeight="1" x14ac:dyDescent="0.25">
      <c r="A7">
        <f>Original!A7+'Mod with differences'!Q7</f>
        <v>-0.186</v>
      </c>
      <c r="B7">
        <f>Original!B7+'Mod with differences'!R7</f>
        <v>-8.6000000000000007E-2</v>
      </c>
      <c r="C7">
        <f>Original!C7+'Mod with differences'!S7</f>
        <v>-5.3000000000000005E-2</v>
      </c>
      <c r="D7">
        <f>Original!D7+'Mod with differences'!T7</f>
        <v>-3.9000000000000007E-2</v>
      </c>
      <c r="E7">
        <f>Original!E7+'Mod with differences'!U7</f>
        <v>-4.0000000000000008E-2</v>
      </c>
      <c r="F7">
        <f>Original!F7+'Mod with differences'!V7</f>
        <v>-8.2000000000000003E-2</v>
      </c>
      <c r="G7">
        <f>Original!G7+'Mod with differences'!W7</f>
        <v>-0.125</v>
      </c>
      <c r="H7">
        <f>Original!H7+'Mod with differences'!X7</f>
        <v>-0.17799999999999999</v>
      </c>
      <c r="I7">
        <f>Original!I7+'Mod with differences'!Y7</f>
        <v>-0.27400000000000002</v>
      </c>
      <c r="J7">
        <f>Original!J7+'Mod with differences'!Z7</f>
        <v>-0.36</v>
      </c>
      <c r="K7">
        <f>Original!K7+'Mod with differences'!AA7</f>
        <v>-0.378</v>
      </c>
      <c r="L7">
        <f>Original!L7+'Mod with differences'!AB7</f>
        <v>-0.51800000000000002</v>
      </c>
      <c r="M7">
        <f>Original!M7+'Mod with differences'!AC7</f>
        <v>-0.67100000000000004</v>
      </c>
      <c r="N7">
        <f>Original!N7+'Mod with differences'!AD7</f>
        <v>-0.84</v>
      </c>
      <c r="O7">
        <f>Original!O7+'Mod with differences'!AE7</f>
        <v>-0.94</v>
      </c>
      <c r="Q7">
        <v>-0.2</v>
      </c>
      <c r="R7">
        <v>-0.1</v>
      </c>
      <c r="S7">
        <v>-0.1</v>
      </c>
      <c r="T7">
        <v>-0.1</v>
      </c>
      <c r="U7">
        <v>-0.1</v>
      </c>
      <c r="V7">
        <v>-0.1</v>
      </c>
      <c r="W7">
        <v>-0.1</v>
      </c>
      <c r="X7">
        <v>-0.1</v>
      </c>
      <c r="Y7">
        <v>-0.1</v>
      </c>
      <c r="Z7">
        <v>-0.1</v>
      </c>
      <c r="AA7">
        <v>0</v>
      </c>
      <c r="AB7">
        <v>0</v>
      </c>
      <c r="AC7">
        <v>0</v>
      </c>
      <c r="AD7">
        <v>0</v>
      </c>
      <c r="AE7">
        <v>-0.1</v>
      </c>
    </row>
    <row r="8" spans="1:31" ht="18" customHeight="1" x14ac:dyDescent="0.25">
      <c r="A8">
        <f>Original!A8+'Mod with differences'!Q8</f>
        <v>-0.15200000000000002</v>
      </c>
      <c r="B8">
        <f>Original!B8+'Mod with differences'!R8</f>
        <v>-5.2000000000000005E-2</v>
      </c>
      <c r="C8">
        <f>Original!C8+'Mod with differences'!S8</f>
        <v>-1.4000000000000012E-2</v>
      </c>
      <c r="D8">
        <f>Original!D8+'Mod with differences'!T8</f>
        <v>-1.4000000000000012E-2</v>
      </c>
      <c r="E8">
        <f>Original!E8+'Mod with differences'!U8</f>
        <v>-6.4000000000000001E-2</v>
      </c>
      <c r="F8">
        <f>Original!F8+'Mod with differences'!V8</f>
        <v>-0.125</v>
      </c>
      <c r="G8">
        <f>Original!G8+'Mod with differences'!W8</f>
        <v>-0.14800000000000002</v>
      </c>
      <c r="H8">
        <f>Original!H8+'Mod with differences'!X8</f>
        <v>-0.17699999999999999</v>
      </c>
      <c r="I8">
        <f>Original!I8+'Mod with differences'!Y8</f>
        <v>-0.24399999999999999</v>
      </c>
      <c r="J8">
        <f>Original!J8+'Mod with differences'!Z8</f>
        <v>-0.33599999999999997</v>
      </c>
      <c r="K8">
        <f>Original!K8+'Mod with differences'!AA8</f>
        <v>-0.33700000000000002</v>
      </c>
      <c r="L8">
        <f>Original!L8+'Mod with differences'!AB8</f>
        <v>-0.46300000000000002</v>
      </c>
      <c r="M8">
        <f>Original!M8+'Mod with differences'!AC8</f>
        <v>-0.61299999999999999</v>
      </c>
      <c r="N8">
        <f>Original!N8+'Mod with differences'!AD8</f>
        <v>-0.76900000000000002</v>
      </c>
      <c r="O8">
        <f>Original!O8+'Mod with differences'!AE8</f>
        <v>-0.86899999999999999</v>
      </c>
      <c r="Q8">
        <v>-0.2</v>
      </c>
      <c r="R8">
        <v>-0.1</v>
      </c>
      <c r="S8">
        <v>-0.1</v>
      </c>
      <c r="T8">
        <v>-0.1</v>
      </c>
      <c r="U8">
        <v>-0.1</v>
      </c>
      <c r="V8">
        <v>-0.1</v>
      </c>
      <c r="W8">
        <v>-0.1</v>
      </c>
      <c r="X8">
        <v>-0.1</v>
      </c>
      <c r="Y8">
        <v>-0.1</v>
      </c>
      <c r="Z8">
        <v>-0.1</v>
      </c>
      <c r="AA8">
        <v>0</v>
      </c>
      <c r="AB8">
        <v>0</v>
      </c>
      <c r="AC8">
        <v>0</v>
      </c>
      <c r="AD8">
        <v>0</v>
      </c>
      <c r="AE8">
        <v>-0.1</v>
      </c>
    </row>
    <row r="9" spans="1:31" ht="18" customHeight="1" x14ac:dyDescent="0.25">
      <c r="A9">
        <f>Original!A9+'Mod with differences'!Q9</f>
        <v>-3.2000000000000001E-2</v>
      </c>
      <c r="B9">
        <f>Original!B9+'Mod with differences'!R9</f>
        <v>6.8000000000000005E-2</v>
      </c>
      <c r="C9">
        <f>Original!C9+'Mod with differences'!S9</f>
        <v>0.10100000000000001</v>
      </c>
      <c r="D9">
        <f>Original!D9+'Mod with differences'!T9</f>
        <v>9.8000000000000004E-2</v>
      </c>
      <c r="E9">
        <f>Original!E9+'Mod with differences'!U9</f>
        <v>5.3999999999999999E-2</v>
      </c>
      <c r="F9">
        <f>Original!F9+'Mod with differences'!V9</f>
        <v>-5.0000000000000001E-3</v>
      </c>
      <c r="G9">
        <f>Original!G9+'Mod with differences'!W9</f>
        <v>-3.1E-2</v>
      </c>
      <c r="H9">
        <f>Original!H9+'Mod with differences'!X9</f>
        <v>-6.3E-2</v>
      </c>
      <c r="I9">
        <f>Original!I9+'Mod with differences'!Y9</f>
        <v>-0.13</v>
      </c>
      <c r="J9">
        <f>Original!J9+'Mod with differences'!Z9</f>
        <v>-0.21299999999999999</v>
      </c>
      <c r="K9">
        <f>Original!K9+'Mod with differences'!AA9</f>
        <v>-0.32200000000000001</v>
      </c>
      <c r="L9">
        <f>Original!L9+'Mod with differences'!AB9</f>
        <v>-0.439</v>
      </c>
      <c r="M9">
        <f>Original!M9+'Mod with differences'!AC9</f>
        <v>-0.58599999999999997</v>
      </c>
      <c r="N9">
        <f>Original!N9+'Mod with differences'!AD9</f>
        <v>-0.73699999999999999</v>
      </c>
      <c r="O9">
        <f>Original!O9+'Mod with differences'!AE9</f>
        <v>-0.83699999999999997</v>
      </c>
      <c r="Q9">
        <v>-0.1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-0.1</v>
      </c>
    </row>
    <row r="10" spans="1:31" ht="18" customHeight="1" x14ac:dyDescent="0.25">
      <c r="A10">
        <f>Original!A10+'Mod with differences'!Q10</f>
        <v>-4.6000000000000006E-2</v>
      </c>
      <c r="B10">
        <f>Original!B10+'Mod with differences'!R10</f>
        <v>-4.6000000000000006E-2</v>
      </c>
      <c r="C10">
        <f>Original!C10+'Mod with differences'!S10</f>
        <v>-1.100000000000001E-2</v>
      </c>
      <c r="D10">
        <f>Original!D10+'Mod with differences'!T10</f>
        <v>0.1</v>
      </c>
      <c r="E10">
        <f>Original!E10+'Mod with differences'!U10</f>
        <v>8.1000000000000003E-2</v>
      </c>
      <c r="F10">
        <f>Original!F10+'Mod with differences'!V10</f>
        <v>4.9000000000000002E-2</v>
      </c>
      <c r="G10">
        <f>Original!G10+'Mod with differences'!W10</f>
        <v>6.0000000000000001E-3</v>
      </c>
      <c r="H10">
        <f>Original!H10+'Mod with differences'!X10</f>
        <v>-5.3999999999999999E-2</v>
      </c>
      <c r="I10">
        <f>Original!I10+'Mod with differences'!Y10</f>
        <v>-0.13200000000000001</v>
      </c>
      <c r="J10">
        <f>Original!J10+'Mod with differences'!Z10</f>
        <v>-0.222</v>
      </c>
      <c r="K10">
        <f>Original!K10+'Mod with differences'!AA10</f>
        <v>-0.32800000000000001</v>
      </c>
      <c r="L10">
        <f>Original!L10+'Mod with differences'!AB10</f>
        <v>-0.438</v>
      </c>
      <c r="M10">
        <f>Original!M10+'Mod with differences'!AC10</f>
        <v>-0.56799999999999995</v>
      </c>
      <c r="N10">
        <f>Original!N10+'Mod with differences'!AD10</f>
        <v>-0.71299999999999997</v>
      </c>
      <c r="O10">
        <f>Original!O10+'Mod with differences'!AE10</f>
        <v>-0.81299999999999994</v>
      </c>
      <c r="Q10">
        <v>-0.1</v>
      </c>
      <c r="R10">
        <v>-0.1</v>
      </c>
      <c r="S10">
        <v>-0.1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-0.1</v>
      </c>
    </row>
    <row r="11" spans="1:31" ht="18" customHeight="1" x14ac:dyDescent="0.25">
      <c r="A11">
        <f>Original!A11+'Mod with differences'!Q11</f>
        <v>-6.3E-2</v>
      </c>
      <c r="B11">
        <f>Original!B11+'Mod with differences'!R11</f>
        <v>-6.3E-2</v>
      </c>
      <c r="C11">
        <f>Original!C11+'Mod with differences'!S11</f>
        <v>-3.2000000000000001E-2</v>
      </c>
      <c r="D11">
        <f>Original!D11+'Mod with differences'!T11</f>
        <v>-1.8000000000000002E-2</v>
      </c>
      <c r="E11">
        <f>Original!E11+'Mod with differences'!U11</f>
        <v>-4.0000000000000008E-2</v>
      </c>
      <c r="F11">
        <f>Original!F11+'Mod with differences'!V11</f>
        <v>4.1000000000000002E-2</v>
      </c>
      <c r="G11">
        <f>Original!G11+'Mod with differences'!W11</f>
        <v>-8.0000000000000002E-3</v>
      </c>
      <c r="H11">
        <f>Original!H11+'Mod with differences'!X11</f>
        <v>-6.2E-2</v>
      </c>
      <c r="I11">
        <f>Original!I11+'Mod with differences'!Y11</f>
        <v>-0.154</v>
      </c>
      <c r="J11">
        <f>Original!J11+'Mod with differences'!Z11</f>
        <v>-0.23400000000000001</v>
      </c>
      <c r="K11">
        <f>Original!K11+'Mod with differences'!AA11</f>
        <v>-0.33800000000000002</v>
      </c>
      <c r="L11">
        <f>Original!L11+'Mod with differences'!AB11</f>
        <v>-0.44700000000000001</v>
      </c>
      <c r="M11">
        <f>Original!M11+'Mod with differences'!AC11</f>
        <v>-0.57099999999999995</v>
      </c>
      <c r="N11">
        <f>Original!N11+'Mod with differences'!AD11</f>
        <v>-0.72399999999999998</v>
      </c>
      <c r="O11">
        <f>Original!O11+'Mod with differences'!AE11</f>
        <v>-0.82399999999999995</v>
      </c>
      <c r="Q11">
        <v>-0.1</v>
      </c>
      <c r="R11">
        <v>-0.1</v>
      </c>
      <c r="S11">
        <v>-0.1</v>
      </c>
      <c r="T11">
        <v>-0.1</v>
      </c>
      <c r="U11">
        <v>-0.1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-0.1</v>
      </c>
    </row>
    <row r="12" spans="1:31" ht="18" customHeight="1" x14ac:dyDescent="0.25">
      <c r="A12">
        <f>Original!A12+'Mod with differences'!Q12</f>
        <v>-0.186</v>
      </c>
      <c r="B12">
        <f>Original!B12+'Mod with differences'!R12</f>
        <v>-0.186</v>
      </c>
      <c r="C12">
        <f>Original!C12+'Mod with differences'!S12</f>
        <v>-0.16200000000000001</v>
      </c>
      <c r="D12">
        <f>Original!D12+'Mod with differences'!T12</f>
        <v>-0.161</v>
      </c>
      <c r="E12">
        <f>Original!E12+'Mod with differences'!U12</f>
        <v>-0.08</v>
      </c>
      <c r="F12">
        <f>Original!F12+'Mod with differences'!V12</f>
        <v>-0.10300000000000001</v>
      </c>
      <c r="G12">
        <f>Original!G12+'Mod with differences'!W12</f>
        <v>-0.14700000000000002</v>
      </c>
      <c r="H12">
        <f>Original!H12+'Mod with differences'!X12</f>
        <v>-0.20600000000000002</v>
      </c>
      <c r="I12">
        <f>Original!I12+'Mod with differences'!Y12</f>
        <v>-0.28000000000000003</v>
      </c>
      <c r="J12">
        <f>Original!J12+'Mod with differences'!Z12</f>
        <v>-0.38100000000000001</v>
      </c>
      <c r="K12">
        <f>Original!K12+'Mod with differences'!AA12</f>
        <v>-0.46499999999999997</v>
      </c>
      <c r="L12">
        <f>Original!L12+'Mod with differences'!AB12</f>
        <v>-0.58799999999999997</v>
      </c>
      <c r="M12">
        <f>Original!M12+'Mod with differences'!AC12</f>
        <v>-0.61299999999999999</v>
      </c>
      <c r="N12">
        <f>Original!N12+'Mod with differences'!AD12</f>
        <v>-0.745</v>
      </c>
      <c r="O12">
        <f>Original!O12+'Mod with differences'!AE12</f>
        <v>-0.84499999999999997</v>
      </c>
      <c r="Q12">
        <v>-0.2</v>
      </c>
      <c r="R12">
        <v>-0.2</v>
      </c>
      <c r="S12">
        <v>-0.2</v>
      </c>
      <c r="T12">
        <v>-0.2</v>
      </c>
      <c r="U12">
        <v>-0.1</v>
      </c>
      <c r="V12">
        <v>-0.1</v>
      </c>
      <c r="W12">
        <v>-0.1</v>
      </c>
      <c r="X12">
        <v>-0.1</v>
      </c>
      <c r="Y12">
        <v>-0.1</v>
      </c>
      <c r="Z12">
        <v>-0.1</v>
      </c>
      <c r="AA12">
        <v>-0.1</v>
      </c>
      <c r="AB12">
        <v>-0.1</v>
      </c>
      <c r="AC12">
        <v>0</v>
      </c>
      <c r="AD12">
        <v>0</v>
      </c>
      <c r="AE12">
        <v>-0.1</v>
      </c>
    </row>
    <row r="13" spans="1:31" ht="18" customHeight="1" x14ac:dyDescent="0.25">
      <c r="A13">
        <f>Original!A13+'Mod with differences'!Q13</f>
        <v>-0.28599999999999998</v>
      </c>
      <c r="B13">
        <f>Original!B13+'Mod with differences'!R13</f>
        <v>-0.28599999999999998</v>
      </c>
      <c r="C13">
        <f>Original!C13+'Mod with differences'!S13</f>
        <v>-0.26200000000000001</v>
      </c>
      <c r="D13">
        <f>Original!D13+'Mod with differences'!T13</f>
        <v>-0.26100000000000001</v>
      </c>
      <c r="E13">
        <f>Original!E13+'Mod with differences'!U13</f>
        <v>-0.18000000000000002</v>
      </c>
      <c r="F13">
        <f>Original!F13+'Mod with differences'!V13</f>
        <v>-0.20300000000000001</v>
      </c>
      <c r="G13">
        <f>Original!G13+'Mod with differences'!W13</f>
        <v>-0.247</v>
      </c>
      <c r="H13">
        <f>Original!H13+'Mod with differences'!X13</f>
        <v>-0.30599999999999999</v>
      </c>
      <c r="I13">
        <f>Original!I13+'Mod with differences'!Y13</f>
        <v>-0.38</v>
      </c>
      <c r="J13">
        <f>Original!J13+'Mod with differences'!Z13</f>
        <v>-0.48100000000000004</v>
      </c>
      <c r="K13">
        <f>Original!K13+'Mod with differences'!AA13</f>
        <v>-0.46499999999999997</v>
      </c>
      <c r="L13">
        <f>Original!L13+'Mod with differences'!AB13</f>
        <v>-0.58799999999999997</v>
      </c>
      <c r="M13">
        <f>Original!M13+'Mod with differences'!AC13</f>
        <v>-0.61299999999999999</v>
      </c>
      <c r="N13">
        <f>Original!N13+'Mod with differences'!AD13</f>
        <v>-0.745</v>
      </c>
      <c r="O13">
        <f>Original!O13+'Mod with differences'!AE13</f>
        <v>-0.84499999999999997</v>
      </c>
      <c r="Q13">
        <v>-0.3</v>
      </c>
      <c r="R13">
        <v>-0.3</v>
      </c>
      <c r="S13">
        <v>-0.3</v>
      </c>
      <c r="T13">
        <v>-0.3</v>
      </c>
      <c r="U13">
        <v>-0.2</v>
      </c>
      <c r="V13">
        <v>-0.2</v>
      </c>
      <c r="W13">
        <v>-0.2</v>
      </c>
      <c r="X13">
        <v>-0.2</v>
      </c>
      <c r="Y13">
        <v>-0.2</v>
      </c>
      <c r="Z13">
        <v>-0.2</v>
      </c>
      <c r="AA13">
        <v>-0.1</v>
      </c>
      <c r="AB13">
        <v>-0.1</v>
      </c>
      <c r="AC13">
        <v>0</v>
      </c>
      <c r="AD13">
        <v>0</v>
      </c>
      <c r="AE13">
        <v>-0.1</v>
      </c>
    </row>
    <row r="14" spans="1:31" ht="18" customHeight="1" x14ac:dyDescent="0.25">
      <c r="A14">
        <f>Original!A14+'Mod with differences'!Q14</f>
        <v>-0.28599999999999998</v>
      </c>
      <c r="B14">
        <f>Original!B14+'Mod with differences'!R14</f>
        <v>-0.28599999999999998</v>
      </c>
      <c r="C14">
        <f>Original!C14+'Mod with differences'!S14</f>
        <v>-0.26200000000000001</v>
      </c>
      <c r="D14">
        <f>Original!D14+'Mod with differences'!T14</f>
        <v>-0.26100000000000001</v>
      </c>
      <c r="E14">
        <f>Original!E14+'Mod with differences'!U14</f>
        <v>-0.18000000000000002</v>
      </c>
      <c r="F14">
        <f>Original!F14+'Mod with differences'!V14</f>
        <v>-0.20300000000000001</v>
      </c>
      <c r="G14">
        <f>Original!G14+'Mod with differences'!W14</f>
        <v>-0.247</v>
      </c>
      <c r="H14">
        <f>Original!H14+'Mod with differences'!X14</f>
        <v>-0.30599999999999999</v>
      </c>
      <c r="I14">
        <f>Original!I14+'Mod with differences'!Y14</f>
        <v>-0.38</v>
      </c>
      <c r="J14">
        <f>Original!J14+'Mod with differences'!Z14</f>
        <v>-0.48100000000000004</v>
      </c>
      <c r="K14">
        <f>Original!K14+'Mod with differences'!AA14</f>
        <v>-0.46499999999999997</v>
      </c>
      <c r="L14">
        <f>Original!L14+'Mod with differences'!AB14</f>
        <v>-0.58799999999999997</v>
      </c>
      <c r="M14">
        <f>Original!M14+'Mod with differences'!AC14</f>
        <v>-0.61299999999999999</v>
      </c>
      <c r="N14">
        <f>Original!N14+'Mod with differences'!AD14</f>
        <v>-0.745</v>
      </c>
      <c r="O14">
        <f>Original!O14+'Mod with differences'!AE14</f>
        <v>-0.94500000000000006</v>
      </c>
      <c r="Q14">
        <v>-0.3</v>
      </c>
      <c r="R14">
        <v>-0.3</v>
      </c>
      <c r="S14">
        <v>-0.3</v>
      </c>
      <c r="T14">
        <v>-0.3</v>
      </c>
      <c r="U14">
        <v>-0.2</v>
      </c>
      <c r="V14">
        <v>-0.2</v>
      </c>
      <c r="W14">
        <v>-0.2</v>
      </c>
      <c r="X14">
        <v>-0.2</v>
      </c>
      <c r="Y14">
        <v>-0.2</v>
      </c>
      <c r="Z14">
        <v>-0.2</v>
      </c>
      <c r="AA14">
        <v>-0.1</v>
      </c>
      <c r="AB14">
        <v>-0.1</v>
      </c>
      <c r="AC14">
        <v>0</v>
      </c>
      <c r="AD14">
        <v>0</v>
      </c>
      <c r="AE14">
        <v>-0.2</v>
      </c>
    </row>
    <row r="15" spans="1:31" ht="18" customHeight="1" x14ac:dyDescent="0.25">
      <c r="A15">
        <f>Original!A15+'Mod with differences'!Q15</f>
        <v>-0.38600000000000001</v>
      </c>
      <c r="B15">
        <f>Original!B15+'Mod with differences'!R15</f>
        <v>-0.38600000000000001</v>
      </c>
      <c r="C15">
        <f>Original!C15+'Mod with differences'!S15</f>
        <v>-0.36200000000000004</v>
      </c>
      <c r="D15">
        <f>Original!D15+'Mod with differences'!T15</f>
        <v>-0.26100000000000001</v>
      </c>
      <c r="E15">
        <f>Original!E15+'Mod with differences'!U15</f>
        <v>-0.18000000000000002</v>
      </c>
      <c r="F15">
        <f>Original!F15+'Mod with differences'!V15</f>
        <v>-0.20300000000000001</v>
      </c>
      <c r="G15">
        <f>Original!G15+'Mod with differences'!W15</f>
        <v>-0.247</v>
      </c>
      <c r="H15">
        <f>Original!H15+'Mod with differences'!X15</f>
        <v>-0.30599999999999999</v>
      </c>
      <c r="I15">
        <f>Original!I15+'Mod with differences'!Y15</f>
        <v>-0.38</v>
      </c>
      <c r="J15">
        <f>Original!J15+'Mod with differences'!Z15</f>
        <v>-0.48100000000000004</v>
      </c>
      <c r="K15">
        <f>Original!K15+'Mod with differences'!AA15</f>
        <v>-0.46499999999999997</v>
      </c>
      <c r="L15">
        <f>Original!L15+'Mod with differences'!AB15</f>
        <v>-0.58799999999999997</v>
      </c>
      <c r="M15">
        <f>Original!M15+'Mod with differences'!AC15</f>
        <v>-0.61299999999999999</v>
      </c>
      <c r="N15">
        <f>Original!N15+'Mod with differences'!AD15</f>
        <v>-0.745</v>
      </c>
      <c r="O15">
        <f>Original!O15+'Mod with differences'!AE15</f>
        <v>-1.0449999999999999</v>
      </c>
      <c r="Q15">
        <v>-0.4</v>
      </c>
      <c r="R15">
        <v>-0.4</v>
      </c>
      <c r="S15">
        <v>-0.4</v>
      </c>
      <c r="T15">
        <v>-0.3</v>
      </c>
      <c r="U15">
        <v>-0.2</v>
      </c>
      <c r="V15">
        <v>-0.2</v>
      </c>
      <c r="W15">
        <v>-0.2</v>
      </c>
      <c r="X15">
        <v>-0.2</v>
      </c>
      <c r="Y15">
        <v>-0.2</v>
      </c>
      <c r="Z15">
        <v>-0.2</v>
      </c>
      <c r="AA15">
        <v>-0.1</v>
      </c>
      <c r="AB15">
        <v>-0.1</v>
      </c>
      <c r="AC15">
        <v>0</v>
      </c>
      <c r="AD15">
        <v>0</v>
      </c>
      <c r="AE15">
        <v>-0.3</v>
      </c>
    </row>
    <row r="16" spans="1:31" ht="18" customHeight="1" x14ac:dyDescent="0.25">
      <c r="A16" s="1" t="s">
        <v>1</v>
      </c>
    </row>
    <row r="17" spans="1:1" ht="18" customHeight="1" x14ac:dyDescent="0.25">
      <c r="A17" t="s">
        <v>2</v>
      </c>
    </row>
    <row r="19" spans="1:1" ht="18" customHeight="1" x14ac:dyDescent="0.25">
      <c r="A19" t="s">
        <v>3</v>
      </c>
    </row>
    <row r="20" spans="1:1" ht="18" customHeight="1" x14ac:dyDescent="0.25">
      <c r="A20" t="str">
        <f ca="1">CONCATENATE("M421 I0 J0 Z",INDIRECT(ADDRESS(15-0,0+1)))</f>
        <v>M421 I0 J0 Z-0.386</v>
      </c>
    </row>
    <row r="21" spans="1:1" ht="18" customHeight="1" x14ac:dyDescent="0.25">
      <c r="A21" t="str">
        <f ca="1">CONCATENATE("M421 I0 J1 Z",INDIRECT(ADDRESS(15-1,0+1)))</f>
        <v>M421 I0 J1 Z-0.286</v>
      </c>
    </row>
    <row r="22" spans="1:1" ht="18" customHeight="1" x14ac:dyDescent="0.25">
      <c r="A22" t="str">
        <f ca="1">CONCATENATE("M421 I0 J2 Z",INDIRECT(ADDRESS(15-2,0+1)))</f>
        <v>M421 I0 J2 Z-0.286</v>
      </c>
    </row>
    <row r="23" spans="1:1" ht="18" customHeight="1" x14ac:dyDescent="0.25">
      <c r="A23" t="str">
        <f ca="1">CONCATENATE("M421 I0 J3 Z",INDIRECT(ADDRESS(15-3,0+1)))</f>
        <v>M421 I0 J3 Z-0.186</v>
      </c>
    </row>
    <row r="24" spans="1:1" ht="18" customHeight="1" x14ac:dyDescent="0.25">
      <c r="A24" t="str">
        <f ca="1">CONCATENATE("M421 I0 J4 Z",INDIRECT(ADDRESS(15-4,0+1)))</f>
        <v>M421 I0 J4 Z-0.063</v>
      </c>
    </row>
    <row r="25" spans="1:1" ht="18" customHeight="1" x14ac:dyDescent="0.25">
      <c r="A25" t="str">
        <f ca="1">CONCATENATE("M421 I0 J5 Z",INDIRECT(ADDRESS(15-5,0+1)))</f>
        <v>M421 I0 J5 Z-0.046</v>
      </c>
    </row>
    <row r="26" spans="1:1" ht="18" customHeight="1" x14ac:dyDescent="0.25">
      <c r="A26" t="str">
        <f ca="1">CONCATENATE("M421 I0 J6 Z",INDIRECT(ADDRESS(15-6,0+1)))</f>
        <v>M421 I0 J6 Z-0.032</v>
      </c>
    </row>
    <row r="27" spans="1:1" ht="18" customHeight="1" x14ac:dyDescent="0.25">
      <c r="A27" t="str">
        <f ca="1">CONCATENATE("M421 I0 J7 Z",INDIRECT(ADDRESS(15-7,0+1)))</f>
        <v>M421 I0 J7 Z-0.152</v>
      </c>
    </row>
    <row r="28" spans="1:1" ht="18" customHeight="1" x14ac:dyDescent="0.25">
      <c r="A28" t="str">
        <f ca="1">CONCATENATE("M421 I0 J8 Z",INDIRECT(ADDRESS(15-8,0+1)))</f>
        <v>M421 I0 J8 Z-0.186</v>
      </c>
    </row>
    <row r="29" spans="1:1" ht="18" customHeight="1" x14ac:dyDescent="0.25">
      <c r="A29" t="str">
        <f ca="1">CONCATENATE("M421 I0 J9 Z",INDIRECT(ADDRESS(15-9,0+1)))</f>
        <v>M421 I0 J9 Z-0.203</v>
      </c>
    </row>
    <row r="30" spans="1:1" ht="18" customHeight="1" x14ac:dyDescent="0.25">
      <c r="A30" t="str">
        <f ca="1">CONCATENATE("M421 I0 J10 Z",INDIRECT(ADDRESS(15-10,0+1)))</f>
        <v>M421 I0 J10 Z-0.244</v>
      </c>
    </row>
    <row r="31" spans="1:1" ht="18" customHeight="1" x14ac:dyDescent="0.25">
      <c r="A31" t="str">
        <f ca="1">CONCATENATE("M421 I0 J11 Z",INDIRECT(ADDRESS(15-11,0+1)))</f>
        <v>M421 I0 J11 Z-0.312</v>
      </c>
    </row>
    <row r="32" spans="1:1" ht="18" customHeight="1" x14ac:dyDescent="0.25">
      <c r="A32" t="str">
        <f ca="1">CONCATENATE("M421 I0 J12 Z",INDIRECT(ADDRESS(15-12,0+1)))</f>
        <v>M421 I0 J12 Z-0.399</v>
      </c>
    </row>
    <row r="33" spans="1:1" ht="18" customHeight="1" x14ac:dyDescent="0.25">
      <c r="A33" t="str">
        <f ca="1">CONCATENATE("M421 I0 J13 Z",INDIRECT(ADDRESS(15-13,0+1)))</f>
        <v>M421 I0 J13 Z-0.469</v>
      </c>
    </row>
    <row r="34" spans="1:1" ht="18" customHeight="1" x14ac:dyDescent="0.25">
      <c r="A34" t="str">
        <f ca="1">CONCATENATE("M421 I0 J14 Z",INDIRECT(ADDRESS(15-14,0+1)))</f>
        <v>M421 I0 J14 Z-0.469</v>
      </c>
    </row>
    <row r="35" spans="1:1" ht="18" customHeight="1" x14ac:dyDescent="0.25">
      <c r="A35" t="str">
        <f ca="1">CONCATENATE("M421 I1 J0 Z",INDIRECT(ADDRESS(15-0,1+1)))</f>
        <v>M421 I1 J0 Z-0.386</v>
      </c>
    </row>
    <row r="36" spans="1:1" ht="18" customHeight="1" x14ac:dyDescent="0.25">
      <c r="A36" t="str">
        <f ca="1">CONCATENATE("M421 I1 J1 Z",INDIRECT(ADDRESS(15-1,1+1)))</f>
        <v>M421 I1 J1 Z-0.286</v>
      </c>
    </row>
    <row r="37" spans="1:1" ht="18" customHeight="1" x14ac:dyDescent="0.25">
      <c r="A37" t="str">
        <f ca="1">CONCATENATE("M421 I1 J2 Z",INDIRECT(ADDRESS(15-2,1+1)))</f>
        <v>M421 I1 J2 Z-0.286</v>
      </c>
    </row>
    <row r="38" spans="1:1" ht="18" customHeight="1" x14ac:dyDescent="0.25">
      <c r="A38" t="str">
        <f ca="1">CONCATENATE("M421 I1 J3 Z",INDIRECT(ADDRESS(15-3,1+1)))</f>
        <v>M421 I1 J3 Z-0.186</v>
      </c>
    </row>
    <row r="39" spans="1:1" ht="18" customHeight="1" x14ac:dyDescent="0.25">
      <c r="A39" t="str">
        <f ca="1">CONCATENATE("M421 I1 J4 Z",INDIRECT(ADDRESS(15-4,1+1)))</f>
        <v>M421 I1 J4 Z-0.063</v>
      </c>
    </row>
    <row r="40" spans="1:1" ht="18" customHeight="1" x14ac:dyDescent="0.25">
      <c r="A40" t="str">
        <f ca="1">CONCATENATE("M421 I1 J5 Z",INDIRECT(ADDRESS(15-5,1+1)))</f>
        <v>M421 I1 J5 Z-0.046</v>
      </c>
    </row>
    <row r="41" spans="1:1" ht="18" customHeight="1" x14ac:dyDescent="0.25">
      <c r="A41" t="str">
        <f ca="1">CONCATENATE("M421 I1 J6 Z",INDIRECT(ADDRESS(15-6,1+1)))</f>
        <v>M421 I1 J6 Z0.068</v>
      </c>
    </row>
    <row r="42" spans="1:1" ht="18" customHeight="1" x14ac:dyDescent="0.25">
      <c r="A42" t="str">
        <f ca="1">CONCATENATE("M421 I1 J7 Z",INDIRECT(ADDRESS(15-7,1+1)))</f>
        <v>M421 I1 J7 Z-0.052</v>
      </c>
    </row>
    <row r="43" spans="1:1" ht="18" customHeight="1" x14ac:dyDescent="0.25">
      <c r="A43" t="str">
        <f ca="1">CONCATENATE("M421 I1 J8 Z",INDIRECT(ADDRESS(15-8,1+1)))</f>
        <v>M421 I1 J8 Z-0.086</v>
      </c>
    </row>
    <row r="44" spans="1:1" ht="18" customHeight="1" x14ac:dyDescent="0.25">
      <c r="A44" t="str">
        <f ca="1">CONCATENATE("M421 I1 J9 Z",INDIRECT(ADDRESS(15-9,1+1)))</f>
        <v>M421 I1 J9 Z-0.103</v>
      </c>
    </row>
    <row r="45" spans="1:1" ht="18" customHeight="1" x14ac:dyDescent="0.25">
      <c r="A45" t="str">
        <f ca="1">CONCATENATE("M421 I1 J10 Z",INDIRECT(ADDRESS(15-10,1+1)))</f>
        <v>M421 I1 J10 Z-0.044</v>
      </c>
    </row>
    <row r="46" spans="1:1" ht="18" customHeight="1" x14ac:dyDescent="0.25">
      <c r="A46" t="str">
        <f ca="1">CONCATENATE("M421 I1 J11 Z",INDIRECT(ADDRESS(15-11,1+1)))</f>
        <v>M421 I1 J11 Z-0.112</v>
      </c>
    </row>
    <row r="47" spans="1:1" ht="18" customHeight="1" x14ac:dyDescent="0.25">
      <c r="A47" t="str">
        <f ca="1">CONCATENATE("M421 I1 J12 Z",INDIRECT(ADDRESS(15-12,1+1)))</f>
        <v>M421 I1 J12 Z-0.199</v>
      </c>
    </row>
    <row r="48" spans="1:1" ht="18" customHeight="1" x14ac:dyDescent="0.25">
      <c r="A48" t="str">
        <f ca="1">CONCATENATE("M421 I1 J13 Z",INDIRECT(ADDRESS(15-13,1+1)))</f>
        <v>M421 I1 J13 Z-0.269</v>
      </c>
    </row>
    <row r="49" spans="1:1" ht="18" customHeight="1" x14ac:dyDescent="0.25">
      <c r="A49" t="str">
        <f ca="1">CONCATENATE("M421 I1 J14 Z",INDIRECT(ADDRESS(15-14,1+1)))</f>
        <v>M421 I1 J14 Z-0.269</v>
      </c>
    </row>
    <row r="50" spans="1:1" ht="18" customHeight="1" x14ac:dyDescent="0.25">
      <c r="A50" t="str">
        <f ca="1">CONCATENATE("M421 I2 J0 Z",INDIRECT(ADDRESS(15-0,2+1)))</f>
        <v>M421 I2 J0 Z-0.362</v>
      </c>
    </row>
    <row r="51" spans="1:1" ht="18" customHeight="1" x14ac:dyDescent="0.25">
      <c r="A51" t="str">
        <f ca="1">CONCATENATE("M421 I2 J1 Z",INDIRECT(ADDRESS(15-1,2+1)))</f>
        <v>M421 I2 J1 Z-0.262</v>
      </c>
    </row>
    <row r="52" spans="1:1" ht="18" customHeight="1" x14ac:dyDescent="0.25">
      <c r="A52" t="str">
        <f ca="1">CONCATENATE("M421 I2 J2 Z",INDIRECT(ADDRESS(15-2,2+1)))</f>
        <v>M421 I2 J2 Z-0.262</v>
      </c>
    </row>
    <row r="53" spans="1:1" ht="18" customHeight="1" x14ac:dyDescent="0.25">
      <c r="A53" t="str">
        <f ca="1">CONCATENATE("M421 I2 J3 Z",INDIRECT(ADDRESS(15-3,2+1)))</f>
        <v>M421 I2 J3 Z-0.162</v>
      </c>
    </row>
    <row r="54" spans="1:1" ht="18" customHeight="1" x14ac:dyDescent="0.25">
      <c r="A54" t="str">
        <f ca="1">CONCATENATE("M421 I2 J4 Z",INDIRECT(ADDRESS(15-4,2+1)))</f>
        <v>M421 I2 J4 Z-0.032</v>
      </c>
    </row>
    <row r="55" spans="1:1" ht="18" customHeight="1" x14ac:dyDescent="0.25">
      <c r="A55" t="str">
        <f ca="1">CONCATENATE("M421 I2 J5 Z",INDIRECT(ADDRESS(15-5,2+1)))</f>
        <v>M421 I2 J5 Z-0.011</v>
      </c>
    </row>
    <row r="56" spans="1:1" ht="18" customHeight="1" x14ac:dyDescent="0.25">
      <c r="A56" t="str">
        <f ca="1">CONCATENATE("M421 I2 J6 Z",INDIRECT(ADDRESS(15-6,2+1)))</f>
        <v>M421 I2 J6 Z0.101</v>
      </c>
    </row>
    <row r="57" spans="1:1" ht="18" customHeight="1" x14ac:dyDescent="0.25">
      <c r="A57" t="str">
        <f ca="1">CONCATENATE("M421 I2 J7 Z",INDIRECT(ADDRESS(15-7,2+1)))</f>
        <v>M421 I2 J7 Z-0.014</v>
      </c>
    </row>
    <row r="58" spans="1:1" ht="18" customHeight="1" x14ac:dyDescent="0.25">
      <c r="A58" t="str">
        <f ca="1">CONCATENATE("M421 I2 J8 Z",INDIRECT(ADDRESS(15-8,2+1)))</f>
        <v>M421 I2 J8 Z-0.053</v>
      </c>
    </row>
    <row r="59" spans="1:1" ht="18" customHeight="1" x14ac:dyDescent="0.25">
      <c r="A59" t="str">
        <f ca="1">CONCATENATE("M421 I2 J9 Z",INDIRECT(ADDRESS(15-9,2+1)))</f>
        <v>M421 I2 J9 Z-0.073</v>
      </c>
    </row>
    <row r="60" spans="1:1" ht="18" customHeight="1" x14ac:dyDescent="0.25">
      <c r="A60" t="str">
        <f ca="1">CONCATENATE("M421 I2 J10 Z",INDIRECT(ADDRESS(15-10,2+1)))</f>
        <v>M421 I2 J10 Z-0.022</v>
      </c>
    </row>
    <row r="61" spans="1:1" ht="18" customHeight="1" x14ac:dyDescent="0.25">
      <c r="A61" t="str">
        <f ca="1">CONCATENATE("M421 I2 J11 Z",INDIRECT(ADDRESS(15-11,2+1)))</f>
        <v>M421 I2 J11 Z-0.091</v>
      </c>
    </row>
    <row r="62" spans="1:1" ht="18" customHeight="1" x14ac:dyDescent="0.25">
      <c r="A62" t="str">
        <f ca="1">CONCATENATE("M421 I2 J12 Z",INDIRECT(ADDRESS(15-12,2+1)))</f>
        <v>M421 I2 J12 Z-0.186</v>
      </c>
    </row>
    <row r="63" spans="1:1" ht="18" customHeight="1" x14ac:dyDescent="0.25">
      <c r="A63" t="str">
        <f ca="1">CONCATENATE("M421 I2 J13 Z",INDIRECT(ADDRESS(15-13,2+1)))</f>
        <v>M421 I2 J13 Z-0.246</v>
      </c>
    </row>
    <row r="64" spans="1:1" ht="18" customHeight="1" x14ac:dyDescent="0.25">
      <c r="A64" t="str">
        <f ca="1">CONCATENATE("M421 I2 J14 Z",INDIRECT(ADDRESS(15-14,2+1)))</f>
        <v>M421 I2 J14 Z-0.246</v>
      </c>
    </row>
    <row r="65" spans="1:1" ht="18" customHeight="1" x14ac:dyDescent="0.25">
      <c r="A65" t="str">
        <f ca="1">CONCATENATE("M421 I3 J0 Z",INDIRECT(ADDRESS(15-0,3+1)))</f>
        <v>M421 I3 J0 Z-0.261</v>
      </c>
    </row>
    <row r="66" spans="1:1" ht="18" customHeight="1" x14ac:dyDescent="0.25">
      <c r="A66" t="str">
        <f ca="1">CONCATENATE("M421 I3 J1 Z",INDIRECT(ADDRESS(15-1,3+1)))</f>
        <v>M421 I3 J1 Z-0.261</v>
      </c>
    </row>
    <row r="67" spans="1:1" ht="18" customHeight="1" x14ac:dyDescent="0.25">
      <c r="A67" t="str">
        <f ca="1">CONCATENATE("M421 I3 J2 Z",INDIRECT(ADDRESS(15-2,3+1)))</f>
        <v>M421 I3 J2 Z-0.261</v>
      </c>
    </row>
    <row r="68" spans="1:1" ht="18" customHeight="1" x14ac:dyDescent="0.25">
      <c r="A68" t="str">
        <f ca="1">CONCATENATE("M421 I3 J3 Z",INDIRECT(ADDRESS(15-3,3+1)))</f>
        <v>M421 I3 J3 Z-0.161</v>
      </c>
    </row>
    <row r="69" spans="1:1" ht="18" customHeight="1" x14ac:dyDescent="0.25">
      <c r="A69" t="str">
        <f ca="1">CONCATENATE("M421 I3 J4 Z",INDIRECT(ADDRESS(15-4,3+1)))</f>
        <v>M421 I3 J4 Z-0.018</v>
      </c>
    </row>
    <row r="70" spans="1:1" ht="18" customHeight="1" x14ac:dyDescent="0.25">
      <c r="A70" t="str">
        <f ca="1">CONCATENATE("M421 I3 J5 Z",INDIRECT(ADDRESS(15-5,3+1)))</f>
        <v>M421 I3 J5 Z0.1</v>
      </c>
    </row>
    <row r="71" spans="1:1" ht="18" customHeight="1" x14ac:dyDescent="0.25">
      <c r="A71" t="str">
        <f ca="1">CONCATENATE("M421 I3 J6 Z",INDIRECT(ADDRESS(15-6,3+1)))</f>
        <v>M421 I3 J6 Z0.098</v>
      </c>
    </row>
    <row r="72" spans="1:1" ht="18" customHeight="1" x14ac:dyDescent="0.25">
      <c r="A72" t="str">
        <f ca="1">CONCATENATE("M421 I3 J7 Z",INDIRECT(ADDRESS(15-7,3+1)))</f>
        <v>M421 I3 J7 Z-0.014</v>
      </c>
    </row>
    <row r="73" spans="1:1" ht="18" customHeight="1" x14ac:dyDescent="0.25">
      <c r="A73" t="str">
        <f ca="1">CONCATENATE("M421 I3 J8 Z",INDIRECT(ADDRESS(15-8,3+1)))</f>
        <v>M421 I3 J8 Z-0.039</v>
      </c>
    </row>
    <row r="74" spans="1:1" ht="18" customHeight="1" x14ac:dyDescent="0.25">
      <c r="A74" t="str">
        <f ca="1">CONCATENATE("M421 I3 J9 Z",INDIRECT(ADDRESS(15-9,3+1)))</f>
        <v>M421 I3 J9 Z-0.063</v>
      </c>
    </row>
    <row r="75" spans="1:1" ht="18" customHeight="1" x14ac:dyDescent="0.25">
      <c r="A75" t="str">
        <f ca="1">CONCATENATE("M421 I3 J10 Z",INDIRECT(ADDRESS(15-10,3+1)))</f>
        <v>M421 I3 J10 Z-0.025</v>
      </c>
    </row>
    <row r="76" spans="1:1" ht="18" customHeight="1" x14ac:dyDescent="0.25">
      <c r="A76" t="str">
        <f ca="1">CONCATENATE("M421 I3 J11 Z",INDIRECT(ADDRESS(15-11,3+1)))</f>
        <v>M421 I3 J11 Z-0.105</v>
      </c>
    </row>
    <row r="77" spans="1:1" ht="18" customHeight="1" x14ac:dyDescent="0.25">
      <c r="A77" t="str">
        <f ca="1">CONCATENATE("M421 I3 J12 Z",INDIRECT(ADDRESS(15-12,3+1)))</f>
        <v>M421 I3 J12 Z-0.181</v>
      </c>
    </row>
    <row r="78" spans="1:1" ht="18" customHeight="1" x14ac:dyDescent="0.25">
      <c r="A78" t="str">
        <f ca="1">CONCATENATE("M421 I3 J13 Z",INDIRECT(ADDRESS(15-13,3+1)))</f>
        <v>M421 I3 J13 Z-0.256</v>
      </c>
    </row>
    <row r="79" spans="1:1" ht="18" customHeight="1" x14ac:dyDescent="0.25">
      <c r="A79" t="str">
        <f ca="1">CONCATENATE("M421 I3 J14 Z",INDIRECT(ADDRESS(15-14,3+1)))</f>
        <v>M421 I3 J14 Z-0.256</v>
      </c>
    </row>
    <row r="80" spans="1:1" ht="18" customHeight="1" x14ac:dyDescent="0.25">
      <c r="A80" t="str">
        <f ca="1">CONCATENATE("M421 I4 J0 Z",INDIRECT(ADDRESS(15-0,4+1)))</f>
        <v>M421 I4 J0 Z-0.18</v>
      </c>
    </row>
    <row r="81" spans="1:1" ht="18" customHeight="1" x14ac:dyDescent="0.25">
      <c r="A81" t="str">
        <f ca="1">CONCATENATE("M421 I4 J1 Z",INDIRECT(ADDRESS(15-1,4+1)))</f>
        <v>M421 I4 J1 Z-0.18</v>
      </c>
    </row>
    <row r="82" spans="1:1" ht="18" customHeight="1" x14ac:dyDescent="0.25">
      <c r="A82" t="str">
        <f ca="1">CONCATENATE("M421 I4 J2 Z",INDIRECT(ADDRESS(15-2,4+1)))</f>
        <v>M421 I4 J2 Z-0.18</v>
      </c>
    </row>
    <row r="83" spans="1:1" ht="18" customHeight="1" x14ac:dyDescent="0.25">
      <c r="A83" t="str">
        <f ca="1">CONCATENATE("M421 I4 J3 Z",INDIRECT(ADDRESS(15-3,4+1)))</f>
        <v>M421 I4 J3 Z-0.08</v>
      </c>
    </row>
    <row r="84" spans="1:1" ht="18" customHeight="1" x14ac:dyDescent="0.25">
      <c r="A84" t="str">
        <f ca="1">CONCATENATE("M421 I4 J4 Z",INDIRECT(ADDRESS(15-4,4+1)))</f>
        <v>M421 I4 J4 Z-0.04</v>
      </c>
    </row>
    <row r="85" spans="1:1" ht="18" customHeight="1" x14ac:dyDescent="0.25">
      <c r="A85" t="str">
        <f ca="1">CONCATENATE("M421 I4 J5 Z",INDIRECT(ADDRESS(15-5,4+1)))</f>
        <v>M421 I4 J5 Z0.081</v>
      </c>
    </row>
    <row r="86" spans="1:1" ht="18" customHeight="1" x14ac:dyDescent="0.25">
      <c r="A86" t="str">
        <f ca="1">CONCATENATE("M421 I4 J6 Z",INDIRECT(ADDRESS(15-6,4+1)))</f>
        <v>M421 I4 J6 Z0.054</v>
      </c>
    </row>
    <row r="87" spans="1:1" ht="18" customHeight="1" x14ac:dyDescent="0.25">
      <c r="A87" t="str">
        <f ca="1">CONCATENATE("M421 I4 J7 Z",INDIRECT(ADDRESS(15-7,4+1)))</f>
        <v>M421 I4 J7 Z-0.064</v>
      </c>
    </row>
    <row r="88" spans="1:1" ht="18" customHeight="1" x14ac:dyDescent="0.25">
      <c r="A88" t="str">
        <f ca="1">CONCATENATE("M421 I4 J8 Z",INDIRECT(ADDRESS(15-8,4+1)))</f>
        <v>M421 I4 J8 Z-0.04</v>
      </c>
    </row>
    <row r="89" spans="1:1" ht="18" customHeight="1" x14ac:dyDescent="0.25">
      <c r="A89" t="str">
        <f ca="1">CONCATENATE("M421 I4 J9 Z",INDIRECT(ADDRESS(15-9,4+1)))</f>
        <v>M421 I4 J9 Z-0.073</v>
      </c>
    </row>
    <row r="90" spans="1:1" ht="18" customHeight="1" x14ac:dyDescent="0.25">
      <c r="A90" t="str">
        <f ca="1">CONCATENATE("M421 I4 J10 Z",INDIRECT(ADDRESS(15-10,4+1)))</f>
        <v>M421 I4 J10 Z-0.035</v>
      </c>
    </row>
    <row r="91" spans="1:1" ht="18" customHeight="1" x14ac:dyDescent="0.25">
      <c r="A91" t="str">
        <f ca="1">CONCATENATE("M421 I4 J11 Z",INDIRECT(ADDRESS(15-11,4+1)))</f>
        <v>M421 I4 J11 Z-0.123</v>
      </c>
    </row>
    <row r="92" spans="1:1" ht="18" customHeight="1" x14ac:dyDescent="0.25">
      <c r="A92" t="str">
        <f ca="1">CONCATENATE("M421 I4 J12 Z",INDIRECT(ADDRESS(15-12,4+1)))</f>
        <v>M421 I4 J12 Z-0.209</v>
      </c>
    </row>
    <row r="93" spans="1:1" ht="18" customHeight="1" x14ac:dyDescent="0.25">
      <c r="A93" t="str">
        <f ca="1">CONCATENATE("M421 I4 J13 Z",INDIRECT(ADDRESS(15-13,4+1)))</f>
        <v>M421 I4 J13 Z-0.288</v>
      </c>
    </row>
    <row r="94" spans="1:1" ht="18" customHeight="1" x14ac:dyDescent="0.25">
      <c r="A94" t="str">
        <f ca="1">CONCATENATE("M421 I4 J14 Z",INDIRECT(ADDRESS(15-14,4+1)))</f>
        <v>M421 I4 J14 Z-0.288</v>
      </c>
    </row>
    <row r="95" spans="1:1" ht="18" customHeight="1" x14ac:dyDescent="0.25">
      <c r="A95" t="str">
        <f ca="1">CONCATENATE("M421 I5 J0 Z",INDIRECT(ADDRESS(15-0,5+1)))</f>
        <v>M421 I5 J0 Z-0.203</v>
      </c>
    </row>
    <row r="96" spans="1:1" ht="18" customHeight="1" x14ac:dyDescent="0.25">
      <c r="A96" t="str">
        <f ca="1">CONCATENATE("M421 I5 J1 Z",INDIRECT(ADDRESS(15-1,5+1)))</f>
        <v>M421 I5 J1 Z-0.203</v>
      </c>
    </row>
    <row r="97" spans="1:1" ht="18" customHeight="1" x14ac:dyDescent="0.25">
      <c r="A97" t="str">
        <f ca="1">CONCATENATE("M421 I5 J2 Z",INDIRECT(ADDRESS(15-2,5+1)))</f>
        <v>M421 I5 J2 Z-0.203</v>
      </c>
    </row>
    <row r="98" spans="1:1" ht="18" customHeight="1" x14ac:dyDescent="0.25">
      <c r="A98" t="str">
        <f ca="1">CONCATENATE("M421 I5 J3 Z",INDIRECT(ADDRESS(15-3,5+1)))</f>
        <v>M421 I5 J3 Z-0.103</v>
      </c>
    </row>
    <row r="99" spans="1:1" ht="18" customHeight="1" x14ac:dyDescent="0.25">
      <c r="A99" t="str">
        <f ca="1">CONCATENATE("M421 I5 J4 Z",INDIRECT(ADDRESS(15-4,5+1)))</f>
        <v>M421 I5 J4 Z0.041</v>
      </c>
    </row>
    <row r="100" spans="1:1" ht="18" customHeight="1" x14ac:dyDescent="0.25">
      <c r="A100" t="str">
        <f ca="1">CONCATENATE("M421 I5 J5 Z",INDIRECT(ADDRESS(15-5,5+1)))</f>
        <v>M421 I5 J5 Z0.049</v>
      </c>
    </row>
    <row r="101" spans="1:1" ht="18" customHeight="1" x14ac:dyDescent="0.25">
      <c r="A101" t="str">
        <f ca="1">CONCATENATE("M421 I5 J6 Z",INDIRECT(ADDRESS(15-6,5+1)))</f>
        <v>M421 I5 J6 Z-0.005</v>
      </c>
    </row>
    <row r="102" spans="1:1" ht="18" customHeight="1" x14ac:dyDescent="0.25">
      <c r="A102" t="str">
        <f ca="1">CONCATENATE("M421 I5 J7 Z",INDIRECT(ADDRESS(15-7,5+1)))</f>
        <v>M421 I5 J7 Z-0.125</v>
      </c>
    </row>
    <row r="103" spans="1:1" ht="18" customHeight="1" x14ac:dyDescent="0.25">
      <c r="A103" t="str">
        <f ca="1">CONCATENATE("M421 I5 J8 Z",INDIRECT(ADDRESS(15-8,5+1)))</f>
        <v>M421 I5 J8 Z-0.082</v>
      </c>
    </row>
    <row r="104" spans="1:1" ht="18" customHeight="1" x14ac:dyDescent="0.25">
      <c r="A104" t="str">
        <f ca="1">CONCATENATE("M421 I5 J9 Z",INDIRECT(ADDRESS(15-9,5+1)))</f>
        <v>M421 I5 J9 Z-0.108</v>
      </c>
    </row>
    <row r="105" spans="1:1" ht="18" customHeight="1" x14ac:dyDescent="0.25">
      <c r="A105" t="str">
        <f ca="1">CONCATENATE("M421 I5 J10 Z",INDIRECT(ADDRESS(15-10,5+1)))</f>
        <v>M421 I5 J10 Z-0.072</v>
      </c>
    </row>
    <row r="106" spans="1:1" ht="18" customHeight="1" x14ac:dyDescent="0.25">
      <c r="A106" t="str">
        <f ca="1">CONCATENATE("M421 I5 J11 Z",INDIRECT(ADDRESS(15-11,5+1)))</f>
        <v>M421 I5 J11 Z-0.174</v>
      </c>
    </row>
    <row r="107" spans="1:1" ht="18" customHeight="1" x14ac:dyDescent="0.25">
      <c r="A107" t="str">
        <f ca="1">CONCATENATE("M421 I5 J12 Z",INDIRECT(ADDRESS(15-12,5+1)))</f>
        <v>M421 I5 J12 Z-0.258</v>
      </c>
    </row>
    <row r="108" spans="1:1" ht="18" customHeight="1" x14ac:dyDescent="0.25">
      <c r="A108" t="str">
        <f ca="1">CONCATENATE("M421 I5 J13 Z",INDIRECT(ADDRESS(15-13,5+1)))</f>
        <v>M421 I5 J13 Z-0.337</v>
      </c>
    </row>
    <row r="109" spans="1:1" ht="18" customHeight="1" x14ac:dyDescent="0.25">
      <c r="A109" t="str">
        <f ca="1">CONCATENATE("M421 I5 J14 Z",INDIRECT(ADDRESS(15-14,5+1)))</f>
        <v>M421 I5 J14 Z-0.337</v>
      </c>
    </row>
    <row r="110" spans="1:1" ht="18" customHeight="1" x14ac:dyDescent="0.25">
      <c r="A110" t="str">
        <f ca="1">CONCATENATE("M421 I6 J0 Z",INDIRECT(ADDRESS(15-0,6+1)))</f>
        <v>M421 I6 J0 Z-0.247</v>
      </c>
    </row>
    <row r="111" spans="1:1" ht="18" customHeight="1" x14ac:dyDescent="0.25">
      <c r="A111" t="str">
        <f ca="1">CONCATENATE("M421 I6 J1 Z",INDIRECT(ADDRESS(15-1,6+1)))</f>
        <v>M421 I6 J1 Z-0.247</v>
      </c>
    </row>
    <row r="112" spans="1:1" ht="18" customHeight="1" x14ac:dyDescent="0.25">
      <c r="A112" t="str">
        <f ca="1">CONCATENATE("M421 I6 J2 Z",INDIRECT(ADDRESS(15-2,6+1)))</f>
        <v>M421 I6 J2 Z-0.247</v>
      </c>
    </row>
    <row r="113" spans="1:1" ht="18" customHeight="1" x14ac:dyDescent="0.25">
      <c r="A113" t="str">
        <f ca="1">CONCATENATE("M421 I6 J3 Z",INDIRECT(ADDRESS(15-3,6+1)))</f>
        <v>M421 I6 J3 Z-0.147</v>
      </c>
    </row>
    <row r="114" spans="1:1" ht="18" customHeight="1" x14ac:dyDescent="0.25">
      <c r="A114" t="str">
        <f ca="1">CONCATENATE("M421 I6 J4 Z",INDIRECT(ADDRESS(15-4,6+1)))</f>
        <v>M421 I6 J4 Z-0.008</v>
      </c>
    </row>
    <row r="115" spans="1:1" ht="18" customHeight="1" x14ac:dyDescent="0.25">
      <c r="A115" t="str">
        <f ca="1">CONCATENATE("M421 I6 J5 Z",INDIRECT(ADDRESS(15-5,6+1)))</f>
        <v>M421 I6 J5 Z0.006</v>
      </c>
    </row>
    <row r="116" spans="1:1" ht="18" customHeight="1" x14ac:dyDescent="0.25">
      <c r="A116" t="str">
        <f ca="1">CONCATENATE("M421 I6 J6 Z",INDIRECT(ADDRESS(15-6,6+1)))</f>
        <v>M421 I6 J6 Z-0.031</v>
      </c>
    </row>
    <row r="117" spans="1:1" ht="18" customHeight="1" x14ac:dyDescent="0.25">
      <c r="A117" t="str">
        <f ca="1">CONCATENATE("M421 I6 J7 Z",INDIRECT(ADDRESS(15-7,6+1)))</f>
        <v>M421 I6 J7 Z-0.148</v>
      </c>
    </row>
    <row r="118" spans="1:1" ht="18" customHeight="1" x14ac:dyDescent="0.25">
      <c r="A118" t="str">
        <f ca="1">CONCATENATE("M421 I6 J8 Z",INDIRECT(ADDRESS(15-8,6+1)))</f>
        <v>M421 I6 J8 Z-0.125</v>
      </c>
    </row>
    <row r="119" spans="1:1" ht="18" customHeight="1" x14ac:dyDescent="0.25">
      <c r="A119" t="str">
        <f ca="1">CONCATENATE("M421 I6 J9 Z",INDIRECT(ADDRESS(15-9,6+1)))</f>
        <v>M421 I6 J9 Z-0.165</v>
      </c>
    </row>
    <row r="120" spans="1:1" ht="18" customHeight="1" x14ac:dyDescent="0.25">
      <c r="A120" t="str">
        <f ca="1">CONCATENATE("M421 I6 J10 Z",INDIRECT(ADDRESS(15-10,6+1)))</f>
        <v>M421 I6 J10 Z-0.234</v>
      </c>
    </row>
    <row r="121" spans="1:1" ht="18" customHeight="1" x14ac:dyDescent="0.25">
      <c r="A121" t="str">
        <f ca="1">CONCATENATE("M421 I6 J11 Z",INDIRECT(ADDRESS(15-11,6+1)))</f>
        <v>M421 I6 J11 Z-0.236</v>
      </c>
    </row>
    <row r="122" spans="1:1" ht="18" customHeight="1" x14ac:dyDescent="0.25">
      <c r="A122" t="str">
        <f ca="1">CONCATENATE("M421 I6 J12 Z",INDIRECT(ADDRESS(15-12,6+1)))</f>
        <v>M421 I6 J12 Z-0.328</v>
      </c>
    </row>
    <row r="123" spans="1:1" ht="18" customHeight="1" x14ac:dyDescent="0.25">
      <c r="A123" t="str">
        <f ca="1">CONCATENATE("M421 I6 J13 Z",INDIRECT(ADDRESS(15-13,6+1)))</f>
        <v>M421 I6 J13 Z-0.409</v>
      </c>
    </row>
    <row r="124" spans="1:1" ht="18" customHeight="1" x14ac:dyDescent="0.25">
      <c r="A124" t="str">
        <f ca="1">CONCATENATE("M421 I6 J14 Z",INDIRECT(ADDRESS(15-14,6+1)))</f>
        <v>M421 I6 J14 Z-0.409</v>
      </c>
    </row>
    <row r="125" spans="1:1" ht="18" customHeight="1" x14ac:dyDescent="0.25">
      <c r="A125" t="str">
        <f ca="1">CONCATENATE("M421 I7 J0 Z",INDIRECT(ADDRESS(15-0,7+1)))</f>
        <v>M421 I7 J0 Z-0.306</v>
      </c>
    </row>
    <row r="126" spans="1:1" ht="18" customHeight="1" x14ac:dyDescent="0.25">
      <c r="A126" t="str">
        <f ca="1">CONCATENATE("M421 I7 J1 Z",INDIRECT(ADDRESS(15-1,7+1)))</f>
        <v>M421 I7 J1 Z-0.306</v>
      </c>
    </row>
    <row r="127" spans="1:1" ht="18" customHeight="1" x14ac:dyDescent="0.25">
      <c r="A127" t="str">
        <f ca="1">CONCATENATE("M421 I7 J2 Z",INDIRECT(ADDRESS(15-2,7+1)))</f>
        <v>M421 I7 J2 Z-0.306</v>
      </c>
    </row>
    <row r="128" spans="1:1" ht="18" customHeight="1" x14ac:dyDescent="0.25">
      <c r="A128" t="str">
        <f ca="1">CONCATENATE("M421 I7 J3 Z",INDIRECT(ADDRESS(15-3,7+1)))</f>
        <v>M421 I7 J3 Z-0.206</v>
      </c>
    </row>
    <row r="129" spans="1:1" ht="18" customHeight="1" x14ac:dyDescent="0.25">
      <c r="A129" t="str">
        <f ca="1">CONCATENATE("M421 I7 J4 Z",INDIRECT(ADDRESS(15-4,7+1)))</f>
        <v>M421 I7 J4 Z-0.062</v>
      </c>
    </row>
    <row r="130" spans="1:1" ht="18" customHeight="1" x14ac:dyDescent="0.25">
      <c r="A130" t="str">
        <f ca="1">CONCATENATE("M421 I7 J5 Z",INDIRECT(ADDRESS(15-5,7+1)))</f>
        <v>M421 I7 J5 Z-0.054</v>
      </c>
    </row>
    <row r="131" spans="1:1" ht="18" customHeight="1" x14ac:dyDescent="0.25">
      <c r="A131" t="str">
        <f ca="1">CONCATENATE("M421 I7 J6 Z",INDIRECT(ADDRESS(15-6,7+1)))</f>
        <v>M421 I7 J6 Z-0.063</v>
      </c>
    </row>
    <row r="132" spans="1:1" ht="18" customHeight="1" x14ac:dyDescent="0.25">
      <c r="A132" t="str">
        <f ca="1">CONCATENATE("M421 I7 J7 Z",INDIRECT(ADDRESS(15-7,7+1)))</f>
        <v>M421 I7 J7 Z-0.177</v>
      </c>
    </row>
    <row r="133" spans="1:1" ht="18" customHeight="1" x14ac:dyDescent="0.25">
      <c r="A133" t="str">
        <f ca="1">CONCATENATE("M421 I7 J8 Z",INDIRECT(ADDRESS(15-8,7+1)))</f>
        <v>M421 I7 J8 Z-0.178</v>
      </c>
    </row>
    <row r="134" spans="1:1" ht="18" customHeight="1" x14ac:dyDescent="0.25">
      <c r="A134" t="str">
        <f ca="1">CONCATENATE("M421 I7 J9 Z",INDIRECT(ADDRESS(15-9,7+1)))</f>
        <v>M421 I7 J9 Z-0.226</v>
      </c>
    </row>
    <row r="135" spans="1:1" ht="18" customHeight="1" x14ac:dyDescent="0.25">
      <c r="A135" t="str">
        <f ca="1">CONCATENATE("M421 I7 J10 Z",INDIRECT(ADDRESS(15-10,7+1)))</f>
        <v>M421 I7 J10 Z-0.299</v>
      </c>
    </row>
    <row r="136" spans="1:1" ht="18" customHeight="1" x14ac:dyDescent="0.25">
      <c r="A136" t="str">
        <f ca="1">CONCATENATE("M421 I7 J11 Z",INDIRECT(ADDRESS(15-11,7+1)))</f>
        <v>M421 I7 J11 Z-0.398</v>
      </c>
    </row>
    <row r="137" spans="1:1" ht="18" customHeight="1" x14ac:dyDescent="0.25">
      <c r="A137" t="str">
        <f ca="1">CONCATENATE("M421 I7 J12 Z",INDIRECT(ADDRESS(15-12,7+1)))</f>
        <v>M421 I7 J12 Z-0.391</v>
      </c>
    </row>
    <row r="138" spans="1:1" ht="18" customHeight="1" x14ac:dyDescent="0.25">
      <c r="A138" t="str">
        <f ca="1">CONCATENATE("M421 I7 J13 Z",INDIRECT(ADDRESS(15-13,7+1)))</f>
        <v>M421 I7 J13 Z-0.482</v>
      </c>
    </row>
    <row r="139" spans="1:1" ht="18" customHeight="1" x14ac:dyDescent="0.25">
      <c r="A139" t="str">
        <f ca="1">CONCATENATE("M421 I7 J14 Z",INDIRECT(ADDRESS(15-14,7+1)))</f>
        <v>M421 I7 J14 Z-0.482</v>
      </c>
    </row>
    <row r="140" spans="1:1" ht="18" customHeight="1" x14ac:dyDescent="0.25">
      <c r="A140" t="str">
        <f ca="1">CONCATENATE("M421 I8 J0 Z",INDIRECT(ADDRESS(15-0,8+1)))</f>
        <v>M421 I8 J0 Z-0.38</v>
      </c>
    </row>
    <row r="141" spans="1:1" ht="18" customHeight="1" x14ac:dyDescent="0.25">
      <c r="A141" t="str">
        <f ca="1">CONCATENATE("M421 I8 J1 Z",INDIRECT(ADDRESS(15-1,8+1)))</f>
        <v>M421 I8 J1 Z-0.38</v>
      </c>
    </row>
    <row r="142" spans="1:1" ht="18" customHeight="1" x14ac:dyDescent="0.25">
      <c r="A142" t="str">
        <f ca="1">CONCATENATE("M421 I8 J2 Z",INDIRECT(ADDRESS(15-2,8+1)))</f>
        <v>M421 I8 J2 Z-0.38</v>
      </c>
    </row>
    <row r="143" spans="1:1" ht="18" customHeight="1" x14ac:dyDescent="0.25">
      <c r="A143" t="str">
        <f ca="1">CONCATENATE("M421 I8 J3 Z",INDIRECT(ADDRESS(15-3,8+1)))</f>
        <v>M421 I8 J3 Z-0.28</v>
      </c>
    </row>
    <row r="144" spans="1:1" ht="18" customHeight="1" x14ac:dyDescent="0.25">
      <c r="A144" t="str">
        <f ca="1">CONCATENATE("M421 I8 J4 Z",INDIRECT(ADDRESS(15-4,8+1)))</f>
        <v>M421 I8 J4 Z-0.154</v>
      </c>
    </row>
    <row r="145" spans="1:1" ht="18" customHeight="1" x14ac:dyDescent="0.25">
      <c r="A145" t="str">
        <f ca="1">CONCATENATE("M421 I8 J5 Z",INDIRECT(ADDRESS(15-5,8+1)))</f>
        <v>M421 I8 J5 Z-0.132</v>
      </c>
    </row>
    <row r="146" spans="1:1" ht="18" customHeight="1" x14ac:dyDescent="0.25">
      <c r="A146" t="str">
        <f ca="1">CONCATENATE("M421 I8 J6 Z",INDIRECT(ADDRESS(15-6,8+1)))</f>
        <v>M421 I8 J6 Z-0.13</v>
      </c>
    </row>
    <row r="147" spans="1:1" ht="18" customHeight="1" x14ac:dyDescent="0.25">
      <c r="A147" t="str">
        <f ca="1">CONCATENATE("M421 I8 J7 Z",INDIRECT(ADDRESS(15-7,8+1)))</f>
        <v>M421 I8 J7 Z-0.244</v>
      </c>
    </row>
    <row r="148" spans="1:1" ht="18" customHeight="1" x14ac:dyDescent="0.25">
      <c r="A148" t="str">
        <f ca="1">CONCATENATE("M421 I8 J8 Z",INDIRECT(ADDRESS(15-8,8+1)))</f>
        <v>M421 I8 J8 Z-0.274</v>
      </c>
    </row>
    <row r="149" spans="1:1" ht="18" customHeight="1" x14ac:dyDescent="0.25">
      <c r="A149" t="str">
        <f ca="1">CONCATENATE("M421 I8 J9 Z",INDIRECT(ADDRESS(15-9,8+1)))</f>
        <v>M421 I8 J9 Z-0.316</v>
      </c>
    </row>
    <row r="150" spans="1:1" ht="18" customHeight="1" x14ac:dyDescent="0.25">
      <c r="A150" t="str">
        <f ca="1">CONCATENATE("M421 I8 J10 Z",INDIRECT(ADDRESS(15-10,8+1)))</f>
        <v>M421 I8 J10 Z-0.404</v>
      </c>
    </row>
    <row r="151" spans="1:1" ht="18" customHeight="1" x14ac:dyDescent="0.25">
      <c r="A151" t="str">
        <f ca="1">CONCATENATE("M421 I8 J11 Z",INDIRECT(ADDRESS(15-11,8+1)))</f>
        <v>M421 I8 J11 Z-0.38</v>
      </c>
    </row>
    <row r="152" spans="1:1" ht="18" customHeight="1" x14ac:dyDescent="0.25">
      <c r="A152" t="str">
        <f ca="1">CONCATENATE("M421 I8 J12 Z",INDIRECT(ADDRESS(15-12,8+1)))</f>
        <v>M421 I8 J12 Z-0.47</v>
      </c>
    </row>
    <row r="153" spans="1:1" ht="18" customHeight="1" x14ac:dyDescent="0.25">
      <c r="A153" t="str">
        <f ca="1">CONCATENATE("M421 I8 J13 Z",INDIRECT(ADDRESS(15-13,8+1)))</f>
        <v>M421 I8 J13 Z-0.586</v>
      </c>
    </row>
    <row r="154" spans="1:1" ht="18" customHeight="1" x14ac:dyDescent="0.25">
      <c r="A154" t="str">
        <f ca="1">CONCATENATE("M421 I8 J14 Z",INDIRECT(ADDRESS(15-14,8+1)))</f>
        <v>M421 I8 J14 Z-0.586</v>
      </c>
    </row>
    <row r="155" spans="1:1" ht="18" customHeight="1" x14ac:dyDescent="0.25">
      <c r="A155" t="str">
        <f ca="1">CONCATENATE("M421 I9 J0 Z",INDIRECT(ADDRESS(15-0,9+1)))</f>
        <v>M421 I9 J0 Z-0.481</v>
      </c>
    </row>
    <row r="156" spans="1:1" ht="18" customHeight="1" x14ac:dyDescent="0.25">
      <c r="A156" t="str">
        <f ca="1">CONCATENATE("M421 I9 J1 Z",INDIRECT(ADDRESS(15-1,9+1)))</f>
        <v>M421 I9 J1 Z-0.481</v>
      </c>
    </row>
    <row r="157" spans="1:1" ht="18" customHeight="1" x14ac:dyDescent="0.25">
      <c r="A157" t="str">
        <f ca="1">CONCATENATE("M421 I9 J2 Z",INDIRECT(ADDRESS(15-2,9+1)))</f>
        <v>M421 I9 J2 Z-0.481</v>
      </c>
    </row>
    <row r="158" spans="1:1" ht="18" customHeight="1" x14ac:dyDescent="0.25">
      <c r="A158" t="str">
        <f ca="1">CONCATENATE("M421 I9 J3 Z",INDIRECT(ADDRESS(15-3,9+1)))</f>
        <v>M421 I9 J3 Z-0.381</v>
      </c>
    </row>
    <row r="159" spans="1:1" ht="18" customHeight="1" x14ac:dyDescent="0.25">
      <c r="A159" t="str">
        <f ca="1">CONCATENATE("M421 I9 J4 Z",INDIRECT(ADDRESS(15-4,9+1)))</f>
        <v>M421 I9 J4 Z-0.234</v>
      </c>
    </row>
    <row r="160" spans="1:1" ht="18" customHeight="1" x14ac:dyDescent="0.25">
      <c r="A160" t="str">
        <f ca="1">CONCATENATE("M421 I9 J5 Z",INDIRECT(ADDRESS(15-5,9+1)))</f>
        <v>M421 I9 J5 Z-0.222</v>
      </c>
    </row>
    <row r="161" spans="1:1" ht="18" customHeight="1" x14ac:dyDescent="0.25">
      <c r="A161" t="str">
        <f ca="1">CONCATENATE("M421 I9 J6 Z",INDIRECT(ADDRESS(15-6,9+1)))</f>
        <v>M421 I9 J6 Z-0.213</v>
      </c>
    </row>
    <row r="162" spans="1:1" ht="18" customHeight="1" x14ac:dyDescent="0.25">
      <c r="A162" t="str">
        <f ca="1">CONCATENATE("M421 I9 J7 Z",INDIRECT(ADDRESS(15-7,9+1)))</f>
        <v>M421 I9 J7 Z-0.336</v>
      </c>
    </row>
    <row r="163" spans="1:1" ht="18" customHeight="1" x14ac:dyDescent="0.25">
      <c r="A163" t="str">
        <f ca="1">CONCATENATE("M421 I9 J8 Z",INDIRECT(ADDRESS(15-8,9+1)))</f>
        <v>M421 I9 J8 Z-0.36</v>
      </c>
    </row>
    <row r="164" spans="1:1" ht="18" customHeight="1" x14ac:dyDescent="0.25">
      <c r="A164" t="str">
        <f ca="1">CONCATENATE("M421 I9 J9 Z",INDIRECT(ADDRESS(15-9,9+1)))</f>
        <v>M421 I9 J9 Z-0.413</v>
      </c>
    </row>
    <row r="165" spans="1:1" ht="18" customHeight="1" x14ac:dyDescent="0.25">
      <c r="A165" t="str">
        <f ca="1">CONCATENATE("M421 I9 J10 Z",INDIRECT(ADDRESS(15-10,9+1)))</f>
        <v>M421 I9 J10 Z-0.402</v>
      </c>
    </row>
    <row r="166" spans="1:1" ht="18" customHeight="1" x14ac:dyDescent="0.25">
      <c r="A166" t="str">
        <f ca="1">CONCATENATE("M421 I9 J11 Z",INDIRECT(ADDRESS(15-11,9+1)))</f>
        <v>M421 I9 J11 Z-0.499</v>
      </c>
    </row>
    <row r="167" spans="1:1" ht="18" customHeight="1" x14ac:dyDescent="0.25">
      <c r="A167" t="str">
        <f ca="1">CONCATENATE("M421 I9 J12 Z",INDIRECT(ADDRESS(15-12,9+1)))</f>
        <v>M421 I9 J12 Z-0.586</v>
      </c>
    </row>
    <row r="168" spans="1:1" ht="18" customHeight="1" x14ac:dyDescent="0.25">
      <c r="A168" t="str">
        <f ca="1">CONCATENATE("M421 I9 J13 Z",INDIRECT(ADDRESS(15-13,9+1)))</f>
        <v>M421 I9 J13 Z-0.703</v>
      </c>
    </row>
    <row r="169" spans="1:1" ht="18" customHeight="1" x14ac:dyDescent="0.25">
      <c r="A169" t="str">
        <f ca="1">CONCATENATE("M421 I9 J14 Z",INDIRECT(ADDRESS(15-14,9+1)))</f>
        <v>M421 I9 J14 Z-0.703</v>
      </c>
    </row>
    <row r="170" spans="1:1" ht="18" customHeight="1" x14ac:dyDescent="0.25">
      <c r="A170" t="str">
        <f ca="1">CONCATENATE("M421 I10 J0 Z",INDIRECT(ADDRESS(15-0,10+1)))</f>
        <v>M421 I10 J0 Z-0.465</v>
      </c>
    </row>
    <row r="171" spans="1:1" ht="18" customHeight="1" x14ac:dyDescent="0.25">
      <c r="A171" t="str">
        <f ca="1">CONCATENATE("M421 I10 J1 Z",INDIRECT(ADDRESS(15-1,10+1)))</f>
        <v>M421 I10 J1 Z-0.465</v>
      </c>
    </row>
    <row r="172" spans="1:1" ht="18" customHeight="1" x14ac:dyDescent="0.25">
      <c r="A172" t="str">
        <f ca="1">CONCATENATE("M421 I10 J2 Z",INDIRECT(ADDRESS(15-2,10+1)))</f>
        <v>M421 I10 J2 Z-0.465</v>
      </c>
    </row>
    <row r="173" spans="1:1" ht="18" customHeight="1" x14ac:dyDescent="0.25">
      <c r="A173" t="str">
        <f ca="1">CONCATENATE("M421 I10 J3 Z",INDIRECT(ADDRESS(15-3,10+1)))</f>
        <v>M421 I10 J3 Z-0.465</v>
      </c>
    </row>
    <row r="174" spans="1:1" ht="18" customHeight="1" x14ac:dyDescent="0.25">
      <c r="A174" t="str">
        <f ca="1">CONCATENATE("M421 I10 J4 Z",INDIRECT(ADDRESS(15-4,10+1)))</f>
        <v>M421 I10 J4 Z-0.338</v>
      </c>
    </row>
    <row r="175" spans="1:1" ht="18" customHeight="1" x14ac:dyDescent="0.25">
      <c r="A175" t="str">
        <f ca="1">CONCATENATE("M421 I10 J5 Z",INDIRECT(ADDRESS(15-5,10+1)))</f>
        <v>M421 I10 J5 Z-0.328</v>
      </c>
    </row>
    <row r="176" spans="1:1" ht="18" customHeight="1" x14ac:dyDescent="0.25">
      <c r="A176" t="str">
        <f ca="1">CONCATENATE("M421 I10 J6 Z",INDIRECT(ADDRESS(15-6,10+1)))</f>
        <v>M421 I10 J6 Z-0.322</v>
      </c>
    </row>
    <row r="177" spans="1:1" ht="18" customHeight="1" x14ac:dyDescent="0.25">
      <c r="A177" t="str">
        <f ca="1">CONCATENATE("M421 I10 J7 Z",INDIRECT(ADDRESS(15-7,10+1)))</f>
        <v>M421 I10 J7 Z-0.337</v>
      </c>
    </row>
    <row r="178" spans="1:1" ht="18" customHeight="1" x14ac:dyDescent="0.25">
      <c r="A178" t="str">
        <f ca="1">CONCATENATE("M421 I10 J8 Z",INDIRECT(ADDRESS(15-8,10+1)))</f>
        <v>M421 I10 J8 Z-0.378</v>
      </c>
    </row>
    <row r="179" spans="1:1" ht="18" customHeight="1" x14ac:dyDescent="0.25">
      <c r="A179" t="str">
        <f ca="1">CONCATENATE("M421 I10 J9 Z",INDIRECT(ADDRESS(15-9,10+1)))</f>
        <v>M421 I10 J9 Z-0.443</v>
      </c>
    </row>
    <row r="180" spans="1:1" ht="18" customHeight="1" x14ac:dyDescent="0.25">
      <c r="A180" t="str">
        <f ca="1">CONCATENATE("M421 I10 J10 Z",INDIRECT(ADDRESS(15-10,10+1)))</f>
        <v>M421 I10 J10 Z-0.525</v>
      </c>
    </row>
    <row r="181" spans="1:1" ht="18" customHeight="1" x14ac:dyDescent="0.25">
      <c r="A181" t="str">
        <f ca="1">CONCATENATE("M421 I10 J11 Z",INDIRECT(ADDRESS(15-11,10+1)))</f>
        <v>M421 I10 J11 Z-0.63</v>
      </c>
    </row>
    <row r="182" spans="1:1" ht="18" customHeight="1" x14ac:dyDescent="0.25">
      <c r="A182" t="str">
        <f ca="1">CONCATENATE("M421 I10 J12 Z",INDIRECT(ADDRESS(15-12,10+1)))</f>
        <v>M421 I10 J12 Z-0.711</v>
      </c>
    </row>
    <row r="183" spans="1:1" ht="18" customHeight="1" x14ac:dyDescent="0.25">
      <c r="A183" t="str">
        <f ca="1">CONCATENATE("M421 I10 J13 Z",INDIRECT(ADDRESS(15-13,10+1)))</f>
        <v>M421 I10 J13 Z-0.832</v>
      </c>
    </row>
    <row r="184" spans="1:1" ht="18" customHeight="1" x14ac:dyDescent="0.25">
      <c r="A184" t="str">
        <f ca="1">CONCATENATE("M421 I10 J14 Z",INDIRECT(ADDRESS(15-14,10+1)))</f>
        <v>M421 I10 J14 Z-0.832</v>
      </c>
    </row>
    <row r="185" spans="1:1" ht="18" customHeight="1" x14ac:dyDescent="0.25">
      <c r="A185" t="str">
        <f ca="1">CONCATENATE("M421 I11 J0 Z",INDIRECT(ADDRESS(15-0,11+1)))</f>
        <v>M421 I11 J0 Z-0.588</v>
      </c>
    </row>
    <row r="186" spans="1:1" ht="18" customHeight="1" x14ac:dyDescent="0.25">
      <c r="A186" t="str">
        <f ca="1">CONCATENATE("M421 I11 J1 Z",INDIRECT(ADDRESS(15-1,11+1)))</f>
        <v>M421 I11 J1 Z-0.588</v>
      </c>
    </row>
    <row r="187" spans="1:1" ht="18" customHeight="1" x14ac:dyDescent="0.25">
      <c r="A187" t="str">
        <f ca="1">CONCATENATE("M421 I11 J2 Z",INDIRECT(ADDRESS(15-2,11+1)))</f>
        <v>M421 I11 J2 Z-0.588</v>
      </c>
    </row>
    <row r="188" spans="1:1" ht="18" customHeight="1" x14ac:dyDescent="0.25">
      <c r="A188" t="str">
        <f ca="1">CONCATENATE("M421 I11 J3 Z",INDIRECT(ADDRESS(15-3,11+1)))</f>
        <v>M421 I11 J3 Z-0.588</v>
      </c>
    </row>
    <row r="189" spans="1:1" ht="18" customHeight="1" x14ac:dyDescent="0.25">
      <c r="A189" t="str">
        <f ca="1">CONCATENATE("M421 I11 J4 Z",INDIRECT(ADDRESS(15-4,11+1)))</f>
        <v>M421 I11 J4 Z-0.447</v>
      </c>
    </row>
    <row r="190" spans="1:1" ht="18" customHeight="1" x14ac:dyDescent="0.25">
      <c r="A190" t="str">
        <f ca="1">CONCATENATE("M421 I11 J5 Z",INDIRECT(ADDRESS(15-5,11+1)))</f>
        <v>M421 I11 J5 Z-0.438</v>
      </c>
    </row>
    <row r="191" spans="1:1" ht="18" customHeight="1" x14ac:dyDescent="0.25">
      <c r="A191" t="str">
        <f ca="1">CONCATENATE("M421 I11 J6 Z",INDIRECT(ADDRESS(15-6,11+1)))</f>
        <v>M421 I11 J6 Z-0.439</v>
      </c>
    </row>
    <row r="192" spans="1:1" ht="18" customHeight="1" x14ac:dyDescent="0.25">
      <c r="A192" t="str">
        <f ca="1">CONCATENATE("M421 I11 J7 Z",INDIRECT(ADDRESS(15-7,11+1)))</f>
        <v>M421 I11 J7 Z-0.463</v>
      </c>
    </row>
    <row r="193" spans="1:1" ht="18" customHeight="1" x14ac:dyDescent="0.25">
      <c r="A193" t="str">
        <f ca="1">CONCATENATE("M421 I11 J8 Z",INDIRECT(ADDRESS(15-8,11+1)))</f>
        <v>M421 I11 J8 Z-0.518</v>
      </c>
    </row>
    <row r="194" spans="1:1" ht="18" customHeight="1" x14ac:dyDescent="0.25">
      <c r="A194" t="str">
        <f ca="1">CONCATENATE("M421 I11 J9 Z",INDIRECT(ADDRESS(15-9,11+1)))</f>
        <v>M421 I11 J9 Z-0.567</v>
      </c>
    </row>
    <row r="195" spans="1:1" ht="18" customHeight="1" x14ac:dyDescent="0.25">
      <c r="A195" t="str">
        <f ca="1">CONCATENATE("M421 I11 J10 Z",INDIRECT(ADDRESS(15-10,11+1)))</f>
        <v>M421 I11 J10 Z-0.658</v>
      </c>
    </row>
    <row r="196" spans="1:1" ht="18" customHeight="1" x14ac:dyDescent="0.25">
      <c r="A196" t="str">
        <f ca="1">CONCATENATE("M421 I11 J11 Z",INDIRECT(ADDRESS(15-11,11+1)))</f>
        <v>M421 I11 J11 Z-0.781</v>
      </c>
    </row>
    <row r="197" spans="1:1" ht="18" customHeight="1" x14ac:dyDescent="0.25">
      <c r="A197" t="str">
        <f ca="1">CONCATENATE("M421 I11 J12 Z",INDIRECT(ADDRESS(15-12,11+1)))</f>
        <v>M421 I11 J12 Z-0.86</v>
      </c>
    </row>
    <row r="198" spans="1:1" ht="18" customHeight="1" x14ac:dyDescent="0.25">
      <c r="A198" t="str">
        <f ca="1">CONCATENATE("M421 I11 J13 Z",INDIRECT(ADDRESS(15-13,11+1)))</f>
        <v>M421 I11 J13 Z-0.985</v>
      </c>
    </row>
    <row r="199" spans="1:1" ht="18" customHeight="1" x14ac:dyDescent="0.25">
      <c r="A199" t="str">
        <f ca="1">CONCATENATE("M421 I11 J14 Z",INDIRECT(ADDRESS(15-14,11+1)))</f>
        <v>M421 I11 J14 Z-0.985</v>
      </c>
    </row>
    <row r="200" spans="1:1" ht="18" customHeight="1" x14ac:dyDescent="0.25">
      <c r="A200" t="str">
        <f ca="1">CONCATENATE("M421 I12 J0 Z",INDIRECT(ADDRESS(15-0,12+1)))</f>
        <v>M421 I12 J0 Z-0.613</v>
      </c>
    </row>
    <row r="201" spans="1:1" ht="18" customHeight="1" x14ac:dyDescent="0.25">
      <c r="A201" t="str">
        <f ca="1">CONCATENATE("M421 I12 J1 Z",INDIRECT(ADDRESS(15-1,12+1)))</f>
        <v>M421 I12 J1 Z-0.613</v>
      </c>
    </row>
    <row r="202" spans="1:1" ht="18" customHeight="1" x14ac:dyDescent="0.25">
      <c r="A202" t="str">
        <f ca="1">CONCATENATE("M421 I12 J2 Z",INDIRECT(ADDRESS(15-2,12+1)))</f>
        <v>M421 I12 J2 Z-0.613</v>
      </c>
    </row>
    <row r="203" spans="1:1" ht="18" customHeight="1" x14ac:dyDescent="0.25">
      <c r="A203" t="str">
        <f ca="1">CONCATENATE("M421 I12 J3 Z",INDIRECT(ADDRESS(15-3,12+1)))</f>
        <v>M421 I12 J3 Z-0.613</v>
      </c>
    </row>
    <row r="204" spans="1:1" ht="18" customHeight="1" x14ac:dyDescent="0.25">
      <c r="A204" t="str">
        <f ca="1">CONCATENATE("M421 I12 J4 Z",INDIRECT(ADDRESS(15-4,12+1)))</f>
        <v>M421 I12 J4 Z-0.571</v>
      </c>
    </row>
    <row r="205" spans="1:1" ht="18" customHeight="1" x14ac:dyDescent="0.25">
      <c r="A205" t="str">
        <f ca="1">CONCATENATE("M421 I12 J5 Z",INDIRECT(ADDRESS(15-5,12+1)))</f>
        <v>M421 I12 J5 Z-0.568</v>
      </c>
    </row>
    <row r="206" spans="1:1" ht="18" customHeight="1" x14ac:dyDescent="0.25">
      <c r="A206" t="str">
        <f ca="1">CONCATENATE("M421 I12 J6 Z",INDIRECT(ADDRESS(15-6,12+1)))</f>
        <v>M421 I12 J6 Z-0.586</v>
      </c>
    </row>
    <row r="207" spans="1:1" ht="18" customHeight="1" x14ac:dyDescent="0.25">
      <c r="A207" t="str">
        <f ca="1">CONCATENATE("M421 I12 J7 Z",INDIRECT(ADDRESS(15-7,12+1)))</f>
        <v>M421 I12 J7 Z-0.613</v>
      </c>
    </row>
    <row r="208" spans="1:1" ht="18" customHeight="1" x14ac:dyDescent="0.25">
      <c r="A208" t="str">
        <f ca="1">CONCATENATE("M421 I12 J8 Z",INDIRECT(ADDRESS(15-8,12+1)))</f>
        <v>M421 I12 J8 Z-0.671</v>
      </c>
    </row>
    <row r="209" spans="1:1" ht="18" customHeight="1" x14ac:dyDescent="0.25">
      <c r="A209" t="str">
        <f ca="1">CONCATENATE("M421 I12 J9 Z",INDIRECT(ADDRESS(15-9,12+1)))</f>
        <v>M421 I12 J9 Z-0.731</v>
      </c>
    </row>
    <row r="210" spans="1:1" ht="18" customHeight="1" x14ac:dyDescent="0.25">
      <c r="A210" t="str">
        <f ca="1">CONCATENATE("M421 I12 J10 Z",INDIRECT(ADDRESS(15-10,12+1)))</f>
        <v>M421 I12 J10 Z-0.803</v>
      </c>
    </row>
    <row r="211" spans="1:1" ht="18" customHeight="1" x14ac:dyDescent="0.25">
      <c r="A211" t="str">
        <f ca="1">CONCATENATE("M421 I12 J11 Z",INDIRECT(ADDRESS(15-11,12+1)))</f>
        <v>M421 I12 J11 Z-0.935</v>
      </c>
    </row>
    <row r="212" spans="1:1" ht="18" customHeight="1" x14ac:dyDescent="0.25">
      <c r="A212" t="str">
        <f ca="1">CONCATENATE("M421 I12 J12 Z",INDIRECT(ADDRESS(15-12,12+1)))</f>
        <v>M421 I12 J12 Z-1.037</v>
      </c>
    </row>
    <row r="213" spans="1:1" ht="18" customHeight="1" x14ac:dyDescent="0.25">
      <c r="A213" t="str">
        <f ca="1">CONCATENATE("M421 I12 J13 Z",INDIRECT(ADDRESS(15-13,12+1)))</f>
        <v>M421 I12 J13 Z-1.155</v>
      </c>
    </row>
    <row r="214" spans="1:1" ht="18" customHeight="1" x14ac:dyDescent="0.25">
      <c r="A214" t="str">
        <f ca="1">CONCATENATE("M421 I12 J14 Z",INDIRECT(ADDRESS(15-14,12+1)))</f>
        <v>M421 I12 J14 Z-1.155</v>
      </c>
    </row>
    <row r="215" spans="1:1" ht="18" customHeight="1" x14ac:dyDescent="0.25">
      <c r="A215" t="str">
        <f ca="1">CONCATENATE("M421 I13 J0 Z",INDIRECT(ADDRESS(15-0,13+1)))</f>
        <v>M421 I13 J0 Z-0.745</v>
      </c>
    </row>
    <row r="216" spans="1:1" ht="18" customHeight="1" x14ac:dyDescent="0.25">
      <c r="A216" t="str">
        <f ca="1">CONCATENATE("M421 I13 J1 Z",INDIRECT(ADDRESS(15-1,13+1)))</f>
        <v>M421 I13 J1 Z-0.745</v>
      </c>
    </row>
    <row r="217" spans="1:1" ht="18" customHeight="1" x14ac:dyDescent="0.25">
      <c r="A217" t="str">
        <f ca="1">CONCATENATE("M421 I13 J2 Z",INDIRECT(ADDRESS(15-2,13+1)))</f>
        <v>M421 I13 J2 Z-0.745</v>
      </c>
    </row>
    <row r="218" spans="1:1" ht="18" customHeight="1" x14ac:dyDescent="0.25">
      <c r="A218" t="str">
        <f ca="1">CONCATENATE("M421 I13 J3 Z",INDIRECT(ADDRESS(15-3,13+1)))</f>
        <v>M421 I13 J3 Z-0.745</v>
      </c>
    </row>
    <row r="219" spans="1:1" ht="18" customHeight="1" x14ac:dyDescent="0.25">
      <c r="A219" t="str">
        <f ca="1">CONCATENATE("M421 I13 J4 Z",INDIRECT(ADDRESS(15-4,13+1)))</f>
        <v>M421 I13 J4 Z-0.724</v>
      </c>
    </row>
    <row r="220" spans="1:1" ht="18" customHeight="1" x14ac:dyDescent="0.25">
      <c r="A220" t="str">
        <f ca="1">CONCATENATE("M421 I13 J5 Z",INDIRECT(ADDRESS(15-5,13+1)))</f>
        <v>M421 I13 J5 Z-0.713</v>
      </c>
    </row>
    <row r="221" spans="1:1" ht="18" customHeight="1" x14ac:dyDescent="0.25">
      <c r="A221" t="str">
        <f ca="1">CONCATENATE("M421 I13 J6 Z",INDIRECT(ADDRESS(15-6,13+1)))</f>
        <v>M421 I13 J6 Z-0.737</v>
      </c>
    </row>
    <row r="222" spans="1:1" ht="18" customHeight="1" x14ac:dyDescent="0.25">
      <c r="A222" t="str">
        <f ca="1">CONCATENATE("M421 I13 J7 Z",INDIRECT(ADDRESS(15-7,13+1)))</f>
        <v>M421 I13 J7 Z-0.769</v>
      </c>
    </row>
    <row r="223" spans="1:1" ht="18" customHeight="1" x14ac:dyDescent="0.25">
      <c r="A223" t="str">
        <f ca="1">CONCATENATE("M421 I13 J8 Z",INDIRECT(ADDRESS(15-8,13+1)))</f>
        <v>M421 I13 J8 Z-0.84</v>
      </c>
    </row>
    <row r="224" spans="1:1" ht="18" customHeight="1" x14ac:dyDescent="0.25">
      <c r="A224" t="str">
        <f ca="1">CONCATENATE("M421 I13 J9 Z",INDIRECT(ADDRESS(15-9,13+1)))</f>
        <v>M421 I13 J9 Z-0.901</v>
      </c>
    </row>
    <row r="225" spans="1:1" ht="18" customHeight="1" x14ac:dyDescent="0.25">
      <c r="A225" t="str">
        <f ca="1">CONCATENATE("M421 I13 J10 Z",INDIRECT(ADDRESS(15-10,13+1)))</f>
        <v>M421 I13 J10 Z-0.966</v>
      </c>
    </row>
    <row r="226" spans="1:1" ht="18" customHeight="1" x14ac:dyDescent="0.25">
      <c r="A226" t="str">
        <f ca="1">CONCATENATE("M421 I13 J11 Z",INDIRECT(ADDRESS(15-11,13+1)))</f>
        <v>M421 I13 J11 Z-1.106</v>
      </c>
    </row>
    <row r="227" spans="1:1" ht="18" customHeight="1" x14ac:dyDescent="0.25">
      <c r="A227" t="str">
        <f ca="1">CONCATENATE("M421 I13 J12 Z",INDIRECT(ADDRESS(15-12,13+1)))</f>
        <v>M421 I13 J12 Z-1.219</v>
      </c>
    </row>
    <row r="228" spans="1:1" ht="18" customHeight="1" x14ac:dyDescent="0.25">
      <c r="A228" t="str">
        <f ca="1">CONCATENATE("M421 I13 J13 Z",INDIRECT(ADDRESS(15-13,13+1)))</f>
        <v>M421 I13 J13 Z-1.328</v>
      </c>
    </row>
    <row r="229" spans="1:1" ht="18" customHeight="1" x14ac:dyDescent="0.25">
      <c r="A229" t="str">
        <f ca="1">CONCATENATE("M421 I13 J14 Z",INDIRECT(ADDRESS(15-14,13+1)))</f>
        <v>M421 I13 J14 Z-1.328</v>
      </c>
    </row>
    <row r="230" spans="1:1" ht="18" customHeight="1" x14ac:dyDescent="0.25">
      <c r="A230" t="str">
        <f ca="1">CONCATENATE("M421 I14 J0 Z",INDIRECT(ADDRESS(15-0,14+1)))</f>
        <v>M421 I14 J0 Z-1.045</v>
      </c>
    </row>
    <row r="231" spans="1:1" ht="18" customHeight="1" x14ac:dyDescent="0.25">
      <c r="A231" t="str">
        <f ca="1">CONCATENATE("M421 I14 J1 Z",INDIRECT(ADDRESS(15-1,14+1)))</f>
        <v>M421 I14 J1 Z-0.945</v>
      </c>
    </row>
    <row r="232" spans="1:1" ht="18" customHeight="1" x14ac:dyDescent="0.25">
      <c r="A232" t="str">
        <f ca="1">CONCATENATE("M421 I14 J2 Z",INDIRECT(ADDRESS(15-2,14+1)))</f>
        <v>M421 I14 J2 Z-0.845</v>
      </c>
    </row>
    <row r="233" spans="1:1" ht="18" customHeight="1" x14ac:dyDescent="0.25">
      <c r="A233" t="str">
        <f ca="1">CONCATENATE("M421 I14 J3 Z",INDIRECT(ADDRESS(15-3,14+1)))</f>
        <v>M421 I14 J3 Z-0.845</v>
      </c>
    </row>
    <row r="234" spans="1:1" ht="18" customHeight="1" x14ac:dyDescent="0.25">
      <c r="A234" t="str">
        <f ca="1">CONCATENATE("M421 I14 J4 Z",INDIRECT(ADDRESS(15-4,14+1)))</f>
        <v>M421 I14 J4 Z-0.824</v>
      </c>
    </row>
    <row r="235" spans="1:1" ht="18" customHeight="1" x14ac:dyDescent="0.25">
      <c r="A235" t="str">
        <f ca="1">CONCATENATE("M421 I14 J5 Z",INDIRECT(ADDRESS(15-5,14+1)))</f>
        <v>M421 I14 J5 Z-0.813</v>
      </c>
    </row>
    <row r="236" spans="1:1" ht="18" customHeight="1" x14ac:dyDescent="0.25">
      <c r="A236" t="str">
        <f ca="1">CONCATENATE("M421 I14 J6 Z",INDIRECT(ADDRESS(15-6,14+1)))</f>
        <v>M421 I14 J6 Z-0.837</v>
      </c>
    </row>
    <row r="237" spans="1:1" ht="18" customHeight="1" x14ac:dyDescent="0.25">
      <c r="A237" t="str">
        <f ca="1">CONCATENATE("M421 I14 J7 Z",INDIRECT(ADDRESS(15-7,14+1)))</f>
        <v>M421 I14 J7 Z-0.869</v>
      </c>
    </row>
    <row r="238" spans="1:1" ht="18" customHeight="1" x14ac:dyDescent="0.25">
      <c r="A238" t="str">
        <f ca="1">CONCATENATE("M421 I14 J8 Z",INDIRECT(ADDRESS(15-8,14+1)))</f>
        <v>M421 I14 J8 Z-0.94</v>
      </c>
    </row>
    <row r="239" spans="1:1" ht="18" customHeight="1" x14ac:dyDescent="0.25">
      <c r="A239" t="str">
        <f ca="1">CONCATENATE("M421 I14 J9 Z",INDIRECT(ADDRESS(15-9,14+1)))</f>
        <v>M421 I14 J9 Z-1.001</v>
      </c>
    </row>
    <row r="240" spans="1:1" ht="18" customHeight="1" x14ac:dyDescent="0.25">
      <c r="A240" t="str">
        <f ca="1">CONCATENATE("M421 I14 J10 Z",INDIRECT(ADDRESS(15-10,14+1)))</f>
        <v>M421 I14 J10 Z-1.066</v>
      </c>
    </row>
    <row r="241" spans="1:1" ht="18" customHeight="1" x14ac:dyDescent="0.25">
      <c r="A241" t="str">
        <f ca="1">CONCATENATE("M421 I14 J11 Z",INDIRECT(ADDRESS(15-11,14+1)))</f>
        <v>M421 I14 J11 Z-1.206</v>
      </c>
    </row>
    <row r="242" spans="1:1" ht="18" customHeight="1" x14ac:dyDescent="0.25">
      <c r="A242" t="str">
        <f ca="1">CONCATENATE("M421 I14 J12 Z",INDIRECT(ADDRESS(15-12,14+1)))</f>
        <v>M421 I14 J12 Z-1.319</v>
      </c>
    </row>
    <row r="243" spans="1:1" ht="18" customHeight="1" x14ac:dyDescent="0.25">
      <c r="A243" t="str">
        <f ca="1">CONCATENATE("M421 I14 J13 Z",INDIRECT(ADDRESS(15-13,14+1)))</f>
        <v>M421 I14 J13 Z-1.428</v>
      </c>
    </row>
    <row r="244" spans="1:1" ht="18" customHeight="1" x14ac:dyDescent="0.25">
      <c r="A244" t="str">
        <f ca="1">CONCATENATE("M421 I14 J14 Z",INDIRECT(ADDRESS(15-14,14+1)))</f>
        <v>M421 I14 J14 Z-1.428</v>
      </c>
    </row>
  </sheetData>
  <conditionalFormatting sqref="A1:O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AE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Mod</vt:lpstr>
      <vt:lpstr>Mod with differences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Ried</dc:creator>
  <cp:lastModifiedBy>Erwin Ried</cp:lastModifiedBy>
  <cp:lastPrinted>2018-09-25T13:27:42Z</cp:lastPrinted>
  <dcterms:created xsi:type="dcterms:W3CDTF">2018-09-25T09:18:41Z</dcterms:created>
  <dcterms:modified xsi:type="dcterms:W3CDTF">2018-09-25T13:35:12Z</dcterms:modified>
</cp:coreProperties>
</file>