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GitHub\Research\RepRap\_UBL\"/>
    </mc:Choice>
  </mc:AlternateContent>
  <xr:revisionPtr revIDLastSave="0" documentId="13_ncr:1_{B59D1537-5BEF-4C17-995F-0DB0E66BDEDE}" xr6:coauthVersionLast="36" xr6:coauthVersionMax="36" xr10:uidLastSave="{00000000-0000-0000-0000-000000000000}"/>
  <bookViews>
    <workbookView xWindow="0" yWindow="0" windowWidth="28800" windowHeight="10725" activeTab="2" xr2:uid="{2CAB8D55-4695-4AC4-8A53-82EA30CD158B}"/>
  </bookViews>
  <sheets>
    <sheet name="Reference" sheetId="1" r:id="rId1"/>
    <sheet name="Alternative values" sheetId="2" r:id="rId2"/>
    <sheet name="Reference plus correction"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3" l="1"/>
  <c r="B2" i="3"/>
  <c r="C2" i="3"/>
  <c r="D2" i="3"/>
  <c r="E2" i="3"/>
  <c r="F2" i="3"/>
  <c r="G2" i="3"/>
  <c r="H2" i="3"/>
  <c r="I2" i="3"/>
  <c r="J2" i="3"/>
  <c r="K2" i="3"/>
  <c r="L2" i="3"/>
  <c r="M2" i="3"/>
  <c r="N2" i="3"/>
  <c r="O2" i="3"/>
  <c r="A3" i="3"/>
  <c r="B3" i="3"/>
  <c r="C3" i="3"/>
  <c r="D3" i="3"/>
  <c r="E3" i="3"/>
  <c r="F3" i="3"/>
  <c r="G3" i="3"/>
  <c r="H3" i="3"/>
  <c r="I3" i="3"/>
  <c r="J3" i="3"/>
  <c r="K3" i="3"/>
  <c r="L3" i="3"/>
  <c r="M3" i="3"/>
  <c r="N3" i="3"/>
  <c r="O3" i="3"/>
  <c r="A4" i="3"/>
  <c r="B4" i="3"/>
  <c r="C4" i="3"/>
  <c r="D4" i="3"/>
  <c r="E4" i="3"/>
  <c r="F4" i="3"/>
  <c r="G4" i="3"/>
  <c r="H4" i="3"/>
  <c r="I4" i="3"/>
  <c r="J4" i="3"/>
  <c r="K4" i="3"/>
  <c r="L4" i="3"/>
  <c r="M4" i="3"/>
  <c r="N4" i="3"/>
  <c r="O4" i="3"/>
  <c r="A5" i="3"/>
  <c r="B5" i="3"/>
  <c r="C5" i="3"/>
  <c r="D5" i="3"/>
  <c r="E5" i="3"/>
  <c r="F5" i="3"/>
  <c r="G5" i="3"/>
  <c r="H5" i="3"/>
  <c r="I5" i="3"/>
  <c r="J5" i="3"/>
  <c r="K5" i="3"/>
  <c r="L5" i="3"/>
  <c r="M5" i="3"/>
  <c r="N5" i="3"/>
  <c r="O5" i="3"/>
  <c r="A6" i="3"/>
  <c r="B6" i="3"/>
  <c r="C6" i="3"/>
  <c r="D6" i="3"/>
  <c r="E6" i="3"/>
  <c r="F6" i="3"/>
  <c r="G6" i="3"/>
  <c r="H6" i="3"/>
  <c r="I6" i="3"/>
  <c r="J6" i="3"/>
  <c r="K6" i="3"/>
  <c r="L6" i="3"/>
  <c r="M6" i="3"/>
  <c r="N6" i="3"/>
  <c r="O6" i="3"/>
  <c r="A7" i="3"/>
  <c r="B7" i="3"/>
  <c r="C7" i="3"/>
  <c r="D7" i="3"/>
  <c r="E7" i="3"/>
  <c r="F7" i="3"/>
  <c r="G7" i="3"/>
  <c r="H7" i="3"/>
  <c r="I7" i="3"/>
  <c r="J7" i="3"/>
  <c r="K7" i="3"/>
  <c r="L7" i="3"/>
  <c r="M7" i="3"/>
  <c r="N7" i="3"/>
  <c r="O7" i="3"/>
  <c r="A8" i="3"/>
  <c r="B8" i="3"/>
  <c r="C8" i="3"/>
  <c r="D8" i="3"/>
  <c r="E8" i="3"/>
  <c r="F8" i="3"/>
  <c r="G8" i="3"/>
  <c r="H8" i="3"/>
  <c r="I8" i="3"/>
  <c r="J8" i="3"/>
  <c r="K8" i="3"/>
  <c r="L8" i="3"/>
  <c r="M8" i="3"/>
  <c r="N8" i="3"/>
  <c r="O8" i="3"/>
  <c r="A9" i="3"/>
  <c r="B9" i="3"/>
  <c r="C9" i="3"/>
  <c r="D9" i="3"/>
  <c r="E9" i="3"/>
  <c r="F9" i="3"/>
  <c r="G9" i="3"/>
  <c r="H9" i="3"/>
  <c r="I9" i="3"/>
  <c r="J9" i="3"/>
  <c r="K9" i="3"/>
  <c r="L9" i="3"/>
  <c r="M9" i="3"/>
  <c r="N9" i="3"/>
  <c r="O9" i="3"/>
  <c r="A10" i="3"/>
  <c r="B10" i="3"/>
  <c r="C10" i="3"/>
  <c r="D10" i="3"/>
  <c r="E10" i="3"/>
  <c r="F10" i="3"/>
  <c r="G10" i="3"/>
  <c r="H10" i="3"/>
  <c r="I10" i="3"/>
  <c r="J10" i="3"/>
  <c r="K10" i="3"/>
  <c r="L10" i="3"/>
  <c r="M10" i="3"/>
  <c r="N10" i="3"/>
  <c r="O10" i="3"/>
  <c r="A11" i="3"/>
  <c r="B11" i="3"/>
  <c r="C11" i="3"/>
  <c r="D11" i="3"/>
  <c r="E11" i="3"/>
  <c r="F11" i="3"/>
  <c r="G11" i="3"/>
  <c r="H11" i="3"/>
  <c r="I11" i="3"/>
  <c r="J11" i="3"/>
  <c r="K11" i="3"/>
  <c r="L11" i="3"/>
  <c r="M11" i="3"/>
  <c r="N11" i="3"/>
  <c r="O11" i="3"/>
  <c r="A12" i="3"/>
  <c r="B12" i="3"/>
  <c r="C12" i="3"/>
  <c r="D12" i="3"/>
  <c r="E12" i="3"/>
  <c r="F12" i="3"/>
  <c r="G12" i="3"/>
  <c r="H12" i="3"/>
  <c r="I12" i="3"/>
  <c r="J12" i="3"/>
  <c r="K12" i="3"/>
  <c r="L12" i="3"/>
  <c r="M12" i="3"/>
  <c r="N12" i="3"/>
  <c r="O12" i="3"/>
  <c r="A13" i="3"/>
  <c r="B13" i="3"/>
  <c r="C13" i="3"/>
  <c r="D13" i="3"/>
  <c r="E13" i="3"/>
  <c r="F13" i="3"/>
  <c r="G13" i="3"/>
  <c r="H13" i="3"/>
  <c r="I13" i="3"/>
  <c r="J13" i="3"/>
  <c r="K13" i="3"/>
  <c r="L13" i="3"/>
  <c r="M13" i="3"/>
  <c r="N13" i="3"/>
  <c r="O13" i="3"/>
  <c r="A14" i="3"/>
  <c r="B14" i="3"/>
  <c r="C14" i="3"/>
  <c r="D14" i="3"/>
  <c r="E14" i="3"/>
  <c r="F14" i="3"/>
  <c r="G14" i="3"/>
  <c r="H14" i="3"/>
  <c r="I14" i="3"/>
  <c r="J14" i="3"/>
  <c r="K14" i="3"/>
  <c r="L14" i="3"/>
  <c r="M14" i="3"/>
  <c r="N14" i="3"/>
  <c r="O14" i="3"/>
  <c r="A15" i="3"/>
  <c r="B15" i="3"/>
  <c r="C15" i="3"/>
  <c r="D15" i="3"/>
  <c r="E15" i="3"/>
  <c r="F15" i="3"/>
  <c r="G15" i="3"/>
  <c r="H15" i="3"/>
  <c r="I15" i="3"/>
  <c r="J15" i="3"/>
  <c r="K15" i="3"/>
  <c r="L15" i="3"/>
  <c r="M15" i="3"/>
  <c r="N15" i="3"/>
  <c r="O15" i="3"/>
  <c r="B1" i="3"/>
  <c r="C1" i="3"/>
  <c r="D1" i="3"/>
  <c r="E1" i="3"/>
  <c r="F1" i="3"/>
  <c r="G1" i="3"/>
  <c r="H1" i="3"/>
  <c r="I1" i="3"/>
  <c r="J1" i="3"/>
  <c r="K1" i="3"/>
  <c r="L1" i="3"/>
  <c r="M1" i="3"/>
  <c r="N1" i="3"/>
  <c r="O1" i="3"/>
  <c r="A1" i="3"/>
  <c r="Q1" i="2"/>
  <c r="R1" i="2"/>
  <c r="S1" i="2"/>
  <c r="T1" i="2"/>
  <c r="U1" i="2"/>
  <c r="V1" i="2"/>
  <c r="W1" i="2"/>
  <c r="X1" i="2"/>
  <c r="Y1" i="2"/>
  <c r="Z1" i="2"/>
  <c r="AA1" i="2"/>
  <c r="AB1" i="2"/>
  <c r="AC1" i="2"/>
  <c r="AD1" i="2"/>
  <c r="AE1" i="2"/>
  <c r="Q2" i="2"/>
  <c r="R2" i="2"/>
  <c r="S2" i="2"/>
  <c r="T2" i="2"/>
  <c r="U2" i="2"/>
  <c r="V2" i="2"/>
  <c r="W2" i="2"/>
  <c r="X2" i="2"/>
  <c r="Y2" i="2"/>
  <c r="Z2" i="2"/>
  <c r="AA2" i="2"/>
  <c r="AB2" i="2"/>
  <c r="AC2" i="2"/>
  <c r="AD2" i="2"/>
  <c r="AE2" i="2"/>
  <c r="Q3" i="2"/>
  <c r="R3" i="2"/>
  <c r="S3" i="2"/>
  <c r="T3" i="2"/>
  <c r="U3" i="2"/>
  <c r="V3" i="2"/>
  <c r="W3" i="2"/>
  <c r="X3" i="2"/>
  <c r="Y3" i="2"/>
  <c r="Z3" i="2"/>
  <c r="AA3" i="2"/>
  <c r="AB3" i="2"/>
  <c r="AC3" i="2"/>
  <c r="AD3" i="2"/>
  <c r="AE3" i="2"/>
  <c r="Q4" i="2"/>
  <c r="R4" i="2"/>
  <c r="S4" i="2"/>
  <c r="T4" i="2"/>
  <c r="U4" i="2"/>
  <c r="V4" i="2"/>
  <c r="W4" i="2"/>
  <c r="X4" i="2"/>
  <c r="Y4" i="2"/>
  <c r="Z4" i="2"/>
  <c r="AA4" i="2"/>
  <c r="AB4" i="2"/>
  <c r="AC4" i="2"/>
  <c r="AD4" i="2"/>
  <c r="AE4" i="2"/>
  <c r="Q5" i="2"/>
  <c r="R5" i="2"/>
  <c r="S5" i="2"/>
  <c r="T5" i="2"/>
  <c r="U5" i="2"/>
  <c r="V5" i="2"/>
  <c r="W5" i="2"/>
  <c r="X5" i="2"/>
  <c r="Y5" i="2"/>
  <c r="Z5" i="2"/>
  <c r="AA5" i="2"/>
  <c r="AB5" i="2"/>
  <c r="AC5" i="2"/>
  <c r="AD5" i="2"/>
  <c r="AE5" i="2"/>
  <c r="Q6" i="2"/>
  <c r="R6" i="2"/>
  <c r="S6" i="2"/>
  <c r="T6" i="2"/>
  <c r="U6" i="2"/>
  <c r="V6" i="2"/>
  <c r="W6" i="2"/>
  <c r="X6" i="2"/>
  <c r="Y6" i="2"/>
  <c r="Z6" i="2"/>
  <c r="AA6" i="2"/>
  <c r="AB6" i="2"/>
  <c r="AC6" i="2"/>
  <c r="AD6" i="2"/>
  <c r="AE6" i="2"/>
  <c r="Q7" i="2"/>
  <c r="R7" i="2"/>
  <c r="S7" i="2"/>
  <c r="T7" i="2"/>
  <c r="U7" i="2"/>
  <c r="V7" i="2"/>
  <c r="W7" i="2"/>
  <c r="X7" i="2"/>
  <c r="Y7" i="2"/>
  <c r="Z7" i="2"/>
  <c r="AA7" i="2"/>
  <c r="AB7" i="2"/>
  <c r="AC7" i="2"/>
  <c r="AD7" i="2"/>
  <c r="AE7" i="2"/>
  <c r="Q8" i="2"/>
  <c r="R8" i="2"/>
  <c r="S8" i="2"/>
  <c r="T8" i="2"/>
  <c r="U8" i="2"/>
  <c r="V8" i="2"/>
  <c r="W8" i="2"/>
  <c r="X8" i="2"/>
  <c r="Y8" i="2"/>
  <c r="Z8" i="2"/>
  <c r="AA8" i="2"/>
  <c r="AB8" i="2"/>
  <c r="AC8" i="2"/>
  <c r="AD8" i="2"/>
  <c r="AE8" i="2"/>
  <c r="Q9" i="2"/>
  <c r="R9" i="2"/>
  <c r="S9" i="2"/>
  <c r="T9" i="2"/>
  <c r="U9" i="2"/>
  <c r="V9" i="2"/>
  <c r="W9" i="2"/>
  <c r="X9" i="2"/>
  <c r="Y9" i="2"/>
  <c r="Z9" i="2"/>
  <c r="AA9" i="2"/>
  <c r="AB9" i="2"/>
  <c r="AC9" i="2"/>
  <c r="AD9" i="2"/>
  <c r="AE9" i="2"/>
  <c r="Q10" i="2"/>
  <c r="R10" i="2"/>
  <c r="S10" i="2"/>
  <c r="T10" i="2"/>
  <c r="U10" i="2"/>
  <c r="V10" i="2"/>
  <c r="W10" i="2"/>
  <c r="X10" i="2"/>
  <c r="Y10" i="2"/>
  <c r="Z10" i="2"/>
  <c r="AA10" i="2"/>
  <c r="AB10" i="2"/>
  <c r="AC10" i="2"/>
  <c r="AD10" i="2"/>
  <c r="AE10" i="2"/>
  <c r="Q11" i="2"/>
  <c r="R11" i="2"/>
  <c r="S11" i="2"/>
  <c r="T11" i="2"/>
  <c r="U11" i="2"/>
  <c r="V11" i="2"/>
  <c r="W11" i="2"/>
  <c r="X11" i="2"/>
  <c r="Y11" i="2"/>
  <c r="Z11" i="2"/>
  <c r="AA11" i="2"/>
  <c r="AB11" i="2"/>
  <c r="AC11" i="2"/>
  <c r="AD11" i="2"/>
  <c r="AE11" i="2"/>
  <c r="Q12" i="2"/>
  <c r="R12" i="2"/>
  <c r="S12" i="2"/>
  <c r="T12" i="2"/>
  <c r="U12" i="2"/>
  <c r="V12" i="2"/>
  <c r="W12" i="2"/>
  <c r="X12" i="2"/>
  <c r="Y12" i="2"/>
  <c r="Z12" i="2"/>
  <c r="AA12" i="2"/>
  <c r="AB12" i="2"/>
  <c r="AC12" i="2"/>
  <c r="AD12" i="2"/>
  <c r="AE12" i="2"/>
  <c r="Q13" i="2"/>
  <c r="R13" i="2"/>
  <c r="S13" i="2"/>
  <c r="T13" i="2"/>
  <c r="U13" i="2"/>
  <c r="V13" i="2"/>
  <c r="W13" i="2"/>
  <c r="X13" i="2"/>
  <c r="Y13" i="2"/>
  <c r="Z13" i="2"/>
  <c r="AA13" i="2"/>
  <c r="AB13" i="2"/>
  <c r="AC13" i="2"/>
  <c r="AD13" i="2"/>
  <c r="AE13" i="2"/>
  <c r="Q14" i="2"/>
  <c r="R14" i="2"/>
  <c r="S14" i="2"/>
  <c r="T14" i="2"/>
  <c r="U14" i="2"/>
  <c r="V14" i="2"/>
  <c r="W14" i="2"/>
  <c r="X14" i="2"/>
  <c r="Y14" i="2"/>
  <c r="Z14" i="2"/>
  <c r="AA14" i="2"/>
  <c r="AB14" i="2"/>
  <c r="AC14" i="2"/>
  <c r="AD14" i="2"/>
  <c r="AE14" i="2"/>
  <c r="Q15" i="2"/>
  <c r="R15" i="2"/>
  <c r="S15" i="2"/>
  <c r="T15" i="2"/>
  <c r="U15" i="2"/>
  <c r="V15" i="2"/>
  <c r="W15" i="2"/>
  <c r="X15" i="2"/>
  <c r="Y15" i="2"/>
  <c r="Z15" i="2"/>
  <c r="AA15" i="2"/>
  <c r="AB15" i="2"/>
  <c r="AC15" i="2"/>
  <c r="AD15" i="2"/>
  <c r="AE15" i="2"/>
  <c r="A74" i="2"/>
  <c r="A138" i="2"/>
  <c r="A202" i="2"/>
  <c r="A76" i="3"/>
  <c r="A26" i="3"/>
  <c r="A48" i="3"/>
  <c r="A237" i="3"/>
  <c r="A122" i="3"/>
  <c r="A67" i="2"/>
  <c r="A131" i="2"/>
  <c r="A195" i="2"/>
  <c r="A132" i="3"/>
  <c r="A90" i="3"/>
  <c r="A104" i="3"/>
  <c r="A70" i="3"/>
  <c r="A155" i="3"/>
  <c r="A44" i="2"/>
  <c r="A108" i="2"/>
  <c r="A172" i="2"/>
  <c r="A236" i="2"/>
  <c r="A51" i="3"/>
  <c r="A25" i="3"/>
  <c r="A31" i="3"/>
  <c r="A143" i="2"/>
  <c r="A21" i="2"/>
  <c r="A85" i="2"/>
  <c r="A149" i="2"/>
  <c r="A213" i="2"/>
  <c r="A235" i="3"/>
  <c r="A209" i="3"/>
  <c r="A215" i="3"/>
  <c r="A46" i="3"/>
  <c r="A199" i="3"/>
  <c r="A70" i="2"/>
  <c r="A134" i="2"/>
  <c r="A198" i="2"/>
  <c r="A108" i="3"/>
  <c r="A66" i="3"/>
  <c r="A80" i="3"/>
  <c r="A39" i="2"/>
  <c r="A24" i="2"/>
  <c r="A88" i="2"/>
  <c r="A152" i="2"/>
  <c r="A216" i="2"/>
  <c r="A211" i="3"/>
  <c r="A185" i="3"/>
  <c r="A191" i="3"/>
  <c r="A110" i="3"/>
  <c r="A81" i="2"/>
  <c r="A145" i="2"/>
  <c r="A209" i="2"/>
  <c r="A20" i="3"/>
  <c r="A241" i="3"/>
  <c r="A37" i="3"/>
  <c r="A109" i="3"/>
  <c r="A193" i="3"/>
  <c r="A186" i="2"/>
  <c r="A179" i="2"/>
  <c r="A183" i="2"/>
  <c r="A159" i="3"/>
  <c r="A116" i="3"/>
  <c r="A118" i="2"/>
  <c r="A136" i="3"/>
  <c r="A64" i="3"/>
  <c r="A148" i="3"/>
  <c r="A228" i="3"/>
  <c r="A82" i="2"/>
  <c r="A146" i="2"/>
  <c r="A210" i="2"/>
  <c r="A133" i="3"/>
  <c r="A233" i="3"/>
  <c r="A239" i="3"/>
  <c r="A77" i="3"/>
  <c r="A117" i="3"/>
  <c r="A75" i="2"/>
  <c r="A139" i="2"/>
  <c r="A203" i="2"/>
  <c r="A68" i="3"/>
  <c r="A205" i="3"/>
  <c r="A40" i="3"/>
  <c r="A229" i="3"/>
  <c r="A69" i="3"/>
  <c r="A52" i="2"/>
  <c r="A116" i="2"/>
  <c r="A180" i="2"/>
  <c r="A244" i="2"/>
  <c r="A210" i="3"/>
  <c r="A224" i="3"/>
  <c r="A190" i="3"/>
  <c r="A191" i="2"/>
  <c r="A29" i="2"/>
  <c r="A93" i="2"/>
  <c r="A157" i="2"/>
  <c r="A221" i="2"/>
  <c r="A171" i="3"/>
  <c r="A145" i="3"/>
  <c r="A151" i="3"/>
  <c r="A55" i="2"/>
  <c r="A38" i="3"/>
  <c r="A78" i="2"/>
  <c r="A142" i="2"/>
  <c r="A206" i="2"/>
  <c r="A44" i="3"/>
  <c r="A93" i="3"/>
  <c r="A213" i="3"/>
  <c r="A95" i="2"/>
  <c r="A32" i="2"/>
  <c r="A96" i="2"/>
  <c r="A160" i="2"/>
  <c r="A224" i="2"/>
  <c r="A147" i="3"/>
  <c r="A121" i="3"/>
  <c r="A127" i="3"/>
  <c r="A25" i="2"/>
  <c r="A89" i="2"/>
  <c r="A153" i="2"/>
  <c r="A217" i="2"/>
  <c r="A203" i="3"/>
  <c r="A177" i="3"/>
  <c r="A183" i="3"/>
  <c r="A47" i="2"/>
  <c r="A72" i="3"/>
  <c r="A26" i="2"/>
  <c r="A90" i="2"/>
  <c r="A154" i="2"/>
  <c r="A218" i="2"/>
  <c r="A195" i="3"/>
  <c r="A169" i="3"/>
  <c r="A175" i="3"/>
  <c r="A31" i="2"/>
  <c r="A135" i="3"/>
  <c r="A83" i="2"/>
  <c r="A147" i="2"/>
  <c r="A211" i="2"/>
  <c r="A29" i="3"/>
  <c r="A225" i="3"/>
  <c r="A231" i="3"/>
  <c r="A61" i="3"/>
  <c r="A200" i="3"/>
  <c r="A60" i="2"/>
  <c r="A124" i="2"/>
  <c r="A188" i="2"/>
  <c r="A188" i="3"/>
  <c r="A146" i="3"/>
  <c r="A160" i="3"/>
  <c r="A126" i="3"/>
  <c r="A239" i="2"/>
  <c r="A37" i="2"/>
  <c r="A101" i="2"/>
  <c r="A165" i="2"/>
  <c r="A229" i="2"/>
  <c r="A107" i="3"/>
  <c r="A81" i="3"/>
  <c r="A87" i="3"/>
  <c r="A119" i="2"/>
  <c r="A22" i="2"/>
  <c r="A86" i="2"/>
  <c r="A150" i="2"/>
  <c r="A214" i="2"/>
  <c r="A227" i="3"/>
  <c r="A201" i="3"/>
  <c r="A207" i="3"/>
  <c r="A151" i="2"/>
  <c r="A40" i="2"/>
  <c r="A104" i="2"/>
  <c r="A168" i="2"/>
  <c r="A232" i="2"/>
  <c r="A83" i="3"/>
  <c r="A57" i="3"/>
  <c r="A63" i="3"/>
  <c r="A33" i="2"/>
  <c r="A97" i="2"/>
  <c r="A161" i="2"/>
  <c r="A225" i="2"/>
  <c r="A139" i="3"/>
  <c r="A113" i="3"/>
  <c r="A119" i="3"/>
  <c r="A71" i="2"/>
  <c r="A230" i="3"/>
  <c r="A34" i="3"/>
  <c r="A58" i="2"/>
  <c r="A51" i="2"/>
  <c r="A218" i="3"/>
  <c r="A156" i="2"/>
  <c r="A149" i="3"/>
  <c r="A88" i="3"/>
  <c r="A182" i="2"/>
  <c r="A72" i="2"/>
  <c r="A30" i="3"/>
  <c r="A120" i="3"/>
  <c r="A34" i="2"/>
  <c r="A98" i="2"/>
  <c r="A162" i="2"/>
  <c r="A226" i="2"/>
  <c r="A131" i="3"/>
  <c r="A105" i="3"/>
  <c r="A111" i="3"/>
  <c r="A87" i="2"/>
  <c r="A27" i="2"/>
  <c r="A91" i="2"/>
  <c r="A155" i="2"/>
  <c r="A219" i="2"/>
  <c r="A187" i="3"/>
  <c r="A161" i="3"/>
  <c r="A167" i="3"/>
  <c r="A23" i="2"/>
  <c r="A71" i="3"/>
  <c r="A68" i="2"/>
  <c r="A132" i="2"/>
  <c r="A196" i="2"/>
  <c r="A124" i="3"/>
  <c r="A82" i="3"/>
  <c r="A96" i="3"/>
  <c r="A62" i="3"/>
  <c r="A219" i="3"/>
  <c r="A45" i="2"/>
  <c r="A109" i="2"/>
  <c r="A173" i="2"/>
  <c r="A237" i="2"/>
  <c r="A43" i="3"/>
  <c r="A221" i="3"/>
  <c r="A23" i="3"/>
  <c r="A167" i="2"/>
  <c r="A30" i="2"/>
  <c r="A94" i="2"/>
  <c r="A158" i="2"/>
  <c r="A222" i="2"/>
  <c r="A163" i="3"/>
  <c r="A137" i="3"/>
  <c r="A143" i="3"/>
  <c r="A207" i="2"/>
  <c r="A48" i="2"/>
  <c r="A112" i="2"/>
  <c r="A176" i="2"/>
  <c r="A240" i="2"/>
  <c r="A242" i="3"/>
  <c r="A85" i="3"/>
  <c r="A222" i="3"/>
  <c r="A41" i="2"/>
  <c r="A105" i="2"/>
  <c r="A169" i="2"/>
  <c r="A233" i="2"/>
  <c r="A75" i="3"/>
  <c r="A49" i="3"/>
  <c r="A55" i="3"/>
  <c r="A111" i="2"/>
  <c r="A122" i="2"/>
  <c r="A142" i="3"/>
  <c r="A232" i="3"/>
  <c r="A220" i="2"/>
  <c r="A69" i="2"/>
  <c r="A54" i="3"/>
  <c r="A194" i="3"/>
  <c r="A136" i="2"/>
  <c r="A129" i="2"/>
  <c r="A42" i="2"/>
  <c r="A106" i="2"/>
  <c r="A170" i="2"/>
  <c r="A234" i="2"/>
  <c r="A67" i="3"/>
  <c r="A41" i="3"/>
  <c r="A47" i="3"/>
  <c r="A135" i="2"/>
  <c r="A35" i="2"/>
  <c r="A99" i="2"/>
  <c r="A163" i="2"/>
  <c r="A227" i="2"/>
  <c r="A123" i="3"/>
  <c r="A97" i="3"/>
  <c r="A103" i="3"/>
  <c r="A79" i="2"/>
  <c r="A165" i="3"/>
  <c r="A76" i="2"/>
  <c r="A140" i="2"/>
  <c r="A204" i="2"/>
  <c r="A60" i="3"/>
  <c r="A157" i="3"/>
  <c r="A32" i="3"/>
  <c r="A197" i="3"/>
  <c r="A186" i="3"/>
  <c r="A53" i="2"/>
  <c r="A117" i="2"/>
  <c r="A181" i="2"/>
  <c r="A244" i="3"/>
  <c r="A202" i="3"/>
  <c r="A216" i="3"/>
  <c r="A182" i="3"/>
  <c r="A215" i="2"/>
  <c r="A38" i="2"/>
  <c r="A102" i="2"/>
  <c r="A166" i="2"/>
  <c r="A230" i="2"/>
  <c r="A99" i="3"/>
  <c r="A73" i="3"/>
  <c r="A79" i="3"/>
  <c r="A100" i="3"/>
  <c r="A56" i="2"/>
  <c r="A120" i="2"/>
  <c r="A184" i="2"/>
  <c r="A220" i="3"/>
  <c r="A178" i="3"/>
  <c r="A192" i="3"/>
  <c r="A158" i="3"/>
  <c r="A49" i="2"/>
  <c r="A113" i="2"/>
  <c r="A177" i="2"/>
  <c r="A241" i="2"/>
  <c r="A234" i="3"/>
  <c r="A53" i="3"/>
  <c r="A214" i="3"/>
  <c r="A159" i="2"/>
  <c r="A150" i="3"/>
  <c r="A162" i="3"/>
  <c r="A115" i="2"/>
  <c r="A28" i="2"/>
  <c r="A153" i="3"/>
  <c r="A197" i="2"/>
  <c r="A27" i="3"/>
  <c r="A174" i="3"/>
  <c r="A50" i="3"/>
  <c r="A193" i="2"/>
  <c r="A50" i="2"/>
  <c r="A114" i="2"/>
  <c r="A178" i="2"/>
  <c r="A242" i="2"/>
  <c r="A226" i="3"/>
  <c r="A240" i="3"/>
  <c r="A206" i="3"/>
  <c r="A175" i="2"/>
  <c r="A43" i="2"/>
  <c r="A107" i="2"/>
  <c r="A171" i="2"/>
  <c r="A235" i="2"/>
  <c r="A59" i="3"/>
  <c r="A33" i="3"/>
  <c r="A39" i="3"/>
  <c r="A127" i="2"/>
  <c r="A20" i="2"/>
  <c r="A84" i="2"/>
  <c r="A148" i="2"/>
  <c r="A212" i="2"/>
  <c r="A243" i="3"/>
  <c r="A217" i="3"/>
  <c r="A223" i="3"/>
  <c r="A21" i="3"/>
  <c r="A65" i="3"/>
  <c r="A61" i="2"/>
  <c r="A125" i="2"/>
  <c r="A189" i="2"/>
  <c r="A180" i="3"/>
  <c r="A138" i="3"/>
  <c r="A152" i="3"/>
  <c r="A118" i="3"/>
  <c r="A164" i="3"/>
  <c r="A46" i="2"/>
  <c r="A110" i="2"/>
  <c r="A174" i="2"/>
  <c r="A238" i="2"/>
  <c r="A35" i="3"/>
  <c r="A173" i="3"/>
  <c r="A238" i="3"/>
  <c r="A58" i="3"/>
  <c r="A64" i="2"/>
  <c r="A128" i="2"/>
  <c r="A192" i="2"/>
  <c r="A156" i="3"/>
  <c r="A114" i="3"/>
  <c r="A128" i="3"/>
  <c r="A94" i="3"/>
  <c r="A57" i="2"/>
  <c r="A121" i="2"/>
  <c r="A185" i="2"/>
  <c r="A212" i="3"/>
  <c r="A170" i="3"/>
  <c r="A184" i="3"/>
  <c r="A176" i="3"/>
  <c r="A243" i="2"/>
  <c r="A92" i="2"/>
  <c r="A63" i="2"/>
  <c r="A74" i="3"/>
  <c r="A236" i="3"/>
  <c r="A92" i="3"/>
  <c r="A106" i="3"/>
  <c r="A66" i="2"/>
  <c r="A130" i="2"/>
  <c r="A194" i="2"/>
  <c r="A140" i="3"/>
  <c r="A98" i="3"/>
  <c r="A112" i="3"/>
  <c r="A78" i="3"/>
  <c r="A36" i="3"/>
  <c r="A59" i="2"/>
  <c r="A123" i="2"/>
  <c r="A187" i="2"/>
  <c r="A196" i="3"/>
  <c r="A154" i="3"/>
  <c r="A168" i="3"/>
  <c r="A134" i="3"/>
  <c r="A231" i="2"/>
  <c r="A36" i="2"/>
  <c r="A100" i="2"/>
  <c r="A164" i="2"/>
  <c r="A228" i="2"/>
  <c r="A115" i="3"/>
  <c r="A89" i="3"/>
  <c r="A95" i="3"/>
  <c r="A103" i="2"/>
  <c r="A102" i="3"/>
  <c r="A77" i="2"/>
  <c r="A141" i="2"/>
  <c r="A205" i="2"/>
  <c r="A52" i="3"/>
  <c r="A125" i="3"/>
  <c r="A24" i="3"/>
  <c r="A189" i="3"/>
  <c r="A129" i="3"/>
  <c r="A62" i="2"/>
  <c r="A126" i="2"/>
  <c r="A190" i="2"/>
  <c r="A172" i="3"/>
  <c r="A130" i="3"/>
  <c r="A144" i="3"/>
  <c r="A181" i="3"/>
  <c r="A166" i="3"/>
  <c r="A80" i="2"/>
  <c r="A144" i="2"/>
  <c r="A208" i="2"/>
  <c r="A28" i="3"/>
  <c r="A45" i="3"/>
  <c r="A101" i="3"/>
  <c r="A141" i="3"/>
  <c r="A73" i="2"/>
  <c r="A137" i="2"/>
  <c r="A201" i="2"/>
  <c r="A84" i="3"/>
  <c r="A42" i="3"/>
  <c r="A56" i="3"/>
  <c r="A22" i="3"/>
  <c r="A91" i="3"/>
  <c r="A199" i="2"/>
  <c r="A204" i="3"/>
  <c r="A223" i="2"/>
  <c r="A198" i="3"/>
  <c r="A179" i="3"/>
  <c r="A133" i="2"/>
  <c r="A54" i="2"/>
  <c r="A208" i="3"/>
  <c r="A200" i="2"/>
  <c r="A65" i="2"/>
  <c r="A8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Erwin Ried</author>
  </authors>
  <commentList>
    <comment ref="A1" authorId="0" shapeId="0" xr:uid="{1CBE9173-DABC-4F66-BE6E-EBB25B29EE93}">
      <text>
        <r>
          <rPr>
            <b/>
            <sz val="9"/>
            <color indexed="81"/>
            <rFont val="Tahoma"/>
            <family val="2"/>
          </rPr>
          <t>Erwin Ried:</t>
        </r>
        <r>
          <rPr>
            <sz val="9"/>
            <color indexed="81"/>
            <rFont val="Tahoma"/>
            <family val="2"/>
          </rPr>
          <t xml:space="preserve">
Paste your mesh here. Generate it using Output for CSV. In Excel go to Paste/Using import Wizard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Erwin Ried</author>
  </authors>
  <commentList>
    <comment ref="A1" authorId="0" shapeId="0" xr:uid="{EE39DAB9-3279-4B91-88CC-EE1E259C5A3B}">
      <text>
        <r>
          <rPr>
            <b/>
            <sz val="9"/>
            <color indexed="81"/>
            <rFont val="Tahoma"/>
            <family val="2"/>
          </rPr>
          <t>Erwin Ried:</t>
        </r>
        <r>
          <rPr>
            <sz val="9"/>
            <color indexed="81"/>
            <rFont val="Tahoma"/>
            <family val="2"/>
          </rPr>
          <t xml:space="preserve">
Create a mesh from scratch here (if you want)</t>
        </r>
      </text>
    </comment>
    <comment ref="Q1" authorId="0" shapeId="0" xr:uid="{BCBE4F90-8A74-42B3-95EF-323A8781D25F}">
      <text>
        <r>
          <rPr>
            <b/>
            <sz val="9"/>
            <color indexed="81"/>
            <rFont val="Tahoma"/>
            <family val="2"/>
          </rPr>
          <t>Erwin Ried:</t>
        </r>
        <r>
          <rPr>
            <sz val="9"/>
            <color indexed="81"/>
            <rFont val="Tahoma"/>
            <family val="2"/>
          </rPr>
          <t xml:space="preserve">
The differences with the reference mesh will be shown here. Do not edit this matrix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Erwin Ried</author>
  </authors>
  <commentList>
    <comment ref="A1" authorId="0" shapeId="0" xr:uid="{B283A18E-32CE-467D-A66F-6B85B27DD264}">
      <text>
        <r>
          <rPr>
            <b/>
            <sz val="9"/>
            <color indexed="81"/>
            <rFont val="Tahoma"/>
            <family val="2"/>
          </rPr>
          <t>Erwin Ried:</t>
        </r>
        <r>
          <rPr>
            <sz val="9"/>
            <color indexed="81"/>
            <rFont val="Tahoma"/>
            <family val="2"/>
          </rPr>
          <t xml:space="preserve">
This is the generated new mesh. Do not edit this matrix, use the one to the right side</t>
        </r>
      </text>
    </comment>
    <comment ref="Q1" authorId="0" shapeId="0" xr:uid="{3ACB0CD6-07C3-4BB2-B785-55FDAB516EAA}">
      <text>
        <r>
          <rPr>
            <b/>
            <sz val="9"/>
            <color indexed="81"/>
            <rFont val="Tahoma"/>
            <family val="2"/>
          </rPr>
          <t>Erwin Ried:</t>
        </r>
        <r>
          <rPr>
            <sz val="9"/>
            <color indexed="81"/>
            <rFont val="Tahoma"/>
            <family val="2"/>
          </rPr>
          <t xml:space="preserve">
Type the differences here using the Reference mesh as… reference. Use positive values to raise the nozzle (the print is too squished in that point) or negative values if you want to lower the nozzle.</t>
        </r>
      </text>
    </comment>
  </commentList>
</comments>
</file>

<file path=xl/sharedStrings.xml><?xml version="1.0" encoding="utf-8"?>
<sst xmlns="http://schemas.openxmlformats.org/spreadsheetml/2006/main" count="7" uniqueCount="3">
  <si>
    <t>0,0</t>
  </si>
  <si>
    <t>GCODE</t>
  </si>
  <si>
    <t>G29 I999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</si>
</sst>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51034-7649-4390-A223-5FBAABF5ED37}">
  <sheetPr>
    <pageSetUpPr fitToPage="1"/>
  </sheetPr>
  <dimension ref="A1:O16"/>
  <sheetViews>
    <sheetView workbookViewId="0">
      <selection activeCell="H4" sqref="H4"/>
    </sheetView>
  </sheetViews>
  <sheetFormatPr defaultRowHeight="15" x14ac:dyDescent="0.25"/>
  <cols>
    <col min="1" max="15" width="7.28515625" customWidth="1"/>
  </cols>
  <sheetData>
    <row r="1" spans="1:15" ht="50.25" customHeight="1" x14ac:dyDescent="0.25">
      <c r="A1">
        <v>0</v>
      </c>
      <c r="B1">
        <v>0</v>
      </c>
      <c r="C1">
        <v>0</v>
      </c>
      <c r="D1">
        <v>0</v>
      </c>
      <c r="E1">
        <v>0</v>
      </c>
      <c r="F1">
        <v>0</v>
      </c>
      <c r="G1">
        <v>0</v>
      </c>
      <c r="H1">
        <v>0</v>
      </c>
      <c r="I1">
        <v>0</v>
      </c>
      <c r="J1">
        <v>0</v>
      </c>
      <c r="K1">
        <v>0</v>
      </c>
      <c r="L1">
        <v>0</v>
      </c>
      <c r="M1">
        <v>0</v>
      </c>
      <c r="N1">
        <v>0</v>
      </c>
      <c r="O1">
        <v>0</v>
      </c>
    </row>
    <row r="2" spans="1:15" ht="50.25" customHeight="1" x14ac:dyDescent="0.25">
      <c r="A2">
        <v>0</v>
      </c>
      <c r="B2">
        <v>0</v>
      </c>
      <c r="C2">
        <v>0</v>
      </c>
      <c r="D2">
        <v>0</v>
      </c>
      <c r="E2">
        <v>0</v>
      </c>
      <c r="F2">
        <v>0</v>
      </c>
      <c r="G2">
        <v>0</v>
      </c>
      <c r="H2">
        <v>0</v>
      </c>
      <c r="I2">
        <v>0</v>
      </c>
      <c r="J2">
        <v>0</v>
      </c>
      <c r="K2">
        <v>0</v>
      </c>
      <c r="L2">
        <v>0</v>
      </c>
      <c r="M2">
        <v>0</v>
      </c>
      <c r="N2">
        <v>0</v>
      </c>
      <c r="O2">
        <v>0</v>
      </c>
    </row>
    <row r="3" spans="1:15" ht="50.25" customHeight="1" x14ac:dyDescent="0.25">
      <c r="A3">
        <v>0</v>
      </c>
      <c r="B3">
        <v>0</v>
      </c>
      <c r="C3">
        <v>0</v>
      </c>
      <c r="D3">
        <v>0</v>
      </c>
      <c r="E3">
        <v>0</v>
      </c>
      <c r="F3">
        <v>0</v>
      </c>
      <c r="G3">
        <v>0</v>
      </c>
      <c r="H3">
        <v>0</v>
      </c>
      <c r="I3">
        <v>0</v>
      </c>
      <c r="J3">
        <v>0</v>
      </c>
      <c r="K3">
        <v>0</v>
      </c>
      <c r="L3">
        <v>0</v>
      </c>
      <c r="M3">
        <v>0</v>
      </c>
      <c r="N3">
        <v>0</v>
      </c>
      <c r="O3">
        <v>0</v>
      </c>
    </row>
    <row r="4" spans="1:15" ht="50.25" customHeight="1" x14ac:dyDescent="0.25">
      <c r="A4">
        <v>0</v>
      </c>
      <c r="B4">
        <v>0</v>
      </c>
      <c r="C4">
        <v>0</v>
      </c>
      <c r="D4">
        <v>0</v>
      </c>
      <c r="E4">
        <v>0</v>
      </c>
      <c r="F4">
        <v>0</v>
      </c>
      <c r="G4">
        <v>0</v>
      </c>
      <c r="H4">
        <v>0</v>
      </c>
      <c r="I4">
        <v>0</v>
      </c>
      <c r="J4">
        <v>0</v>
      </c>
      <c r="K4">
        <v>0</v>
      </c>
      <c r="L4">
        <v>0</v>
      </c>
      <c r="M4">
        <v>0</v>
      </c>
      <c r="N4">
        <v>0</v>
      </c>
      <c r="O4">
        <v>0</v>
      </c>
    </row>
    <row r="5" spans="1:15" ht="50.25" customHeight="1" x14ac:dyDescent="0.25">
      <c r="A5">
        <v>0</v>
      </c>
      <c r="B5">
        <v>0</v>
      </c>
      <c r="C5">
        <v>0</v>
      </c>
      <c r="D5">
        <v>0</v>
      </c>
      <c r="E5">
        <v>0</v>
      </c>
      <c r="F5">
        <v>0</v>
      </c>
      <c r="G5">
        <v>0</v>
      </c>
      <c r="H5">
        <v>0</v>
      </c>
      <c r="I5">
        <v>0</v>
      </c>
      <c r="J5">
        <v>0</v>
      </c>
      <c r="K5">
        <v>0</v>
      </c>
      <c r="L5">
        <v>0</v>
      </c>
      <c r="M5">
        <v>0</v>
      </c>
      <c r="N5">
        <v>0</v>
      </c>
      <c r="O5">
        <v>0</v>
      </c>
    </row>
    <row r="6" spans="1:15" ht="50.25" customHeight="1" x14ac:dyDescent="0.25">
      <c r="A6">
        <v>0</v>
      </c>
      <c r="B6">
        <v>0</v>
      </c>
      <c r="C6">
        <v>0</v>
      </c>
      <c r="D6">
        <v>0</v>
      </c>
      <c r="E6">
        <v>0</v>
      </c>
      <c r="F6">
        <v>0</v>
      </c>
      <c r="G6">
        <v>0</v>
      </c>
      <c r="H6">
        <v>0</v>
      </c>
      <c r="I6">
        <v>0</v>
      </c>
      <c r="J6">
        <v>0</v>
      </c>
      <c r="K6">
        <v>0</v>
      </c>
      <c r="L6">
        <v>0</v>
      </c>
      <c r="M6">
        <v>0</v>
      </c>
      <c r="N6">
        <v>0</v>
      </c>
      <c r="O6">
        <v>0</v>
      </c>
    </row>
    <row r="7" spans="1:15" ht="50.25" customHeight="1" x14ac:dyDescent="0.25">
      <c r="A7">
        <v>0</v>
      </c>
      <c r="B7">
        <v>0</v>
      </c>
      <c r="C7">
        <v>0</v>
      </c>
      <c r="D7">
        <v>0</v>
      </c>
      <c r="E7">
        <v>0</v>
      </c>
      <c r="F7">
        <v>0</v>
      </c>
      <c r="G7">
        <v>0</v>
      </c>
      <c r="H7">
        <v>0</v>
      </c>
      <c r="I7">
        <v>0</v>
      </c>
      <c r="J7">
        <v>0</v>
      </c>
      <c r="K7">
        <v>0</v>
      </c>
      <c r="L7">
        <v>0</v>
      </c>
      <c r="M7">
        <v>0</v>
      </c>
      <c r="N7">
        <v>0</v>
      </c>
      <c r="O7">
        <v>0</v>
      </c>
    </row>
    <row r="8" spans="1:15" ht="50.25" customHeight="1" x14ac:dyDescent="0.25">
      <c r="A8">
        <v>0</v>
      </c>
      <c r="B8">
        <v>0</v>
      </c>
      <c r="C8">
        <v>0</v>
      </c>
      <c r="D8">
        <v>0</v>
      </c>
      <c r="E8">
        <v>0</v>
      </c>
      <c r="F8">
        <v>0</v>
      </c>
      <c r="G8">
        <v>0</v>
      </c>
      <c r="H8">
        <v>0</v>
      </c>
      <c r="I8">
        <v>0</v>
      </c>
      <c r="J8">
        <v>0</v>
      </c>
      <c r="K8">
        <v>0</v>
      </c>
      <c r="L8">
        <v>0</v>
      </c>
      <c r="M8">
        <v>0</v>
      </c>
      <c r="N8">
        <v>0</v>
      </c>
      <c r="O8">
        <v>0</v>
      </c>
    </row>
    <row r="9" spans="1:15" ht="50.25" customHeight="1" x14ac:dyDescent="0.25">
      <c r="A9">
        <v>0</v>
      </c>
      <c r="B9">
        <v>0</v>
      </c>
      <c r="C9">
        <v>0</v>
      </c>
      <c r="D9">
        <v>0</v>
      </c>
      <c r="E9">
        <v>0</v>
      </c>
      <c r="F9">
        <v>0</v>
      </c>
      <c r="G9">
        <v>0</v>
      </c>
      <c r="H9">
        <v>0</v>
      </c>
      <c r="I9">
        <v>0</v>
      </c>
      <c r="J9">
        <v>0</v>
      </c>
      <c r="K9">
        <v>0</v>
      </c>
      <c r="L9">
        <v>0</v>
      </c>
      <c r="M9">
        <v>0</v>
      </c>
      <c r="N9">
        <v>0</v>
      </c>
      <c r="O9">
        <v>0</v>
      </c>
    </row>
    <row r="10" spans="1:15" ht="50.25" customHeight="1" x14ac:dyDescent="0.25">
      <c r="A10">
        <v>0</v>
      </c>
      <c r="B10">
        <v>0</v>
      </c>
      <c r="C10">
        <v>0</v>
      </c>
      <c r="D10">
        <v>0</v>
      </c>
      <c r="E10">
        <v>0</v>
      </c>
      <c r="F10">
        <v>0</v>
      </c>
      <c r="G10">
        <v>0</v>
      </c>
      <c r="H10">
        <v>0</v>
      </c>
      <c r="I10">
        <v>0</v>
      </c>
      <c r="J10">
        <v>0</v>
      </c>
      <c r="K10">
        <v>0</v>
      </c>
      <c r="L10">
        <v>0</v>
      </c>
      <c r="M10">
        <v>0</v>
      </c>
      <c r="N10">
        <v>0</v>
      </c>
      <c r="O10">
        <v>0</v>
      </c>
    </row>
    <row r="11" spans="1:15" ht="50.25" customHeight="1" x14ac:dyDescent="0.25">
      <c r="A11">
        <v>0</v>
      </c>
      <c r="B11">
        <v>0</v>
      </c>
      <c r="C11">
        <v>0</v>
      </c>
      <c r="D11">
        <v>0</v>
      </c>
      <c r="E11">
        <v>0</v>
      </c>
      <c r="F11">
        <v>0</v>
      </c>
      <c r="G11">
        <v>0</v>
      </c>
      <c r="H11">
        <v>0</v>
      </c>
      <c r="I11">
        <v>0</v>
      </c>
      <c r="J11">
        <v>0</v>
      </c>
      <c r="K11">
        <v>0</v>
      </c>
      <c r="L11">
        <v>0</v>
      </c>
      <c r="M11">
        <v>0</v>
      </c>
      <c r="N11">
        <v>0</v>
      </c>
      <c r="O11">
        <v>0</v>
      </c>
    </row>
    <row r="12" spans="1:15" ht="50.25" customHeight="1" x14ac:dyDescent="0.25">
      <c r="A12">
        <v>0</v>
      </c>
      <c r="B12">
        <v>0</v>
      </c>
      <c r="C12">
        <v>0</v>
      </c>
      <c r="D12">
        <v>0</v>
      </c>
      <c r="E12">
        <v>0</v>
      </c>
      <c r="F12">
        <v>0</v>
      </c>
      <c r="G12">
        <v>0</v>
      </c>
      <c r="H12">
        <v>0</v>
      </c>
      <c r="I12">
        <v>0</v>
      </c>
      <c r="J12">
        <v>0</v>
      </c>
      <c r="K12">
        <v>0</v>
      </c>
      <c r="L12">
        <v>0</v>
      </c>
      <c r="M12">
        <v>0</v>
      </c>
      <c r="N12">
        <v>0</v>
      </c>
      <c r="O12">
        <v>0</v>
      </c>
    </row>
    <row r="13" spans="1:15" ht="50.25" customHeight="1" x14ac:dyDescent="0.25">
      <c r="A13">
        <v>0</v>
      </c>
      <c r="B13">
        <v>0</v>
      </c>
      <c r="C13">
        <v>0</v>
      </c>
      <c r="D13">
        <v>0</v>
      </c>
      <c r="E13">
        <v>0</v>
      </c>
      <c r="F13">
        <v>0</v>
      </c>
      <c r="G13">
        <v>0</v>
      </c>
      <c r="H13">
        <v>0</v>
      </c>
      <c r="I13">
        <v>0</v>
      </c>
      <c r="J13">
        <v>0</v>
      </c>
      <c r="K13">
        <v>0</v>
      </c>
      <c r="L13">
        <v>0</v>
      </c>
      <c r="M13">
        <v>0</v>
      </c>
      <c r="N13">
        <v>0</v>
      </c>
      <c r="O13">
        <v>0</v>
      </c>
    </row>
    <row r="14" spans="1:15" ht="50.25" customHeight="1" x14ac:dyDescent="0.25">
      <c r="A14">
        <v>0</v>
      </c>
      <c r="B14">
        <v>0</v>
      </c>
      <c r="C14">
        <v>0</v>
      </c>
      <c r="D14">
        <v>0</v>
      </c>
      <c r="E14">
        <v>0</v>
      </c>
      <c r="F14">
        <v>0</v>
      </c>
      <c r="G14">
        <v>0</v>
      </c>
      <c r="H14">
        <v>0</v>
      </c>
      <c r="I14">
        <v>0</v>
      </c>
      <c r="J14">
        <v>0</v>
      </c>
      <c r="K14">
        <v>0</v>
      </c>
      <c r="L14">
        <v>0</v>
      </c>
      <c r="M14">
        <v>0</v>
      </c>
      <c r="N14">
        <v>0</v>
      </c>
      <c r="O14">
        <v>0</v>
      </c>
    </row>
    <row r="15" spans="1:15" ht="50.25" customHeight="1" x14ac:dyDescent="0.25">
      <c r="A15">
        <v>0</v>
      </c>
      <c r="B15">
        <v>0</v>
      </c>
      <c r="C15">
        <v>0</v>
      </c>
      <c r="D15">
        <v>0</v>
      </c>
      <c r="E15">
        <v>0</v>
      </c>
      <c r="F15">
        <v>0</v>
      </c>
      <c r="G15">
        <v>0</v>
      </c>
      <c r="H15">
        <v>0</v>
      </c>
      <c r="I15">
        <v>0</v>
      </c>
      <c r="J15">
        <v>0</v>
      </c>
      <c r="K15">
        <v>0</v>
      </c>
      <c r="L15">
        <v>0</v>
      </c>
      <c r="M15">
        <v>0</v>
      </c>
      <c r="N15">
        <v>0</v>
      </c>
      <c r="O15">
        <v>0</v>
      </c>
    </row>
    <row r="16" spans="1:15" x14ac:dyDescent="0.25">
      <c r="A16" s="1" t="s">
        <v>0</v>
      </c>
    </row>
  </sheetData>
  <conditionalFormatting sqref="A1:O15">
    <cfRule type="colorScale" priority="1">
      <colorScale>
        <cfvo type="min"/>
        <cfvo type="percentile" val="50"/>
        <cfvo type="max"/>
        <color rgb="FFF8696B"/>
        <color rgb="FFFFEB84"/>
        <color rgb="FF63BE7B"/>
      </colorScale>
    </cfRule>
  </conditionalFormatting>
  <pageMargins left="0.7" right="0.7" top="0.75" bottom="0.75" header="0.3" footer="0.3"/>
  <pageSetup scale="82"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14243-5949-4736-9C9E-36B79EC6331E}">
  <sheetPr>
    <pageSetUpPr fitToPage="1"/>
  </sheetPr>
  <dimension ref="A1:AE244"/>
  <sheetViews>
    <sheetView workbookViewId="0">
      <selection activeCell="J8" sqref="J8"/>
    </sheetView>
  </sheetViews>
  <sheetFormatPr defaultColWidth="7.42578125" defaultRowHeight="18" customHeight="1" x14ac:dyDescent="0.25"/>
  <sheetData>
    <row r="1" spans="1:31" ht="18" customHeight="1" x14ac:dyDescent="0.25">
      <c r="A1">
        <v>0</v>
      </c>
      <c r="B1">
        <v>0</v>
      </c>
      <c r="C1">
        <v>0</v>
      </c>
      <c r="D1">
        <v>0</v>
      </c>
      <c r="E1">
        <v>0</v>
      </c>
      <c r="F1">
        <v>0</v>
      </c>
      <c r="G1">
        <v>0</v>
      </c>
      <c r="H1">
        <v>0</v>
      </c>
      <c r="I1">
        <v>0</v>
      </c>
      <c r="J1">
        <v>0</v>
      </c>
      <c r="K1">
        <v>0</v>
      </c>
      <c r="L1">
        <v>0</v>
      </c>
      <c r="M1">
        <v>0</v>
      </c>
      <c r="N1">
        <v>0</v>
      </c>
      <c r="O1">
        <v>0</v>
      </c>
      <c r="Q1">
        <f>A1-Reference!A1</f>
        <v>0</v>
      </c>
      <c r="R1">
        <f>B1-Reference!B1</f>
        <v>0</v>
      </c>
      <c r="S1">
        <f>C1-Reference!C1</f>
        <v>0</v>
      </c>
      <c r="T1">
        <f>D1-Reference!D1</f>
        <v>0</v>
      </c>
      <c r="U1">
        <f>E1-Reference!E1</f>
        <v>0</v>
      </c>
      <c r="V1">
        <f>F1-Reference!F1</f>
        <v>0</v>
      </c>
      <c r="W1">
        <f>G1-Reference!G1</f>
        <v>0</v>
      </c>
      <c r="X1">
        <f>H1-Reference!H1</f>
        <v>0</v>
      </c>
      <c r="Y1">
        <f>I1-Reference!I1</f>
        <v>0</v>
      </c>
      <c r="Z1">
        <f>J1-Reference!J1</f>
        <v>0</v>
      </c>
      <c r="AA1">
        <f>K1-Reference!K1</f>
        <v>0</v>
      </c>
      <c r="AB1">
        <f>L1-Reference!L1</f>
        <v>0</v>
      </c>
      <c r="AC1">
        <f>M1-Reference!M1</f>
        <v>0</v>
      </c>
      <c r="AD1">
        <f>N1-Reference!N1</f>
        <v>0</v>
      </c>
      <c r="AE1">
        <f>O1-Reference!O1</f>
        <v>0</v>
      </c>
    </row>
    <row r="2" spans="1:31" ht="18" customHeight="1" x14ac:dyDescent="0.25">
      <c r="A2">
        <v>0</v>
      </c>
      <c r="B2">
        <v>0</v>
      </c>
      <c r="C2">
        <v>0</v>
      </c>
      <c r="D2">
        <v>0</v>
      </c>
      <c r="E2">
        <v>0</v>
      </c>
      <c r="F2">
        <v>0</v>
      </c>
      <c r="G2">
        <v>0</v>
      </c>
      <c r="H2">
        <v>0</v>
      </c>
      <c r="I2">
        <v>0</v>
      </c>
      <c r="J2">
        <v>0</v>
      </c>
      <c r="K2">
        <v>0</v>
      </c>
      <c r="L2">
        <v>0</v>
      </c>
      <c r="M2">
        <v>0</v>
      </c>
      <c r="N2">
        <v>0</v>
      </c>
      <c r="O2">
        <v>0</v>
      </c>
      <c r="Q2">
        <f>A2-Reference!A2</f>
        <v>0</v>
      </c>
      <c r="R2">
        <f>B2-Reference!B2</f>
        <v>0</v>
      </c>
      <c r="S2">
        <f>C2-Reference!C2</f>
        <v>0</v>
      </c>
      <c r="T2">
        <f>D2-Reference!D2</f>
        <v>0</v>
      </c>
      <c r="U2">
        <f>E2-Reference!E2</f>
        <v>0</v>
      </c>
      <c r="V2">
        <f>F2-Reference!F2</f>
        <v>0</v>
      </c>
      <c r="W2">
        <f>G2-Reference!G2</f>
        <v>0</v>
      </c>
      <c r="X2">
        <f>H2-Reference!H2</f>
        <v>0</v>
      </c>
      <c r="Y2">
        <f>I2-Reference!I2</f>
        <v>0</v>
      </c>
      <c r="Z2">
        <f>J2-Reference!J2</f>
        <v>0</v>
      </c>
      <c r="AA2">
        <f>K2-Reference!K2</f>
        <v>0</v>
      </c>
      <c r="AB2">
        <f>L2-Reference!L2</f>
        <v>0</v>
      </c>
      <c r="AC2">
        <f>M2-Reference!M2</f>
        <v>0</v>
      </c>
      <c r="AD2">
        <f>N2-Reference!N2</f>
        <v>0</v>
      </c>
      <c r="AE2">
        <f>O2-Reference!O2</f>
        <v>0</v>
      </c>
    </row>
    <row r="3" spans="1:31" ht="18" customHeight="1" x14ac:dyDescent="0.25">
      <c r="A3">
        <v>0</v>
      </c>
      <c r="B3">
        <v>0</v>
      </c>
      <c r="C3">
        <v>0</v>
      </c>
      <c r="D3">
        <v>0</v>
      </c>
      <c r="E3">
        <v>0</v>
      </c>
      <c r="F3">
        <v>0</v>
      </c>
      <c r="G3">
        <v>0</v>
      </c>
      <c r="H3">
        <v>0</v>
      </c>
      <c r="I3">
        <v>0</v>
      </c>
      <c r="J3">
        <v>0</v>
      </c>
      <c r="K3">
        <v>0</v>
      </c>
      <c r="L3">
        <v>0</v>
      </c>
      <c r="M3">
        <v>0</v>
      </c>
      <c r="N3">
        <v>0</v>
      </c>
      <c r="O3">
        <v>0</v>
      </c>
      <c r="Q3">
        <f>A3-Reference!A3</f>
        <v>0</v>
      </c>
      <c r="R3">
        <f>B3-Reference!B3</f>
        <v>0</v>
      </c>
      <c r="S3">
        <f>C3-Reference!C3</f>
        <v>0</v>
      </c>
      <c r="T3">
        <f>D3-Reference!D3</f>
        <v>0</v>
      </c>
      <c r="U3">
        <f>E3-Reference!E3</f>
        <v>0</v>
      </c>
      <c r="V3">
        <f>F3-Reference!F3</f>
        <v>0</v>
      </c>
      <c r="W3">
        <f>G3-Reference!G3</f>
        <v>0</v>
      </c>
      <c r="X3">
        <f>H3-Reference!H3</f>
        <v>0</v>
      </c>
      <c r="Y3">
        <f>I3-Reference!I3</f>
        <v>0</v>
      </c>
      <c r="Z3">
        <f>J3-Reference!J3</f>
        <v>0</v>
      </c>
      <c r="AA3">
        <f>K3-Reference!K3</f>
        <v>0</v>
      </c>
      <c r="AB3">
        <f>L3-Reference!L3</f>
        <v>0</v>
      </c>
      <c r="AC3">
        <f>M3-Reference!M3</f>
        <v>0</v>
      </c>
      <c r="AD3">
        <f>N3-Reference!N3</f>
        <v>0</v>
      </c>
      <c r="AE3">
        <f>O3-Reference!O3</f>
        <v>0</v>
      </c>
    </row>
    <row r="4" spans="1:31" ht="18" customHeight="1" x14ac:dyDescent="0.25">
      <c r="A4">
        <v>0</v>
      </c>
      <c r="B4">
        <v>0</v>
      </c>
      <c r="C4">
        <v>0</v>
      </c>
      <c r="D4">
        <v>0</v>
      </c>
      <c r="E4">
        <v>0</v>
      </c>
      <c r="F4">
        <v>0</v>
      </c>
      <c r="G4">
        <v>0</v>
      </c>
      <c r="H4">
        <v>0</v>
      </c>
      <c r="I4">
        <v>0</v>
      </c>
      <c r="J4">
        <v>0</v>
      </c>
      <c r="K4">
        <v>0</v>
      </c>
      <c r="L4">
        <v>0</v>
      </c>
      <c r="M4">
        <v>0</v>
      </c>
      <c r="N4">
        <v>0</v>
      </c>
      <c r="O4">
        <v>0</v>
      </c>
      <c r="Q4">
        <f>A4-Reference!A4</f>
        <v>0</v>
      </c>
      <c r="R4">
        <f>B4-Reference!B4</f>
        <v>0</v>
      </c>
      <c r="S4">
        <f>C4-Reference!C4</f>
        <v>0</v>
      </c>
      <c r="T4">
        <f>D4-Reference!D4</f>
        <v>0</v>
      </c>
      <c r="U4">
        <f>E4-Reference!E4</f>
        <v>0</v>
      </c>
      <c r="V4">
        <f>F4-Reference!F4</f>
        <v>0</v>
      </c>
      <c r="W4">
        <f>G4-Reference!G4</f>
        <v>0</v>
      </c>
      <c r="X4">
        <f>H4-Reference!H4</f>
        <v>0</v>
      </c>
      <c r="Y4">
        <f>I4-Reference!I4</f>
        <v>0</v>
      </c>
      <c r="Z4">
        <f>J4-Reference!J4</f>
        <v>0</v>
      </c>
      <c r="AA4">
        <f>K4-Reference!K4</f>
        <v>0</v>
      </c>
      <c r="AB4">
        <f>L4-Reference!L4</f>
        <v>0</v>
      </c>
      <c r="AC4">
        <f>M4-Reference!M4</f>
        <v>0</v>
      </c>
      <c r="AD4">
        <f>N4-Reference!N4</f>
        <v>0</v>
      </c>
      <c r="AE4">
        <f>O4-Reference!O4</f>
        <v>0</v>
      </c>
    </row>
    <row r="5" spans="1:31" ht="18" customHeight="1" x14ac:dyDescent="0.25">
      <c r="A5">
        <v>0</v>
      </c>
      <c r="B5">
        <v>0</v>
      </c>
      <c r="C5">
        <v>0</v>
      </c>
      <c r="D5">
        <v>0</v>
      </c>
      <c r="E5">
        <v>0</v>
      </c>
      <c r="F5">
        <v>0</v>
      </c>
      <c r="G5">
        <v>0</v>
      </c>
      <c r="H5">
        <v>0</v>
      </c>
      <c r="I5">
        <v>0</v>
      </c>
      <c r="J5">
        <v>0</v>
      </c>
      <c r="K5">
        <v>0</v>
      </c>
      <c r="L5">
        <v>0</v>
      </c>
      <c r="M5">
        <v>0</v>
      </c>
      <c r="N5">
        <v>0</v>
      </c>
      <c r="O5">
        <v>0</v>
      </c>
      <c r="Q5">
        <f>A5-Reference!A5</f>
        <v>0</v>
      </c>
      <c r="R5">
        <f>B5-Reference!B5</f>
        <v>0</v>
      </c>
      <c r="S5">
        <f>C5-Reference!C5</f>
        <v>0</v>
      </c>
      <c r="T5">
        <f>D5-Reference!D5</f>
        <v>0</v>
      </c>
      <c r="U5">
        <f>E5-Reference!E5</f>
        <v>0</v>
      </c>
      <c r="V5">
        <f>F5-Reference!F5</f>
        <v>0</v>
      </c>
      <c r="W5">
        <f>G5-Reference!G5</f>
        <v>0</v>
      </c>
      <c r="X5">
        <f>H5-Reference!H5</f>
        <v>0</v>
      </c>
      <c r="Y5">
        <f>I5-Reference!I5</f>
        <v>0</v>
      </c>
      <c r="Z5">
        <f>J5-Reference!J5</f>
        <v>0</v>
      </c>
      <c r="AA5">
        <f>K5-Reference!K5</f>
        <v>0</v>
      </c>
      <c r="AB5">
        <f>L5-Reference!L5</f>
        <v>0</v>
      </c>
      <c r="AC5">
        <f>M5-Reference!M5</f>
        <v>0</v>
      </c>
      <c r="AD5">
        <f>N5-Reference!N5</f>
        <v>0</v>
      </c>
      <c r="AE5">
        <f>O5-Reference!O5</f>
        <v>0</v>
      </c>
    </row>
    <row r="6" spans="1:31" ht="18" customHeight="1" x14ac:dyDescent="0.25">
      <c r="A6">
        <v>0</v>
      </c>
      <c r="B6">
        <v>0</v>
      </c>
      <c r="C6">
        <v>0</v>
      </c>
      <c r="D6">
        <v>0</v>
      </c>
      <c r="E6">
        <v>0</v>
      </c>
      <c r="F6">
        <v>0</v>
      </c>
      <c r="G6">
        <v>0</v>
      </c>
      <c r="H6">
        <v>0</v>
      </c>
      <c r="I6">
        <v>0</v>
      </c>
      <c r="J6">
        <v>0</v>
      </c>
      <c r="K6">
        <v>0</v>
      </c>
      <c r="L6">
        <v>0</v>
      </c>
      <c r="M6">
        <v>0</v>
      </c>
      <c r="N6">
        <v>0</v>
      </c>
      <c r="O6">
        <v>0</v>
      </c>
      <c r="Q6">
        <f>A6-Reference!A6</f>
        <v>0</v>
      </c>
      <c r="R6">
        <f>B6-Reference!B6</f>
        <v>0</v>
      </c>
      <c r="S6">
        <f>C6-Reference!C6</f>
        <v>0</v>
      </c>
      <c r="T6">
        <f>D6-Reference!D6</f>
        <v>0</v>
      </c>
      <c r="U6">
        <f>E6-Reference!E6</f>
        <v>0</v>
      </c>
      <c r="V6">
        <f>F6-Reference!F6</f>
        <v>0</v>
      </c>
      <c r="W6">
        <f>G6-Reference!G6</f>
        <v>0</v>
      </c>
      <c r="X6">
        <f>H6-Reference!H6</f>
        <v>0</v>
      </c>
      <c r="Y6">
        <f>I6-Reference!I6</f>
        <v>0</v>
      </c>
      <c r="Z6">
        <f>J6-Reference!J6</f>
        <v>0</v>
      </c>
      <c r="AA6">
        <f>K6-Reference!K6</f>
        <v>0</v>
      </c>
      <c r="AB6">
        <f>L6-Reference!L6</f>
        <v>0</v>
      </c>
      <c r="AC6">
        <f>M6-Reference!M6</f>
        <v>0</v>
      </c>
      <c r="AD6">
        <f>N6-Reference!N6</f>
        <v>0</v>
      </c>
      <c r="AE6">
        <f>O6-Reference!O6</f>
        <v>0</v>
      </c>
    </row>
    <row r="7" spans="1:31" ht="18" customHeight="1" x14ac:dyDescent="0.25">
      <c r="A7">
        <v>0</v>
      </c>
      <c r="B7">
        <v>0</v>
      </c>
      <c r="C7">
        <v>0</v>
      </c>
      <c r="D7">
        <v>0</v>
      </c>
      <c r="E7">
        <v>0</v>
      </c>
      <c r="F7">
        <v>0</v>
      </c>
      <c r="G7">
        <v>0</v>
      </c>
      <c r="H7">
        <v>0</v>
      </c>
      <c r="I7">
        <v>0</v>
      </c>
      <c r="J7">
        <v>0</v>
      </c>
      <c r="K7">
        <v>0</v>
      </c>
      <c r="L7">
        <v>0</v>
      </c>
      <c r="M7">
        <v>0</v>
      </c>
      <c r="N7">
        <v>0</v>
      </c>
      <c r="O7">
        <v>0</v>
      </c>
      <c r="Q7">
        <f>A7-Reference!A7</f>
        <v>0</v>
      </c>
      <c r="R7">
        <f>B7-Reference!B7</f>
        <v>0</v>
      </c>
      <c r="S7">
        <f>C7-Reference!C7</f>
        <v>0</v>
      </c>
      <c r="T7">
        <f>D7-Reference!D7</f>
        <v>0</v>
      </c>
      <c r="U7">
        <f>E7-Reference!E7</f>
        <v>0</v>
      </c>
      <c r="V7">
        <f>F7-Reference!F7</f>
        <v>0</v>
      </c>
      <c r="W7">
        <f>G7-Reference!G7</f>
        <v>0</v>
      </c>
      <c r="X7">
        <f>H7-Reference!H7</f>
        <v>0</v>
      </c>
      <c r="Y7">
        <f>I7-Reference!I7</f>
        <v>0</v>
      </c>
      <c r="Z7">
        <f>J7-Reference!J7</f>
        <v>0</v>
      </c>
      <c r="AA7">
        <f>K7-Reference!K7</f>
        <v>0</v>
      </c>
      <c r="AB7">
        <f>L7-Reference!L7</f>
        <v>0</v>
      </c>
      <c r="AC7">
        <f>M7-Reference!M7</f>
        <v>0</v>
      </c>
      <c r="AD7">
        <f>N7-Reference!N7</f>
        <v>0</v>
      </c>
      <c r="AE7">
        <f>O7-Reference!O7</f>
        <v>0</v>
      </c>
    </row>
    <row r="8" spans="1:31" ht="18" customHeight="1" x14ac:dyDescent="0.25">
      <c r="A8">
        <v>0</v>
      </c>
      <c r="B8">
        <v>0</v>
      </c>
      <c r="C8">
        <v>0</v>
      </c>
      <c r="D8">
        <v>0</v>
      </c>
      <c r="E8">
        <v>0</v>
      </c>
      <c r="F8">
        <v>0</v>
      </c>
      <c r="G8">
        <v>0</v>
      </c>
      <c r="H8">
        <v>0</v>
      </c>
      <c r="I8">
        <v>0</v>
      </c>
      <c r="J8">
        <v>0</v>
      </c>
      <c r="K8">
        <v>0</v>
      </c>
      <c r="L8">
        <v>0</v>
      </c>
      <c r="M8">
        <v>0</v>
      </c>
      <c r="N8">
        <v>0</v>
      </c>
      <c r="O8">
        <v>0</v>
      </c>
      <c r="Q8">
        <f>A8-Reference!A8</f>
        <v>0</v>
      </c>
      <c r="R8">
        <f>B8-Reference!B8</f>
        <v>0</v>
      </c>
      <c r="S8">
        <f>C8-Reference!C8</f>
        <v>0</v>
      </c>
      <c r="T8">
        <f>D8-Reference!D8</f>
        <v>0</v>
      </c>
      <c r="U8">
        <f>E8-Reference!E8</f>
        <v>0</v>
      </c>
      <c r="V8">
        <f>F8-Reference!F8</f>
        <v>0</v>
      </c>
      <c r="W8">
        <f>G8-Reference!G8</f>
        <v>0</v>
      </c>
      <c r="X8">
        <f>H8-Reference!H8</f>
        <v>0</v>
      </c>
      <c r="Y8">
        <f>I8-Reference!I8</f>
        <v>0</v>
      </c>
      <c r="Z8">
        <f>J8-Reference!J8</f>
        <v>0</v>
      </c>
      <c r="AA8">
        <f>K8-Reference!K8</f>
        <v>0</v>
      </c>
      <c r="AB8">
        <f>L8-Reference!L8</f>
        <v>0</v>
      </c>
      <c r="AC8">
        <f>M8-Reference!M8</f>
        <v>0</v>
      </c>
      <c r="AD8">
        <f>N8-Reference!N8</f>
        <v>0</v>
      </c>
      <c r="AE8">
        <f>O8-Reference!O8</f>
        <v>0</v>
      </c>
    </row>
    <row r="9" spans="1:31" ht="18" customHeight="1" x14ac:dyDescent="0.25">
      <c r="A9">
        <v>0</v>
      </c>
      <c r="B9">
        <v>0</v>
      </c>
      <c r="C9">
        <v>0</v>
      </c>
      <c r="D9">
        <v>0</v>
      </c>
      <c r="E9">
        <v>0</v>
      </c>
      <c r="F9">
        <v>0</v>
      </c>
      <c r="G9">
        <v>0</v>
      </c>
      <c r="H9">
        <v>0</v>
      </c>
      <c r="I9">
        <v>0</v>
      </c>
      <c r="J9">
        <v>0</v>
      </c>
      <c r="K9">
        <v>0</v>
      </c>
      <c r="L9">
        <v>0</v>
      </c>
      <c r="M9">
        <v>0</v>
      </c>
      <c r="N9">
        <v>0</v>
      </c>
      <c r="O9">
        <v>0</v>
      </c>
      <c r="Q9">
        <f>A9-Reference!A9</f>
        <v>0</v>
      </c>
      <c r="R9">
        <f>B9-Reference!B9</f>
        <v>0</v>
      </c>
      <c r="S9">
        <f>C9-Reference!C9</f>
        <v>0</v>
      </c>
      <c r="T9">
        <f>D9-Reference!D9</f>
        <v>0</v>
      </c>
      <c r="U9">
        <f>E9-Reference!E9</f>
        <v>0</v>
      </c>
      <c r="V9">
        <f>F9-Reference!F9</f>
        <v>0</v>
      </c>
      <c r="W9">
        <f>G9-Reference!G9</f>
        <v>0</v>
      </c>
      <c r="X9">
        <f>H9-Reference!H9</f>
        <v>0</v>
      </c>
      <c r="Y9">
        <f>I9-Reference!I9</f>
        <v>0</v>
      </c>
      <c r="Z9">
        <f>J9-Reference!J9</f>
        <v>0</v>
      </c>
      <c r="AA9">
        <f>K9-Reference!K9</f>
        <v>0</v>
      </c>
      <c r="AB9">
        <f>L9-Reference!L9</f>
        <v>0</v>
      </c>
      <c r="AC9">
        <f>M9-Reference!M9</f>
        <v>0</v>
      </c>
      <c r="AD9">
        <f>N9-Reference!N9</f>
        <v>0</v>
      </c>
      <c r="AE9">
        <f>O9-Reference!O9</f>
        <v>0</v>
      </c>
    </row>
    <row r="10" spans="1:31" ht="18" customHeight="1" x14ac:dyDescent="0.25">
      <c r="A10">
        <v>0</v>
      </c>
      <c r="B10">
        <v>0</v>
      </c>
      <c r="C10">
        <v>0</v>
      </c>
      <c r="D10">
        <v>0</v>
      </c>
      <c r="E10">
        <v>0</v>
      </c>
      <c r="F10">
        <v>0</v>
      </c>
      <c r="G10">
        <v>0</v>
      </c>
      <c r="H10">
        <v>0</v>
      </c>
      <c r="I10">
        <v>0</v>
      </c>
      <c r="J10">
        <v>0</v>
      </c>
      <c r="K10">
        <v>0</v>
      </c>
      <c r="L10">
        <v>0</v>
      </c>
      <c r="M10">
        <v>0</v>
      </c>
      <c r="N10">
        <v>0</v>
      </c>
      <c r="O10">
        <v>0</v>
      </c>
      <c r="Q10">
        <f>A10-Reference!A10</f>
        <v>0</v>
      </c>
      <c r="R10">
        <f>B10-Reference!B10</f>
        <v>0</v>
      </c>
      <c r="S10">
        <f>C10-Reference!C10</f>
        <v>0</v>
      </c>
      <c r="T10">
        <f>D10-Reference!D10</f>
        <v>0</v>
      </c>
      <c r="U10">
        <f>E10-Reference!E10</f>
        <v>0</v>
      </c>
      <c r="V10">
        <f>F10-Reference!F10</f>
        <v>0</v>
      </c>
      <c r="W10">
        <f>G10-Reference!G10</f>
        <v>0</v>
      </c>
      <c r="X10">
        <f>H10-Reference!H10</f>
        <v>0</v>
      </c>
      <c r="Y10">
        <f>I10-Reference!I10</f>
        <v>0</v>
      </c>
      <c r="Z10">
        <f>J10-Reference!J10</f>
        <v>0</v>
      </c>
      <c r="AA10">
        <f>K10-Reference!K10</f>
        <v>0</v>
      </c>
      <c r="AB10">
        <f>L10-Reference!L10</f>
        <v>0</v>
      </c>
      <c r="AC10">
        <f>M10-Reference!M10</f>
        <v>0</v>
      </c>
      <c r="AD10">
        <f>N10-Reference!N10</f>
        <v>0</v>
      </c>
      <c r="AE10">
        <f>O10-Reference!O10</f>
        <v>0</v>
      </c>
    </row>
    <row r="11" spans="1:31" ht="18" customHeight="1" x14ac:dyDescent="0.25">
      <c r="A11">
        <v>0</v>
      </c>
      <c r="B11">
        <v>0</v>
      </c>
      <c r="C11">
        <v>0</v>
      </c>
      <c r="D11">
        <v>0</v>
      </c>
      <c r="E11">
        <v>0</v>
      </c>
      <c r="F11">
        <v>0</v>
      </c>
      <c r="G11">
        <v>0</v>
      </c>
      <c r="H11">
        <v>0</v>
      </c>
      <c r="I11">
        <v>0</v>
      </c>
      <c r="J11">
        <v>0</v>
      </c>
      <c r="K11">
        <v>0</v>
      </c>
      <c r="L11">
        <v>0</v>
      </c>
      <c r="M11">
        <v>0</v>
      </c>
      <c r="N11">
        <v>0</v>
      </c>
      <c r="O11">
        <v>0</v>
      </c>
      <c r="Q11">
        <f>A11-Reference!A11</f>
        <v>0</v>
      </c>
      <c r="R11">
        <f>B11-Reference!B11</f>
        <v>0</v>
      </c>
      <c r="S11">
        <f>C11-Reference!C11</f>
        <v>0</v>
      </c>
      <c r="T11">
        <f>D11-Reference!D11</f>
        <v>0</v>
      </c>
      <c r="U11">
        <f>E11-Reference!E11</f>
        <v>0</v>
      </c>
      <c r="V11">
        <f>F11-Reference!F11</f>
        <v>0</v>
      </c>
      <c r="W11">
        <f>G11-Reference!G11</f>
        <v>0</v>
      </c>
      <c r="X11">
        <f>H11-Reference!H11</f>
        <v>0</v>
      </c>
      <c r="Y11">
        <f>I11-Reference!I11</f>
        <v>0</v>
      </c>
      <c r="Z11">
        <f>J11-Reference!J11</f>
        <v>0</v>
      </c>
      <c r="AA11">
        <f>K11-Reference!K11</f>
        <v>0</v>
      </c>
      <c r="AB11">
        <f>L11-Reference!L11</f>
        <v>0</v>
      </c>
      <c r="AC11">
        <f>M11-Reference!M11</f>
        <v>0</v>
      </c>
      <c r="AD11">
        <f>N11-Reference!N11</f>
        <v>0</v>
      </c>
      <c r="AE11">
        <f>O11-Reference!O11</f>
        <v>0</v>
      </c>
    </row>
    <row r="12" spans="1:31" ht="18" customHeight="1" x14ac:dyDescent="0.25">
      <c r="A12">
        <v>0</v>
      </c>
      <c r="B12">
        <v>0</v>
      </c>
      <c r="C12">
        <v>0</v>
      </c>
      <c r="D12">
        <v>0</v>
      </c>
      <c r="E12">
        <v>0</v>
      </c>
      <c r="F12">
        <v>0</v>
      </c>
      <c r="G12">
        <v>0</v>
      </c>
      <c r="H12">
        <v>0</v>
      </c>
      <c r="I12">
        <v>0</v>
      </c>
      <c r="J12">
        <v>0</v>
      </c>
      <c r="K12">
        <v>0</v>
      </c>
      <c r="L12">
        <v>0</v>
      </c>
      <c r="M12">
        <v>0</v>
      </c>
      <c r="N12">
        <v>0</v>
      </c>
      <c r="O12">
        <v>0</v>
      </c>
      <c r="Q12">
        <f>A12-Reference!A12</f>
        <v>0</v>
      </c>
      <c r="R12">
        <f>B12-Reference!B12</f>
        <v>0</v>
      </c>
      <c r="S12">
        <f>C12-Reference!C12</f>
        <v>0</v>
      </c>
      <c r="T12">
        <f>D12-Reference!D12</f>
        <v>0</v>
      </c>
      <c r="U12">
        <f>E12-Reference!E12</f>
        <v>0</v>
      </c>
      <c r="V12">
        <f>F12-Reference!F12</f>
        <v>0</v>
      </c>
      <c r="W12">
        <f>G12-Reference!G12</f>
        <v>0</v>
      </c>
      <c r="X12">
        <f>H12-Reference!H12</f>
        <v>0</v>
      </c>
      <c r="Y12">
        <f>I12-Reference!I12</f>
        <v>0</v>
      </c>
      <c r="Z12">
        <f>J12-Reference!J12</f>
        <v>0</v>
      </c>
      <c r="AA12">
        <f>K12-Reference!K12</f>
        <v>0</v>
      </c>
      <c r="AB12">
        <f>L12-Reference!L12</f>
        <v>0</v>
      </c>
      <c r="AC12">
        <f>M12-Reference!M12</f>
        <v>0</v>
      </c>
      <c r="AD12">
        <f>N12-Reference!N12</f>
        <v>0</v>
      </c>
      <c r="AE12">
        <f>O12-Reference!O12</f>
        <v>0</v>
      </c>
    </row>
    <row r="13" spans="1:31" ht="18" customHeight="1" x14ac:dyDescent="0.25">
      <c r="A13">
        <v>0</v>
      </c>
      <c r="B13">
        <v>0</v>
      </c>
      <c r="C13">
        <v>0</v>
      </c>
      <c r="D13">
        <v>0</v>
      </c>
      <c r="E13">
        <v>0</v>
      </c>
      <c r="F13">
        <v>0</v>
      </c>
      <c r="G13">
        <v>0</v>
      </c>
      <c r="H13">
        <v>0</v>
      </c>
      <c r="I13">
        <v>0</v>
      </c>
      <c r="J13">
        <v>0</v>
      </c>
      <c r="K13">
        <v>0</v>
      </c>
      <c r="L13">
        <v>0</v>
      </c>
      <c r="M13">
        <v>0</v>
      </c>
      <c r="N13">
        <v>0</v>
      </c>
      <c r="O13">
        <v>0</v>
      </c>
      <c r="Q13">
        <f>A13-Reference!A13</f>
        <v>0</v>
      </c>
      <c r="R13">
        <f>B13-Reference!B13</f>
        <v>0</v>
      </c>
      <c r="S13">
        <f>C13-Reference!C13</f>
        <v>0</v>
      </c>
      <c r="T13">
        <f>D13-Reference!D13</f>
        <v>0</v>
      </c>
      <c r="U13">
        <f>E13-Reference!E13</f>
        <v>0</v>
      </c>
      <c r="V13">
        <f>F13-Reference!F13</f>
        <v>0</v>
      </c>
      <c r="W13">
        <f>G13-Reference!G13</f>
        <v>0</v>
      </c>
      <c r="X13">
        <f>H13-Reference!H13</f>
        <v>0</v>
      </c>
      <c r="Y13">
        <f>I13-Reference!I13</f>
        <v>0</v>
      </c>
      <c r="Z13">
        <f>J13-Reference!J13</f>
        <v>0</v>
      </c>
      <c r="AA13">
        <f>K13-Reference!K13</f>
        <v>0</v>
      </c>
      <c r="AB13">
        <f>L13-Reference!L13</f>
        <v>0</v>
      </c>
      <c r="AC13">
        <f>M13-Reference!M13</f>
        <v>0</v>
      </c>
      <c r="AD13">
        <f>N13-Reference!N13</f>
        <v>0</v>
      </c>
      <c r="AE13">
        <f>O13-Reference!O13</f>
        <v>0</v>
      </c>
    </row>
    <row r="14" spans="1:31" ht="18" customHeight="1" x14ac:dyDescent="0.25">
      <c r="A14">
        <v>0</v>
      </c>
      <c r="B14">
        <v>0</v>
      </c>
      <c r="C14">
        <v>0</v>
      </c>
      <c r="D14">
        <v>0</v>
      </c>
      <c r="E14">
        <v>0</v>
      </c>
      <c r="F14">
        <v>0</v>
      </c>
      <c r="G14">
        <v>0</v>
      </c>
      <c r="H14">
        <v>0</v>
      </c>
      <c r="I14">
        <v>0</v>
      </c>
      <c r="J14">
        <v>0</v>
      </c>
      <c r="K14">
        <v>0</v>
      </c>
      <c r="L14">
        <v>0</v>
      </c>
      <c r="M14">
        <v>0</v>
      </c>
      <c r="N14">
        <v>0</v>
      </c>
      <c r="O14">
        <v>0</v>
      </c>
      <c r="Q14">
        <f>A14-Reference!A14</f>
        <v>0</v>
      </c>
      <c r="R14">
        <f>B14-Reference!B14</f>
        <v>0</v>
      </c>
      <c r="S14">
        <f>C14-Reference!C14</f>
        <v>0</v>
      </c>
      <c r="T14">
        <f>D14-Reference!D14</f>
        <v>0</v>
      </c>
      <c r="U14">
        <f>E14-Reference!E14</f>
        <v>0</v>
      </c>
      <c r="V14">
        <f>F14-Reference!F14</f>
        <v>0</v>
      </c>
      <c r="W14">
        <f>G14-Reference!G14</f>
        <v>0</v>
      </c>
      <c r="X14">
        <f>H14-Reference!H14</f>
        <v>0</v>
      </c>
      <c r="Y14">
        <f>I14-Reference!I14</f>
        <v>0</v>
      </c>
      <c r="Z14">
        <f>J14-Reference!J14</f>
        <v>0</v>
      </c>
      <c r="AA14">
        <f>K14-Reference!K14</f>
        <v>0</v>
      </c>
      <c r="AB14">
        <f>L14-Reference!L14</f>
        <v>0</v>
      </c>
      <c r="AC14">
        <f>M14-Reference!M14</f>
        <v>0</v>
      </c>
      <c r="AD14">
        <f>N14-Reference!N14</f>
        <v>0</v>
      </c>
      <c r="AE14">
        <f>O14-Reference!O14</f>
        <v>0</v>
      </c>
    </row>
    <row r="15" spans="1:31" ht="18" customHeight="1" x14ac:dyDescent="0.25">
      <c r="A15">
        <v>0</v>
      </c>
      <c r="B15">
        <v>0</v>
      </c>
      <c r="C15">
        <v>0</v>
      </c>
      <c r="D15">
        <v>0</v>
      </c>
      <c r="E15">
        <v>0</v>
      </c>
      <c r="F15">
        <v>0</v>
      </c>
      <c r="G15">
        <v>0</v>
      </c>
      <c r="H15">
        <v>0</v>
      </c>
      <c r="I15">
        <v>0</v>
      </c>
      <c r="J15">
        <v>0</v>
      </c>
      <c r="K15">
        <v>0</v>
      </c>
      <c r="L15">
        <v>0</v>
      </c>
      <c r="M15">
        <v>0</v>
      </c>
      <c r="N15">
        <v>0</v>
      </c>
      <c r="O15">
        <v>0</v>
      </c>
      <c r="Q15">
        <f>A15-Reference!A15</f>
        <v>0</v>
      </c>
      <c r="R15">
        <f>B15-Reference!B15</f>
        <v>0</v>
      </c>
      <c r="S15">
        <f>C15-Reference!C15</f>
        <v>0</v>
      </c>
      <c r="T15">
        <f>D15-Reference!D15</f>
        <v>0</v>
      </c>
      <c r="U15">
        <f>E15-Reference!E15</f>
        <v>0</v>
      </c>
      <c r="V15">
        <f>F15-Reference!F15</f>
        <v>0</v>
      </c>
      <c r="W15">
        <f>G15-Reference!G15</f>
        <v>0</v>
      </c>
      <c r="X15">
        <f>H15-Reference!H15</f>
        <v>0</v>
      </c>
      <c r="Y15">
        <f>I15-Reference!I15</f>
        <v>0</v>
      </c>
      <c r="Z15">
        <f>J15-Reference!J15</f>
        <v>0</v>
      </c>
      <c r="AA15">
        <f>K15-Reference!K15</f>
        <v>0</v>
      </c>
      <c r="AB15">
        <f>L15-Reference!L15</f>
        <v>0</v>
      </c>
      <c r="AC15">
        <f>M15-Reference!M15</f>
        <v>0</v>
      </c>
      <c r="AD15">
        <f>N15-Reference!N15</f>
        <v>0</v>
      </c>
      <c r="AE15">
        <f>O15-Reference!O15</f>
        <v>0</v>
      </c>
    </row>
    <row r="16" spans="1:31" ht="18" customHeight="1" x14ac:dyDescent="0.25">
      <c r="A16" s="1" t="s">
        <v>0</v>
      </c>
    </row>
    <row r="17" spans="1:1" ht="18" customHeight="1" x14ac:dyDescent="0.25">
      <c r="A17" t="s">
        <v>1</v>
      </c>
    </row>
    <row r="19" spans="1:1" ht="18" customHeight="1" x14ac:dyDescent="0.25">
      <c r="A19" t="s">
        <v>2</v>
      </c>
    </row>
    <row r="20" spans="1:1" ht="18" customHeight="1" x14ac:dyDescent="0.25">
      <c r="A20" t="str">
        <f ca="1">CONCATENATE("M421 I0 J0 Z",INDIRECT(ADDRESS(15-0,0+1)))</f>
        <v>M421 I0 J0 Z0</v>
      </c>
    </row>
    <row r="21" spans="1:1" ht="18" customHeight="1" x14ac:dyDescent="0.25">
      <c r="A21" t="str">
        <f ca="1">CONCATENATE("M421 I0 J1 Z",INDIRECT(ADDRESS(15-0,1+1)))</f>
        <v>M421 I0 J1 Z0</v>
      </c>
    </row>
    <row r="22" spans="1:1" ht="18" customHeight="1" x14ac:dyDescent="0.25">
      <c r="A22" t="str">
        <f ca="1">CONCATENATE("M421 I0 J2 Z",INDIRECT(ADDRESS(15-0,2+1)))</f>
        <v>M421 I0 J2 Z0</v>
      </c>
    </row>
    <row r="23" spans="1:1" ht="18" customHeight="1" x14ac:dyDescent="0.25">
      <c r="A23" t="str">
        <f ca="1">CONCATENATE("M421 I0 J3 Z",INDIRECT(ADDRESS(15-0,3+1)))</f>
        <v>M421 I0 J3 Z0</v>
      </c>
    </row>
    <row r="24" spans="1:1" ht="18" customHeight="1" x14ac:dyDescent="0.25">
      <c r="A24" t="str">
        <f ca="1">CONCATENATE("M421 I0 J4 Z",INDIRECT(ADDRESS(15-0,4+1)))</f>
        <v>M421 I0 J4 Z0</v>
      </c>
    </row>
    <row r="25" spans="1:1" ht="18" customHeight="1" x14ac:dyDescent="0.25">
      <c r="A25" t="str">
        <f ca="1">CONCATENATE("M421 I0 J5 Z",INDIRECT(ADDRESS(15-0,5+1)))</f>
        <v>M421 I0 J5 Z0</v>
      </c>
    </row>
    <row r="26" spans="1:1" ht="18" customHeight="1" x14ac:dyDescent="0.25">
      <c r="A26" t="str">
        <f ca="1">CONCATENATE("M421 I0 J6 Z",INDIRECT(ADDRESS(15-0,6+1)))</f>
        <v>M421 I0 J6 Z0</v>
      </c>
    </row>
    <row r="27" spans="1:1" ht="18" customHeight="1" x14ac:dyDescent="0.25">
      <c r="A27" t="str">
        <f ca="1">CONCATENATE("M421 I0 J7 Z",INDIRECT(ADDRESS(15-0,7+1)))</f>
        <v>M421 I0 J7 Z0</v>
      </c>
    </row>
    <row r="28" spans="1:1" ht="18" customHeight="1" x14ac:dyDescent="0.25">
      <c r="A28" t="str">
        <f ca="1">CONCATENATE("M421 I0 J8 Z",INDIRECT(ADDRESS(15-0,8+1)))</f>
        <v>M421 I0 J8 Z0</v>
      </c>
    </row>
    <row r="29" spans="1:1" ht="18" customHeight="1" x14ac:dyDescent="0.25">
      <c r="A29" t="str">
        <f ca="1">CONCATENATE("M421 I0 J9 Z",INDIRECT(ADDRESS(15-0,9+1)))</f>
        <v>M421 I0 J9 Z0</v>
      </c>
    </row>
    <row r="30" spans="1:1" ht="18" customHeight="1" x14ac:dyDescent="0.25">
      <c r="A30" t="str">
        <f ca="1">CONCATENATE("M421 I0 J10 Z",INDIRECT(ADDRESS(15-0,10+1)))</f>
        <v>M421 I0 J10 Z0</v>
      </c>
    </row>
    <row r="31" spans="1:1" ht="18" customHeight="1" x14ac:dyDescent="0.25">
      <c r="A31" t="str">
        <f ca="1">CONCATENATE("M421 I0 J11 Z",INDIRECT(ADDRESS(15-0,11+1)))</f>
        <v>M421 I0 J11 Z0</v>
      </c>
    </row>
    <row r="32" spans="1:1" ht="18" customHeight="1" x14ac:dyDescent="0.25">
      <c r="A32" t="str">
        <f ca="1">CONCATENATE("M421 I0 J12 Z",INDIRECT(ADDRESS(15-0,12+1)))</f>
        <v>M421 I0 J12 Z0</v>
      </c>
    </row>
    <row r="33" spans="1:1" ht="18" customHeight="1" x14ac:dyDescent="0.25">
      <c r="A33" t="str">
        <f ca="1">CONCATENATE("M421 I0 J13 Z",INDIRECT(ADDRESS(15-0,13+1)))</f>
        <v>M421 I0 J13 Z0</v>
      </c>
    </row>
    <row r="34" spans="1:1" ht="18" customHeight="1" x14ac:dyDescent="0.25">
      <c r="A34" t="str">
        <f ca="1">CONCATENATE("M421 I0 J14 Z",INDIRECT(ADDRESS(15-0,14+1)))</f>
        <v>M421 I0 J14 Z0</v>
      </c>
    </row>
    <row r="35" spans="1:1" ht="18" customHeight="1" x14ac:dyDescent="0.25">
      <c r="A35" t="str">
        <f ca="1">CONCATENATE("M421 I1 J0 Z",INDIRECT(ADDRESS(15-1,0+1)))</f>
        <v>M421 I1 J0 Z0</v>
      </c>
    </row>
    <row r="36" spans="1:1" ht="18" customHeight="1" x14ac:dyDescent="0.25">
      <c r="A36" t="str">
        <f ca="1">CONCATENATE("M421 I1 J1 Z",INDIRECT(ADDRESS(15-1,1+1)))</f>
        <v>M421 I1 J1 Z0</v>
      </c>
    </row>
    <row r="37" spans="1:1" ht="18" customHeight="1" x14ac:dyDescent="0.25">
      <c r="A37" t="str">
        <f ca="1">CONCATENATE("M421 I1 J2 Z",INDIRECT(ADDRESS(15-1,2+1)))</f>
        <v>M421 I1 J2 Z0</v>
      </c>
    </row>
    <row r="38" spans="1:1" ht="18" customHeight="1" x14ac:dyDescent="0.25">
      <c r="A38" t="str">
        <f ca="1">CONCATENATE("M421 I1 J3 Z",INDIRECT(ADDRESS(15-1,3+1)))</f>
        <v>M421 I1 J3 Z0</v>
      </c>
    </row>
    <row r="39" spans="1:1" ht="18" customHeight="1" x14ac:dyDescent="0.25">
      <c r="A39" t="str">
        <f ca="1">CONCATENATE("M421 I1 J4 Z",INDIRECT(ADDRESS(15-1,4+1)))</f>
        <v>M421 I1 J4 Z0</v>
      </c>
    </row>
    <row r="40" spans="1:1" ht="18" customHeight="1" x14ac:dyDescent="0.25">
      <c r="A40" t="str">
        <f ca="1">CONCATENATE("M421 I1 J5 Z",INDIRECT(ADDRESS(15-1,5+1)))</f>
        <v>M421 I1 J5 Z0</v>
      </c>
    </row>
    <row r="41" spans="1:1" ht="18" customHeight="1" x14ac:dyDescent="0.25">
      <c r="A41" t="str">
        <f ca="1">CONCATENATE("M421 I1 J6 Z",INDIRECT(ADDRESS(15-1,6+1)))</f>
        <v>M421 I1 J6 Z0</v>
      </c>
    </row>
    <row r="42" spans="1:1" ht="18" customHeight="1" x14ac:dyDescent="0.25">
      <c r="A42" t="str">
        <f ca="1">CONCATENATE("M421 I1 J7 Z",INDIRECT(ADDRESS(15-1,7+1)))</f>
        <v>M421 I1 J7 Z0</v>
      </c>
    </row>
    <row r="43" spans="1:1" ht="18" customHeight="1" x14ac:dyDescent="0.25">
      <c r="A43" t="str">
        <f ca="1">CONCATENATE("M421 I1 J8 Z",INDIRECT(ADDRESS(15-1,8+1)))</f>
        <v>M421 I1 J8 Z0</v>
      </c>
    </row>
    <row r="44" spans="1:1" ht="18" customHeight="1" x14ac:dyDescent="0.25">
      <c r="A44" t="str">
        <f ca="1">CONCATENATE("M421 I1 J9 Z",INDIRECT(ADDRESS(15-1,9+1)))</f>
        <v>M421 I1 J9 Z0</v>
      </c>
    </row>
    <row r="45" spans="1:1" ht="18" customHeight="1" x14ac:dyDescent="0.25">
      <c r="A45" t="str">
        <f ca="1">CONCATENATE("M421 I1 J10 Z",INDIRECT(ADDRESS(15-1,10+1)))</f>
        <v>M421 I1 J10 Z0</v>
      </c>
    </row>
    <row r="46" spans="1:1" ht="18" customHeight="1" x14ac:dyDescent="0.25">
      <c r="A46" t="str">
        <f ca="1">CONCATENATE("M421 I1 J11 Z",INDIRECT(ADDRESS(15-1,11+1)))</f>
        <v>M421 I1 J11 Z0</v>
      </c>
    </row>
    <row r="47" spans="1:1" ht="18" customHeight="1" x14ac:dyDescent="0.25">
      <c r="A47" t="str">
        <f ca="1">CONCATENATE("M421 I1 J12 Z",INDIRECT(ADDRESS(15-1,12+1)))</f>
        <v>M421 I1 J12 Z0</v>
      </c>
    </row>
    <row r="48" spans="1:1" ht="18" customHeight="1" x14ac:dyDescent="0.25">
      <c r="A48" t="str">
        <f ca="1">CONCATENATE("M421 I1 J13 Z",INDIRECT(ADDRESS(15-1,13+1)))</f>
        <v>M421 I1 J13 Z0</v>
      </c>
    </row>
    <row r="49" spans="1:1" ht="18" customHeight="1" x14ac:dyDescent="0.25">
      <c r="A49" t="str">
        <f ca="1">CONCATENATE("M421 I1 J14 Z",INDIRECT(ADDRESS(15-1,14+1)))</f>
        <v>M421 I1 J14 Z0</v>
      </c>
    </row>
    <row r="50" spans="1:1" ht="18" customHeight="1" x14ac:dyDescent="0.25">
      <c r="A50" t="str">
        <f ca="1">CONCATENATE("M421 I2 J0 Z",INDIRECT(ADDRESS(15-2,0+1)))</f>
        <v>M421 I2 J0 Z0</v>
      </c>
    </row>
    <row r="51" spans="1:1" ht="18" customHeight="1" x14ac:dyDescent="0.25">
      <c r="A51" t="str">
        <f ca="1">CONCATENATE("M421 I2 J1 Z",INDIRECT(ADDRESS(15-2,1+1)))</f>
        <v>M421 I2 J1 Z0</v>
      </c>
    </row>
    <row r="52" spans="1:1" ht="18" customHeight="1" x14ac:dyDescent="0.25">
      <c r="A52" t="str">
        <f ca="1">CONCATENATE("M421 I2 J2 Z",INDIRECT(ADDRESS(15-2,2+1)))</f>
        <v>M421 I2 J2 Z0</v>
      </c>
    </row>
    <row r="53" spans="1:1" ht="18" customHeight="1" x14ac:dyDescent="0.25">
      <c r="A53" t="str">
        <f ca="1">CONCATENATE("M421 I2 J3 Z",INDIRECT(ADDRESS(15-2,3+1)))</f>
        <v>M421 I2 J3 Z0</v>
      </c>
    </row>
    <row r="54" spans="1:1" ht="18" customHeight="1" x14ac:dyDescent="0.25">
      <c r="A54" t="str">
        <f ca="1">CONCATENATE("M421 I2 J4 Z",INDIRECT(ADDRESS(15-2,4+1)))</f>
        <v>M421 I2 J4 Z0</v>
      </c>
    </row>
    <row r="55" spans="1:1" ht="18" customHeight="1" x14ac:dyDescent="0.25">
      <c r="A55" t="str">
        <f ca="1">CONCATENATE("M421 I2 J5 Z",INDIRECT(ADDRESS(15-2,5+1)))</f>
        <v>M421 I2 J5 Z0</v>
      </c>
    </row>
    <row r="56" spans="1:1" ht="18" customHeight="1" x14ac:dyDescent="0.25">
      <c r="A56" t="str">
        <f ca="1">CONCATENATE("M421 I2 J6 Z",INDIRECT(ADDRESS(15-2,6+1)))</f>
        <v>M421 I2 J6 Z0</v>
      </c>
    </row>
    <row r="57" spans="1:1" ht="18" customHeight="1" x14ac:dyDescent="0.25">
      <c r="A57" t="str">
        <f ca="1">CONCATENATE("M421 I2 J7 Z",INDIRECT(ADDRESS(15-2,7+1)))</f>
        <v>M421 I2 J7 Z0</v>
      </c>
    </row>
    <row r="58" spans="1:1" ht="18" customHeight="1" x14ac:dyDescent="0.25">
      <c r="A58" t="str">
        <f ca="1">CONCATENATE("M421 I2 J8 Z",INDIRECT(ADDRESS(15-2,8+1)))</f>
        <v>M421 I2 J8 Z0</v>
      </c>
    </row>
    <row r="59" spans="1:1" ht="18" customHeight="1" x14ac:dyDescent="0.25">
      <c r="A59" t="str">
        <f ca="1">CONCATENATE("M421 I2 J9 Z",INDIRECT(ADDRESS(15-2,9+1)))</f>
        <v>M421 I2 J9 Z0</v>
      </c>
    </row>
    <row r="60" spans="1:1" ht="18" customHeight="1" x14ac:dyDescent="0.25">
      <c r="A60" t="str">
        <f ca="1">CONCATENATE("M421 I2 J10 Z",INDIRECT(ADDRESS(15-2,10+1)))</f>
        <v>M421 I2 J10 Z0</v>
      </c>
    </row>
    <row r="61" spans="1:1" ht="18" customHeight="1" x14ac:dyDescent="0.25">
      <c r="A61" t="str">
        <f ca="1">CONCATENATE("M421 I2 J11 Z",INDIRECT(ADDRESS(15-2,11+1)))</f>
        <v>M421 I2 J11 Z0</v>
      </c>
    </row>
    <row r="62" spans="1:1" ht="18" customHeight="1" x14ac:dyDescent="0.25">
      <c r="A62" t="str">
        <f ca="1">CONCATENATE("M421 I2 J12 Z",INDIRECT(ADDRESS(15-2,12+1)))</f>
        <v>M421 I2 J12 Z0</v>
      </c>
    </row>
    <row r="63" spans="1:1" ht="18" customHeight="1" x14ac:dyDescent="0.25">
      <c r="A63" t="str">
        <f ca="1">CONCATENATE("M421 I2 J13 Z",INDIRECT(ADDRESS(15-2,13+1)))</f>
        <v>M421 I2 J13 Z0</v>
      </c>
    </row>
    <row r="64" spans="1:1" ht="18" customHeight="1" x14ac:dyDescent="0.25">
      <c r="A64" t="str">
        <f ca="1">CONCATENATE("M421 I2 J14 Z",INDIRECT(ADDRESS(15-2,14+1)))</f>
        <v>M421 I2 J14 Z0</v>
      </c>
    </row>
    <row r="65" spans="1:1" ht="18" customHeight="1" x14ac:dyDescent="0.25">
      <c r="A65" t="str">
        <f ca="1">CONCATENATE("M421 I3 J0 Z",INDIRECT(ADDRESS(15-3,0+1)))</f>
        <v>M421 I3 J0 Z0</v>
      </c>
    </row>
    <row r="66" spans="1:1" ht="18" customHeight="1" x14ac:dyDescent="0.25">
      <c r="A66" t="str">
        <f ca="1">CONCATENATE("M421 I3 J1 Z",INDIRECT(ADDRESS(15-3,1+1)))</f>
        <v>M421 I3 J1 Z0</v>
      </c>
    </row>
    <row r="67" spans="1:1" ht="18" customHeight="1" x14ac:dyDescent="0.25">
      <c r="A67" t="str">
        <f ca="1">CONCATENATE("M421 I3 J2 Z",INDIRECT(ADDRESS(15-3,2+1)))</f>
        <v>M421 I3 J2 Z0</v>
      </c>
    </row>
    <row r="68" spans="1:1" ht="18" customHeight="1" x14ac:dyDescent="0.25">
      <c r="A68" t="str">
        <f ca="1">CONCATENATE("M421 I3 J3 Z",INDIRECT(ADDRESS(15-3,3+1)))</f>
        <v>M421 I3 J3 Z0</v>
      </c>
    </row>
    <row r="69" spans="1:1" ht="18" customHeight="1" x14ac:dyDescent="0.25">
      <c r="A69" t="str">
        <f ca="1">CONCATENATE("M421 I3 J4 Z",INDIRECT(ADDRESS(15-3,4+1)))</f>
        <v>M421 I3 J4 Z0</v>
      </c>
    </row>
    <row r="70" spans="1:1" ht="18" customHeight="1" x14ac:dyDescent="0.25">
      <c r="A70" t="str">
        <f ca="1">CONCATENATE("M421 I3 J5 Z",INDIRECT(ADDRESS(15-3,5+1)))</f>
        <v>M421 I3 J5 Z0</v>
      </c>
    </row>
    <row r="71" spans="1:1" ht="18" customHeight="1" x14ac:dyDescent="0.25">
      <c r="A71" t="str">
        <f ca="1">CONCATENATE("M421 I3 J6 Z",INDIRECT(ADDRESS(15-3,6+1)))</f>
        <v>M421 I3 J6 Z0</v>
      </c>
    </row>
    <row r="72" spans="1:1" ht="18" customHeight="1" x14ac:dyDescent="0.25">
      <c r="A72" t="str">
        <f ca="1">CONCATENATE("M421 I3 J7 Z",INDIRECT(ADDRESS(15-3,7+1)))</f>
        <v>M421 I3 J7 Z0</v>
      </c>
    </row>
    <row r="73" spans="1:1" ht="18" customHeight="1" x14ac:dyDescent="0.25">
      <c r="A73" t="str">
        <f ca="1">CONCATENATE("M421 I3 J8 Z",INDIRECT(ADDRESS(15-3,8+1)))</f>
        <v>M421 I3 J8 Z0</v>
      </c>
    </row>
    <row r="74" spans="1:1" ht="18" customHeight="1" x14ac:dyDescent="0.25">
      <c r="A74" t="str">
        <f ca="1">CONCATENATE("M421 I3 J9 Z",INDIRECT(ADDRESS(15-3,9+1)))</f>
        <v>M421 I3 J9 Z0</v>
      </c>
    </row>
    <row r="75" spans="1:1" ht="18" customHeight="1" x14ac:dyDescent="0.25">
      <c r="A75" t="str">
        <f ca="1">CONCATENATE("M421 I3 J10 Z",INDIRECT(ADDRESS(15-3,10+1)))</f>
        <v>M421 I3 J10 Z0</v>
      </c>
    </row>
    <row r="76" spans="1:1" ht="18" customHeight="1" x14ac:dyDescent="0.25">
      <c r="A76" t="str">
        <f ca="1">CONCATENATE("M421 I3 J11 Z",INDIRECT(ADDRESS(15-3,11+1)))</f>
        <v>M421 I3 J11 Z0</v>
      </c>
    </row>
    <row r="77" spans="1:1" ht="18" customHeight="1" x14ac:dyDescent="0.25">
      <c r="A77" t="str">
        <f ca="1">CONCATENATE("M421 I3 J12 Z",INDIRECT(ADDRESS(15-3,12+1)))</f>
        <v>M421 I3 J12 Z0</v>
      </c>
    </row>
    <row r="78" spans="1:1" ht="18" customHeight="1" x14ac:dyDescent="0.25">
      <c r="A78" t="str">
        <f ca="1">CONCATENATE("M421 I3 J13 Z",INDIRECT(ADDRESS(15-3,13+1)))</f>
        <v>M421 I3 J13 Z0</v>
      </c>
    </row>
    <row r="79" spans="1:1" ht="18" customHeight="1" x14ac:dyDescent="0.25">
      <c r="A79" t="str">
        <f ca="1">CONCATENATE("M421 I3 J14 Z",INDIRECT(ADDRESS(15-3,14+1)))</f>
        <v>M421 I3 J14 Z0</v>
      </c>
    </row>
    <row r="80" spans="1:1" ht="18" customHeight="1" x14ac:dyDescent="0.25">
      <c r="A80" t="str">
        <f ca="1">CONCATENATE("M421 I4 J0 Z",INDIRECT(ADDRESS(15-4,0+1)))</f>
        <v>M421 I4 J0 Z0</v>
      </c>
    </row>
    <row r="81" spans="1:1" ht="18" customHeight="1" x14ac:dyDescent="0.25">
      <c r="A81" t="str">
        <f ca="1">CONCATENATE("M421 I4 J1 Z",INDIRECT(ADDRESS(15-4,1+1)))</f>
        <v>M421 I4 J1 Z0</v>
      </c>
    </row>
    <row r="82" spans="1:1" ht="18" customHeight="1" x14ac:dyDescent="0.25">
      <c r="A82" t="str">
        <f ca="1">CONCATENATE("M421 I4 J2 Z",INDIRECT(ADDRESS(15-4,2+1)))</f>
        <v>M421 I4 J2 Z0</v>
      </c>
    </row>
    <row r="83" spans="1:1" ht="18" customHeight="1" x14ac:dyDescent="0.25">
      <c r="A83" t="str">
        <f ca="1">CONCATENATE("M421 I4 J3 Z",INDIRECT(ADDRESS(15-4,3+1)))</f>
        <v>M421 I4 J3 Z0</v>
      </c>
    </row>
    <row r="84" spans="1:1" ht="18" customHeight="1" x14ac:dyDescent="0.25">
      <c r="A84" t="str">
        <f ca="1">CONCATENATE("M421 I4 J4 Z",INDIRECT(ADDRESS(15-4,4+1)))</f>
        <v>M421 I4 J4 Z0</v>
      </c>
    </row>
    <row r="85" spans="1:1" ht="18" customHeight="1" x14ac:dyDescent="0.25">
      <c r="A85" t="str">
        <f ca="1">CONCATENATE("M421 I4 J5 Z",INDIRECT(ADDRESS(15-4,5+1)))</f>
        <v>M421 I4 J5 Z0</v>
      </c>
    </row>
    <row r="86" spans="1:1" ht="18" customHeight="1" x14ac:dyDescent="0.25">
      <c r="A86" t="str">
        <f ca="1">CONCATENATE("M421 I4 J6 Z",INDIRECT(ADDRESS(15-4,6+1)))</f>
        <v>M421 I4 J6 Z0</v>
      </c>
    </row>
    <row r="87" spans="1:1" ht="18" customHeight="1" x14ac:dyDescent="0.25">
      <c r="A87" t="str">
        <f ca="1">CONCATENATE("M421 I4 J7 Z",INDIRECT(ADDRESS(15-4,7+1)))</f>
        <v>M421 I4 J7 Z0</v>
      </c>
    </row>
    <row r="88" spans="1:1" ht="18" customHeight="1" x14ac:dyDescent="0.25">
      <c r="A88" t="str">
        <f ca="1">CONCATENATE("M421 I4 J8 Z",INDIRECT(ADDRESS(15-4,8+1)))</f>
        <v>M421 I4 J8 Z0</v>
      </c>
    </row>
    <row r="89" spans="1:1" ht="18" customHeight="1" x14ac:dyDescent="0.25">
      <c r="A89" t="str">
        <f ca="1">CONCATENATE("M421 I4 J9 Z",INDIRECT(ADDRESS(15-4,9+1)))</f>
        <v>M421 I4 J9 Z0</v>
      </c>
    </row>
    <row r="90" spans="1:1" ht="18" customHeight="1" x14ac:dyDescent="0.25">
      <c r="A90" t="str">
        <f ca="1">CONCATENATE("M421 I4 J10 Z",INDIRECT(ADDRESS(15-4,10+1)))</f>
        <v>M421 I4 J10 Z0</v>
      </c>
    </row>
    <row r="91" spans="1:1" ht="18" customHeight="1" x14ac:dyDescent="0.25">
      <c r="A91" t="str">
        <f ca="1">CONCATENATE("M421 I4 J11 Z",INDIRECT(ADDRESS(15-4,11+1)))</f>
        <v>M421 I4 J11 Z0</v>
      </c>
    </row>
    <row r="92" spans="1:1" ht="18" customHeight="1" x14ac:dyDescent="0.25">
      <c r="A92" t="str">
        <f ca="1">CONCATENATE("M421 I4 J12 Z",INDIRECT(ADDRESS(15-4,12+1)))</f>
        <v>M421 I4 J12 Z0</v>
      </c>
    </row>
    <row r="93" spans="1:1" ht="18" customHeight="1" x14ac:dyDescent="0.25">
      <c r="A93" t="str">
        <f ca="1">CONCATENATE("M421 I4 J13 Z",INDIRECT(ADDRESS(15-4,13+1)))</f>
        <v>M421 I4 J13 Z0</v>
      </c>
    </row>
    <row r="94" spans="1:1" ht="18" customHeight="1" x14ac:dyDescent="0.25">
      <c r="A94" t="str">
        <f ca="1">CONCATENATE("M421 I4 J14 Z",INDIRECT(ADDRESS(15-4,14+1)))</f>
        <v>M421 I4 J14 Z0</v>
      </c>
    </row>
    <row r="95" spans="1:1" ht="18" customHeight="1" x14ac:dyDescent="0.25">
      <c r="A95" t="str">
        <f ca="1">CONCATENATE("M421 I5 J0 Z",INDIRECT(ADDRESS(15-5,0+1)))</f>
        <v>M421 I5 J0 Z0</v>
      </c>
    </row>
    <row r="96" spans="1:1" ht="18" customHeight="1" x14ac:dyDescent="0.25">
      <c r="A96" t="str">
        <f ca="1">CONCATENATE("M421 I5 J1 Z",INDIRECT(ADDRESS(15-5,1+1)))</f>
        <v>M421 I5 J1 Z0</v>
      </c>
    </row>
    <row r="97" spans="1:1" ht="18" customHeight="1" x14ac:dyDescent="0.25">
      <c r="A97" t="str">
        <f ca="1">CONCATENATE("M421 I5 J2 Z",INDIRECT(ADDRESS(15-5,2+1)))</f>
        <v>M421 I5 J2 Z0</v>
      </c>
    </row>
    <row r="98" spans="1:1" ht="18" customHeight="1" x14ac:dyDescent="0.25">
      <c r="A98" t="str">
        <f ca="1">CONCATENATE("M421 I5 J3 Z",INDIRECT(ADDRESS(15-5,3+1)))</f>
        <v>M421 I5 J3 Z0</v>
      </c>
    </row>
    <row r="99" spans="1:1" ht="18" customHeight="1" x14ac:dyDescent="0.25">
      <c r="A99" t="str">
        <f ca="1">CONCATENATE("M421 I5 J4 Z",INDIRECT(ADDRESS(15-5,4+1)))</f>
        <v>M421 I5 J4 Z0</v>
      </c>
    </row>
    <row r="100" spans="1:1" ht="18" customHeight="1" x14ac:dyDescent="0.25">
      <c r="A100" t="str">
        <f ca="1">CONCATENATE("M421 I5 J5 Z",INDIRECT(ADDRESS(15-5,5+1)))</f>
        <v>M421 I5 J5 Z0</v>
      </c>
    </row>
    <row r="101" spans="1:1" ht="18" customHeight="1" x14ac:dyDescent="0.25">
      <c r="A101" t="str">
        <f ca="1">CONCATENATE("M421 I5 J6 Z",INDIRECT(ADDRESS(15-5,6+1)))</f>
        <v>M421 I5 J6 Z0</v>
      </c>
    </row>
    <row r="102" spans="1:1" ht="18" customHeight="1" x14ac:dyDescent="0.25">
      <c r="A102" t="str">
        <f ca="1">CONCATENATE("M421 I5 J7 Z",INDIRECT(ADDRESS(15-5,7+1)))</f>
        <v>M421 I5 J7 Z0</v>
      </c>
    </row>
    <row r="103" spans="1:1" ht="18" customHeight="1" x14ac:dyDescent="0.25">
      <c r="A103" t="str">
        <f ca="1">CONCATENATE("M421 I5 J8 Z",INDIRECT(ADDRESS(15-5,8+1)))</f>
        <v>M421 I5 J8 Z0</v>
      </c>
    </row>
    <row r="104" spans="1:1" ht="18" customHeight="1" x14ac:dyDescent="0.25">
      <c r="A104" t="str">
        <f ca="1">CONCATENATE("M421 I5 J9 Z",INDIRECT(ADDRESS(15-5,9+1)))</f>
        <v>M421 I5 J9 Z0</v>
      </c>
    </row>
    <row r="105" spans="1:1" ht="18" customHeight="1" x14ac:dyDescent="0.25">
      <c r="A105" t="str">
        <f ca="1">CONCATENATE("M421 I5 J10 Z",INDIRECT(ADDRESS(15-5,10+1)))</f>
        <v>M421 I5 J10 Z0</v>
      </c>
    </row>
    <row r="106" spans="1:1" ht="18" customHeight="1" x14ac:dyDescent="0.25">
      <c r="A106" t="str">
        <f ca="1">CONCATENATE("M421 I5 J11 Z",INDIRECT(ADDRESS(15-5,11+1)))</f>
        <v>M421 I5 J11 Z0</v>
      </c>
    </row>
    <row r="107" spans="1:1" ht="18" customHeight="1" x14ac:dyDescent="0.25">
      <c r="A107" t="str">
        <f ca="1">CONCATENATE("M421 I5 J12 Z",INDIRECT(ADDRESS(15-5,12+1)))</f>
        <v>M421 I5 J12 Z0</v>
      </c>
    </row>
    <row r="108" spans="1:1" ht="18" customHeight="1" x14ac:dyDescent="0.25">
      <c r="A108" t="str">
        <f ca="1">CONCATENATE("M421 I5 J13 Z",INDIRECT(ADDRESS(15-5,13+1)))</f>
        <v>M421 I5 J13 Z0</v>
      </c>
    </row>
    <row r="109" spans="1:1" ht="18" customHeight="1" x14ac:dyDescent="0.25">
      <c r="A109" t="str">
        <f ca="1">CONCATENATE("M421 I5 J14 Z",INDIRECT(ADDRESS(15-5,14+1)))</f>
        <v>M421 I5 J14 Z0</v>
      </c>
    </row>
    <row r="110" spans="1:1" ht="18" customHeight="1" x14ac:dyDescent="0.25">
      <c r="A110" t="str">
        <f ca="1">CONCATENATE("M421 I6 J0 Z",INDIRECT(ADDRESS(15-6,0+1)))</f>
        <v>M421 I6 J0 Z0</v>
      </c>
    </row>
    <row r="111" spans="1:1" ht="18" customHeight="1" x14ac:dyDescent="0.25">
      <c r="A111" t="str">
        <f ca="1">CONCATENATE("M421 I6 J1 Z",INDIRECT(ADDRESS(15-6,1+1)))</f>
        <v>M421 I6 J1 Z0</v>
      </c>
    </row>
    <row r="112" spans="1:1" ht="18" customHeight="1" x14ac:dyDescent="0.25">
      <c r="A112" t="str">
        <f ca="1">CONCATENATE("M421 I6 J2 Z",INDIRECT(ADDRESS(15-6,2+1)))</f>
        <v>M421 I6 J2 Z0</v>
      </c>
    </row>
    <row r="113" spans="1:1" ht="18" customHeight="1" x14ac:dyDescent="0.25">
      <c r="A113" t="str">
        <f ca="1">CONCATENATE("M421 I6 J3 Z",INDIRECT(ADDRESS(15-6,3+1)))</f>
        <v>M421 I6 J3 Z0</v>
      </c>
    </row>
    <row r="114" spans="1:1" ht="18" customHeight="1" x14ac:dyDescent="0.25">
      <c r="A114" t="str">
        <f ca="1">CONCATENATE("M421 I6 J4 Z",INDIRECT(ADDRESS(15-6,4+1)))</f>
        <v>M421 I6 J4 Z0</v>
      </c>
    </row>
    <row r="115" spans="1:1" ht="18" customHeight="1" x14ac:dyDescent="0.25">
      <c r="A115" t="str">
        <f ca="1">CONCATENATE("M421 I6 J5 Z",INDIRECT(ADDRESS(15-6,5+1)))</f>
        <v>M421 I6 J5 Z0</v>
      </c>
    </row>
    <row r="116" spans="1:1" ht="18" customHeight="1" x14ac:dyDescent="0.25">
      <c r="A116" t="str">
        <f ca="1">CONCATENATE("M421 I6 J6 Z",INDIRECT(ADDRESS(15-6,6+1)))</f>
        <v>M421 I6 J6 Z0</v>
      </c>
    </row>
    <row r="117" spans="1:1" ht="18" customHeight="1" x14ac:dyDescent="0.25">
      <c r="A117" t="str">
        <f ca="1">CONCATENATE("M421 I6 J7 Z",INDIRECT(ADDRESS(15-6,7+1)))</f>
        <v>M421 I6 J7 Z0</v>
      </c>
    </row>
    <row r="118" spans="1:1" ht="18" customHeight="1" x14ac:dyDescent="0.25">
      <c r="A118" t="str">
        <f ca="1">CONCATENATE("M421 I6 J8 Z",INDIRECT(ADDRESS(15-6,8+1)))</f>
        <v>M421 I6 J8 Z0</v>
      </c>
    </row>
    <row r="119" spans="1:1" ht="18" customHeight="1" x14ac:dyDescent="0.25">
      <c r="A119" t="str">
        <f ca="1">CONCATENATE("M421 I6 J9 Z",INDIRECT(ADDRESS(15-6,9+1)))</f>
        <v>M421 I6 J9 Z0</v>
      </c>
    </row>
    <row r="120" spans="1:1" ht="18" customHeight="1" x14ac:dyDescent="0.25">
      <c r="A120" t="str">
        <f ca="1">CONCATENATE("M421 I6 J10 Z",INDIRECT(ADDRESS(15-6,10+1)))</f>
        <v>M421 I6 J10 Z0</v>
      </c>
    </row>
    <row r="121" spans="1:1" ht="18" customHeight="1" x14ac:dyDescent="0.25">
      <c r="A121" t="str">
        <f ca="1">CONCATENATE("M421 I6 J11 Z",INDIRECT(ADDRESS(15-6,11+1)))</f>
        <v>M421 I6 J11 Z0</v>
      </c>
    </row>
    <row r="122" spans="1:1" ht="18" customHeight="1" x14ac:dyDescent="0.25">
      <c r="A122" t="str">
        <f ca="1">CONCATENATE("M421 I6 J12 Z",INDIRECT(ADDRESS(15-6,12+1)))</f>
        <v>M421 I6 J12 Z0</v>
      </c>
    </row>
    <row r="123" spans="1:1" ht="18" customHeight="1" x14ac:dyDescent="0.25">
      <c r="A123" t="str">
        <f ca="1">CONCATENATE("M421 I6 J13 Z",INDIRECT(ADDRESS(15-6,13+1)))</f>
        <v>M421 I6 J13 Z0</v>
      </c>
    </row>
    <row r="124" spans="1:1" ht="18" customHeight="1" x14ac:dyDescent="0.25">
      <c r="A124" t="str">
        <f ca="1">CONCATENATE("M421 I6 J14 Z",INDIRECT(ADDRESS(15-6,14+1)))</f>
        <v>M421 I6 J14 Z0</v>
      </c>
    </row>
    <row r="125" spans="1:1" ht="18" customHeight="1" x14ac:dyDescent="0.25">
      <c r="A125" t="str">
        <f ca="1">CONCATENATE("M421 I7 J0 Z",INDIRECT(ADDRESS(15-7,0+1)))</f>
        <v>M421 I7 J0 Z0</v>
      </c>
    </row>
    <row r="126" spans="1:1" ht="18" customHeight="1" x14ac:dyDescent="0.25">
      <c r="A126" t="str">
        <f ca="1">CONCATENATE("M421 I7 J1 Z",INDIRECT(ADDRESS(15-7,1+1)))</f>
        <v>M421 I7 J1 Z0</v>
      </c>
    </row>
    <row r="127" spans="1:1" ht="18" customHeight="1" x14ac:dyDescent="0.25">
      <c r="A127" t="str">
        <f ca="1">CONCATENATE("M421 I7 J2 Z",INDIRECT(ADDRESS(15-7,2+1)))</f>
        <v>M421 I7 J2 Z0</v>
      </c>
    </row>
    <row r="128" spans="1:1" ht="18" customHeight="1" x14ac:dyDescent="0.25">
      <c r="A128" t="str">
        <f ca="1">CONCATENATE("M421 I7 J3 Z",INDIRECT(ADDRESS(15-7,3+1)))</f>
        <v>M421 I7 J3 Z0</v>
      </c>
    </row>
    <row r="129" spans="1:1" ht="18" customHeight="1" x14ac:dyDescent="0.25">
      <c r="A129" t="str">
        <f ca="1">CONCATENATE("M421 I7 J4 Z",INDIRECT(ADDRESS(15-7,4+1)))</f>
        <v>M421 I7 J4 Z0</v>
      </c>
    </row>
    <row r="130" spans="1:1" ht="18" customHeight="1" x14ac:dyDescent="0.25">
      <c r="A130" t="str">
        <f ca="1">CONCATENATE("M421 I7 J5 Z",INDIRECT(ADDRESS(15-7,5+1)))</f>
        <v>M421 I7 J5 Z0</v>
      </c>
    </row>
    <row r="131" spans="1:1" ht="18" customHeight="1" x14ac:dyDescent="0.25">
      <c r="A131" t="str">
        <f ca="1">CONCATENATE("M421 I7 J6 Z",INDIRECT(ADDRESS(15-7,6+1)))</f>
        <v>M421 I7 J6 Z0</v>
      </c>
    </row>
    <row r="132" spans="1:1" ht="18" customHeight="1" x14ac:dyDescent="0.25">
      <c r="A132" t="str">
        <f ca="1">CONCATENATE("M421 I7 J7 Z",INDIRECT(ADDRESS(15-7,7+1)))</f>
        <v>M421 I7 J7 Z0</v>
      </c>
    </row>
    <row r="133" spans="1:1" ht="18" customHeight="1" x14ac:dyDescent="0.25">
      <c r="A133" t="str">
        <f ca="1">CONCATENATE("M421 I7 J8 Z",INDIRECT(ADDRESS(15-7,8+1)))</f>
        <v>M421 I7 J8 Z0</v>
      </c>
    </row>
    <row r="134" spans="1:1" ht="18" customHeight="1" x14ac:dyDescent="0.25">
      <c r="A134" t="str">
        <f ca="1">CONCATENATE("M421 I7 J9 Z",INDIRECT(ADDRESS(15-7,9+1)))</f>
        <v>M421 I7 J9 Z0</v>
      </c>
    </row>
    <row r="135" spans="1:1" ht="18" customHeight="1" x14ac:dyDescent="0.25">
      <c r="A135" t="str">
        <f ca="1">CONCATENATE("M421 I7 J10 Z",INDIRECT(ADDRESS(15-7,10+1)))</f>
        <v>M421 I7 J10 Z0</v>
      </c>
    </row>
    <row r="136" spans="1:1" ht="18" customHeight="1" x14ac:dyDescent="0.25">
      <c r="A136" t="str">
        <f ca="1">CONCATENATE("M421 I7 J11 Z",INDIRECT(ADDRESS(15-7,11+1)))</f>
        <v>M421 I7 J11 Z0</v>
      </c>
    </row>
    <row r="137" spans="1:1" ht="18" customHeight="1" x14ac:dyDescent="0.25">
      <c r="A137" t="str">
        <f ca="1">CONCATENATE("M421 I7 J12 Z",INDIRECT(ADDRESS(15-7,12+1)))</f>
        <v>M421 I7 J12 Z0</v>
      </c>
    </row>
    <row r="138" spans="1:1" ht="18" customHeight="1" x14ac:dyDescent="0.25">
      <c r="A138" t="str">
        <f ca="1">CONCATENATE("M421 I7 J13 Z",INDIRECT(ADDRESS(15-7,13+1)))</f>
        <v>M421 I7 J13 Z0</v>
      </c>
    </row>
    <row r="139" spans="1:1" ht="18" customHeight="1" x14ac:dyDescent="0.25">
      <c r="A139" t="str">
        <f ca="1">CONCATENATE("M421 I7 J14 Z",INDIRECT(ADDRESS(15-7,14+1)))</f>
        <v>M421 I7 J14 Z0</v>
      </c>
    </row>
    <row r="140" spans="1:1" ht="18" customHeight="1" x14ac:dyDescent="0.25">
      <c r="A140" t="str">
        <f ca="1">CONCATENATE("M421 I8 J0 Z",INDIRECT(ADDRESS(15-8,0+1)))</f>
        <v>M421 I8 J0 Z0</v>
      </c>
    </row>
    <row r="141" spans="1:1" ht="18" customHeight="1" x14ac:dyDescent="0.25">
      <c r="A141" t="str">
        <f ca="1">CONCATENATE("M421 I8 J1 Z",INDIRECT(ADDRESS(15-8,1+1)))</f>
        <v>M421 I8 J1 Z0</v>
      </c>
    </row>
    <row r="142" spans="1:1" ht="18" customHeight="1" x14ac:dyDescent="0.25">
      <c r="A142" t="str">
        <f ca="1">CONCATENATE("M421 I8 J2 Z",INDIRECT(ADDRESS(15-8,2+1)))</f>
        <v>M421 I8 J2 Z0</v>
      </c>
    </row>
    <row r="143" spans="1:1" ht="18" customHeight="1" x14ac:dyDescent="0.25">
      <c r="A143" t="str">
        <f ca="1">CONCATENATE("M421 I8 J3 Z",INDIRECT(ADDRESS(15-8,3+1)))</f>
        <v>M421 I8 J3 Z0</v>
      </c>
    </row>
    <row r="144" spans="1:1" ht="18" customHeight="1" x14ac:dyDescent="0.25">
      <c r="A144" t="str">
        <f ca="1">CONCATENATE("M421 I8 J4 Z",INDIRECT(ADDRESS(15-8,4+1)))</f>
        <v>M421 I8 J4 Z0</v>
      </c>
    </row>
    <row r="145" spans="1:1" ht="18" customHeight="1" x14ac:dyDescent="0.25">
      <c r="A145" t="str">
        <f ca="1">CONCATENATE("M421 I8 J5 Z",INDIRECT(ADDRESS(15-8,5+1)))</f>
        <v>M421 I8 J5 Z0</v>
      </c>
    </row>
    <row r="146" spans="1:1" ht="18" customHeight="1" x14ac:dyDescent="0.25">
      <c r="A146" t="str">
        <f ca="1">CONCATENATE("M421 I8 J6 Z",INDIRECT(ADDRESS(15-8,6+1)))</f>
        <v>M421 I8 J6 Z0</v>
      </c>
    </row>
    <row r="147" spans="1:1" ht="18" customHeight="1" x14ac:dyDescent="0.25">
      <c r="A147" t="str">
        <f ca="1">CONCATENATE("M421 I8 J7 Z",INDIRECT(ADDRESS(15-8,7+1)))</f>
        <v>M421 I8 J7 Z0</v>
      </c>
    </row>
    <row r="148" spans="1:1" ht="18" customHeight="1" x14ac:dyDescent="0.25">
      <c r="A148" t="str">
        <f ca="1">CONCATENATE("M421 I8 J8 Z",INDIRECT(ADDRESS(15-8,8+1)))</f>
        <v>M421 I8 J8 Z0</v>
      </c>
    </row>
    <row r="149" spans="1:1" ht="18" customHeight="1" x14ac:dyDescent="0.25">
      <c r="A149" t="str">
        <f ca="1">CONCATENATE("M421 I8 J9 Z",INDIRECT(ADDRESS(15-8,9+1)))</f>
        <v>M421 I8 J9 Z0</v>
      </c>
    </row>
    <row r="150" spans="1:1" ht="18" customHeight="1" x14ac:dyDescent="0.25">
      <c r="A150" t="str">
        <f ca="1">CONCATENATE("M421 I8 J10 Z",INDIRECT(ADDRESS(15-8,10+1)))</f>
        <v>M421 I8 J10 Z0</v>
      </c>
    </row>
    <row r="151" spans="1:1" ht="18" customHeight="1" x14ac:dyDescent="0.25">
      <c r="A151" t="str">
        <f ca="1">CONCATENATE("M421 I8 J11 Z",INDIRECT(ADDRESS(15-8,11+1)))</f>
        <v>M421 I8 J11 Z0</v>
      </c>
    </row>
    <row r="152" spans="1:1" ht="18" customHeight="1" x14ac:dyDescent="0.25">
      <c r="A152" t="str">
        <f ca="1">CONCATENATE("M421 I8 J12 Z",INDIRECT(ADDRESS(15-8,12+1)))</f>
        <v>M421 I8 J12 Z0</v>
      </c>
    </row>
    <row r="153" spans="1:1" ht="18" customHeight="1" x14ac:dyDescent="0.25">
      <c r="A153" t="str">
        <f ca="1">CONCATENATE("M421 I8 J13 Z",INDIRECT(ADDRESS(15-8,13+1)))</f>
        <v>M421 I8 J13 Z0</v>
      </c>
    </row>
    <row r="154" spans="1:1" ht="18" customHeight="1" x14ac:dyDescent="0.25">
      <c r="A154" t="str">
        <f ca="1">CONCATENATE("M421 I8 J14 Z",INDIRECT(ADDRESS(15-8,14+1)))</f>
        <v>M421 I8 J14 Z0</v>
      </c>
    </row>
    <row r="155" spans="1:1" ht="18" customHeight="1" x14ac:dyDescent="0.25">
      <c r="A155" t="str">
        <f ca="1">CONCATENATE("M421 I9 J0 Z",INDIRECT(ADDRESS(15-9,0+1)))</f>
        <v>M421 I9 J0 Z0</v>
      </c>
    </row>
    <row r="156" spans="1:1" ht="18" customHeight="1" x14ac:dyDescent="0.25">
      <c r="A156" t="str">
        <f ca="1">CONCATENATE("M421 I9 J1 Z",INDIRECT(ADDRESS(15-9,1+1)))</f>
        <v>M421 I9 J1 Z0</v>
      </c>
    </row>
    <row r="157" spans="1:1" ht="18" customHeight="1" x14ac:dyDescent="0.25">
      <c r="A157" t="str">
        <f ca="1">CONCATENATE("M421 I9 J2 Z",INDIRECT(ADDRESS(15-9,2+1)))</f>
        <v>M421 I9 J2 Z0</v>
      </c>
    </row>
    <row r="158" spans="1:1" ht="18" customHeight="1" x14ac:dyDescent="0.25">
      <c r="A158" t="str">
        <f ca="1">CONCATENATE("M421 I9 J3 Z",INDIRECT(ADDRESS(15-9,3+1)))</f>
        <v>M421 I9 J3 Z0</v>
      </c>
    </row>
    <row r="159" spans="1:1" ht="18" customHeight="1" x14ac:dyDescent="0.25">
      <c r="A159" t="str">
        <f ca="1">CONCATENATE("M421 I9 J4 Z",INDIRECT(ADDRESS(15-9,4+1)))</f>
        <v>M421 I9 J4 Z0</v>
      </c>
    </row>
    <row r="160" spans="1:1" ht="18" customHeight="1" x14ac:dyDescent="0.25">
      <c r="A160" t="str">
        <f ca="1">CONCATENATE("M421 I9 J5 Z",INDIRECT(ADDRESS(15-9,5+1)))</f>
        <v>M421 I9 J5 Z0</v>
      </c>
    </row>
    <row r="161" spans="1:1" ht="18" customHeight="1" x14ac:dyDescent="0.25">
      <c r="A161" t="str">
        <f ca="1">CONCATENATE("M421 I9 J6 Z",INDIRECT(ADDRESS(15-9,6+1)))</f>
        <v>M421 I9 J6 Z0</v>
      </c>
    </row>
    <row r="162" spans="1:1" ht="18" customHeight="1" x14ac:dyDescent="0.25">
      <c r="A162" t="str">
        <f ca="1">CONCATENATE("M421 I9 J7 Z",INDIRECT(ADDRESS(15-9,7+1)))</f>
        <v>M421 I9 J7 Z0</v>
      </c>
    </row>
    <row r="163" spans="1:1" ht="18" customHeight="1" x14ac:dyDescent="0.25">
      <c r="A163" t="str">
        <f ca="1">CONCATENATE("M421 I9 J8 Z",INDIRECT(ADDRESS(15-9,8+1)))</f>
        <v>M421 I9 J8 Z0</v>
      </c>
    </row>
    <row r="164" spans="1:1" ht="18" customHeight="1" x14ac:dyDescent="0.25">
      <c r="A164" t="str">
        <f ca="1">CONCATENATE("M421 I9 J9 Z",INDIRECT(ADDRESS(15-9,9+1)))</f>
        <v>M421 I9 J9 Z0</v>
      </c>
    </row>
    <row r="165" spans="1:1" ht="18" customHeight="1" x14ac:dyDescent="0.25">
      <c r="A165" t="str">
        <f ca="1">CONCATENATE("M421 I9 J10 Z",INDIRECT(ADDRESS(15-9,10+1)))</f>
        <v>M421 I9 J10 Z0</v>
      </c>
    </row>
    <row r="166" spans="1:1" ht="18" customHeight="1" x14ac:dyDescent="0.25">
      <c r="A166" t="str">
        <f ca="1">CONCATENATE("M421 I9 J11 Z",INDIRECT(ADDRESS(15-9,11+1)))</f>
        <v>M421 I9 J11 Z0</v>
      </c>
    </row>
    <row r="167" spans="1:1" ht="18" customHeight="1" x14ac:dyDescent="0.25">
      <c r="A167" t="str">
        <f ca="1">CONCATENATE("M421 I9 J12 Z",INDIRECT(ADDRESS(15-9,12+1)))</f>
        <v>M421 I9 J12 Z0</v>
      </c>
    </row>
    <row r="168" spans="1:1" ht="18" customHeight="1" x14ac:dyDescent="0.25">
      <c r="A168" t="str">
        <f ca="1">CONCATENATE("M421 I9 J13 Z",INDIRECT(ADDRESS(15-9,13+1)))</f>
        <v>M421 I9 J13 Z0</v>
      </c>
    </row>
    <row r="169" spans="1:1" ht="18" customHeight="1" x14ac:dyDescent="0.25">
      <c r="A169" t="str">
        <f ca="1">CONCATENATE("M421 I9 J14 Z",INDIRECT(ADDRESS(15-9,14+1)))</f>
        <v>M421 I9 J14 Z0</v>
      </c>
    </row>
    <row r="170" spans="1:1" ht="18" customHeight="1" x14ac:dyDescent="0.25">
      <c r="A170" t="str">
        <f ca="1">CONCATENATE("M421 I10 J0 Z",INDIRECT(ADDRESS(15-10,0+1)))</f>
        <v>M421 I10 J0 Z0</v>
      </c>
    </row>
    <row r="171" spans="1:1" ht="18" customHeight="1" x14ac:dyDescent="0.25">
      <c r="A171" t="str">
        <f ca="1">CONCATENATE("M421 I10 J1 Z",INDIRECT(ADDRESS(15-10,1+1)))</f>
        <v>M421 I10 J1 Z0</v>
      </c>
    </row>
    <row r="172" spans="1:1" ht="18" customHeight="1" x14ac:dyDescent="0.25">
      <c r="A172" t="str">
        <f ca="1">CONCATENATE("M421 I10 J2 Z",INDIRECT(ADDRESS(15-10,2+1)))</f>
        <v>M421 I10 J2 Z0</v>
      </c>
    </row>
    <row r="173" spans="1:1" ht="18" customHeight="1" x14ac:dyDescent="0.25">
      <c r="A173" t="str">
        <f ca="1">CONCATENATE("M421 I10 J3 Z",INDIRECT(ADDRESS(15-10,3+1)))</f>
        <v>M421 I10 J3 Z0</v>
      </c>
    </row>
    <row r="174" spans="1:1" ht="18" customHeight="1" x14ac:dyDescent="0.25">
      <c r="A174" t="str">
        <f ca="1">CONCATENATE("M421 I10 J4 Z",INDIRECT(ADDRESS(15-10,4+1)))</f>
        <v>M421 I10 J4 Z0</v>
      </c>
    </row>
    <row r="175" spans="1:1" ht="18" customHeight="1" x14ac:dyDescent="0.25">
      <c r="A175" t="str">
        <f ca="1">CONCATENATE("M421 I10 J5 Z",INDIRECT(ADDRESS(15-10,5+1)))</f>
        <v>M421 I10 J5 Z0</v>
      </c>
    </row>
    <row r="176" spans="1:1" ht="18" customHeight="1" x14ac:dyDescent="0.25">
      <c r="A176" t="str">
        <f ca="1">CONCATENATE("M421 I10 J6 Z",INDIRECT(ADDRESS(15-10,6+1)))</f>
        <v>M421 I10 J6 Z0</v>
      </c>
    </row>
    <row r="177" spans="1:1" ht="18" customHeight="1" x14ac:dyDescent="0.25">
      <c r="A177" t="str">
        <f ca="1">CONCATENATE("M421 I10 J7 Z",INDIRECT(ADDRESS(15-10,7+1)))</f>
        <v>M421 I10 J7 Z0</v>
      </c>
    </row>
    <row r="178" spans="1:1" ht="18" customHeight="1" x14ac:dyDescent="0.25">
      <c r="A178" t="str">
        <f ca="1">CONCATENATE("M421 I10 J8 Z",INDIRECT(ADDRESS(15-10,8+1)))</f>
        <v>M421 I10 J8 Z0</v>
      </c>
    </row>
    <row r="179" spans="1:1" ht="18" customHeight="1" x14ac:dyDescent="0.25">
      <c r="A179" t="str">
        <f ca="1">CONCATENATE("M421 I10 J9 Z",INDIRECT(ADDRESS(15-10,9+1)))</f>
        <v>M421 I10 J9 Z0</v>
      </c>
    </row>
    <row r="180" spans="1:1" ht="18" customHeight="1" x14ac:dyDescent="0.25">
      <c r="A180" t="str">
        <f ca="1">CONCATENATE("M421 I10 J10 Z",INDIRECT(ADDRESS(15-10,10+1)))</f>
        <v>M421 I10 J10 Z0</v>
      </c>
    </row>
    <row r="181" spans="1:1" ht="18" customHeight="1" x14ac:dyDescent="0.25">
      <c r="A181" t="str">
        <f ca="1">CONCATENATE("M421 I10 J11 Z",INDIRECT(ADDRESS(15-10,11+1)))</f>
        <v>M421 I10 J11 Z0</v>
      </c>
    </row>
    <row r="182" spans="1:1" ht="18" customHeight="1" x14ac:dyDescent="0.25">
      <c r="A182" t="str">
        <f ca="1">CONCATENATE("M421 I10 J12 Z",INDIRECT(ADDRESS(15-10,12+1)))</f>
        <v>M421 I10 J12 Z0</v>
      </c>
    </row>
    <row r="183" spans="1:1" ht="18" customHeight="1" x14ac:dyDescent="0.25">
      <c r="A183" t="str">
        <f ca="1">CONCATENATE("M421 I10 J13 Z",INDIRECT(ADDRESS(15-10,13+1)))</f>
        <v>M421 I10 J13 Z0</v>
      </c>
    </row>
    <row r="184" spans="1:1" ht="18" customHeight="1" x14ac:dyDescent="0.25">
      <c r="A184" t="str">
        <f ca="1">CONCATENATE("M421 I10 J14 Z",INDIRECT(ADDRESS(15-10,14+1)))</f>
        <v>M421 I10 J14 Z0</v>
      </c>
    </row>
    <row r="185" spans="1:1" ht="18" customHeight="1" x14ac:dyDescent="0.25">
      <c r="A185" t="str">
        <f ca="1">CONCATENATE("M421 I11 J0 Z",INDIRECT(ADDRESS(15-11,0+1)))</f>
        <v>M421 I11 J0 Z0</v>
      </c>
    </row>
    <row r="186" spans="1:1" ht="18" customHeight="1" x14ac:dyDescent="0.25">
      <c r="A186" t="str">
        <f ca="1">CONCATENATE("M421 I11 J1 Z",INDIRECT(ADDRESS(15-11,1+1)))</f>
        <v>M421 I11 J1 Z0</v>
      </c>
    </row>
    <row r="187" spans="1:1" ht="18" customHeight="1" x14ac:dyDescent="0.25">
      <c r="A187" t="str">
        <f ca="1">CONCATENATE("M421 I11 J2 Z",INDIRECT(ADDRESS(15-11,2+1)))</f>
        <v>M421 I11 J2 Z0</v>
      </c>
    </row>
    <row r="188" spans="1:1" ht="18" customHeight="1" x14ac:dyDescent="0.25">
      <c r="A188" t="str">
        <f ca="1">CONCATENATE("M421 I11 J3 Z",INDIRECT(ADDRESS(15-11,3+1)))</f>
        <v>M421 I11 J3 Z0</v>
      </c>
    </row>
    <row r="189" spans="1:1" ht="18" customHeight="1" x14ac:dyDescent="0.25">
      <c r="A189" t="str">
        <f ca="1">CONCATENATE("M421 I11 J4 Z",INDIRECT(ADDRESS(15-11,4+1)))</f>
        <v>M421 I11 J4 Z0</v>
      </c>
    </row>
    <row r="190" spans="1:1" ht="18" customHeight="1" x14ac:dyDescent="0.25">
      <c r="A190" t="str">
        <f ca="1">CONCATENATE("M421 I11 J5 Z",INDIRECT(ADDRESS(15-11,5+1)))</f>
        <v>M421 I11 J5 Z0</v>
      </c>
    </row>
    <row r="191" spans="1:1" ht="18" customHeight="1" x14ac:dyDescent="0.25">
      <c r="A191" t="str">
        <f ca="1">CONCATENATE("M421 I11 J6 Z",INDIRECT(ADDRESS(15-11,6+1)))</f>
        <v>M421 I11 J6 Z0</v>
      </c>
    </row>
    <row r="192" spans="1:1" ht="18" customHeight="1" x14ac:dyDescent="0.25">
      <c r="A192" t="str">
        <f ca="1">CONCATENATE("M421 I11 J7 Z",INDIRECT(ADDRESS(15-11,7+1)))</f>
        <v>M421 I11 J7 Z0</v>
      </c>
    </row>
    <row r="193" spans="1:1" ht="18" customHeight="1" x14ac:dyDescent="0.25">
      <c r="A193" t="str">
        <f ca="1">CONCATENATE("M421 I11 J8 Z",INDIRECT(ADDRESS(15-11,8+1)))</f>
        <v>M421 I11 J8 Z0</v>
      </c>
    </row>
    <row r="194" spans="1:1" ht="18" customHeight="1" x14ac:dyDescent="0.25">
      <c r="A194" t="str">
        <f ca="1">CONCATENATE("M421 I11 J9 Z",INDIRECT(ADDRESS(15-11,9+1)))</f>
        <v>M421 I11 J9 Z0</v>
      </c>
    </row>
    <row r="195" spans="1:1" ht="18" customHeight="1" x14ac:dyDescent="0.25">
      <c r="A195" t="str">
        <f ca="1">CONCATENATE("M421 I11 J10 Z",INDIRECT(ADDRESS(15-11,10+1)))</f>
        <v>M421 I11 J10 Z0</v>
      </c>
    </row>
    <row r="196" spans="1:1" ht="18" customHeight="1" x14ac:dyDescent="0.25">
      <c r="A196" t="str">
        <f ca="1">CONCATENATE("M421 I11 J11 Z",INDIRECT(ADDRESS(15-11,11+1)))</f>
        <v>M421 I11 J11 Z0</v>
      </c>
    </row>
    <row r="197" spans="1:1" ht="18" customHeight="1" x14ac:dyDescent="0.25">
      <c r="A197" t="str">
        <f ca="1">CONCATENATE("M421 I11 J12 Z",INDIRECT(ADDRESS(15-11,12+1)))</f>
        <v>M421 I11 J12 Z0</v>
      </c>
    </row>
    <row r="198" spans="1:1" ht="18" customHeight="1" x14ac:dyDescent="0.25">
      <c r="A198" t="str">
        <f ca="1">CONCATENATE("M421 I11 J13 Z",INDIRECT(ADDRESS(15-11,13+1)))</f>
        <v>M421 I11 J13 Z0</v>
      </c>
    </row>
    <row r="199" spans="1:1" ht="18" customHeight="1" x14ac:dyDescent="0.25">
      <c r="A199" t="str">
        <f ca="1">CONCATENATE("M421 I11 J14 Z",INDIRECT(ADDRESS(15-11,14+1)))</f>
        <v>M421 I11 J14 Z0</v>
      </c>
    </row>
    <row r="200" spans="1:1" ht="18" customHeight="1" x14ac:dyDescent="0.25">
      <c r="A200" t="str">
        <f ca="1">CONCATENATE("M421 I12 J0 Z",INDIRECT(ADDRESS(15-12,0+1)))</f>
        <v>M421 I12 J0 Z0</v>
      </c>
    </row>
    <row r="201" spans="1:1" ht="18" customHeight="1" x14ac:dyDescent="0.25">
      <c r="A201" t="str">
        <f ca="1">CONCATENATE("M421 I12 J1 Z",INDIRECT(ADDRESS(15-12,1+1)))</f>
        <v>M421 I12 J1 Z0</v>
      </c>
    </row>
    <row r="202" spans="1:1" ht="18" customHeight="1" x14ac:dyDescent="0.25">
      <c r="A202" t="str">
        <f ca="1">CONCATENATE("M421 I12 J2 Z",INDIRECT(ADDRESS(15-12,2+1)))</f>
        <v>M421 I12 J2 Z0</v>
      </c>
    </row>
    <row r="203" spans="1:1" ht="18" customHeight="1" x14ac:dyDescent="0.25">
      <c r="A203" t="str">
        <f ca="1">CONCATENATE("M421 I12 J3 Z",INDIRECT(ADDRESS(15-12,3+1)))</f>
        <v>M421 I12 J3 Z0</v>
      </c>
    </row>
    <row r="204" spans="1:1" ht="18" customHeight="1" x14ac:dyDescent="0.25">
      <c r="A204" t="str">
        <f ca="1">CONCATENATE("M421 I12 J4 Z",INDIRECT(ADDRESS(15-12,4+1)))</f>
        <v>M421 I12 J4 Z0</v>
      </c>
    </row>
    <row r="205" spans="1:1" ht="18" customHeight="1" x14ac:dyDescent="0.25">
      <c r="A205" t="str">
        <f ca="1">CONCATENATE("M421 I12 J5 Z",INDIRECT(ADDRESS(15-12,5+1)))</f>
        <v>M421 I12 J5 Z0</v>
      </c>
    </row>
    <row r="206" spans="1:1" ht="18" customHeight="1" x14ac:dyDescent="0.25">
      <c r="A206" t="str">
        <f ca="1">CONCATENATE("M421 I12 J6 Z",INDIRECT(ADDRESS(15-12,6+1)))</f>
        <v>M421 I12 J6 Z0</v>
      </c>
    </row>
    <row r="207" spans="1:1" ht="18" customHeight="1" x14ac:dyDescent="0.25">
      <c r="A207" t="str">
        <f ca="1">CONCATENATE("M421 I12 J7 Z",INDIRECT(ADDRESS(15-12,7+1)))</f>
        <v>M421 I12 J7 Z0</v>
      </c>
    </row>
    <row r="208" spans="1:1" ht="18" customHeight="1" x14ac:dyDescent="0.25">
      <c r="A208" t="str">
        <f ca="1">CONCATENATE("M421 I12 J8 Z",INDIRECT(ADDRESS(15-12,8+1)))</f>
        <v>M421 I12 J8 Z0</v>
      </c>
    </row>
    <row r="209" spans="1:1" ht="18" customHeight="1" x14ac:dyDescent="0.25">
      <c r="A209" t="str">
        <f ca="1">CONCATENATE("M421 I12 J9 Z",INDIRECT(ADDRESS(15-12,9+1)))</f>
        <v>M421 I12 J9 Z0</v>
      </c>
    </row>
    <row r="210" spans="1:1" ht="18" customHeight="1" x14ac:dyDescent="0.25">
      <c r="A210" t="str">
        <f ca="1">CONCATENATE("M421 I12 J10 Z",INDIRECT(ADDRESS(15-12,10+1)))</f>
        <v>M421 I12 J10 Z0</v>
      </c>
    </row>
    <row r="211" spans="1:1" ht="18" customHeight="1" x14ac:dyDescent="0.25">
      <c r="A211" t="str">
        <f ca="1">CONCATENATE("M421 I12 J11 Z",INDIRECT(ADDRESS(15-12,11+1)))</f>
        <v>M421 I12 J11 Z0</v>
      </c>
    </row>
    <row r="212" spans="1:1" ht="18" customHeight="1" x14ac:dyDescent="0.25">
      <c r="A212" t="str">
        <f ca="1">CONCATENATE("M421 I12 J12 Z",INDIRECT(ADDRESS(15-12,12+1)))</f>
        <v>M421 I12 J12 Z0</v>
      </c>
    </row>
    <row r="213" spans="1:1" ht="18" customHeight="1" x14ac:dyDescent="0.25">
      <c r="A213" t="str">
        <f ca="1">CONCATENATE("M421 I12 J13 Z",INDIRECT(ADDRESS(15-12,13+1)))</f>
        <v>M421 I12 J13 Z0</v>
      </c>
    </row>
    <row r="214" spans="1:1" ht="18" customHeight="1" x14ac:dyDescent="0.25">
      <c r="A214" t="str">
        <f ca="1">CONCATENATE("M421 I12 J14 Z",INDIRECT(ADDRESS(15-12,14+1)))</f>
        <v>M421 I12 J14 Z0</v>
      </c>
    </row>
    <row r="215" spans="1:1" ht="18" customHeight="1" x14ac:dyDescent="0.25">
      <c r="A215" t="str">
        <f ca="1">CONCATENATE("M421 I13 J0 Z",INDIRECT(ADDRESS(15-13,0+1)))</f>
        <v>M421 I13 J0 Z0</v>
      </c>
    </row>
    <row r="216" spans="1:1" ht="18" customHeight="1" x14ac:dyDescent="0.25">
      <c r="A216" t="str">
        <f ca="1">CONCATENATE("M421 I13 J1 Z",INDIRECT(ADDRESS(15-13,1+1)))</f>
        <v>M421 I13 J1 Z0</v>
      </c>
    </row>
    <row r="217" spans="1:1" ht="18" customHeight="1" x14ac:dyDescent="0.25">
      <c r="A217" t="str">
        <f ca="1">CONCATENATE("M421 I13 J2 Z",INDIRECT(ADDRESS(15-13,2+1)))</f>
        <v>M421 I13 J2 Z0</v>
      </c>
    </row>
    <row r="218" spans="1:1" ht="18" customHeight="1" x14ac:dyDescent="0.25">
      <c r="A218" t="str">
        <f ca="1">CONCATENATE("M421 I13 J3 Z",INDIRECT(ADDRESS(15-13,3+1)))</f>
        <v>M421 I13 J3 Z0</v>
      </c>
    </row>
    <row r="219" spans="1:1" ht="18" customHeight="1" x14ac:dyDescent="0.25">
      <c r="A219" t="str">
        <f ca="1">CONCATENATE("M421 I13 J4 Z",INDIRECT(ADDRESS(15-13,4+1)))</f>
        <v>M421 I13 J4 Z0</v>
      </c>
    </row>
    <row r="220" spans="1:1" ht="18" customHeight="1" x14ac:dyDescent="0.25">
      <c r="A220" t="str">
        <f ca="1">CONCATENATE("M421 I13 J5 Z",INDIRECT(ADDRESS(15-13,5+1)))</f>
        <v>M421 I13 J5 Z0</v>
      </c>
    </row>
    <row r="221" spans="1:1" ht="18" customHeight="1" x14ac:dyDescent="0.25">
      <c r="A221" t="str">
        <f ca="1">CONCATENATE("M421 I13 J6 Z",INDIRECT(ADDRESS(15-13,6+1)))</f>
        <v>M421 I13 J6 Z0</v>
      </c>
    </row>
    <row r="222" spans="1:1" ht="18" customHeight="1" x14ac:dyDescent="0.25">
      <c r="A222" t="str">
        <f ca="1">CONCATENATE("M421 I13 J7 Z",INDIRECT(ADDRESS(15-13,7+1)))</f>
        <v>M421 I13 J7 Z0</v>
      </c>
    </row>
    <row r="223" spans="1:1" ht="18" customHeight="1" x14ac:dyDescent="0.25">
      <c r="A223" t="str">
        <f ca="1">CONCATENATE("M421 I13 J8 Z",INDIRECT(ADDRESS(15-13,8+1)))</f>
        <v>M421 I13 J8 Z0</v>
      </c>
    </row>
    <row r="224" spans="1:1" ht="18" customHeight="1" x14ac:dyDescent="0.25">
      <c r="A224" t="str">
        <f ca="1">CONCATENATE("M421 I13 J9 Z",INDIRECT(ADDRESS(15-13,9+1)))</f>
        <v>M421 I13 J9 Z0</v>
      </c>
    </row>
    <row r="225" spans="1:1" ht="18" customHeight="1" x14ac:dyDescent="0.25">
      <c r="A225" t="str">
        <f ca="1">CONCATENATE("M421 I13 J10 Z",INDIRECT(ADDRESS(15-13,10+1)))</f>
        <v>M421 I13 J10 Z0</v>
      </c>
    </row>
    <row r="226" spans="1:1" ht="18" customHeight="1" x14ac:dyDescent="0.25">
      <c r="A226" t="str">
        <f ca="1">CONCATENATE("M421 I13 J11 Z",INDIRECT(ADDRESS(15-13,11+1)))</f>
        <v>M421 I13 J11 Z0</v>
      </c>
    </row>
    <row r="227" spans="1:1" ht="18" customHeight="1" x14ac:dyDescent="0.25">
      <c r="A227" t="str">
        <f ca="1">CONCATENATE("M421 I13 J12 Z",INDIRECT(ADDRESS(15-13,12+1)))</f>
        <v>M421 I13 J12 Z0</v>
      </c>
    </row>
    <row r="228" spans="1:1" ht="18" customHeight="1" x14ac:dyDescent="0.25">
      <c r="A228" t="str">
        <f ca="1">CONCATENATE("M421 I13 J13 Z",INDIRECT(ADDRESS(15-13,13+1)))</f>
        <v>M421 I13 J13 Z0</v>
      </c>
    </row>
    <row r="229" spans="1:1" ht="18" customHeight="1" x14ac:dyDescent="0.25">
      <c r="A229" t="str">
        <f ca="1">CONCATENATE("M421 I13 J14 Z",INDIRECT(ADDRESS(15-13,14+1)))</f>
        <v>M421 I13 J14 Z0</v>
      </c>
    </row>
    <row r="230" spans="1:1" ht="18" customHeight="1" x14ac:dyDescent="0.25">
      <c r="A230" t="str">
        <f ca="1">CONCATENATE("M421 I14 J0 Z",INDIRECT(ADDRESS(15-14,0+1)))</f>
        <v>M421 I14 J0 Z0</v>
      </c>
    </row>
    <row r="231" spans="1:1" ht="18" customHeight="1" x14ac:dyDescent="0.25">
      <c r="A231" t="str">
        <f ca="1">CONCATENATE("M421 I14 J1 Z",INDIRECT(ADDRESS(15-14,1+1)))</f>
        <v>M421 I14 J1 Z0</v>
      </c>
    </row>
    <row r="232" spans="1:1" ht="18" customHeight="1" x14ac:dyDescent="0.25">
      <c r="A232" t="str">
        <f ca="1">CONCATENATE("M421 I14 J2 Z",INDIRECT(ADDRESS(15-14,2+1)))</f>
        <v>M421 I14 J2 Z0</v>
      </c>
    </row>
    <row r="233" spans="1:1" ht="18" customHeight="1" x14ac:dyDescent="0.25">
      <c r="A233" t="str">
        <f ca="1">CONCATENATE("M421 I14 J3 Z",INDIRECT(ADDRESS(15-14,3+1)))</f>
        <v>M421 I14 J3 Z0</v>
      </c>
    </row>
    <row r="234" spans="1:1" ht="18" customHeight="1" x14ac:dyDescent="0.25">
      <c r="A234" t="str">
        <f ca="1">CONCATENATE("M421 I14 J4 Z",INDIRECT(ADDRESS(15-14,4+1)))</f>
        <v>M421 I14 J4 Z0</v>
      </c>
    </row>
    <row r="235" spans="1:1" ht="18" customHeight="1" x14ac:dyDescent="0.25">
      <c r="A235" t="str">
        <f ca="1">CONCATENATE("M421 I14 J5 Z",INDIRECT(ADDRESS(15-14,5+1)))</f>
        <v>M421 I14 J5 Z0</v>
      </c>
    </row>
    <row r="236" spans="1:1" ht="18" customHeight="1" x14ac:dyDescent="0.25">
      <c r="A236" t="str">
        <f ca="1">CONCATENATE("M421 I14 J6 Z",INDIRECT(ADDRESS(15-14,6+1)))</f>
        <v>M421 I14 J6 Z0</v>
      </c>
    </row>
    <row r="237" spans="1:1" ht="18" customHeight="1" x14ac:dyDescent="0.25">
      <c r="A237" t="str">
        <f ca="1">CONCATENATE("M421 I14 J7 Z",INDIRECT(ADDRESS(15-14,7+1)))</f>
        <v>M421 I14 J7 Z0</v>
      </c>
    </row>
    <row r="238" spans="1:1" ht="18" customHeight="1" x14ac:dyDescent="0.25">
      <c r="A238" t="str">
        <f ca="1">CONCATENATE("M421 I14 J8 Z",INDIRECT(ADDRESS(15-14,8+1)))</f>
        <v>M421 I14 J8 Z0</v>
      </c>
    </row>
    <row r="239" spans="1:1" ht="18" customHeight="1" x14ac:dyDescent="0.25">
      <c r="A239" t="str">
        <f ca="1">CONCATENATE("M421 I14 J9 Z",INDIRECT(ADDRESS(15-14,9+1)))</f>
        <v>M421 I14 J9 Z0</v>
      </c>
    </row>
    <row r="240" spans="1:1" ht="18" customHeight="1" x14ac:dyDescent="0.25">
      <c r="A240" t="str">
        <f ca="1">CONCATENATE("M421 I14 J10 Z",INDIRECT(ADDRESS(15-14,10+1)))</f>
        <v>M421 I14 J10 Z0</v>
      </c>
    </row>
    <row r="241" spans="1:1" ht="18" customHeight="1" x14ac:dyDescent="0.25">
      <c r="A241" t="str">
        <f ca="1">CONCATENATE("M421 I14 J11 Z",INDIRECT(ADDRESS(15-14,11+1)))</f>
        <v>M421 I14 J11 Z0</v>
      </c>
    </row>
    <row r="242" spans="1:1" ht="18" customHeight="1" x14ac:dyDescent="0.25">
      <c r="A242" t="str">
        <f ca="1">CONCATENATE("M421 I14 J12 Z",INDIRECT(ADDRESS(15-14,12+1)))</f>
        <v>M421 I14 J12 Z0</v>
      </c>
    </row>
    <row r="243" spans="1:1" ht="18" customHeight="1" x14ac:dyDescent="0.25">
      <c r="A243" t="str">
        <f ca="1">CONCATENATE("M421 I14 J13 Z",INDIRECT(ADDRESS(15-14,13+1)))</f>
        <v>M421 I14 J13 Z0</v>
      </c>
    </row>
    <row r="244" spans="1:1" ht="18" customHeight="1" x14ac:dyDescent="0.25">
      <c r="A244" t="str">
        <f ca="1">CONCATENATE("M421 I14 J14 Z",INDIRECT(ADDRESS(15-14,14+1)))</f>
        <v>M421 I14 J14 Z0</v>
      </c>
    </row>
  </sheetData>
  <conditionalFormatting sqref="A1:O15">
    <cfRule type="colorScale" priority="2">
      <colorScale>
        <cfvo type="min"/>
        <cfvo type="percentile" val="50"/>
        <cfvo type="max"/>
        <color rgb="FFF8696B"/>
        <color rgb="FFFFEB84"/>
        <color rgb="FF63BE7B"/>
      </colorScale>
    </cfRule>
  </conditionalFormatting>
  <conditionalFormatting sqref="Q1:AE15">
    <cfRule type="colorScale" priority="1">
      <colorScale>
        <cfvo type="min"/>
        <cfvo type="percentile" val="50"/>
        <cfvo type="max"/>
        <color rgb="FFF8696B"/>
        <color rgb="FFFFEB84"/>
        <color rgb="FF63BE7B"/>
      </colorScale>
    </cfRule>
  </conditionalFormatting>
  <pageMargins left="0.7" right="0.7" top="0.75" bottom="0.75" header="0.3" footer="0.3"/>
  <pageSetup scale="16"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4E013-1CD7-4E28-8483-986429B29960}">
  <dimension ref="A1:AE244"/>
  <sheetViews>
    <sheetView tabSelected="1" workbookViewId="0">
      <selection activeCell="N22" sqref="N22"/>
    </sheetView>
  </sheetViews>
  <sheetFormatPr defaultColWidth="7.42578125" defaultRowHeight="18" customHeight="1" x14ac:dyDescent="0.25"/>
  <sheetData>
    <row r="1" spans="1:31" ht="18" customHeight="1" x14ac:dyDescent="0.25">
      <c r="A1">
        <f>Reference!A1+'Reference plus correction'!Q1</f>
        <v>0</v>
      </c>
      <c r="B1">
        <f>Reference!B1+'Reference plus correction'!R1</f>
        <v>0</v>
      </c>
      <c r="C1">
        <f>Reference!C1+'Reference plus correction'!S1</f>
        <v>0</v>
      </c>
      <c r="D1">
        <f>Reference!D1+'Reference plus correction'!T1</f>
        <v>0</v>
      </c>
      <c r="E1">
        <f>Reference!E1+'Reference plus correction'!U1</f>
        <v>0</v>
      </c>
      <c r="F1">
        <f>Reference!F1+'Reference plus correction'!V1</f>
        <v>0</v>
      </c>
      <c r="G1">
        <f>Reference!G1+'Reference plus correction'!W1</f>
        <v>0</v>
      </c>
      <c r="H1">
        <f>Reference!H1+'Reference plus correction'!X1</f>
        <v>0</v>
      </c>
      <c r="I1">
        <f>Reference!I1+'Reference plus correction'!Y1</f>
        <v>0</v>
      </c>
      <c r="J1">
        <f>Reference!J1+'Reference plus correction'!Z1</f>
        <v>0</v>
      </c>
      <c r="K1">
        <f>Reference!K1+'Reference plus correction'!AA1</f>
        <v>0</v>
      </c>
      <c r="L1">
        <f>Reference!L1+'Reference plus correction'!AB1</f>
        <v>0</v>
      </c>
      <c r="M1">
        <f>Reference!M1+'Reference plus correction'!AC1</f>
        <v>0</v>
      </c>
      <c r="N1">
        <f>Reference!N1+'Reference plus correction'!AD1</f>
        <v>0</v>
      </c>
      <c r="O1">
        <f>Reference!O1+'Reference plus correction'!AE1</f>
        <v>0</v>
      </c>
      <c r="Q1">
        <v>0</v>
      </c>
      <c r="R1">
        <v>0</v>
      </c>
      <c r="S1">
        <v>0</v>
      </c>
      <c r="T1">
        <v>0</v>
      </c>
      <c r="U1">
        <v>0</v>
      </c>
      <c r="V1">
        <v>0</v>
      </c>
      <c r="W1">
        <v>0</v>
      </c>
      <c r="X1">
        <v>0</v>
      </c>
      <c r="Y1">
        <v>0</v>
      </c>
      <c r="Z1">
        <v>0</v>
      </c>
      <c r="AA1">
        <v>0</v>
      </c>
      <c r="AB1">
        <v>0</v>
      </c>
      <c r="AC1">
        <v>0</v>
      </c>
      <c r="AD1">
        <v>0</v>
      </c>
      <c r="AE1">
        <v>0</v>
      </c>
    </row>
    <row r="2" spans="1:31" ht="18" customHeight="1" x14ac:dyDescent="0.25">
      <c r="A2">
        <f>Reference!A2+'Reference plus correction'!Q2</f>
        <v>0</v>
      </c>
      <c r="B2">
        <f>Reference!B2+'Reference plus correction'!R2</f>
        <v>0</v>
      </c>
      <c r="C2">
        <f>Reference!C2+'Reference plus correction'!S2</f>
        <v>0</v>
      </c>
      <c r="D2">
        <f>Reference!D2+'Reference plus correction'!T2</f>
        <v>0</v>
      </c>
      <c r="E2">
        <f>Reference!E2+'Reference plus correction'!U2</f>
        <v>0</v>
      </c>
      <c r="F2">
        <f>Reference!F2+'Reference plus correction'!V2</f>
        <v>0</v>
      </c>
      <c r="G2">
        <f>Reference!G2+'Reference plus correction'!W2</f>
        <v>0</v>
      </c>
      <c r="H2">
        <f>Reference!H2+'Reference plus correction'!X2</f>
        <v>0</v>
      </c>
      <c r="I2">
        <f>Reference!I2+'Reference plus correction'!Y2</f>
        <v>0</v>
      </c>
      <c r="J2">
        <f>Reference!J2+'Reference plus correction'!Z2</f>
        <v>0</v>
      </c>
      <c r="K2">
        <f>Reference!K2+'Reference plus correction'!AA2</f>
        <v>0</v>
      </c>
      <c r="L2">
        <f>Reference!L2+'Reference plus correction'!AB2</f>
        <v>0</v>
      </c>
      <c r="M2">
        <f>Reference!M2+'Reference plus correction'!AC2</f>
        <v>0</v>
      </c>
      <c r="N2">
        <f>Reference!N2+'Reference plus correction'!AD2</f>
        <v>0</v>
      </c>
      <c r="O2">
        <f>Reference!O2+'Reference plus correction'!AE2</f>
        <v>0</v>
      </c>
      <c r="Q2">
        <v>0</v>
      </c>
      <c r="R2">
        <v>0</v>
      </c>
      <c r="S2">
        <v>0</v>
      </c>
      <c r="T2">
        <v>0</v>
      </c>
      <c r="U2">
        <v>0</v>
      </c>
      <c r="V2">
        <v>0</v>
      </c>
      <c r="W2">
        <v>0</v>
      </c>
      <c r="X2">
        <v>0</v>
      </c>
      <c r="Y2">
        <v>0</v>
      </c>
      <c r="Z2">
        <v>0</v>
      </c>
      <c r="AA2">
        <v>0</v>
      </c>
      <c r="AB2">
        <v>0</v>
      </c>
      <c r="AC2">
        <v>0</v>
      </c>
      <c r="AD2">
        <v>0</v>
      </c>
      <c r="AE2">
        <v>0</v>
      </c>
    </row>
    <row r="3" spans="1:31" ht="18" customHeight="1" x14ac:dyDescent="0.25">
      <c r="A3">
        <f>Reference!A3+'Reference plus correction'!Q3</f>
        <v>0</v>
      </c>
      <c r="B3">
        <f>Reference!B3+'Reference plus correction'!R3</f>
        <v>0</v>
      </c>
      <c r="C3">
        <f>Reference!C3+'Reference plus correction'!S3</f>
        <v>0</v>
      </c>
      <c r="D3">
        <f>Reference!D3+'Reference plus correction'!T3</f>
        <v>0</v>
      </c>
      <c r="E3">
        <f>Reference!E3+'Reference plus correction'!U3</f>
        <v>0</v>
      </c>
      <c r="F3">
        <f>Reference!F3+'Reference plus correction'!V3</f>
        <v>0</v>
      </c>
      <c r="G3">
        <f>Reference!G3+'Reference plus correction'!W3</f>
        <v>0</v>
      </c>
      <c r="H3">
        <f>Reference!H3+'Reference plus correction'!X3</f>
        <v>0</v>
      </c>
      <c r="I3">
        <f>Reference!I3+'Reference plus correction'!Y3</f>
        <v>0</v>
      </c>
      <c r="J3">
        <f>Reference!J3+'Reference plus correction'!Z3</f>
        <v>0</v>
      </c>
      <c r="K3">
        <f>Reference!K3+'Reference plus correction'!AA3</f>
        <v>0</v>
      </c>
      <c r="L3">
        <f>Reference!L3+'Reference plus correction'!AB3</f>
        <v>0</v>
      </c>
      <c r="M3">
        <f>Reference!M3+'Reference plus correction'!AC3</f>
        <v>0</v>
      </c>
      <c r="N3">
        <f>Reference!N3+'Reference plus correction'!AD3</f>
        <v>0</v>
      </c>
      <c r="O3">
        <f>Reference!O3+'Reference plus correction'!AE3</f>
        <v>0</v>
      </c>
      <c r="Q3">
        <v>0</v>
      </c>
      <c r="R3">
        <v>0</v>
      </c>
      <c r="S3">
        <v>0</v>
      </c>
      <c r="T3">
        <v>0</v>
      </c>
      <c r="U3">
        <v>0</v>
      </c>
      <c r="V3">
        <v>0</v>
      </c>
      <c r="W3">
        <v>0</v>
      </c>
      <c r="X3">
        <v>0</v>
      </c>
      <c r="Y3">
        <v>0</v>
      </c>
      <c r="Z3">
        <v>0</v>
      </c>
      <c r="AA3">
        <v>0</v>
      </c>
      <c r="AB3">
        <v>0</v>
      </c>
      <c r="AC3">
        <v>0</v>
      </c>
      <c r="AD3">
        <v>0</v>
      </c>
      <c r="AE3">
        <v>0</v>
      </c>
    </row>
    <row r="4" spans="1:31" ht="18" customHeight="1" x14ac:dyDescent="0.25">
      <c r="A4">
        <f>Reference!A4+'Reference plus correction'!Q4</f>
        <v>0</v>
      </c>
      <c r="B4">
        <f>Reference!B4+'Reference plus correction'!R4</f>
        <v>0</v>
      </c>
      <c r="C4">
        <f>Reference!C4+'Reference plus correction'!S4</f>
        <v>0</v>
      </c>
      <c r="D4">
        <f>Reference!D4+'Reference plus correction'!T4</f>
        <v>0</v>
      </c>
      <c r="E4">
        <f>Reference!E4+'Reference plus correction'!U4</f>
        <v>0</v>
      </c>
      <c r="F4">
        <f>Reference!F4+'Reference plus correction'!V4</f>
        <v>0</v>
      </c>
      <c r="G4">
        <f>Reference!G4+'Reference plus correction'!W4</f>
        <v>0</v>
      </c>
      <c r="H4">
        <f>Reference!H4+'Reference plus correction'!X4</f>
        <v>0</v>
      </c>
      <c r="I4">
        <f>Reference!I4+'Reference plus correction'!Y4</f>
        <v>0</v>
      </c>
      <c r="J4">
        <f>Reference!J4+'Reference plus correction'!Z4</f>
        <v>0</v>
      </c>
      <c r="K4">
        <f>Reference!K4+'Reference plus correction'!AA4</f>
        <v>0</v>
      </c>
      <c r="L4">
        <f>Reference!L4+'Reference plus correction'!AB4</f>
        <v>0</v>
      </c>
      <c r="M4">
        <f>Reference!M4+'Reference plus correction'!AC4</f>
        <v>0</v>
      </c>
      <c r="N4">
        <f>Reference!N4+'Reference plus correction'!AD4</f>
        <v>0</v>
      </c>
      <c r="O4">
        <f>Reference!O4+'Reference plus correction'!AE4</f>
        <v>0</v>
      </c>
      <c r="Q4">
        <v>0</v>
      </c>
      <c r="R4">
        <v>0</v>
      </c>
      <c r="S4">
        <v>0</v>
      </c>
      <c r="T4">
        <v>0</v>
      </c>
      <c r="U4">
        <v>0</v>
      </c>
      <c r="V4">
        <v>0</v>
      </c>
      <c r="W4">
        <v>0</v>
      </c>
      <c r="X4">
        <v>0</v>
      </c>
      <c r="Y4">
        <v>0</v>
      </c>
      <c r="Z4">
        <v>0</v>
      </c>
      <c r="AA4">
        <v>0</v>
      </c>
      <c r="AB4">
        <v>0</v>
      </c>
      <c r="AC4">
        <v>0</v>
      </c>
      <c r="AD4">
        <v>0</v>
      </c>
      <c r="AE4">
        <v>0</v>
      </c>
    </row>
    <row r="5" spans="1:31" ht="18" customHeight="1" x14ac:dyDescent="0.25">
      <c r="A5">
        <f>Reference!A5+'Reference plus correction'!Q5</f>
        <v>0</v>
      </c>
      <c r="B5">
        <f>Reference!B5+'Reference plus correction'!R5</f>
        <v>0</v>
      </c>
      <c r="C5">
        <f>Reference!C5+'Reference plus correction'!S5</f>
        <v>0</v>
      </c>
      <c r="D5">
        <f>Reference!D5+'Reference plus correction'!T5</f>
        <v>0</v>
      </c>
      <c r="E5">
        <f>Reference!E5+'Reference plus correction'!U5</f>
        <v>0</v>
      </c>
      <c r="F5">
        <f>Reference!F5+'Reference plus correction'!V5</f>
        <v>0</v>
      </c>
      <c r="G5">
        <f>Reference!G5+'Reference plus correction'!W5</f>
        <v>0</v>
      </c>
      <c r="H5">
        <f>Reference!H5+'Reference plus correction'!X5</f>
        <v>0</v>
      </c>
      <c r="I5">
        <f>Reference!I5+'Reference plus correction'!Y5</f>
        <v>0</v>
      </c>
      <c r="J5">
        <f>Reference!J5+'Reference plus correction'!Z5</f>
        <v>0</v>
      </c>
      <c r="K5">
        <f>Reference!K5+'Reference plus correction'!AA5</f>
        <v>0</v>
      </c>
      <c r="L5">
        <f>Reference!L5+'Reference plus correction'!AB5</f>
        <v>0</v>
      </c>
      <c r="M5">
        <f>Reference!M5+'Reference plus correction'!AC5</f>
        <v>0</v>
      </c>
      <c r="N5">
        <f>Reference!N5+'Reference plus correction'!AD5</f>
        <v>0</v>
      </c>
      <c r="O5">
        <f>Reference!O5+'Reference plus correction'!AE5</f>
        <v>0</v>
      </c>
      <c r="Q5">
        <v>0</v>
      </c>
      <c r="R5">
        <v>0</v>
      </c>
      <c r="S5">
        <v>0</v>
      </c>
      <c r="T5">
        <v>0</v>
      </c>
      <c r="U5">
        <v>0</v>
      </c>
      <c r="V5">
        <v>0</v>
      </c>
      <c r="W5">
        <v>0</v>
      </c>
      <c r="X5">
        <v>0</v>
      </c>
      <c r="Y5">
        <v>0</v>
      </c>
      <c r="Z5">
        <v>0</v>
      </c>
      <c r="AA5">
        <v>0</v>
      </c>
      <c r="AB5">
        <v>0</v>
      </c>
      <c r="AC5">
        <v>0</v>
      </c>
      <c r="AD5">
        <v>0</v>
      </c>
      <c r="AE5">
        <v>0</v>
      </c>
    </row>
    <row r="6" spans="1:31" ht="18" customHeight="1" x14ac:dyDescent="0.25">
      <c r="A6">
        <f>Reference!A6+'Reference plus correction'!Q6</f>
        <v>0</v>
      </c>
      <c r="B6">
        <f>Reference!B6+'Reference plus correction'!R6</f>
        <v>0</v>
      </c>
      <c r="C6">
        <f>Reference!C6+'Reference plus correction'!S6</f>
        <v>0</v>
      </c>
      <c r="D6">
        <f>Reference!D6+'Reference plus correction'!T6</f>
        <v>0</v>
      </c>
      <c r="E6">
        <f>Reference!E6+'Reference plus correction'!U6</f>
        <v>0</v>
      </c>
      <c r="F6">
        <f>Reference!F6+'Reference plus correction'!V6</f>
        <v>0</v>
      </c>
      <c r="G6">
        <f>Reference!G6+'Reference plus correction'!W6</f>
        <v>0</v>
      </c>
      <c r="H6">
        <f>Reference!H6+'Reference plus correction'!X6</f>
        <v>0</v>
      </c>
      <c r="I6">
        <f>Reference!I6+'Reference plus correction'!Y6</f>
        <v>0</v>
      </c>
      <c r="J6">
        <f>Reference!J6+'Reference plus correction'!Z6</f>
        <v>0</v>
      </c>
      <c r="K6">
        <f>Reference!K6+'Reference plus correction'!AA6</f>
        <v>0</v>
      </c>
      <c r="L6">
        <f>Reference!L6+'Reference plus correction'!AB6</f>
        <v>0</v>
      </c>
      <c r="M6">
        <f>Reference!M6+'Reference plus correction'!AC6</f>
        <v>0</v>
      </c>
      <c r="N6">
        <f>Reference!N6+'Reference plus correction'!AD6</f>
        <v>0</v>
      </c>
      <c r="O6">
        <f>Reference!O6+'Reference plus correction'!AE6</f>
        <v>0</v>
      </c>
      <c r="Q6">
        <v>0</v>
      </c>
      <c r="R6">
        <v>0</v>
      </c>
      <c r="S6">
        <v>0</v>
      </c>
      <c r="T6">
        <v>0</v>
      </c>
      <c r="U6">
        <v>0</v>
      </c>
      <c r="V6">
        <v>0</v>
      </c>
      <c r="W6">
        <v>0</v>
      </c>
      <c r="X6">
        <v>0</v>
      </c>
      <c r="Y6">
        <v>0</v>
      </c>
      <c r="Z6">
        <v>0</v>
      </c>
      <c r="AA6">
        <v>0</v>
      </c>
      <c r="AB6">
        <v>0</v>
      </c>
      <c r="AC6">
        <v>0</v>
      </c>
      <c r="AD6">
        <v>0</v>
      </c>
      <c r="AE6">
        <v>0</v>
      </c>
    </row>
    <row r="7" spans="1:31" ht="18" customHeight="1" x14ac:dyDescent="0.25">
      <c r="A7">
        <f>Reference!A7+'Reference plus correction'!Q7</f>
        <v>0</v>
      </c>
      <c r="B7">
        <f>Reference!B7+'Reference plus correction'!R7</f>
        <v>0</v>
      </c>
      <c r="C7">
        <f>Reference!C7+'Reference plus correction'!S7</f>
        <v>0</v>
      </c>
      <c r="D7">
        <f>Reference!D7+'Reference plus correction'!T7</f>
        <v>0</v>
      </c>
      <c r="E7">
        <f>Reference!E7+'Reference plus correction'!U7</f>
        <v>0</v>
      </c>
      <c r="F7">
        <f>Reference!F7+'Reference plus correction'!V7</f>
        <v>0</v>
      </c>
      <c r="G7">
        <f>Reference!G7+'Reference plus correction'!W7</f>
        <v>0</v>
      </c>
      <c r="H7">
        <f>Reference!H7+'Reference plus correction'!X7</f>
        <v>0</v>
      </c>
      <c r="I7">
        <f>Reference!I7+'Reference plus correction'!Y7</f>
        <v>0</v>
      </c>
      <c r="J7">
        <f>Reference!J7+'Reference plus correction'!Z7</f>
        <v>0</v>
      </c>
      <c r="K7">
        <f>Reference!K7+'Reference plus correction'!AA7</f>
        <v>0</v>
      </c>
      <c r="L7">
        <f>Reference!L7+'Reference plus correction'!AB7</f>
        <v>0</v>
      </c>
      <c r="M7">
        <f>Reference!M7+'Reference plus correction'!AC7</f>
        <v>0</v>
      </c>
      <c r="N7">
        <f>Reference!N7+'Reference plus correction'!AD7</f>
        <v>0</v>
      </c>
      <c r="O7">
        <f>Reference!O7+'Reference plus correction'!AE7</f>
        <v>0</v>
      </c>
      <c r="Q7">
        <v>0</v>
      </c>
      <c r="R7">
        <v>0</v>
      </c>
      <c r="S7">
        <v>0</v>
      </c>
      <c r="T7">
        <v>0</v>
      </c>
      <c r="U7">
        <v>0</v>
      </c>
      <c r="V7">
        <v>0</v>
      </c>
      <c r="W7">
        <v>0</v>
      </c>
      <c r="X7">
        <v>0</v>
      </c>
      <c r="Y7">
        <v>0</v>
      </c>
      <c r="Z7">
        <v>0</v>
      </c>
      <c r="AA7">
        <v>0</v>
      </c>
      <c r="AB7">
        <v>0</v>
      </c>
      <c r="AC7">
        <v>0</v>
      </c>
      <c r="AD7">
        <v>0</v>
      </c>
      <c r="AE7">
        <v>0</v>
      </c>
    </row>
    <row r="8" spans="1:31" ht="18" customHeight="1" x14ac:dyDescent="0.25">
      <c r="A8">
        <f>Reference!A8+'Reference plus correction'!Q8</f>
        <v>0</v>
      </c>
      <c r="B8">
        <f>Reference!B8+'Reference plus correction'!R8</f>
        <v>0</v>
      </c>
      <c r="C8">
        <f>Reference!C8+'Reference plus correction'!S8</f>
        <v>0</v>
      </c>
      <c r="D8">
        <f>Reference!D8+'Reference plus correction'!T8</f>
        <v>0</v>
      </c>
      <c r="E8">
        <f>Reference!E8+'Reference plus correction'!U8</f>
        <v>0</v>
      </c>
      <c r="F8">
        <f>Reference!F8+'Reference plus correction'!V8</f>
        <v>0</v>
      </c>
      <c r="G8">
        <f>Reference!G8+'Reference plus correction'!W8</f>
        <v>0</v>
      </c>
      <c r="H8">
        <f>Reference!H8+'Reference plus correction'!X8</f>
        <v>0</v>
      </c>
      <c r="I8">
        <f>Reference!I8+'Reference plus correction'!Y8</f>
        <v>0</v>
      </c>
      <c r="J8">
        <f>Reference!J8+'Reference plus correction'!Z8</f>
        <v>0</v>
      </c>
      <c r="K8">
        <f>Reference!K8+'Reference plus correction'!AA8</f>
        <v>0</v>
      </c>
      <c r="L8">
        <f>Reference!L8+'Reference plus correction'!AB8</f>
        <v>0</v>
      </c>
      <c r="M8">
        <f>Reference!M8+'Reference plus correction'!AC8</f>
        <v>0</v>
      </c>
      <c r="N8">
        <f>Reference!N8+'Reference plus correction'!AD8</f>
        <v>0</v>
      </c>
      <c r="O8">
        <f>Reference!O8+'Reference plus correction'!AE8</f>
        <v>0</v>
      </c>
      <c r="Q8">
        <v>0</v>
      </c>
      <c r="R8">
        <v>0</v>
      </c>
      <c r="S8">
        <v>0</v>
      </c>
      <c r="T8">
        <v>0</v>
      </c>
      <c r="U8">
        <v>0</v>
      </c>
      <c r="V8">
        <v>0</v>
      </c>
      <c r="W8">
        <v>0</v>
      </c>
      <c r="X8">
        <v>0</v>
      </c>
      <c r="Y8">
        <v>0</v>
      </c>
      <c r="Z8">
        <v>0</v>
      </c>
      <c r="AA8">
        <v>0</v>
      </c>
      <c r="AB8">
        <v>0</v>
      </c>
      <c r="AC8">
        <v>0</v>
      </c>
      <c r="AD8">
        <v>0</v>
      </c>
      <c r="AE8">
        <v>0</v>
      </c>
    </row>
    <row r="9" spans="1:31" ht="18" customHeight="1" x14ac:dyDescent="0.25">
      <c r="A9">
        <f>Reference!A9+'Reference plus correction'!Q9</f>
        <v>0</v>
      </c>
      <c r="B9">
        <f>Reference!B9+'Reference plus correction'!R9</f>
        <v>0</v>
      </c>
      <c r="C9">
        <f>Reference!C9+'Reference plus correction'!S9</f>
        <v>0</v>
      </c>
      <c r="D9">
        <f>Reference!D9+'Reference plus correction'!T9</f>
        <v>0</v>
      </c>
      <c r="E9">
        <f>Reference!E9+'Reference plus correction'!U9</f>
        <v>0</v>
      </c>
      <c r="F9">
        <f>Reference!F9+'Reference plus correction'!V9</f>
        <v>0</v>
      </c>
      <c r="G9">
        <f>Reference!G9+'Reference plus correction'!W9</f>
        <v>0</v>
      </c>
      <c r="H9">
        <f>Reference!H9+'Reference plus correction'!X9</f>
        <v>0</v>
      </c>
      <c r="I9">
        <f>Reference!I9+'Reference plus correction'!Y9</f>
        <v>0</v>
      </c>
      <c r="J9">
        <f>Reference!J9+'Reference plus correction'!Z9</f>
        <v>0</v>
      </c>
      <c r="K9">
        <f>Reference!K9+'Reference plus correction'!AA9</f>
        <v>0</v>
      </c>
      <c r="L9">
        <f>Reference!L9+'Reference plus correction'!AB9</f>
        <v>0</v>
      </c>
      <c r="M9">
        <f>Reference!M9+'Reference plus correction'!AC9</f>
        <v>0</v>
      </c>
      <c r="N9">
        <f>Reference!N9+'Reference plus correction'!AD9</f>
        <v>0</v>
      </c>
      <c r="O9">
        <f>Reference!O9+'Reference plus correction'!AE9</f>
        <v>0</v>
      </c>
      <c r="Q9">
        <v>0</v>
      </c>
      <c r="R9">
        <v>0</v>
      </c>
      <c r="S9">
        <v>0</v>
      </c>
      <c r="T9">
        <v>0</v>
      </c>
      <c r="U9">
        <v>0</v>
      </c>
      <c r="V9">
        <v>0</v>
      </c>
      <c r="W9">
        <v>0</v>
      </c>
      <c r="X9">
        <v>0</v>
      </c>
      <c r="Y9">
        <v>0</v>
      </c>
      <c r="Z9">
        <v>0</v>
      </c>
      <c r="AA9">
        <v>0</v>
      </c>
      <c r="AB9">
        <v>0</v>
      </c>
      <c r="AC9">
        <v>0</v>
      </c>
      <c r="AD9">
        <v>0</v>
      </c>
      <c r="AE9">
        <v>0</v>
      </c>
    </row>
    <row r="10" spans="1:31" ht="18" customHeight="1" x14ac:dyDescent="0.25">
      <c r="A10">
        <f>Reference!A10+'Reference plus correction'!Q10</f>
        <v>0</v>
      </c>
      <c r="B10">
        <f>Reference!B10+'Reference plus correction'!R10</f>
        <v>0</v>
      </c>
      <c r="C10">
        <f>Reference!C10+'Reference plus correction'!S10</f>
        <v>0</v>
      </c>
      <c r="D10">
        <f>Reference!D10+'Reference plus correction'!T10</f>
        <v>0</v>
      </c>
      <c r="E10">
        <f>Reference!E10+'Reference plus correction'!U10</f>
        <v>0</v>
      </c>
      <c r="F10">
        <f>Reference!F10+'Reference plus correction'!V10</f>
        <v>0</v>
      </c>
      <c r="G10">
        <f>Reference!G10+'Reference plus correction'!W10</f>
        <v>0</v>
      </c>
      <c r="H10">
        <f>Reference!H10+'Reference plus correction'!X10</f>
        <v>0</v>
      </c>
      <c r="I10">
        <f>Reference!I10+'Reference plus correction'!Y10</f>
        <v>0</v>
      </c>
      <c r="J10">
        <f>Reference!J10+'Reference plus correction'!Z10</f>
        <v>0</v>
      </c>
      <c r="K10">
        <f>Reference!K10+'Reference plus correction'!AA10</f>
        <v>0</v>
      </c>
      <c r="L10">
        <f>Reference!L10+'Reference plus correction'!AB10</f>
        <v>0</v>
      </c>
      <c r="M10">
        <f>Reference!M10+'Reference plus correction'!AC10</f>
        <v>0</v>
      </c>
      <c r="N10">
        <f>Reference!N10+'Reference plus correction'!AD10</f>
        <v>0</v>
      </c>
      <c r="O10">
        <f>Reference!O10+'Reference plus correction'!AE10</f>
        <v>0</v>
      </c>
      <c r="Q10">
        <v>0</v>
      </c>
      <c r="R10">
        <v>0</v>
      </c>
      <c r="S10">
        <v>0</v>
      </c>
      <c r="T10">
        <v>0</v>
      </c>
      <c r="U10">
        <v>0</v>
      </c>
      <c r="V10">
        <v>0</v>
      </c>
      <c r="W10">
        <v>0</v>
      </c>
      <c r="X10">
        <v>0</v>
      </c>
      <c r="Y10">
        <v>0</v>
      </c>
      <c r="Z10">
        <v>0</v>
      </c>
      <c r="AA10">
        <v>0</v>
      </c>
      <c r="AB10">
        <v>0</v>
      </c>
      <c r="AC10">
        <v>0</v>
      </c>
      <c r="AD10">
        <v>0</v>
      </c>
      <c r="AE10">
        <v>0</v>
      </c>
    </row>
    <row r="11" spans="1:31" ht="18" customHeight="1" x14ac:dyDescent="0.25">
      <c r="A11">
        <f>Reference!A11+'Reference plus correction'!Q11</f>
        <v>0</v>
      </c>
      <c r="B11">
        <f>Reference!B11+'Reference plus correction'!R11</f>
        <v>0</v>
      </c>
      <c r="C11">
        <f>Reference!C11+'Reference plus correction'!S11</f>
        <v>0</v>
      </c>
      <c r="D11">
        <f>Reference!D11+'Reference plus correction'!T11</f>
        <v>0</v>
      </c>
      <c r="E11">
        <f>Reference!E11+'Reference plus correction'!U11</f>
        <v>0</v>
      </c>
      <c r="F11">
        <f>Reference!F11+'Reference plus correction'!V11</f>
        <v>0</v>
      </c>
      <c r="G11">
        <f>Reference!G11+'Reference plus correction'!W11</f>
        <v>0</v>
      </c>
      <c r="H11">
        <f>Reference!H11+'Reference plus correction'!X11</f>
        <v>0</v>
      </c>
      <c r="I11">
        <f>Reference!I11+'Reference plus correction'!Y11</f>
        <v>0</v>
      </c>
      <c r="J11">
        <f>Reference!J11+'Reference plus correction'!Z11</f>
        <v>0</v>
      </c>
      <c r="K11">
        <f>Reference!K11+'Reference plus correction'!AA11</f>
        <v>0</v>
      </c>
      <c r="L11">
        <f>Reference!L11+'Reference plus correction'!AB11</f>
        <v>0</v>
      </c>
      <c r="M11">
        <f>Reference!M11+'Reference plus correction'!AC11</f>
        <v>0</v>
      </c>
      <c r="N11">
        <f>Reference!N11+'Reference plus correction'!AD11</f>
        <v>0</v>
      </c>
      <c r="O11">
        <f>Reference!O11+'Reference plus correction'!AE11</f>
        <v>0</v>
      </c>
      <c r="Q11">
        <v>0</v>
      </c>
      <c r="R11">
        <v>0</v>
      </c>
      <c r="S11">
        <v>0</v>
      </c>
      <c r="T11">
        <v>0</v>
      </c>
      <c r="U11">
        <v>0</v>
      </c>
      <c r="V11">
        <v>0</v>
      </c>
      <c r="W11">
        <v>0</v>
      </c>
      <c r="X11">
        <v>0</v>
      </c>
      <c r="Y11">
        <v>0</v>
      </c>
      <c r="Z11">
        <v>0</v>
      </c>
      <c r="AA11">
        <v>0</v>
      </c>
      <c r="AB11">
        <v>0</v>
      </c>
      <c r="AC11">
        <v>0</v>
      </c>
      <c r="AD11">
        <v>0</v>
      </c>
      <c r="AE11">
        <v>0</v>
      </c>
    </row>
    <row r="12" spans="1:31" ht="18" customHeight="1" x14ac:dyDescent="0.25">
      <c r="A12">
        <f>Reference!A12+'Reference plus correction'!Q12</f>
        <v>0</v>
      </c>
      <c r="B12">
        <f>Reference!B12+'Reference plus correction'!R12</f>
        <v>0</v>
      </c>
      <c r="C12">
        <f>Reference!C12+'Reference plus correction'!S12</f>
        <v>0</v>
      </c>
      <c r="D12">
        <f>Reference!D12+'Reference plus correction'!T12</f>
        <v>0</v>
      </c>
      <c r="E12">
        <f>Reference!E12+'Reference plus correction'!U12</f>
        <v>0</v>
      </c>
      <c r="F12">
        <f>Reference!F12+'Reference plus correction'!V12</f>
        <v>0</v>
      </c>
      <c r="G12">
        <f>Reference!G12+'Reference plus correction'!W12</f>
        <v>0</v>
      </c>
      <c r="H12">
        <f>Reference!H12+'Reference plus correction'!X12</f>
        <v>0</v>
      </c>
      <c r="I12">
        <f>Reference!I12+'Reference plus correction'!Y12</f>
        <v>0</v>
      </c>
      <c r="J12">
        <f>Reference!J12+'Reference plus correction'!Z12</f>
        <v>0</v>
      </c>
      <c r="K12">
        <f>Reference!K12+'Reference plus correction'!AA12</f>
        <v>0</v>
      </c>
      <c r="L12">
        <f>Reference!L12+'Reference plus correction'!AB12</f>
        <v>0</v>
      </c>
      <c r="M12">
        <f>Reference!M12+'Reference plus correction'!AC12</f>
        <v>0</v>
      </c>
      <c r="N12">
        <f>Reference!N12+'Reference plus correction'!AD12</f>
        <v>0</v>
      </c>
      <c r="O12">
        <f>Reference!O12+'Reference plus correction'!AE12</f>
        <v>0</v>
      </c>
      <c r="Q12">
        <v>0</v>
      </c>
      <c r="R12">
        <v>0</v>
      </c>
      <c r="S12">
        <v>0</v>
      </c>
      <c r="T12">
        <v>0</v>
      </c>
      <c r="U12">
        <v>0</v>
      </c>
      <c r="V12">
        <v>0</v>
      </c>
      <c r="W12">
        <v>0</v>
      </c>
      <c r="X12">
        <v>0</v>
      </c>
      <c r="Y12">
        <v>0</v>
      </c>
      <c r="Z12">
        <v>0</v>
      </c>
      <c r="AA12">
        <v>0</v>
      </c>
      <c r="AB12">
        <v>0</v>
      </c>
      <c r="AC12">
        <v>0</v>
      </c>
      <c r="AD12">
        <v>0</v>
      </c>
      <c r="AE12">
        <v>0</v>
      </c>
    </row>
    <row r="13" spans="1:31" ht="18" customHeight="1" x14ac:dyDescent="0.25">
      <c r="A13">
        <f>Reference!A13+'Reference plus correction'!Q13</f>
        <v>0</v>
      </c>
      <c r="B13">
        <f>Reference!B13+'Reference plus correction'!R13</f>
        <v>0</v>
      </c>
      <c r="C13">
        <f>Reference!C13+'Reference plus correction'!S13</f>
        <v>0</v>
      </c>
      <c r="D13">
        <f>Reference!D13+'Reference plus correction'!T13</f>
        <v>0</v>
      </c>
      <c r="E13">
        <f>Reference!E13+'Reference plus correction'!U13</f>
        <v>0</v>
      </c>
      <c r="F13">
        <f>Reference!F13+'Reference plus correction'!V13</f>
        <v>0</v>
      </c>
      <c r="G13">
        <f>Reference!G13+'Reference plus correction'!W13</f>
        <v>0</v>
      </c>
      <c r="H13">
        <f>Reference!H13+'Reference plus correction'!X13</f>
        <v>0</v>
      </c>
      <c r="I13">
        <f>Reference!I13+'Reference plus correction'!Y13</f>
        <v>0</v>
      </c>
      <c r="J13">
        <f>Reference!J13+'Reference plus correction'!Z13</f>
        <v>0</v>
      </c>
      <c r="K13">
        <f>Reference!K13+'Reference plus correction'!AA13</f>
        <v>0</v>
      </c>
      <c r="L13">
        <f>Reference!L13+'Reference plus correction'!AB13</f>
        <v>0</v>
      </c>
      <c r="M13">
        <f>Reference!M13+'Reference plus correction'!AC13</f>
        <v>0</v>
      </c>
      <c r="N13">
        <f>Reference!N13+'Reference plus correction'!AD13</f>
        <v>0</v>
      </c>
      <c r="O13">
        <f>Reference!O13+'Reference plus correction'!AE13</f>
        <v>0</v>
      </c>
      <c r="Q13">
        <v>0</v>
      </c>
      <c r="R13">
        <v>0</v>
      </c>
      <c r="S13">
        <v>0</v>
      </c>
      <c r="T13">
        <v>0</v>
      </c>
      <c r="U13">
        <v>0</v>
      </c>
      <c r="V13">
        <v>0</v>
      </c>
      <c r="W13">
        <v>0</v>
      </c>
      <c r="X13">
        <v>0</v>
      </c>
      <c r="Y13">
        <v>0</v>
      </c>
      <c r="Z13">
        <v>0</v>
      </c>
      <c r="AA13">
        <v>0</v>
      </c>
      <c r="AB13">
        <v>0</v>
      </c>
      <c r="AC13">
        <v>0</v>
      </c>
      <c r="AD13">
        <v>0</v>
      </c>
      <c r="AE13">
        <v>0</v>
      </c>
    </row>
    <row r="14" spans="1:31" ht="18" customHeight="1" x14ac:dyDescent="0.25">
      <c r="A14">
        <f>Reference!A14+'Reference plus correction'!Q14</f>
        <v>0</v>
      </c>
      <c r="B14">
        <f>Reference!B14+'Reference plus correction'!R14</f>
        <v>0</v>
      </c>
      <c r="C14">
        <f>Reference!C14+'Reference plus correction'!S14</f>
        <v>0</v>
      </c>
      <c r="D14">
        <f>Reference!D14+'Reference plus correction'!T14</f>
        <v>0</v>
      </c>
      <c r="E14">
        <f>Reference!E14+'Reference plus correction'!U14</f>
        <v>0</v>
      </c>
      <c r="F14">
        <f>Reference!F14+'Reference plus correction'!V14</f>
        <v>0</v>
      </c>
      <c r="G14">
        <f>Reference!G14+'Reference plus correction'!W14</f>
        <v>0</v>
      </c>
      <c r="H14">
        <f>Reference!H14+'Reference plus correction'!X14</f>
        <v>0</v>
      </c>
      <c r="I14">
        <f>Reference!I14+'Reference plus correction'!Y14</f>
        <v>0</v>
      </c>
      <c r="J14">
        <f>Reference!J14+'Reference plus correction'!Z14</f>
        <v>0</v>
      </c>
      <c r="K14">
        <f>Reference!K14+'Reference plus correction'!AA14</f>
        <v>0</v>
      </c>
      <c r="L14">
        <f>Reference!L14+'Reference plus correction'!AB14</f>
        <v>0</v>
      </c>
      <c r="M14">
        <f>Reference!M14+'Reference plus correction'!AC14</f>
        <v>0</v>
      </c>
      <c r="N14">
        <f>Reference!N14+'Reference plus correction'!AD14</f>
        <v>0</v>
      </c>
      <c r="O14">
        <f>Reference!O14+'Reference plus correction'!AE14</f>
        <v>0</v>
      </c>
      <c r="Q14">
        <v>0</v>
      </c>
      <c r="R14">
        <v>0</v>
      </c>
      <c r="S14">
        <v>0</v>
      </c>
      <c r="T14">
        <v>0</v>
      </c>
      <c r="U14">
        <v>0</v>
      </c>
      <c r="V14">
        <v>0</v>
      </c>
      <c r="W14">
        <v>0</v>
      </c>
      <c r="X14">
        <v>0</v>
      </c>
      <c r="Y14">
        <v>0</v>
      </c>
      <c r="Z14">
        <v>0</v>
      </c>
      <c r="AA14">
        <v>0</v>
      </c>
      <c r="AB14">
        <v>0</v>
      </c>
      <c r="AC14">
        <v>0</v>
      </c>
      <c r="AD14">
        <v>0</v>
      </c>
      <c r="AE14">
        <v>0</v>
      </c>
    </row>
    <row r="15" spans="1:31" ht="18" customHeight="1" x14ac:dyDescent="0.25">
      <c r="A15">
        <f>Reference!A15+'Reference plus correction'!Q15</f>
        <v>0</v>
      </c>
      <c r="B15">
        <f>Reference!B15+'Reference plus correction'!R15</f>
        <v>0</v>
      </c>
      <c r="C15">
        <f>Reference!C15+'Reference plus correction'!S15</f>
        <v>0</v>
      </c>
      <c r="D15">
        <f>Reference!D15+'Reference plus correction'!T15</f>
        <v>0</v>
      </c>
      <c r="E15">
        <f>Reference!E15+'Reference plus correction'!U15</f>
        <v>0</v>
      </c>
      <c r="F15">
        <f>Reference!F15+'Reference plus correction'!V15</f>
        <v>0</v>
      </c>
      <c r="G15">
        <f>Reference!G15+'Reference plus correction'!W15</f>
        <v>0</v>
      </c>
      <c r="H15">
        <f>Reference!H15+'Reference plus correction'!X15</f>
        <v>0</v>
      </c>
      <c r="I15">
        <f>Reference!I15+'Reference plus correction'!Y15</f>
        <v>0</v>
      </c>
      <c r="J15">
        <f>Reference!J15+'Reference plus correction'!Z15</f>
        <v>0</v>
      </c>
      <c r="K15">
        <f>Reference!K15+'Reference plus correction'!AA15</f>
        <v>0</v>
      </c>
      <c r="L15">
        <f>Reference!L15+'Reference plus correction'!AB15</f>
        <v>0</v>
      </c>
      <c r="M15">
        <f>Reference!M15+'Reference plus correction'!AC15</f>
        <v>0</v>
      </c>
      <c r="N15">
        <f>Reference!N15+'Reference plus correction'!AD15</f>
        <v>0</v>
      </c>
      <c r="O15">
        <f>Reference!O15+'Reference plus correction'!AE15</f>
        <v>0</v>
      </c>
      <c r="Q15">
        <v>0</v>
      </c>
      <c r="R15">
        <v>0</v>
      </c>
      <c r="S15">
        <v>0</v>
      </c>
      <c r="T15">
        <v>0</v>
      </c>
      <c r="U15">
        <v>0</v>
      </c>
      <c r="V15">
        <v>0</v>
      </c>
      <c r="W15">
        <v>0</v>
      </c>
      <c r="X15">
        <v>0</v>
      </c>
      <c r="Y15">
        <v>0</v>
      </c>
      <c r="Z15">
        <v>0</v>
      </c>
      <c r="AA15">
        <v>0</v>
      </c>
      <c r="AB15">
        <v>0</v>
      </c>
      <c r="AC15">
        <v>0</v>
      </c>
      <c r="AD15">
        <v>0</v>
      </c>
      <c r="AE15">
        <v>0</v>
      </c>
    </row>
    <row r="16" spans="1:31" ht="18" customHeight="1" x14ac:dyDescent="0.25">
      <c r="A16" s="1" t="s">
        <v>0</v>
      </c>
    </row>
    <row r="17" spans="1:1" ht="18" customHeight="1" x14ac:dyDescent="0.25">
      <c r="A17" t="s">
        <v>1</v>
      </c>
    </row>
    <row r="19" spans="1:1" ht="18" customHeight="1" x14ac:dyDescent="0.25">
      <c r="A19" t="s">
        <v>2</v>
      </c>
    </row>
    <row r="20" spans="1:1" ht="18" customHeight="1" x14ac:dyDescent="0.25">
      <c r="A20" t="str">
        <f ca="1">CONCATENATE("M421 I0 J0 Z",INDIRECT(ADDRESS(15-0,0+1)))</f>
        <v>M421 I0 J0 Z0</v>
      </c>
    </row>
    <row r="21" spans="1:1" ht="18" customHeight="1" x14ac:dyDescent="0.25">
      <c r="A21" t="str">
        <f ca="1">CONCATENATE("M421 I0 J1 Z",INDIRECT(ADDRESS(15-1,0+1)))</f>
        <v>M421 I0 J1 Z0</v>
      </c>
    </row>
    <row r="22" spans="1:1" ht="18" customHeight="1" x14ac:dyDescent="0.25">
      <c r="A22" t="str">
        <f ca="1">CONCATENATE("M421 I0 J2 Z",INDIRECT(ADDRESS(15-2,0+1)))</f>
        <v>M421 I0 J2 Z0</v>
      </c>
    </row>
    <row r="23" spans="1:1" ht="18" customHeight="1" x14ac:dyDescent="0.25">
      <c r="A23" t="str">
        <f ca="1">CONCATENATE("M421 I0 J3 Z",INDIRECT(ADDRESS(15-3,0+1)))</f>
        <v>M421 I0 J3 Z0</v>
      </c>
    </row>
    <row r="24" spans="1:1" ht="18" customHeight="1" x14ac:dyDescent="0.25">
      <c r="A24" t="str">
        <f ca="1">CONCATENATE("M421 I0 J4 Z",INDIRECT(ADDRESS(15-4,0+1)))</f>
        <v>M421 I0 J4 Z0</v>
      </c>
    </row>
    <row r="25" spans="1:1" ht="18" customHeight="1" x14ac:dyDescent="0.25">
      <c r="A25" t="str">
        <f ca="1">CONCATENATE("M421 I0 J5 Z",INDIRECT(ADDRESS(15-5,0+1)))</f>
        <v>M421 I0 J5 Z0</v>
      </c>
    </row>
    <row r="26" spans="1:1" ht="18" customHeight="1" x14ac:dyDescent="0.25">
      <c r="A26" t="str">
        <f ca="1">CONCATENATE("M421 I0 J6 Z",INDIRECT(ADDRESS(15-6,0+1)))</f>
        <v>M421 I0 J6 Z0</v>
      </c>
    </row>
    <row r="27" spans="1:1" ht="18" customHeight="1" x14ac:dyDescent="0.25">
      <c r="A27" t="str">
        <f ca="1">CONCATENATE("M421 I0 J7 Z",INDIRECT(ADDRESS(15-7,0+1)))</f>
        <v>M421 I0 J7 Z0</v>
      </c>
    </row>
    <row r="28" spans="1:1" ht="18" customHeight="1" x14ac:dyDescent="0.25">
      <c r="A28" t="str">
        <f ca="1">CONCATENATE("M421 I0 J8 Z",INDIRECT(ADDRESS(15-8,0+1)))</f>
        <v>M421 I0 J8 Z0</v>
      </c>
    </row>
    <row r="29" spans="1:1" ht="18" customHeight="1" x14ac:dyDescent="0.25">
      <c r="A29" t="str">
        <f ca="1">CONCATENATE("M421 I0 J9 Z",INDIRECT(ADDRESS(15-9,0+1)))</f>
        <v>M421 I0 J9 Z0</v>
      </c>
    </row>
    <row r="30" spans="1:1" ht="18" customHeight="1" x14ac:dyDescent="0.25">
      <c r="A30" t="str">
        <f ca="1">CONCATENATE("M421 I0 J10 Z",INDIRECT(ADDRESS(15-10,0+1)))</f>
        <v>M421 I0 J10 Z0</v>
      </c>
    </row>
    <row r="31" spans="1:1" ht="18" customHeight="1" x14ac:dyDescent="0.25">
      <c r="A31" t="str">
        <f ca="1">CONCATENATE("M421 I0 J11 Z",INDIRECT(ADDRESS(15-11,0+1)))</f>
        <v>M421 I0 J11 Z0</v>
      </c>
    </row>
    <row r="32" spans="1:1" ht="18" customHeight="1" x14ac:dyDescent="0.25">
      <c r="A32" t="str">
        <f ca="1">CONCATENATE("M421 I0 J12 Z",INDIRECT(ADDRESS(15-12,0+1)))</f>
        <v>M421 I0 J12 Z0</v>
      </c>
    </row>
    <row r="33" spans="1:1" ht="18" customHeight="1" x14ac:dyDescent="0.25">
      <c r="A33" t="str">
        <f ca="1">CONCATENATE("M421 I0 J13 Z",INDIRECT(ADDRESS(15-13,0+1)))</f>
        <v>M421 I0 J13 Z0</v>
      </c>
    </row>
    <row r="34" spans="1:1" ht="18" customHeight="1" x14ac:dyDescent="0.25">
      <c r="A34" t="str">
        <f ca="1">CONCATENATE("M421 I0 J14 Z",INDIRECT(ADDRESS(15-14,0+1)))</f>
        <v>M421 I0 J14 Z0</v>
      </c>
    </row>
    <row r="35" spans="1:1" ht="18" customHeight="1" x14ac:dyDescent="0.25">
      <c r="A35" t="str">
        <f ca="1">CONCATENATE("M421 I1 J0 Z",INDIRECT(ADDRESS(15-0,1+1)))</f>
        <v>M421 I1 J0 Z0</v>
      </c>
    </row>
    <row r="36" spans="1:1" ht="18" customHeight="1" x14ac:dyDescent="0.25">
      <c r="A36" t="str">
        <f ca="1">CONCATENATE("M421 I1 J1 Z",INDIRECT(ADDRESS(15-1,1+1)))</f>
        <v>M421 I1 J1 Z0</v>
      </c>
    </row>
    <row r="37" spans="1:1" ht="18" customHeight="1" x14ac:dyDescent="0.25">
      <c r="A37" t="str">
        <f ca="1">CONCATENATE("M421 I1 J2 Z",INDIRECT(ADDRESS(15-2,1+1)))</f>
        <v>M421 I1 J2 Z0</v>
      </c>
    </row>
    <row r="38" spans="1:1" ht="18" customHeight="1" x14ac:dyDescent="0.25">
      <c r="A38" t="str">
        <f ca="1">CONCATENATE("M421 I1 J3 Z",INDIRECT(ADDRESS(15-3,1+1)))</f>
        <v>M421 I1 J3 Z0</v>
      </c>
    </row>
    <row r="39" spans="1:1" ht="18" customHeight="1" x14ac:dyDescent="0.25">
      <c r="A39" t="str">
        <f ca="1">CONCATENATE("M421 I1 J4 Z",INDIRECT(ADDRESS(15-4,1+1)))</f>
        <v>M421 I1 J4 Z0</v>
      </c>
    </row>
    <row r="40" spans="1:1" ht="18" customHeight="1" x14ac:dyDescent="0.25">
      <c r="A40" t="str">
        <f ca="1">CONCATENATE("M421 I1 J5 Z",INDIRECT(ADDRESS(15-5,1+1)))</f>
        <v>M421 I1 J5 Z0</v>
      </c>
    </row>
    <row r="41" spans="1:1" ht="18" customHeight="1" x14ac:dyDescent="0.25">
      <c r="A41" t="str">
        <f ca="1">CONCATENATE("M421 I1 J6 Z",INDIRECT(ADDRESS(15-6,1+1)))</f>
        <v>M421 I1 J6 Z0</v>
      </c>
    </row>
    <row r="42" spans="1:1" ht="18" customHeight="1" x14ac:dyDescent="0.25">
      <c r="A42" t="str">
        <f ca="1">CONCATENATE("M421 I1 J7 Z",INDIRECT(ADDRESS(15-7,1+1)))</f>
        <v>M421 I1 J7 Z0</v>
      </c>
    </row>
    <row r="43" spans="1:1" ht="18" customHeight="1" x14ac:dyDescent="0.25">
      <c r="A43" t="str">
        <f ca="1">CONCATENATE("M421 I1 J8 Z",INDIRECT(ADDRESS(15-8,1+1)))</f>
        <v>M421 I1 J8 Z0</v>
      </c>
    </row>
    <row r="44" spans="1:1" ht="18" customHeight="1" x14ac:dyDescent="0.25">
      <c r="A44" t="str">
        <f ca="1">CONCATENATE("M421 I1 J9 Z",INDIRECT(ADDRESS(15-9,1+1)))</f>
        <v>M421 I1 J9 Z0</v>
      </c>
    </row>
    <row r="45" spans="1:1" ht="18" customHeight="1" x14ac:dyDescent="0.25">
      <c r="A45" t="str">
        <f ca="1">CONCATENATE("M421 I1 J10 Z",INDIRECT(ADDRESS(15-10,1+1)))</f>
        <v>M421 I1 J10 Z0</v>
      </c>
    </row>
    <row r="46" spans="1:1" ht="18" customHeight="1" x14ac:dyDescent="0.25">
      <c r="A46" t="str">
        <f ca="1">CONCATENATE("M421 I1 J11 Z",INDIRECT(ADDRESS(15-11,1+1)))</f>
        <v>M421 I1 J11 Z0</v>
      </c>
    </row>
    <row r="47" spans="1:1" ht="18" customHeight="1" x14ac:dyDescent="0.25">
      <c r="A47" t="str">
        <f ca="1">CONCATENATE("M421 I1 J12 Z",INDIRECT(ADDRESS(15-12,1+1)))</f>
        <v>M421 I1 J12 Z0</v>
      </c>
    </row>
    <row r="48" spans="1:1" ht="18" customHeight="1" x14ac:dyDescent="0.25">
      <c r="A48" t="str">
        <f ca="1">CONCATENATE("M421 I1 J13 Z",INDIRECT(ADDRESS(15-13,1+1)))</f>
        <v>M421 I1 J13 Z0</v>
      </c>
    </row>
    <row r="49" spans="1:1" ht="18" customHeight="1" x14ac:dyDescent="0.25">
      <c r="A49" t="str">
        <f ca="1">CONCATENATE("M421 I1 J14 Z",INDIRECT(ADDRESS(15-14,1+1)))</f>
        <v>M421 I1 J14 Z0</v>
      </c>
    </row>
    <row r="50" spans="1:1" ht="18" customHeight="1" x14ac:dyDescent="0.25">
      <c r="A50" t="str">
        <f ca="1">CONCATENATE("M421 I2 J0 Z",INDIRECT(ADDRESS(15-0,2+1)))</f>
        <v>M421 I2 J0 Z0</v>
      </c>
    </row>
    <row r="51" spans="1:1" ht="18" customHeight="1" x14ac:dyDescent="0.25">
      <c r="A51" t="str">
        <f ca="1">CONCATENATE("M421 I2 J1 Z",INDIRECT(ADDRESS(15-1,2+1)))</f>
        <v>M421 I2 J1 Z0</v>
      </c>
    </row>
    <row r="52" spans="1:1" ht="18" customHeight="1" x14ac:dyDescent="0.25">
      <c r="A52" t="str">
        <f ca="1">CONCATENATE("M421 I2 J2 Z",INDIRECT(ADDRESS(15-2,2+1)))</f>
        <v>M421 I2 J2 Z0</v>
      </c>
    </row>
    <row r="53" spans="1:1" ht="18" customHeight="1" x14ac:dyDescent="0.25">
      <c r="A53" t="str">
        <f ca="1">CONCATENATE("M421 I2 J3 Z",INDIRECT(ADDRESS(15-3,2+1)))</f>
        <v>M421 I2 J3 Z0</v>
      </c>
    </row>
    <row r="54" spans="1:1" ht="18" customHeight="1" x14ac:dyDescent="0.25">
      <c r="A54" t="str">
        <f ca="1">CONCATENATE("M421 I2 J4 Z",INDIRECT(ADDRESS(15-4,2+1)))</f>
        <v>M421 I2 J4 Z0</v>
      </c>
    </row>
    <row r="55" spans="1:1" ht="18" customHeight="1" x14ac:dyDescent="0.25">
      <c r="A55" t="str">
        <f ca="1">CONCATENATE("M421 I2 J5 Z",INDIRECT(ADDRESS(15-5,2+1)))</f>
        <v>M421 I2 J5 Z0</v>
      </c>
    </row>
    <row r="56" spans="1:1" ht="18" customHeight="1" x14ac:dyDescent="0.25">
      <c r="A56" t="str">
        <f ca="1">CONCATENATE("M421 I2 J6 Z",INDIRECT(ADDRESS(15-6,2+1)))</f>
        <v>M421 I2 J6 Z0</v>
      </c>
    </row>
    <row r="57" spans="1:1" ht="18" customHeight="1" x14ac:dyDescent="0.25">
      <c r="A57" t="str">
        <f ca="1">CONCATENATE("M421 I2 J7 Z",INDIRECT(ADDRESS(15-7,2+1)))</f>
        <v>M421 I2 J7 Z0</v>
      </c>
    </row>
    <row r="58" spans="1:1" ht="18" customHeight="1" x14ac:dyDescent="0.25">
      <c r="A58" t="str">
        <f ca="1">CONCATENATE("M421 I2 J8 Z",INDIRECT(ADDRESS(15-8,2+1)))</f>
        <v>M421 I2 J8 Z0</v>
      </c>
    </row>
    <row r="59" spans="1:1" ht="18" customHeight="1" x14ac:dyDescent="0.25">
      <c r="A59" t="str">
        <f ca="1">CONCATENATE("M421 I2 J9 Z",INDIRECT(ADDRESS(15-9,2+1)))</f>
        <v>M421 I2 J9 Z0</v>
      </c>
    </row>
    <row r="60" spans="1:1" ht="18" customHeight="1" x14ac:dyDescent="0.25">
      <c r="A60" t="str">
        <f ca="1">CONCATENATE("M421 I2 J10 Z",INDIRECT(ADDRESS(15-10,2+1)))</f>
        <v>M421 I2 J10 Z0</v>
      </c>
    </row>
    <row r="61" spans="1:1" ht="18" customHeight="1" x14ac:dyDescent="0.25">
      <c r="A61" t="str">
        <f ca="1">CONCATENATE("M421 I2 J11 Z",INDIRECT(ADDRESS(15-11,2+1)))</f>
        <v>M421 I2 J11 Z0</v>
      </c>
    </row>
    <row r="62" spans="1:1" ht="18" customHeight="1" x14ac:dyDescent="0.25">
      <c r="A62" t="str">
        <f ca="1">CONCATENATE("M421 I2 J12 Z",INDIRECT(ADDRESS(15-12,2+1)))</f>
        <v>M421 I2 J12 Z0</v>
      </c>
    </row>
    <row r="63" spans="1:1" ht="18" customHeight="1" x14ac:dyDescent="0.25">
      <c r="A63" t="str">
        <f ca="1">CONCATENATE("M421 I2 J13 Z",INDIRECT(ADDRESS(15-13,2+1)))</f>
        <v>M421 I2 J13 Z0</v>
      </c>
    </row>
    <row r="64" spans="1:1" ht="18" customHeight="1" x14ac:dyDescent="0.25">
      <c r="A64" t="str">
        <f ca="1">CONCATENATE("M421 I2 J14 Z",INDIRECT(ADDRESS(15-14,2+1)))</f>
        <v>M421 I2 J14 Z0</v>
      </c>
    </row>
    <row r="65" spans="1:1" ht="18" customHeight="1" x14ac:dyDescent="0.25">
      <c r="A65" t="str">
        <f ca="1">CONCATENATE("M421 I3 J0 Z",INDIRECT(ADDRESS(15-0,3+1)))</f>
        <v>M421 I3 J0 Z0</v>
      </c>
    </row>
    <row r="66" spans="1:1" ht="18" customHeight="1" x14ac:dyDescent="0.25">
      <c r="A66" t="str">
        <f ca="1">CONCATENATE("M421 I3 J1 Z",INDIRECT(ADDRESS(15-1,3+1)))</f>
        <v>M421 I3 J1 Z0</v>
      </c>
    </row>
    <row r="67" spans="1:1" ht="18" customHeight="1" x14ac:dyDescent="0.25">
      <c r="A67" t="str">
        <f ca="1">CONCATENATE("M421 I3 J2 Z",INDIRECT(ADDRESS(15-2,3+1)))</f>
        <v>M421 I3 J2 Z0</v>
      </c>
    </row>
    <row r="68" spans="1:1" ht="18" customHeight="1" x14ac:dyDescent="0.25">
      <c r="A68" t="str">
        <f ca="1">CONCATENATE("M421 I3 J3 Z",INDIRECT(ADDRESS(15-3,3+1)))</f>
        <v>M421 I3 J3 Z0</v>
      </c>
    </row>
    <row r="69" spans="1:1" ht="18" customHeight="1" x14ac:dyDescent="0.25">
      <c r="A69" t="str">
        <f ca="1">CONCATENATE("M421 I3 J4 Z",INDIRECT(ADDRESS(15-4,3+1)))</f>
        <v>M421 I3 J4 Z0</v>
      </c>
    </row>
    <row r="70" spans="1:1" ht="18" customHeight="1" x14ac:dyDescent="0.25">
      <c r="A70" t="str">
        <f ca="1">CONCATENATE("M421 I3 J5 Z",INDIRECT(ADDRESS(15-5,3+1)))</f>
        <v>M421 I3 J5 Z0</v>
      </c>
    </row>
    <row r="71" spans="1:1" ht="18" customHeight="1" x14ac:dyDescent="0.25">
      <c r="A71" t="str">
        <f ca="1">CONCATENATE("M421 I3 J6 Z",INDIRECT(ADDRESS(15-6,3+1)))</f>
        <v>M421 I3 J6 Z0</v>
      </c>
    </row>
    <row r="72" spans="1:1" ht="18" customHeight="1" x14ac:dyDescent="0.25">
      <c r="A72" t="str">
        <f ca="1">CONCATENATE("M421 I3 J7 Z",INDIRECT(ADDRESS(15-7,3+1)))</f>
        <v>M421 I3 J7 Z0</v>
      </c>
    </row>
    <row r="73" spans="1:1" ht="18" customHeight="1" x14ac:dyDescent="0.25">
      <c r="A73" t="str">
        <f ca="1">CONCATENATE("M421 I3 J8 Z",INDIRECT(ADDRESS(15-8,3+1)))</f>
        <v>M421 I3 J8 Z0</v>
      </c>
    </row>
    <row r="74" spans="1:1" ht="18" customHeight="1" x14ac:dyDescent="0.25">
      <c r="A74" t="str">
        <f ca="1">CONCATENATE("M421 I3 J9 Z",INDIRECT(ADDRESS(15-9,3+1)))</f>
        <v>M421 I3 J9 Z0</v>
      </c>
    </row>
    <row r="75" spans="1:1" ht="18" customHeight="1" x14ac:dyDescent="0.25">
      <c r="A75" t="str">
        <f ca="1">CONCATENATE("M421 I3 J10 Z",INDIRECT(ADDRESS(15-10,3+1)))</f>
        <v>M421 I3 J10 Z0</v>
      </c>
    </row>
    <row r="76" spans="1:1" ht="18" customHeight="1" x14ac:dyDescent="0.25">
      <c r="A76" t="str">
        <f ca="1">CONCATENATE("M421 I3 J11 Z",INDIRECT(ADDRESS(15-11,3+1)))</f>
        <v>M421 I3 J11 Z0</v>
      </c>
    </row>
    <row r="77" spans="1:1" ht="18" customHeight="1" x14ac:dyDescent="0.25">
      <c r="A77" t="str">
        <f ca="1">CONCATENATE("M421 I3 J12 Z",INDIRECT(ADDRESS(15-12,3+1)))</f>
        <v>M421 I3 J12 Z0</v>
      </c>
    </row>
    <row r="78" spans="1:1" ht="18" customHeight="1" x14ac:dyDescent="0.25">
      <c r="A78" t="str">
        <f ca="1">CONCATENATE("M421 I3 J13 Z",INDIRECT(ADDRESS(15-13,3+1)))</f>
        <v>M421 I3 J13 Z0</v>
      </c>
    </row>
    <row r="79" spans="1:1" ht="18" customHeight="1" x14ac:dyDescent="0.25">
      <c r="A79" t="str">
        <f ca="1">CONCATENATE("M421 I3 J14 Z",INDIRECT(ADDRESS(15-14,3+1)))</f>
        <v>M421 I3 J14 Z0</v>
      </c>
    </row>
    <row r="80" spans="1:1" ht="18" customHeight="1" x14ac:dyDescent="0.25">
      <c r="A80" t="str">
        <f ca="1">CONCATENATE("M421 I4 J0 Z",INDIRECT(ADDRESS(15-0,4+1)))</f>
        <v>M421 I4 J0 Z0</v>
      </c>
    </row>
    <row r="81" spans="1:1" ht="18" customHeight="1" x14ac:dyDescent="0.25">
      <c r="A81" t="str">
        <f ca="1">CONCATENATE("M421 I4 J1 Z",INDIRECT(ADDRESS(15-1,4+1)))</f>
        <v>M421 I4 J1 Z0</v>
      </c>
    </row>
    <row r="82" spans="1:1" ht="18" customHeight="1" x14ac:dyDescent="0.25">
      <c r="A82" t="str">
        <f ca="1">CONCATENATE("M421 I4 J2 Z",INDIRECT(ADDRESS(15-2,4+1)))</f>
        <v>M421 I4 J2 Z0</v>
      </c>
    </row>
    <row r="83" spans="1:1" ht="18" customHeight="1" x14ac:dyDescent="0.25">
      <c r="A83" t="str">
        <f ca="1">CONCATENATE("M421 I4 J3 Z",INDIRECT(ADDRESS(15-3,4+1)))</f>
        <v>M421 I4 J3 Z0</v>
      </c>
    </row>
    <row r="84" spans="1:1" ht="18" customHeight="1" x14ac:dyDescent="0.25">
      <c r="A84" t="str">
        <f ca="1">CONCATENATE("M421 I4 J4 Z",INDIRECT(ADDRESS(15-4,4+1)))</f>
        <v>M421 I4 J4 Z0</v>
      </c>
    </row>
    <row r="85" spans="1:1" ht="18" customHeight="1" x14ac:dyDescent="0.25">
      <c r="A85" t="str">
        <f ca="1">CONCATENATE("M421 I4 J5 Z",INDIRECT(ADDRESS(15-5,4+1)))</f>
        <v>M421 I4 J5 Z0</v>
      </c>
    </row>
    <row r="86" spans="1:1" ht="18" customHeight="1" x14ac:dyDescent="0.25">
      <c r="A86" t="str">
        <f ca="1">CONCATENATE("M421 I4 J6 Z",INDIRECT(ADDRESS(15-6,4+1)))</f>
        <v>M421 I4 J6 Z0</v>
      </c>
    </row>
    <row r="87" spans="1:1" ht="18" customHeight="1" x14ac:dyDescent="0.25">
      <c r="A87" t="str">
        <f ca="1">CONCATENATE("M421 I4 J7 Z",INDIRECT(ADDRESS(15-7,4+1)))</f>
        <v>M421 I4 J7 Z0</v>
      </c>
    </row>
    <row r="88" spans="1:1" ht="18" customHeight="1" x14ac:dyDescent="0.25">
      <c r="A88" t="str">
        <f ca="1">CONCATENATE("M421 I4 J8 Z",INDIRECT(ADDRESS(15-8,4+1)))</f>
        <v>M421 I4 J8 Z0</v>
      </c>
    </row>
    <row r="89" spans="1:1" ht="18" customHeight="1" x14ac:dyDescent="0.25">
      <c r="A89" t="str">
        <f ca="1">CONCATENATE("M421 I4 J9 Z",INDIRECT(ADDRESS(15-9,4+1)))</f>
        <v>M421 I4 J9 Z0</v>
      </c>
    </row>
    <row r="90" spans="1:1" ht="18" customHeight="1" x14ac:dyDescent="0.25">
      <c r="A90" t="str">
        <f ca="1">CONCATENATE("M421 I4 J10 Z",INDIRECT(ADDRESS(15-10,4+1)))</f>
        <v>M421 I4 J10 Z0</v>
      </c>
    </row>
    <row r="91" spans="1:1" ht="18" customHeight="1" x14ac:dyDescent="0.25">
      <c r="A91" t="str">
        <f ca="1">CONCATENATE("M421 I4 J11 Z",INDIRECT(ADDRESS(15-11,4+1)))</f>
        <v>M421 I4 J11 Z0</v>
      </c>
    </row>
    <row r="92" spans="1:1" ht="18" customHeight="1" x14ac:dyDescent="0.25">
      <c r="A92" t="str">
        <f ca="1">CONCATENATE("M421 I4 J12 Z",INDIRECT(ADDRESS(15-12,4+1)))</f>
        <v>M421 I4 J12 Z0</v>
      </c>
    </row>
    <row r="93" spans="1:1" ht="18" customHeight="1" x14ac:dyDescent="0.25">
      <c r="A93" t="str">
        <f ca="1">CONCATENATE("M421 I4 J13 Z",INDIRECT(ADDRESS(15-13,4+1)))</f>
        <v>M421 I4 J13 Z0</v>
      </c>
    </row>
    <row r="94" spans="1:1" ht="18" customHeight="1" x14ac:dyDescent="0.25">
      <c r="A94" t="str">
        <f ca="1">CONCATENATE("M421 I4 J14 Z",INDIRECT(ADDRESS(15-14,4+1)))</f>
        <v>M421 I4 J14 Z0</v>
      </c>
    </row>
    <row r="95" spans="1:1" ht="18" customHeight="1" x14ac:dyDescent="0.25">
      <c r="A95" t="str">
        <f ca="1">CONCATENATE("M421 I5 J0 Z",INDIRECT(ADDRESS(15-0,5+1)))</f>
        <v>M421 I5 J0 Z0</v>
      </c>
    </row>
    <row r="96" spans="1:1" ht="18" customHeight="1" x14ac:dyDescent="0.25">
      <c r="A96" t="str">
        <f ca="1">CONCATENATE("M421 I5 J1 Z",INDIRECT(ADDRESS(15-1,5+1)))</f>
        <v>M421 I5 J1 Z0</v>
      </c>
    </row>
    <row r="97" spans="1:1" ht="18" customHeight="1" x14ac:dyDescent="0.25">
      <c r="A97" t="str">
        <f ca="1">CONCATENATE("M421 I5 J2 Z",INDIRECT(ADDRESS(15-2,5+1)))</f>
        <v>M421 I5 J2 Z0</v>
      </c>
    </row>
    <row r="98" spans="1:1" ht="18" customHeight="1" x14ac:dyDescent="0.25">
      <c r="A98" t="str">
        <f ca="1">CONCATENATE("M421 I5 J3 Z",INDIRECT(ADDRESS(15-3,5+1)))</f>
        <v>M421 I5 J3 Z0</v>
      </c>
    </row>
    <row r="99" spans="1:1" ht="18" customHeight="1" x14ac:dyDescent="0.25">
      <c r="A99" t="str">
        <f ca="1">CONCATENATE("M421 I5 J4 Z",INDIRECT(ADDRESS(15-4,5+1)))</f>
        <v>M421 I5 J4 Z0</v>
      </c>
    </row>
    <row r="100" spans="1:1" ht="18" customHeight="1" x14ac:dyDescent="0.25">
      <c r="A100" t="str">
        <f ca="1">CONCATENATE("M421 I5 J5 Z",INDIRECT(ADDRESS(15-5,5+1)))</f>
        <v>M421 I5 J5 Z0</v>
      </c>
    </row>
    <row r="101" spans="1:1" ht="18" customHeight="1" x14ac:dyDescent="0.25">
      <c r="A101" t="str">
        <f ca="1">CONCATENATE("M421 I5 J6 Z",INDIRECT(ADDRESS(15-6,5+1)))</f>
        <v>M421 I5 J6 Z0</v>
      </c>
    </row>
    <row r="102" spans="1:1" ht="18" customHeight="1" x14ac:dyDescent="0.25">
      <c r="A102" t="str">
        <f ca="1">CONCATENATE("M421 I5 J7 Z",INDIRECT(ADDRESS(15-7,5+1)))</f>
        <v>M421 I5 J7 Z0</v>
      </c>
    </row>
    <row r="103" spans="1:1" ht="18" customHeight="1" x14ac:dyDescent="0.25">
      <c r="A103" t="str">
        <f ca="1">CONCATENATE("M421 I5 J8 Z",INDIRECT(ADDRESS(15-8,5+1)))</f>
        <v>M421 I5 J8 Z0</v>
      </c>
    </row>
    <row r="104" spans="1:1" ht="18" customHeight="1" x14ac:dyDescent="0.25">
      <c r="A104" t="str">
        <f ca="1">CONCATENATE("M421 I5 J9 Z",INDIRECT(ADDRESS(15-9,5+1)))</f>
        <v>M421 I5 J9 Z0</v>
      </c>
    </row>
    <row r="105" spans="1:1" ht="18" customHeight="1" x14ac:dyDescent="0.25">
      <c r="A105" t="str">
        <f ca="1">CONCATENATE("M421 I5 J10 Z",INDIRECT(ADDRESS(15-10,5+1)))</f>
        <v>M421 I5 J10 Z0</v>
      </c>
    </row>
    <row r="106" spans="1:1" ht="18" customHeight="1" x14ac:dyDescent="0.25">
      <c r="A106" t="str">
        <f ca="1">CONCATENATE("M421 I5 J11 Z",INDIRECT(ADDRESS(15-11,5+1)))</f>
        <v>M421 I5 J11 Z0</v>
      </c>
    </row>
    <row r="107" spans="1:1" ht="18" customHeight="1" x14ac:dyDescent="0.25">
      <c r="A107" t="str">
        <f ca="1">CONCATENATE("M421 I5 J12 Z",INDIRECT(ADDRESS(15-12,5+1)))</f>
        <v>M421 I5 J12 Z0</v>
      </c>
    </row>
    <row r="108" spans="1:1" ht="18" customHeight="1" x14ac:dyDescent="0.25">
      <c r="A108" t="str">
        <f ca="1">CONCATENATE("M421 I5 J13 Z",INDIRECT(ADDRESS(15-13,5+1)))</f>
        <v>M421 I5 J13 Z0</v>
      </c>
    </row>
    <row r="109" spans="1:1" ht="18" customHeight="1" x14ac:dyDescent="0.25">
      <c r="A109" t="str">
        <f ca="1">CONCATENATE("M421 I5 J14 Z",INDIRECT(ADDRESS(15-14,5+1)))</f>
        <v>M421 I5 J14 Z0</v>
      </c>
    </row>
    <row r="110" spans="1:1" ht="18" customHeight="1" x14ac:dyDescent="0.25">
      <c r="A110" t="str">
        <f ca="1">CONCATENATE("M421 I6 J0 Z",INDIRECT(ADDRESS(15-0,6+1)))</f>
        <v>M421 I6 J0 Z0</v>
      </c>
    </row>
    <row r="111" spans="1:1" ht="18" customHeight="1" x14ac:dyDescent="0.25">
      <c r="A111" t="str">
        <f ca="1">CONCATENATE("M421 I6 J1 Z",INDIRECT(ADDRESS(15-1,6+1)))</f>
        <v>M421 I6 J1 Z0</v>
      </c>
    </row>
    <row r="112" spans="1:1" ht="18" customHeight="1" x14ac:dyDescent="0.25">
      <c r="A112" t="str">
        <f ca="1">CONCATENATE("M421 I6 J2 Z",INDIRECT(ADDRESS(15-2,6+1)))</f>
        <v>M421 I6 J2 Z0</v>
      </c>
    </row>
    <row r="113" spans="1:1" ht="18" customHeight="1" x14ac:dyDescent="0.25">
      <c r="A113" t="str">
        <f ca="1">CONCATENATE("M421 I6 J3 Z",INDIRECT(ADDRESS(15-3,6+1)))</f>
        <v>M421 I6 J3 Z0</v>
      </c>
    </row>
    <row r="114" spans="1:1" ht="18" customHeight="1" x14ac:dyDescent="0.25">
      <c r="A114" t="str">
        <f ca="1">CONCATENATE("M421 I6 J4 Z",INDIRECT(ADDRESS(15-4,6+1)))</f>
        <v>M421 I6 J4 Z0</v>
      </c>
    </row>
    <row r="115" spans="1:1" ht="18" customHeight="1" x14ac:dyDescent="0.25">
      <c r="A115" t="str">
        <f ca="1">CONCATENATE("M421 I6 J5 Z",INDIRECT(ADDRESS(15-5,6+1)))</f>
        <v>M421 I6 J5 Z0</v>
      </c>
    </row>
    <row r="116" spans="1:1" ht="18" customHeight="1" x14ac:dyDescent="0.25">
      <c r="A116" t="str">
        <f ca="1">CONCATENATE("M421 I6 J6 Z",INDIRECT(ADDRESS(15-6,6+1)))</f>
        <v>M421 I6 J6 Z0</v>
      </c>
    </row>
    <row r="117" spans="1:1" ht="18" customHeight="1" x14ac:dyDescent="0.25">
      <c r="A117" t="str">
        <f ca="1">CONCATENATE("M421 I6 J7 Z",INDIRECT(ADDRESS(15-7,6+1)))</f>
        <v>M421 I6 J7 Z0</v>
      </c>
    </row>
    <row r="118" spans="1:1" ht="18" customHeight="1" x14ac:dyDescent="0.25">
      <c r="A118" t="str">
        <f ca="1">CONCATENATE("M421 I6 J8 Z",INDIRECT(ADDRESS(15-8,6+1)))</f>
        <v>M421 I6 J8 Z0</v>
      </c>
    </row>
    <row r="119" spans="1:1" ht="18" customHeight="1" x14ac:dyDescent="0.25">
      <c r="A119" t="str">
        <f ca="1">CONCATENATE("M421 I6 J9 Z",INDIRECT(ADDRESS(15-9,6+1)))</f>
        <v>M421 I6 J9 Z0</v>
      </c>
    </row>
    <row r="120" spans="1:1" ht="18" customHeight="1" x14ac:dyDescent="0.25">
      <c r="A120" t="str">
        <f ca="1">CONCATENATE("M421 I6 J10 Z",INDIRECT(ADDRESS(15-10,6+1)))</f>
        <v>M421 I6 J10 Z0</v>
      </c>
    </row>
    <row r="121" spans="1:1" ht="18" customHeight="1" x14ac:dyDescent="0.25">
      <c r="A121" t="str">
        <f ca="1">CONCATENATE("M421 I6 J11 Z",INDIRECT(ADDRESS(15-11,6+1)))</f>
        <v>M421 I6 J11 Z0</v>
      </c>
    </row>
    <row r="122" spans="1:1" ht="18" customHeight="1" x14ac:dyDescent="0.25">
      <c r="A122" t="str">
        <f ca="1">CONCATENATE("M421 I6 J12 Z",INDIRECT(ADDRESS(15-12,6+1)))</f>
        <v>M421 I6 J12 Z0</v>
      </c>
    </row>
    <row r="123" spans="1:1" ht="18" customHeight="1" x14ac:dyDescent="0.25">
      <c r="A123" t="str">
        <f ca="1">CONCATENATE("M421 I6 J13 Z",INDIRECT(ADDRESS(15-13,6+1)))</f>
        <v>M421 I6 J13 Z0</v>
      </c>
    </row>
    <row r="124" spans="1:1" ht="18" customHeight="1" x14ac:dyDescent="0.25">
      <c r="A124" t="str">
        <f ca="1">CONCATENATE("M421 I6 J14 Z",INDIRECT(ADDRESS(15-14,6+1)))</f>
        <v>M421 I6 J14 Z0</v>
      </c>
    </row>
    <row r="125" spans="1:1" ht="18" customHeight="1" x14ac:dyDescent="0.25">
      <c r="A125" t="str">
        <f ca="1">CONCATENATE("M421 I7 J0 Z",INDIRECT(ADDRESS(15-0,7+1)))</f>
        <v>M421 I7 J0 Z0</v>
      </c>
    </row>
    <row r="126" spans="1:1" ht="18" customHeight="1" x14ac:dyDescent="0.25">
      <c r="A126" t="str">
        <f ca="1">CONCATENATE("M421 I7 J1 Z",INDIRECT(ADDRESS(15-1,7+1)))</f>
        <v>M421 I7 J1 Z0</v>
      </c>
    </row>
    <row r="127" spans="1:1" ht="18" customHeight="1" x14ac:dyDescent="0.25">
      <c r="A127" t="str">
        <f ca="1">CONCATENATE("M421 I7 J2 Z",INDIRECT(ADDRESS(15-2,7+1)))</f>
        <v>M421 I7 J2 Z0</v>
      </c>
    </row>
    <row r="128" spans="1:1" ht="18" customHeight="1" x14ac:dyDescent="0.25">
      <c r="A128" t="str">
        <f ca="1">CONCATENATE("M421 I7 J3 Z",INDIRECT(ADDRESS(15-3,7+1)))</f>
        <v>M421 I7 J3 Z0</v>
      </c>
    </row>
    <row r="129" spans="1:1" ht="18" customHeight="1" x14ac:dyDescent="0.25">
      <c r="A129" t="str">
        <f ca="1">CONCATENATE("M421 I7 J4 Z",INDIRECT(ADDRESS(15-4,7+1)))</f>
        <v>M421 I7 J4 Z0</v>
      </c>
    </row>
    <row r="130" spans="1:1" ht="18" customHeight="1" x14ac:dyDescent="0.25">
      <c r="A130" t="str">
        <f ca="1">CONCATENATE("M421 I7 J5 Z",INDIRECT(ADDRESS(15-5,7+1)))</f>
        <v>M421 I7 J5 Z0</v>
      </c>
    </row>
    <row r="131" spans="1:1" ht="18" customHeight="1" x14ac:dyDescent="0.25">
      <c r="A131" t="str">
        <f ca="1">CONCATENATE("M421 I7 J6 Z",INDIRECT(ADDRESS(15-6,7+1)))</f>
        <v>M421 I7 J6 Z0</v>
      </c>
    </row>
    <row r="132" spans="1:1" ht="18" customHeight="1" x14ac:dyDescent="0.25">
      <c r="A132" t="str">
        <f ca="1">CONCATENATE("M421 I7 J7 Z",INDIRECT(ADDRESS(15-7,7+1)))</f>
        <v>M421 I7 J7 Z0</v>
      </c>
    </row>
    <row r="133" spans="1:1" ht="18" customHeight="1" x14ac:dyDescent="0.25">
      <c r="A133" t="str">
        <f ca="1">CONCATENATE("M421 I7 J8 Z",INDIRECT(ADDRESS(15-8,7+1)))</f>
        <v>M421 I7 J8 Z0</v>
      </c>
    </row>
    <row r="134" spans="1:1" ht="18" customHeight="1" x14ac:dyDescent="0.25">
      <c r="A134" t="str">
        <f ca="1">CONCATENATE("M421 I7 J9 Z",INDIRECT(ADDRESS(15-9,7+1)))</f>
        <v>M421 I7 J9 Z0</v>
      </c>
    </row>
    <row r="135" spans="1:1" ht="18" customHeight="1" x14ac:dyDescent="0.25">
      <c r="A135" t="str">
        <f ca="1">CONCATENATE("M421 I7 J10 Z",INDIRECT(ADDRESS(15-10,7+1)))</f>
        <v>M421 I7 J10 Z0</v>
      </c>
    </row>
    <row r="136" spans="1:1" ht="18" customHeight="1" x14ac:dyDescent="0.25">
      <c r="A136" t="str">
        <f ca="1">CONCATENATE("M421 I7 J11 Z",INDIRECT(ADDRESS(15-11,7+1)))</f>
        <v>M421 I7 J11 Z0</v>
      </c>
    </row>
    <row r="137" spans="1:1" ht="18" customHeight="1" x14ac:dyDescent="0.25">
      <c r="A137" t="str">
        <f ca="1">CONCATENATE("M421 I7 J12 Z",INDIRECT(ADDRESS(15-12,7+1)))</f>
        <v>M421 I7 J12 Z0</v>
      </c>
    </row>
    <row r="138" spans="1:1" ht="18" customHeight="1" x14ac:dyDescent="0.25">
      <c r="A138" t="str">
        <f ca="1">CONCATENATE("M421 I7 J13 Z",INDIRECT(ADDRESS(15-13,7+1)))</f>
        <v>M421 I7 J13 Z0</v>
      </c>
    </row>
    <row r="139" spans="1:1" ht="18" customHeight="1" x14ac:dyDescent="0.25">
      <c r="A139" t="str">
        <f ca="1">CONCATENATE("M421 I7 J14 Z",INDIRECT(ADDRESS(15-14,7+1)))</f>
        <v>M421 I7 J14 Z0</v>
      </c>
    </row>
    <row r="140" spans="1:1" ht="18" customHeight="1" x14ac:dyDescent="0.25">
      <c r="A140" t="str">
        <f ca="1">CONCATENATE("M421 I8 J0 Z",INDIRECT(ADDRESS(15-0,8+1)))</f>
        <v>M421 I8 J0 Z0</v>
      </c>
    </row>
    <row r="141" spans="1:1" ht="18" customHeight="1" x14ac:dyDescent="0.25">
      <c r="A141" t="str">
        <f ca="1">CONCATENATE("M421 I8 J1 Z",INDIRECT(ADDRESS(15-1,8+1)))</f>
        <v>M421 I8 J1 Z0</v>
      </c>
    </row>
    <row r="142" spans="1:1" ht="18" customHeight="1" x14ac:dyDescent="0.25">
      <c r="A142" t="str">
        <f ca="1">CONCATENATE("M421 I8 J2 Z",INDIRECT(ADDRESS(15-2,8+1)))</f>
        <v>M421 I8 J2 Z0</v>
      </c>
    </row>
    <row r="143" spans="1:1" ht="18" customHeight="1" x14ac:dyDescent="0.25">
      <c r="A143" t="str">
        <f ca="1">CONCATENATE("M421 I8 J3 Z",INDIRECT(ADDRESS(15-3,8+1)))</f>
        <v>M421 I8 J3 Z0</v>
      </c>
    </row>
    <row r="144" spans="1:1" ht="18" customHeight="1" x14ac:dyDescent="0.25">
      <c r="A144" t="str">
        <f ca="1">CONCATENATE("M421 I8 J4 Z",INDIRECT(ADDRESS(15-4,8+1)))</f>
        <v>M421 I8 J4 Z0</v>
      </c>
    </row>
    <row r="145" spans="1:1" ht="18" customHeight="1" x14ac:dyDescent="0.25">
      <c r="A145" t="str">
        <f ca="1">CONCATENATE("M421 I8 J5 Z",INDIRECT(ADDRESS(15-5,8+1)))</f>
        <v>M421 I8 J5 Z0</v>
      </c>
    </row>
    <row r="146" spans="1:1" ht="18" customHeight="1" x14ac:dyDescent="0.25">
      <c r="A146" t="str">
        <f ca="1">CONCATENATE("M421 I8 J6 Z",INDIRECT(ADDRESS(15-6,8+1)))</f>
        <v>M421 I8 J6 Z0</v>
      </c>
    </row>
    <row r="147" spans="1:1" ht="18" customHeight="1" x14ac:dyDescent="0.25">
      <c r="A147" t="str">
        <f ca="1">CONCATENATE("M421 I8 J7 Z",INDIRECT(ADDRESS(15-7,8+1)))</f>
        <v>M421 I8 J7 Z0</v>
      </c>
    </row>
    <row r="148" spans="1:1" ht="18" customHeight="1" x14ac:dyDescent="0.25">
      <c r="A148" t="str">
        <f ca="1">CONCATENATE("M421 I8 J8 Z",INDIRECT(ADDRESS(15-8,8+1)))</f>
        <v>M421 I8 J8 Z0</v>
      </c>
    </row>
    <row r="149" spans="1:1" ht="18" customHeight="1" x14ac:dyDescent="0.25">
      <c r="A149" t="str">
        <f ca="1">CONCATENATE("M421 I8 J9 Z",INDIRECT(ADDRESS(15-9,8+1)))</f>
        <v>M421 I8 J9 Z0</v>
      </c>
    </row>
    <row r="150" spans="1:1" ht="18" customHeight="1" x14ac:dyDescent="0.25">
      <c r="A150" t="str">
        <f ca="1">CONCATENATE("M421 I8 J10 Z",INDIRECT(ADDRESS(15-10,8+1)))</f>
        <v>M421 I8 J10 Z0</v>
      </c>
    </row>
    <row r="151" spans="1:1" ht="18" customHeight="1" x14ac:dyDescent="0.25">
      <c r="A151" t="str">
        <f ca="1">CONCATENATE("M421 I8 J11 Z",INDIRECT(ADDRESS(15-11,8+1)))</f>
        <v>M421 I8 J11 Z0</v>
      </c>
    </row>
    <row r="152" spans="1:1" ht="18" customHeight="1" x14ac:dyDescent="0.25">
      <c r="A152" t="str">
        <f ca="1">CONCATENATE("M421 I8 J12 Z",INDIRECT(ADDRESS(15-12,8+1)))</f>
        <v>M421 I8 J12 Z0</v>
      </c>
    </row>
    <row r="153" spans="1:1" ht="18" customHeight="1" x14ac:dyDescent="0.25">
      <c r="A153" t="str">
        <f ca="1">CONCATENATE("M421 I8 J13 Z",INDIRECT(ADDRESS(15-13,8+1)))</f>
        <v>M421 I8 J13 Z0</v>
      </c>
    </row>
    <row r="154" spans="1:1" ht="18" customHeight="1" x14ac:dyDescent="0.25">
      <c r="A154" t="str">
        <f ca="1">CONCATENATE("M421 I8 J14 Z",INDIRECT(ADDRESS(15-14,8+1)))</f>
        <v>M421 I8 J14 Z0</v>
      </c>
    </row>
    <row r="155" spans="1:1" ht="18" customHeight="1" x14ac:dyDescent="0.25">
      <c r="A155" t="str">
        <f ca="1">CONCATENATE("M421 I9 J0 Z",INDIRECT(ADDRESS(15-0,9+1)))</f>
        <v>M421 I9 J0 Z0</v>
      </c>
    </row>
    <row r="156" spans="1:1" ht="18" customHeight="1" x14ac:dyDescent="0.25">
      <c r="A156" t="str">
        <f ca="1">CONCATENATE("M421 I9 J1 Z",INDIRECT(ADDRESS(15-1,9+1)))</f>
        <v>M421 I9 J1 Z0</v>
      </c>
    </row>
    <row r="157" spans="1:1" ht="18" customHeight="1" x14ac:dyDescent="0.25">
      <c r="A157" t="str">
        <f ca="1">CONCATENATE("M421 I9 J2 Z",INDIRECT(ADDRESS(15-2,9+1)))</f>
        <v>M421 I9 J2 Z0</v>
      </c>
    </row>
    <row r="158" spans="1:1" ht="18" customHeight="1" x14ac:dyDescent="0.25">
      <c r="A158" t="str">
        <f ca="1">CONCATENATE("M421 I9 J3 Z",INDIRECT(ADDRESS(15-3,9+1)))</f>
        <v>M421 I9 J3 Z0</v>
      </c>
    </row>
    <row r="159" spans="1:1" ht="18" customHeight="1" x14ac:dyDescent="0.25">
      <c r="A159" t="str">
        <f ca="1">CONCATENATE("M421 I9 J4 Z",INDIRECT(ADDRESS(15-4,9+1)))</f>
        <v>M421 I9 J4 Z0</v>
      </c>
    </row>
    <row r="160" spans="1:1" ht="18" customHeight="1" x14ac:dyDescent="0.25">
      <c r="A160" t="str">
        <f ca="1">CONCATENATE("M421 I9 J5 Z",INDIRECT(ADDRESS(15-5,9+1)))</f>
        <v>M421 I9 J5 Z0</v>
      </c>
    </row>
    <row r="161" spans="1:1" ht="18" customHeight="1" x14ac:dyDescent="0.25">
      <c r="A161" t="str">
        <f ca="1">CONCATENATE("M421 I9 J6 Z",INDIRECT(ADDRESS(15-6,9+1)))</f>
        <v>M421 I9 J6 Z0</v>
      </c>
    </row>
    <row r="162" spans="1:1" ht="18" customHeight="1" x14ac:dyDescent="0.25">
      <c r="A162" t="str">
        <f ca="1">CONCATENATE("M421 I9 J7 Z",INDIRECT(ADDRESS(15-7,9+1)))</f>
        <v>M421 I9 J7 Z0</v>
      </c>
    </row>
    <row r="163" spans="1:1" ht="18" customHeight="1" x14ac:dyDescent="0.25">
      <c r="A163" t="str">
        <f ca="1">CONCATENATE("M421 I9 J8 Z",INDIRECT(ADDRESS(15-8,9+1)))</f>
        <v>M421 I9 J8 Z0</v>
      </c>
    </row>
    <row r="164" spans="1:1" ht="18" customHeight="1" x14ac:dyDescent="0.25">
      <c r="A164" t="str">
        <f ca="1">CONCATENATE("M421 I9 J9 Z",INDIRECT(ADDRESS(15-9,9+1)))</f>
        <v>M421 I9 J9 Z0</v>
      </c>
    </row>
    <row r="165" spans="1:1" ht="18" customHeight="1" x14ac:dyDescent="0.25">
      <c r="A165" t="str">
        <f ca="1">CONCATENATE("M421 I9 J10 Z",INDIRECT(ADDRESS(15-10,9+1)))</f>
        <v>M421 I9 J10 Z0</v>
      </c>
    </row>
    <row r="166" spans="1:1" ht="18" customHeight="1" x14ac:dyDescent="0.25">
      <c r="A166" t="str">
        <f ca="1">CONCATENATE("M421 I9 J11 Z",INDIRECT(ADDRESS(15-11,9+1)))</f>
        <v>M421 I9 J11 Z0</v>
      </c>
    </row>
    <row r="167" spans="1:1" ht="18" customHeight="1" x14ac:dyDescent="0.25">
      <c r="A167" t="str">
        <f ca="1">CONCATENATE("M421 I9 J12 Z",INDIRECT(ADDRESS(15-12,9+1)))</f>
        <v>M421 I9 J12 Z0</v>
      </c>
    </row>
    <row r="168" spans="1:1" ht="18" customHeight="1" x14ac:dyDescent="0.25">
      <c r="A168" t="str">
        <f ca="1">CONCATENATE("M421 I9 J13 Z",INDIRECT(ADDRESS(15-13,9+1)))</f>
        <v>M421 I9 J13 Z0</v>
      </c>
    </row>
    <row r="169" spans="1:1" ht="18" customHeight="1" x14ac:dyDescent="0.25">
      <c r="A169" t="str">
        <f ca="1">CONCATENATE("M421 I9 J14 Z",INDIRECT(ADDRESS(15-14,9+1)))</f>
        <v>M421 I9 J14 Z0</v>
      </c>
    </row>
    <row r="170" spans="1:1" ht="18" customHeight="1" x14ac:dyDescent="0.25">
      <c r="A170" t="str">
        <f ca="1">CONCATENATE("M421 I10 J0 Z",INDIRECT(ADDRESS(15-0,10+1)))</f>
        <v>M421 I10 J0 Z0</v>
      </c>
    </row>
    <row r="171" spans="1:1" ht="18" customHeight="1" x14ac:dyDescent="0.25">
      <c r="A171" t="str">
        <f ca="1">CONCATENATE("M421 I10 J1 Z",INDIRECT(ADDRESS(15-1,10+1)))</f>
        <v>M421 I10 J1 Z0</v>
      </c>
    </row>
    <row r="172" spans="1:1" ht="18" customHeight="1" x14ac:dyDescent="0.25">
      <c r="A172" t="str">
        <f ca="1">CONCATENATE("M421 I10 J2 Z",INDIRECT(ADDRESS(15-2,10+1)))</f>
        <v>M421 I10 J2 Z0</v>
      </c>
    </row>
    <row r="173" spans="1:1" ht="18" customHeight="1" x14ac:dyDescent="0.25">
      <c r="A173" t="str">
        <f ca="1">CONCATENATE("M421 I10 J3 Z",INDIRECT(ADDRESS(15-3,10+1)))</f>
        <v>M421 I10 J3 Z0</v>
      </c>
    </row>
    <row r="174" spans="1:1" ht="18" customHeight="1" x14ac:dyDescent="0.25">
      <c r="A174" t="str">
        <f ca="1">CONCATENATE("M421 I10 J4 Z",INDIRECT(ADDRESS(15-4,10+1)))</f>
        <v>M421 I10 J4 Z0</v>
      </c>
    </row>
    <row r="175" spans="1:1" ht="18" customHeight="1" x14ac:dyDescent="0.25">
      <c r="A175" t="str">
        <f ca="1">CONCATENATE("M421 I10 J5 Z",INDIRECT(ADDRESS(15-5,10+1)))</f>
        <v>M421 I10 J5 Z0</v>
      </c>
    </row>
    <row r="176" spans="1:1" ht="18" customHeight="1" x14ac:dyDescent="0.25">
      <c r="A176" t="str">
        <f ca="1">CONCATENATE("M421 I10 J6 Z",INDIRECT(ADDRESS(15-6,10+1)))</f>
        <v>M421 I10 J6 Z0</v>
      </c>
    </row>
    <row r="177" spans="1:1" ht="18" customHeight="1" x14ac:dyDescent="0.25">
      <c r="A177" t="str">
        <f ca="1">CONCATENATE("M421 I10 J7 Z",INDIRECT(ADDRESS(15-7,10+1)))</f>
        <v>M421 I10 J7 Z0</v>
      </c>
    </row>
    <row r="178" spans="1:1" ht="18" customHeight="1" x14ac:dyDescent="0.25">
      <c r="A178" t="str">
        <f ca="1">CONCATENATE("M421 I10 J8 Z",INDIRECT(ADDRESS(15-8,10+1)))</f>
        <v>M421 I10 J8 Z0</v>
      </c>
    </row>
    <row r="179" spans="1:1" ht="18" customHeight="1" x14ac:dyDescent="0.25">
      <c r="A179" t="str">
        <f ca="1">CONCATENATE("M421 I10 J9 Z",INDIRECT(ADDRESS(15-9,10+1)))</f>
        <v>M421 I10 J9 Z0</v>
      </c>
    </row>
    <row r="180" spans="1:1" ht="18" customHeight="1" x14ac:dyDescent="0.25">
      <c r="A180" t="str">
        <f ca="1">CONCATENATE("M421 I10 J10 Z",INDIRECT(ADDRESS(15-10,10+1)))</f>
        <v>M421 I10 J10 Z0</v>
      </c>
    </row>
    <row r="181" spans="1:1" ht="18" customHeight="1" x14ac:dyDescent="0.25">
      <c r="A181" t="str">
        <f ca="1">CONCATENATE("M421 I10 J11 Z",INDIRECT(ADDRESS(15-11,10+1)))</f>
        <v>M421 I10 J11 Z0</v>
      </c>
    </row>
    <row r="182" spans="1:1" ht="18" customHeight="1" x14ac:dyDescent="0.25">
      <c r="A182" t="str">
        <f ca="1">CONCATENATE("M421 I10 J12 Z",INDIRECT(ADDRESS(15-12,10+1)))</f>
        <v>M421 I10 J12 Z0</v>
      </c>
    </row>
    <row r="183" spans="1:1" ht="18" customHeight="1" x14ac:dyDescent="0.25">
      <c r="A183" t="str">
        <f ca="1">CONCATENATE("M421 I10 J13 Z",INDIRECT(ADDRESS(15-13,10+1)))</f>
        <v>M421 I10 J13 Z0</v>
      </c>
    </row>
    <row r="184" spans="1:1" ht="18" customHeight="1" x14ac:dyDescent="0.25">
      <c r="A184" t="str">
        <f ca="1">CONCATENATE("M421 I10 J14 Z",INDIRECT(ADDRESS(15-14,10+1)))</f>
        <v>M421 I10 J14 Z0</v>
      </c>
    </row>
    <row r="185" spans="1:1" ht="18" customHeight="1" x14ac:dyDescent="0.25">
      <c r="A185" t="str">
        <f ca="1">CONCATENATE("M421 I11 J0 Z",INDIRECT(ADDRESS(15-0,11+1)))</f>
        <v>M421 I11 J0 Z0</v>
      </c>
    </row>
    <row r="186" spans="1:1" ht="18" customHeight="1" x14ac:dyDescent="0.25">
      <c r="A186" t="str">
        <f ca="1">CONCATENATE("M421 I11 J1 Z",INDIRECT(ADDRESS(15-1,11+1)))</f>
        <v>M421 I11 J1 Z0</v>
      </c>
    </row>
    <row r="187" spans="1:1" ht="18" customHeight="1" x14ac:dyDescent="0.25">
      <c r="A187" t="str">
        <f ca="1">CONCATENATE("M421 I11 J2 Z",INDIRECT(ADDRESS(15-2,11+1)))</f>
        <v>M421 I11 J2 Z0</v>
      </c>
    </row>
    <row r="188" spans="1:1" ht="18" customHeight="1" x14ac:dyDescent="0.25">
      <c r="A188" t="str">
        <f ca="1">CONCATENATE("M421 I11 J3 Z",INDIRECT(ADDRESS(15-3,11+1)))</f>
        <v>M421 I11 J3 Z0</v>
      </c>
    </row>
    <row r="189" spans="1:1" ht="18" customHeight="1" x14ac:dyDescent="0.25">
      <c r="A189" t="str">
        <f ca="1">CONCATENATE("M421 I11 J4 Z",INDIRECT(ADDRESS(15-4,11+1)))</f>
        <v>M421 I11 J4 Z0</v>
      </c>
    </row>
    <row r="190" spans="1:1" ht="18" customHeight="1" x14ac:dyDescent="0.25">
      <c r="A190" t="str">
        <f ca="1">CONCATENATE("M421 I11 J5 Z",INDIRECT(ADDRESS(15-5,11+1)))</f>
        <v>M421 I11 J5 Z0</v>
      </c>
    </row>
    <row r="191" spans="1:1" ht="18" customHeight="1" x14ac:dyDescent="0.25">
      <c r="A191" t="str">
        <f ca="1">CONCATENATE("M421 I11 J6 Z",INDIRECT(ADDRESS(15-6,11+1)))</f>
        <v>M421 I11 J6 Z0</v>
      </c>
    </row>
    <row r="192" spans="1:1" ht="18" customHeight="1" x14ac:dyDescent="0.25">
      <c r="A192" t="str">
        <f ca="1">CONCATENATE("M421 I11 J7 Z",INDIRECT(ADDRESS(15-7,11+1)))</f>
        <v>M421 I11 J7 Z0</v>
      </c>
    </row>
    <row r="193" spans="1:1" ht="18" customHeight="1" x14ac:dyDescent="0.25">
      <c r="A193" t="str">
        <f ca="1">CONCATENATE("M421 I11 J8 Z",INDIRECT(ADDRESS(15-8,11+1)))</f>
        <v>M421 I11 J8 Z0</v>
      </c>
    </row>
    <row r="194" spans="1:1" ht="18" customHeight="1" x14ac:dyDescent="0.25">
      <c r="A194" t="str">
        <f ca="1">CONCATENATE("M421 I11 J9 Z",INDIRECT(ADDRESS(15-9,11+1)))</f>
        <v>M421 I11 J9 Z0</v>
      </c>
    </row>
    <row r="195" spans="1:1" ht="18" customHeight="1" x14ac:dyDescent="0.25">
      <c r="A195" t="str">
        <f ca="1">CONCATENATE("M421 I11 J10 Z",INDIRECT(ADDRESS(15-10,11+1)))</f>
        <v>M421 I11 J10 Z0</v>
      </c>
    </row>
    <row r="196" spans="1:1" ht="18" customHeight="1" x14ac:dyDescent="0.25">
      <c r="A196" t="str">
        <f ca="1">CONCATENATE("M421 I11 J11 Z",INDIRECT(ADDRESS(15-11,11+1)))</f>
        <v>M421 I11 J11 Z0</v>
      </c>
    </row>
    <row r="197" spans="1:1" ht="18" customHeight="1" x14ac:dyDescent="0.25">
      <c r="A197" t="str">
        <f ca="1">CONCATENATE("M421 I11 J12 Z",INDIRECT(ADDRESS(15-12,11+1)))</f>
        <v>M421 I11 J12 Z0</v>
      </c>
    </row>
    <row r="198" spans="1:1" ht="18" customHeight="1" x14ac:dyDescent="0.25">
      <c r="A198" t="str">
        <f ca="1">CONCATENATE("M421 I11 J13 Z",INDIRECT(ADDRESS(15-13,11+1)))</f>
        <v>M421 I11 J13 Z0</v>
      </c>
    </row>
    <row r="199" spans="1:1" ht="18" customHeight="1" x14ac:dyDescent="0.25">
      <c r="A199" t="str">
        <f ca="1">CONCATENATE("M421 I11 J14 Z",INDIRECT(ADDRESS(15-14,11+1)))</f>
        <v>M421 I11 J14 Z0</v>
      </c>
    </row>
    <row r="200" spans="1:1" ht="18" customHeight="1" x14ac:dyDescent="0.25">
      <c r="A200" t="str">
        <f ca="1">CONCATENATE("M421 I12 J0 Z",INDIRECT(ADDRESS(15-0,12+1)))</f>
        <v>M421 I12 J0 Z0</v>
      </c>
    </row>
    <row r="201" spans="1:1" ht="18" customHeight="1" x14ac:dyDescent="0.25">
      <c r="A201" t="str">
        <f ca="1">CONCATENATE("M421 I12 J1 Z",INDIRECT(ADDRESS(15-1,12+1)))</f>
        <v>M421 I12 J1 Z0</v>
      </c>
    </row>
    <row r="202" spans="1:1" ht="18" customHeight="1" x14ac:dyDescent="0.25">
      <c r="A202" t="str">
        <f ca="1">CONCATENATE("M421 I12 J2 Z",INDIRECT(ADDRESS(15-2,12+1)))</f>
        <v>M421 I12 J2 Z0</v>
      </c>
    </row>
    <row r="203" spans="1:1" ht="18" customHeight="1" x14ac:dyDescent="0.25">
      <c r="A203" t="str">
        <f ca="1">CONCATENATE("M421 I12 J3 Z",INDIRECT(ADDRESS(15-3,12+1)))</f>
        <v>M421 I12 J3 Z0</v>
      </c>
    </row>
    <row r="204" spans="1:1" ht="18" customHeight="1" x14ac:dyDescent="0.25">
      <c r="A204" t="str">
        <f ca="1">CONCATENATE("M421 I12 J4 Z",INDIRECT(ADDRESS(15-4,12+1)))</f>
        <v>M421 I12 J4 Z0</v>
      </c>
    </row>
    <row r="205" spans="1:1" ht="18" customHeight="1" x14ac:dyDescent="0.25">
      <c r="A205" t="str">
        <f ca="1">CONCATENATE("M421 I12 J5 Z",INDIRECT(ADDRESS(15-5,12+1)))</f>
        <v>M421 I12 J5 Z0</v>
      </c>
    </row>
    <row r="206" spans="1:1" ht="18" customHeight="1" x14ac:dyDescent="0.25">
      <c r="A206" t="str">
        <f ca="1">CONCATENATE("M421 I12 J6 Z",INDIRECT(ADDRESS(15-6,12+1)))</f>
        <v>M421 I12 J6 Z0</v>
      </c>
    </row>
    <row r="207" spans="1:1" ht="18" customHeight="1" x14ac:dyDescent="0.25">
      <c r="A207" t="str">
        <f ca="1">CONCATENATE("M421 I12 J7 Z",INDIRECT(ADDRESS(15-7,12+1)))</f>
        <v>M421 I12 J7 Z0</v>
      </c>
    </row>
    <row r="208" spans="1:1" ht="18" customHeight="1" x14ac:dyDescent="0.25">
      <c r="A208" t="str">
        <f ca="1">CONCATENATE("M421 I12 J8 Z",INDIRECT(ADDRESS(15-8,12+1)))</f>
        <v>M421 I12 J8 Z0</v>
      </c>
    </row>
    <row r="209" spans="1:1" ht="18" customHeight="1" x14ac:dyDescent="0.25">
      <c r="A209" t="str">
        <f ca="1">CONCATENATE("M421 I12 J9 Z",INDIRECT(ADDRESS(15-9,12+1)))</f>
        <v>M421 I12 J9 Z0</v>
      </c>
    </row>
    <row r="210" spans="1:1" ht="18" customHeight="1" x14ac:dyDescent="0.25">
      <c r="A210" t="str">
        <f ca="1">CONCATENATE("M421 I12 J10 Z",INDIRECT(ADDRESS(15-10,12+1)))</f>
        <v>M421 I12 J10 Z0</v>
      </c>
    </row>
    <row r="211" spans="1:1" ht="18" customHeight="1" x14ac:dyDescent="0.25">
      <c r="A211" t="str">
        <f ca="1">CONCATENATE("M421 I12 J11 Z",INDIRECT(ADDRESS(15-11,12+1)))</f>
        <v>M421 I12 J11 Z0</v>
      </c>
    </row>
    <row r="212" spans="1:1" ht="18" customHeight="1" x14ac:dyDescent="0.25">
      <c r="A212" t="str">
        <f ca="1">CONCATENATE("M421 I12 J12 Z",INDIRECT(ADDRESS(15-12,12+1)))</f>
        <v>M421 I12 J12 Z0</v>
      </c>
    </row>
    <row r="213" spans="1:1" ht="18" customHeight="1" x14ac:dyDescent="0.25">
      <c r="A213" t="str">
        <f ca="1">CONCATENATE("M421 I12 J13 Z",INDIRECT(ADDRESS(15-13,12+1)))</f>
        <v>M421 I12 J13 Z0</v>
      </c>
    </row>
    <row r="214" spans="1:1" ht="18" customHeight="1" x14ac:dyDescent="0.25">
      <c r="A214" t="str">
        <f ca="1">CONCATENATE("M421 I12 J14 Z",INDIRECT(ADDRESS(15-14,12+1)))</f>
        <v>M421 I12 J14 Z0</v>
      </c>
    </row>
    <row r="215" spans="1:1" ht="18" customHeight="1" x14ac:dyDescent="0.25">
      <c r="A215" t="str">
        <f ca="1">CONCATENATE("M421 I13 J0 Z",INDIRECT(ADDRESS(15-0,13+1)))</f>
        <v>M421 I13 J0 Z0</v>
      </c>
    </row>
    <row r="216" spans="1:1" ht="18" customHeight="1" x14ac:dyDescent="0.25">
      <c r="A216" t="str">
        <f ca="1">CONCATENATE("M421 I13 J1 Z",INDIRECT(ADDRESS(15-1,13+1)))</f>
        <v>M421 I13 J1 Z0</v>
      </c>
    </row>
    <row r="217" spans="1:1" ht="18" customHeight="1" x14ac:dyDescent="0.25">
      <c r="A217" t="str">
        <f ca="1">CONCATENATE("M421 I13 J2 Z",INDIRECT(ADDRESS(15-2,13+1)))</f>
        <v>M421 I13 J2 Z0</v>
      </c>
    </row>
    <row r="218" spans="1:1" ht="18" customHeight="1" x14ac:dyDescent="0.25">
      <c r="A218" t="str">
        <f ca="1">CONCATENATE("M421 I13 J3 Z",INDIRECT(ADDRESS(15-3,13+1)))</f>
        <v>M421 I13 J3 Z0</v>
      </c>
    </row>
    <row r="219" spans="1:1" ht="18" customHeight="1" x14ac:dyDescent="0.25">
      <c r="A219" t="str">
        <f ca="1">CONCATENATE("M421 I13 J4 Z",INDIRECT(ADDRESS(15-4,13+1)))</f>
        <v>M421 I13 J4 Z0</v>
      </c>
    </row>
    <row r="220" spans="1:1" ht="18" customHeight="1" x14ac:dyDescent="0.25">
      <c r="A220" t="str">
        <f ca="1">CONCATENATE("M421 I13 J5 Z",INDIRECT(ADDRESS(15-5,13+1)))</f>
        <v>M421 I13 J5 Z0</v>
      </c>
    </row>
    <row r="221" spans="1:1" ht="18" customHeight="1" x14ac:dyDescent="0.25">
      <c r="A221" t="str">
        <f ca="1">CONCATENATE("M421 I13 J6 Z",INDIRECT(ADDRESS(15-6,13+1)))</f>
        <v>M421 I13 J6 Z0</v>
      </c>
    </row>
    <row r="222" spans="1:1" ht="18" customHeight="1" x14ac:dyDescent="0.25">
      <c r="A222" t="str">
        <f ca="1">CONCATENATE("M421 I13 J7 Z",INDIRECT(ADDRESS(15-7,13+1)))</f>
        <v>M421 I13 J7 Z0</v>
      </c>
    </row>
    <row r="223" spans="1:1" ht="18" customHeight="1" x14ac:dyDescent="0.25">
      <c r="A223" t="str">
        <f ca="1">CONCATENATE("M421 I13 J8 Z",INDIRECT(ADDRESS(15-8,13+1)))</f>
        <v>M421 I13 J8 Z0</v>
      </c>
    </row>
    <row r="224" spans="1:1" ht="18" customHeight="1" x14ac:dyDescent="0.25">
      <c r="A224" t="str">
        <f ca="1">CONCATENATE("M421 I13 J9 Z",INDIRECT(ADDRESS(15-9,13+1)))</f>
        <v>M421 I13 J9 Z0</v>
      </c>
    </row>
    <row r="225" spans="1:1" ht="18" customHeight="1" x14ac:dyDescent="0.25">
      <c r="A225" t="str">
        <f ca="1">CONCATENATE("M421 I13 J10 Z",INDIRECT(ADDRESS(15-10,13+1)))</f>
        <v>M421 I13 J10 Z0</v>
      </c>
    </row>
    <row r="226" spans="1:1" ht="18" customHeight="1" x14ac:dyDescent="0.25">
      <c r="A226" t="str">
        <f ca="1">CONCATENATE("M421 I13 J11 Z",INDIRECT(ADDRESS(15-11,13+1)))</f>
        <v>M421 I13 J11 Z0</v>
      </c>
    </row>
    <row r="227" spans="1:1" ht="18" customHeight="1" x14ac:dyDescent="0.25">
      <c r="A227" t="str">
        <f ca="1">CONCATENATE("M421 I13 J12 Z",INDIRECT(ADDRESS(15-12,13+1)))</f>
        <v>M421 I13 J12 Z0</v>
      </c>
    </row>
    <row r="228" spans="1:1" ht="18" customHeight="1" x14ac:dyDescent="0.25">
      <c r="A228" t="str">
        <f ca="1">CONCATENATE("M421 I13 J13 Z",INDIRECT(ADDRESS(15-13,13+1)))</f>
        <v>M421 I13 J13 Z0</v>
      </c>
    </row>
    <row r="229" spans="1:1" ht="18" customHeight="1" x14ac:dyDescent="0.25">
      <c r="A229" t="str">
        <f ca="1">CONCATENATE("M421 I13 J14 Z",INDIRECT(ADDRESS(15-14,13+1)))</f>
        <v>M421 I13 J14 Z0</v>
      </c>
    </row>
    <row r="230" spans="1:1" ht="18" customHeight="1" x14ac:dyDescent="0.25">
      <c r="A230" t="str">
        <f ca="1">CONCATENATE("M421 I14 J0 Z",INDIRECT(ADDRESS(15-0,14+1)))</f>
        <v>M421 I14 J0 Z0</v>
      </c>
    </row>
    <row r="231" spans="1:1" ht="18" customHeight="1" x14ac:dyDescent="0.25">
      <c r="A231" t="str">
        <f ca="1">CONCATENATE("M421 I14 J1 Z",INDIRECT(ADDRESS(15-1,14+1)))</f>
        <v>M421 I14 J1 Z0</v>
      </c>
    </row>
    <row r="232" spans="1:1" ht="18" customHeight="1" x14ac:dyDescent="0.25">
      <c r="A232" t="str">
        <f ca="1">CONCATENATE("M421 I14 J2 Z",INDIRECT(ADDRESS(15-2,14+1)))</f>
        <v>M421 I14 J2 Z0</v>
      </c>
    </row>
    <row r="233" spans="1:1" ht="18" customHeight="1" x14ac:dyDescent="0.25">
      <c r="A233" t="str">
        <f ca="1">CONCATENATE("M421 I14 J3 Z",INDIRECT(ADDRESS(15-3,14+1)))</f>
        <v>M421 I14 J3 Z0</v>
      </c>
    </row>
    <row r="234" spans="1:1" ht="18" customHeight="1" x14ac:dyDescent="0.25">
      <c r="A234" t="str">
        <f ca="1">CONCATENATE("M421 I14 J4 Z",INDIRECT(ADDRESS(15-4,14+1)))</f>
        <v>M421 I14 J4 Z0</v>
      </c>
    </row>
    <row r="235" spans="1:1" ht="18" customHeight="1" x14ac:dyDescent="0.25">
      <c r="A235" t="str">
        <f ca="1">CONCATENATE("M421 I14 J5 Z",INDIRECT(ADDRESS(15-5,14+1)))</f>
        <v>M421 I14 J5 Z0</v>
      </c>
    </row>
    <row r="236" spans="1:1" ht="18" customHeight="1" x14ac:dyDescent="0.25">
      <c r="A236" t="str">
        <f ca="1">CONCATENATE("M421 I14 J6 Z",INDIRECT(ADDRESS(15-6,14+1)))</f>
        <v>M421 I14 J6 Z0</v>
      </c>
    </row>
    <row r="237" spans="1:1" ht="18" customHeight="1" x14ac:dyDescent="0.25">
      <c r="A237" t="str">
        <f ca="1">CONCATENATE("M421 I14 J7 Z",INDIRECT(ADDRESS(15-7,14+1)))</f>
        <v>M421 I14 J7 Z0</v>
      </c>
    </row>
    <row r="238" spans="1:1" ht="18" customHeight="1" x14ac:dyDescent="0.25">
      <c r="A238" t="str">
        <f ca="1">CONCATENATE("M421 I14 J8 Z",INDIRECT(ADDRESS(15-8,14+1)))</f>
        <v>M421 I14 J8 Z0</v>
      </c>
    </row>
    <row r="239" spans="1:1" ht="18" customHeight="1" x14ac:dyDescent="0.25">
      <c r="A239" t="str">
        <f ca="1">CONCATENATE("M421 I14 J9 Z",INDIRECT(ADDRESS(15-9,14+1)))</f>
        <v>M421 I14 J9 Z0</v>
      </c>
    </row>
    <row r="240" spans="1:1" ht="18" customHeight="1" x14ac:dyDescent="0.25">
      <c r="A240" t="str">
        <f ca="1">CONCATENATE("M421 I14 J10 Z",INDIRECT(ADDRESS(15-10,14+1)))</f>
        <v>M421 I14 J10 Z0</v>
      </c>
    </row>
    <row r="241" spans="1:1" ht="18" customHeight="1" x14ac:dyDescent="0.25">
      <c r="A241" t="str">
        <f ca="1">CONCATENATE("M421 I14 J11 Z",INDIRECT(ADDRESS(15-11,14+1)))</f>
        <v>M421 I14 J11 Z0</v>
      </c>
    </row>
    <row r="242" spans="1:1" ht="18" customHeight="1" x14ac:dyDescent="0.25">
      <c r="A242" t="str">
        <f ca="1">CONCATENATE("M421 I14 J12 Z",INDIRECT(ADDRESS(15-12,14+1)))</f>
        <v>M421 I14 J12 Z0</v>
      </c>
    </row>
    <row r="243" spans="1:1" ht="18" customHeight="1" x14ac:dyDescent="0.25">
      <c r="A243" t="str">
        <f ca="1">CONCATENATE("M421 I14 J13 Z",INDIRECT(ADDRESS(15-13,14+1)))</f>
        <v>M421 I14 J13 Z0</v>
      </c>
    </row>
    <row r="244" spans="1:1" ht="18" customHeight="1" x14ac:dyDescent="0.25">
      <c r="A244" t="str">
        <f ca="1">CONCATENATE("M421 I14 J14 Z",INDIRECT(ADDRESS(15-14,14+1)))</f>
        <v>M421 I14 J14 Z0</v>
      </c>
    </row>
  </sheetData>
  <conditionalFormatting sqref="A1:O15">
    <cfRule type="colorScale" priority="2">
      <colorScale>
        <cfvo type="min"/>
        <cfvo type="percentile" val="50"/>
        <cfvo type="max"/>
        <color rgb="FFF8696B"/>
        <color rgb="FFFFEB84"/>
        <color rgb="FF63BE7B"/>
      </colorScale>
    </cfRule>
  </conditionalFormatting>
  <conditionalFormatting sqref="Q1:AE15">
    <cfRule type="colorScale" priority="1">
      <colorScale>
        <cfvo type="min"/>
        <cfvo type="percentile" val="50"/>
        <cfvo type="max"/>
        <color rgb="FFF8696B"/>
        <color rgb="FFFFEB84"/>
        <color rgb="FF63BE7B"/>
      </colorScale>
    </cfRule>
  </conditionalFormatting>
  <pageMargins left="0.7" right="0.7" top="0.75" bottom="0.75" header="0.3" footer="0.3"/>
  <pageSetup orientation="landscape"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Reference</vt:lpstr>
      <vt:lpstr>Alternative values</vt:lpstr>
      <vt:lpstr>Reference plus correction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 Ried</dc:creator>
  <cp:lastModifiedBy>Erwin Ried</cp:lastModifiedBy>
  <cp:lastPrinted>2018-09-25T13:27:42Z</cp:lastPrinted>
  <dcterms:created xsi:type="dcterms:W3CDTF">2018-09-25T09:18:41Z</dcterms:created>
  <dcterms:modified xsi:type="dcterms:W3CDTF">2018-09-26T08:55:28Z</dcterms:modified>
</cp:coreProperties>
</file>