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Research\HackRF\PortaPack\world_map\"/>
    </mc:Choice>
  </mc:AlternateContent>
  <xr:revisionPtr revIDLastSave="0" documentId="13_ncr:1_{A3491BB7-52DE-4AE0-9069-166FE3F65E75}" xr6:coauthVersionLast="45" xr6:coauthVersionMax="45" xr10:uidLastSave="{00000000-0000-0000-0000-000000000000}"/>
  <bookViews>
    <workbookView xWindow="917" yWindow="0" windowWidth="10663" windowHeight="15034" activeTab="5" xr2:uid="{557A10B8-AD66-4480-9E95-E574ED0577C1}"/>
  </bookViews>
  <sheets>
    <sheet name="Sheet1" sheetId="1" r:id="rId1"/>
    <sheet name="Sheet2" sheetId="7" r:id="rId2"/>
    <sheet name="half" sheetId="3" r:id="rId3"/>
    <sheet name="simmetric" sheetId="4" r:id="rId4"/>
    <sheet name="list" sheetId="5" r:id="rId5"/>
    <sheet name="fit to 8192" sheetId="2" r:id="rId6"/>
    <sheet name="regression" sheetId="6" r:id="rId7"/>
  </sheets>
  <definedNames>
    <definedName name="_xlnm._FilterDatabase" localSheetId="2" hidden="1">half!$A$1:$B$1</definedName>
    <definedName name="a">regression!$A$1</definedName>
    <definedName name="aa">Sheet2!$A$1</definedName>
    <definedName name="b">regression!$A$2</definedName>
    <definedName name="bb">Sheet2!$A$2</definedName>
    <definedName name="cc">regression!$A$3</definedName>
    <definedName name="d">regression!$A$4</definedName>
    <definedName name="e">regression!$A$5</definedName>
    <definedName name="f">regression!$A$6</definedName>
    <definedName name="g">regression!$A$7</definedName>
    <definedName name="h">regression!$A$8</definedName>
    <definedName name="height">Sheet1!$A$1</definedName>
    <definedName name="i">regression!$A$9</definedName>
    <definedName name="j">regression!$A$10</definedName>
    <definedName name="latRad">regression!$A$13</definedName>
    <definedName name="mapHeight">regression!$A$15</definedName>
    <definedName name="mapWidth">regression!$A$16</definedName>
    <definedName name="mercN">regression!$A$14</definedName>
    <definedName name="yy">Sheet2!$A$3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7" i="2"/>
  <c r="F38" i="2"/>
  <c r="F39" i="2"/>
  <c r="F40" i="2"/>
  <c r="F41" i="2"/>
  <c r="F42" i="2"/>
  <c r="F43" i="2"/>
  <c r="F44" i="2"/>
  <c r="F45" i="2"/>
  <c r="F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7" i="2"/>
  <c r="G38" i="2"/>
  <c r="G39" i="2"/>
  <c r="G40" i="2"/>
  <c r="G41" i="2"/>
  <c r="G42" i="2"/>
  <c r="G43" i="2"/>
  <c r="G44" i="2"/>
  <c r="G45" i="2"/>
  <c r="A4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7" i="2"/>
  <c r="E38" i="2"/>
  <c r="E39" i="2"/>
  <c r="E40" i="2"/>
  <c r="E41" i="2"/>
  <c r="E42" i="2"/>
  <c r="E2" i="2"/>
  <c r="F185" i="6"/>
  <c r="G185" i="6" s="1"/>
  <c r="F184" i="6"/>
  <c r="G184" i="6" s="1"/>
  <c r="F183" i="6"/>
  <c r="G183" i="6" s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2" i="6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" i="7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44" i="3"/>
  <c r="H8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2" i="4"/>
  <c r="C6" i="4" l="1"/>
  <c r="C10" i="4"/>
  <c r="C14" i="4"/>
  <c r="C18" i="4"/>
  <c r="C22" i="4"/>
  <c r="C26" i="4"/>
  <c r="C30" i="4"/>
  <c r="C34" i="4"/>
  <c r="C38" i="4"/>
  <c r="C42" i="4"/>
  <c r="C46" i="4"/>
  <c r="C54" i="4"/>
  <c r="C82" i="4"/>
  <c r="C84" i="4"/>
  <c r="C85" i="4"/>
  <c r="C86" i="4"/>
  <c r="G15" i="6"/>
  <c r="F3" i="6"/>
  <c r="G3" i="6" s="1"/>
  <c r="H3" i="6" s="1"/>
  <c r="F4" i="6"/>
  <c r="G4" i="6" s="1"/>
  <c r="H4" i="6" s="1"/>
  <c r="F5" i="6"/>
  <c r="G5" i="6" s="1"/>
  <c r="H5" i="6" s="1"/>
  <c r="F6" i="6"/>
  <c r="G6" i="6"/>
  <c r="H6" i="6"/>
  <c r="F7" i="6"/>
  <c r="G7" i="6" s="1"/>
  <c r="H7" i="6" s="1"/>
  <c r="F8" i="6"/>
  <c r="G8" i="6" s="1"/>
  <c r="H8" i="6" s="1"/>
  <c r="F9" i="6"/>
  <c r="G9" i="6" s="1"/>
  <c r="H9" i="6" s="1"/>
  <c r="F10" i="6"/>
  <c r="G10" i="6"/>
  <c r="H10" i="6"/>
  <c r="F11" i="6"/>
  <c r="G11" i="6" s="1"/>
  <c r="H11" i="6" s="1"/>
  <c r="F12" i="6"/>
  <c r="G12" i="6" s="1"/>
  <c r="H12" i="6" s="1"/>
  <c r="F13" i="6"/>
  <c r="G13" i="6" s="1"/>
  <c r="H13" i="6" s="1"/>
  <c r="F14" i="6"/>
  <c r="G14" i="6"/>
  <c r="H14" i="6"/>
  <c r="F15" i="6"/>
  <c r="F16" i="6"/>
  <c r="G16" i="6" s="1"/>
  <c r="H16" i="6" s="1"/>
  <c r="F17" i="6"/>
  <c r="G17" i="6" s="1"/>
  <c r="H17" i="6" s="1"/>
  <c r="F18" i="6"/>
  <c r="G18" i="6"/>
  <c r="H18" i="6"/>
  <c r="F19" i="6"/>
  <c r="G19" i="6" s="1"/>
  <c r="H19" i="6" s="1"/>
  <c r="F20" i="6"/>
  <c r="G20" i="6" s="1"/>
  <c r="H20" i="6" s="1"/>
  <c r="F21" i="6"/>
  <c r="G21" i="6" s="1"/>
  <c r="H21" i="6" s="1"/>
  <c r="F22" i="6"/>
  <c r="G22" i="6"/>
  <c r="H22" i="6"/>
  <c r="F23" i="6"/>
  <c r="G23" i="6" s="1"/>
  <c r="H23" i="6" s="1"/>
  <c r="F24" i="6"/>
  <c r="G24" i="6" s="1"/>
  <c r="H24" i="6" s="1"/>
  <c r="F25" i="6"/>
  <c r="G25" i="6" s="1"/>
  <c r="H25" i="6" s="1"/>
  <c r="F26" i="6"/>
  <c r="G26" i="6"/>
  <c r="H26" i="6"/>
  <c r="F27" i="6"/>
  <c r="G27" i="6" s="1"/>
  <c r="H27" i="6" s="1"/>
  <c r="F28" i="6"/>
  <c r="G28" i="6" s="1"/>
  <c r="H28" i="6" s="1"/>
  <c r="F29" i="6"/>
  <c r="G29" i="6" s="1"/>
  <c r="H29" i="6" s="1"/>
  <c r="F30" i="6"/>
  <c r="G30" i="6"/>
  <c r="H30" i="6"/>
  <c r="F31" i="6"/>
  <c r="G31" i="6" s="1"/>
  <c r="H31" i="6" s="1"/>
  <c r="F32" i="6"/>
  <c r="G32" i="6" s="1"/>
  <c r="H32" i="6" s="1"/>
  <c r="F33" i="6"/>
  <c r="G33" i="6" s="1"/>
  <c r="H33" i="6" s="1"/>
  <c r="F34" i="6"/>
  <c r="G34" i="6"/>
  <c r="H34" i="6"/>
  <c r="F35" i="6"/>
  <c r="G35" i="6" s="1"/>
  <c r="H35" i="6" s="1"/>
  <c r="F36" i="6"/>
  <c r="G36" i="6" s="1"/>
  <c r="H36" i="6" s="1"/>
  <c r="F37" i="6"/>
  <c r="G37" i="6" s="1"/>
  <c r="H37" i="6" s="1"/>
  <c r="F38" i="6"/>
  <c r="G38" i="6"/>
  <c r="H38" i="6"/>
  <c r="F39" i="6"/>
  <c r="G39" i="6" s="1"/>
  <c r="H39" i="6" s="1"/>
  <c r="F40" i="6"/>
  <c r="G40" i="6" s="1"/>
  <c r="H40" i="6" s="1"/>
  <c r="F41" i="6"/>
  <c r="G41" i="6" s="1"/>
  <c r="H41" i="6" s="1"/>
  <c r="F42" i="6"/>
  <c r="G42" i="6"/>
  <c r="H42" i="6"/>
  <c r="F43" i="6"/>
  <c r="G43" i="6" s="1"/>
  <c r="H43" i="6" s="1"/>
  <c r="F44" i="6"/>
  <c r="G44" i="6" s="1"/>
  <c r="H44" i="6" s="1"/>
  <c r="F45" i="6"/>
  <c r="G45" i="6" s="1"/>
  <c r="H45" i="6" s="1"/>
  <c r="F46" i="6"/>
  <c r="G46" i="6"/>
  <c r="H46" i="6"/>
  <c r="F47" i="6"/>
  <c r="G47" i="6" s="1"/>
  <c r="H47" i="6" s="1"/>
  <c r="F48" i="6"/>
  <c r="G48" i="6" s="1"/>
  <c r="H48" i="6" s="1"/>
  <c r="F49" i="6"/>
  <c r="G49" i="6" s="1"/>
  <c r="H49" i="6" s="1"/>
  <c r="F50" i="6"/>
  <c r="G50" i="6"/>
  <c r="H50" i="6"/>
  <c r="F51" i="6"/>
  <c r="G51" i="6" s="1"/>
  <c r="H51" i="6" s="1"/>
  <c r="F52" i="6"/>
  <c r="G52" i="6" s="1"/>
  <c r="H52" i="6" s="1"/>
  <c r="F53" i="6"/>
  <c r="G53" i="6" s="1"/>
  <c r="H53" i="6" s="1"/>
  <c r="F54" i="6"/>
  <c r="G54" i="6"/>
  <c r="H54" i="6"/>
  <c r="F55" i="6"/>
  <c r="G55" i="6" s="1"/>
  <c r="H55" i="6" s="1"/>
  <c r="F56" i="6"/>
  <c r="G56" i="6" s="1"/>
  <c r="H56" i="6" s="1"/>
  <c r="F57" i="6"/>
  <c r="G57" i="6" s="1"/>
  <c r="H57" i="6" s="1"/>
  <c r="F58" i="6"/>
  <c r="G58" i="6"/>
  <c r="H58" i="6"/>
  <c r="F59" i="6"/>
  <c r="G59" i="6" s="1"/>
  <c r="H59" i="6" s="1"/>
  <c r="F60" i="6"/>
  <c r="G60" i="6" s="1"/>
  <c r="H60" i="6" s="1"/>
  <c r="F61" i="6"/>
  <c r="G61" i="6" s="1"/>
  <c r="H61" i="6" s="1"/>
  <c r="F62" i="6"/>
  <c r="G62" i="6"/>
  <c r="H62" i="6"/>
  <c r="F63" i="6"/>
  <c r="G63" i="6" s="1"/>
  <c r="H63" i="6" s="1"/>
  <c r="F64" i="6"/>
  <c r="G64" i="6" s="1"/>
  <c r="H64" i="6" s="1"/>
  <c r="F65" i="6"/>
  <c r="G65" i="6" s="1"/>
  <c r="H65" i="6" s="1"/>
  <c r="F66" i="6"/>
  <c r="G66" i="6"/>
  <c r="H66" i="6"/>
  <c r="F67" i="6"/>
  <c r="G67" i="6" s="1"/>
  <c r="H67" i="6" s="1"/>
  <c r="F68" i="6"/>
  <c r="G68" i="6" s="1"/>
  <c r="H68" i="6" s="1"/>
  <c r="F69" i="6"/>
  <c r="G69" i="6" s="1"/>
  <c r="H69" i="6" s="1"/>
  <c r="F70" i="6"/>
  <c r="G70" i="6"/>
  <c r="H70" i="6"/>
  <c r="F71" i="6"/>
  <c r="G71" i="6" s="1"/>
  <c r="H71" i="6" s="1"/>
  <c r="F72" i="6"/>
  <c r="G72" i="6" s="1"/>
  <c r="H72" i="6" s="1"/>
  <c r="F73" i="6"/>
  <c r="G73" i="6" s="1"/>
  <c r="H73" i="6" s="1"/>
  <c r="F74" i="6"/>
  <c r="G74" i="6"/>
  <c r="H74" i="6"/>
  <c r="F75" i="6"/>
  <c r="G75" i="6" s="1"/>
  <c r="H75" i="6" s="1"/>
  <c r="F76" i="6"/>
  <c r="G76" i="6" s="1"/>
  <c r="H76" i="6" s="1"/>
  <c r="F77" i="6"/>
  <c r="G77" i="6" s="1"/>
  <c r="H77" i="6" s="1"/>
  <c r="F78" i="6"/>
  <c r="G78" i="6"/>
  <c r="H78" i="6"/>
  <c r="F79" i="6"/>
  <c r="G79" i="6" s="1"/>
  <c r="H79" i="6" s="1"/>
  <c r="F80" i="6"/>
  <c r="G80" i="6" s="1"/>
  <c r="H80" i="6" s="1"/>
  <c r="F81" i="6"/>
  <c r="G81" i="6" s="1"/>
  <c r="H81" i="6" s="1"/>
  <c r="F82" i="6"/>
  <c r="G82" i="6"/>
  <c r="H82" i="6"/>
  <c r="F83" i="6"/>
  <c r="G83" i="6" s="1"/>
  <c r="H83" i="6" s="1"/>
  <c r="F84" i="6"/>
  <c r="G84" i="6" s="1"/>
  <c r="H84" i="6" s="1"/>
  <c r="F85" i="6"/>
  <c r="G85" i="6" s="1"/>
  <c r="H85" i="6" s="1"/>
  <c r="F86" i="6"/>
  <c r="G86" i="6"/>
  <c r="H86" i="6"/>
  <c r="F87" i="6"/>
  <c r="G87" i="6" s="1"/>
  <c r="H87" i="6" s="1"/>
  <c r="F88" i="6"/>
  <c r="G88" i="6" s="1"/>
  <c r="H88" i="6" s="1"/>
  <c r="F89" i="6"/>
  <c r="G89" i="6" s="1"/>
  <c r="H89" i="6" s="1"/>
  <c r="F90" i="6"/>
  <c r="G90" i="6"/>
  <c r="H90" i="6"/>
  <c r="F91" i="6"/>
  <c r="G91" i="6" s="1"/>
  <c r="H91" i="6" s="1"/>
  <c r="F92" i="6"/>
  <c r="G92" i="6" s="1"/>
  <c r="H92" i="6" s="1"/>
  <c r="F93" i="6"/>
  <c r="G93" i="6" s="1"/>
  <c r="H93" i="6" s="1"/>
  <c r="F94" i="6"/>
  <c r="G94" i="6"/>
  <c r="H94" i="6"/>
  <c r="F95" i="6"/>
  <c r="G95" i="6" s="1"/>
  <c r="H95" i="6" s="1"/>
  <c r="F96" i="6"/>
  <c r="G96" i="6" s="1"/>
  <c r="H96" i="6" s="1"/>
  <c r="F97" i="6"/>
  <c r="G97" i="6" s="1"/>
  <c r="H97" i="6" s="1"/>
  <c r="F98" i="6"/>
  <c r="G98" i="6"/>
  <c r="H98" i="6"/>
  <c r="F99" i="6"/>
  <c r="G99" i="6" s="1"/>
  <c r="H99" i="6" s="1"/>
  <c r="F100" i="6"/>
  <c r="G100" i="6" s="1"/>
  <c r="H100" i="6" s="1"/>
  <c r="F101" i="6"/>
  <c r="G101" i="6" s="1"/>
  <c r="H101" i="6" s="1"/>
  <c r="F102" i="6"/>
  <c r="G102" i="6"/>
  <c r="H102" i="6"/>
  <c r="F103" i="6"/>
  <c r="G103" i="6" s="1"/>
  <c r="H103" i="6" s="1"/>
  <c r="F104" i="6"/>
  <c r="G104" i="6" s="1"/>
  <c r="H104" i="6" s="1"/>
  <c r="F105" i="6"/>
  <c r="G105" i="6" s="1"/>
  <c r="H105" i="6" s="1"/>
  <c r="F106" i="6"/>
  <c r="G106" i="6"/>
  <c r="H106" i="6"/>
  <c r="F107" i="6"/>
  <c r="G107" i="6" s="1"/>
  <c r="H107" i="6" s="1"/>
  <c r="F108" i="6"/>
  <c r="G108" i="6" s="1"/>
  <c r="H108" i="6" s="1"/>
  <c r="F109" i="6"/>
  <c r="G109" i="6" s="1"/>
  <c r="H109" i="6" s="1"/>
  <c r="F110" i="6"/>
  <c r="G110" i="6"/>
  <c r="H110" i="6"/>
  <c r="F111" i="6"/>
  <c r="G111" i="6" s="1"/>
  <c r="H111" i="6" s="1"/>
  <c r="F112" i="6"/>
  <c r="G112" i="6" s="1"/>
  <c r="H112" i="6" s="1"/>
  <c r="F113" i="6"/>
  <c r="G113" i="6" s="1"/>
  <c r="H113" i="6" s="1"/>
  <c r="F114" i="6"/>
  <c r="G114" i="6"/>
  <c r="H114" i="6"/>
  <c r="F115" i="6"/>
  <c r="G115" i="6" s="1"/>
  <c r="H115" i="6" s="1"/>
  <c r="F116" i="6"/>
  <c r="G116" i="6" s="1"/>
  <c r="H116" i="6" s="1"/>
  <c r="F117" i="6"/>
  <c r="G117" i="6" s="1"/>
  <c r="H117" i="6" s="1"/>
  <c r="F118" i="6"/>
  <c r="G118" i="6"/>
  <c r="H118" i="6"/>
  <c r="F119" i="6"/>
  <c r="G119" i="6" s="1"/>
  <c r="H119" i="6" s="1"/>
  <c r="F120" i="6"/>
  <c r="G120" i="6" s="1"/>
  <c r="H120" i="6" s="1"/>
  <c r="F121" i="6"/>
  <c r="G121" i="6" s="1"/>
  <c r="H121" i="6" s="1"/>
  <c r="F122" i="6"/>
  <c r="G122" i="6"/>
  <c r="H122" i="6"/>
  <c r="F123" i="6"/>
  <c r="G123" i="6" s="1"/>
  <c r="H123" i="6" s="1"/>
  <c r="F124" i="6"/>
  <c r="G124" i="6" s="1"/>
  <c r="H124" i="6" s="1"/>
  <c r="F125" i="6"/>
  <c r="G125" i="6" s="1"/>
  <c r="H125" i="6" s="1"/>
  <c r="F126" i="6"/>
  <c r="G126" i="6"/>
  <c r="H126" i="6"/>
  <c r="F127" i="6"/>
  <c r="G127" i="6" s="1"/>
  <c r="H127" i="6" s="1"/>
  <c r="F128" i="6"/>
  <c r="G128" i="6" s="1"/>
  <c r="H128" i="6" s="1"/>
  <c r="F129" i="6"/>
  <c r="G129" i="6" s="1"/>
  <c r="H129" i="6" s="1"/>
  <c r="F130" i="6"/>
  <c r="G130" i="6"/>
  <c r="H130" i="6"/>
  <c r="F131" i="6"/>
  <c r="G131" i="6" s="1"/>
  <c r="H131" i="6" s="1"/>
  <c r="F132" i="6"/>
  <c r="G132" i="6" s="1"/>
  <c r="H132" i="6" s="1"/>
  <c r="F133" i="6"/>
  <c r="G133" i="6" s="1"/>
  <c r="H133" i="6" s="1"/>
  <c r="F134" i="6"/>
  <c r="G134" i="6"/>
  <c r="H134" i="6" s="1"/>
  <c r="F135" i="6"/>
  <c r="G135" i="6" s="1"/>
  <c r="H135" i="6" s="1"/>
  <c r="F136" i="6"/>
  <c r="G136" i="6" s="1"/>
  <c r="H136" i="6" s="1"/>
  <c r="F137" i="6"/>
  <c r="G137" i="6" s="1"/>
  <c r="H137" i="6" s="1"/>
  <c r="F138" i="6"/>
  <c r="G138" i="6"/>
  <c r="H138" i="6" s="1"/>
  <c r="F139" i="6"/>
  <c r="G139" i="6" s="1"/>
  <c r="H139" i="6" s="1"/>
  <c r="F140" i="6"/>
  <c r="G140" i="6" s="1"/>
  <c r="H140" i="6" s="1"/>
  <c r="F141" i="6"/>
  <c r="G141" i="6" s="1"/>
  <c r="H141" i="6" s="1"/>
  <c r="F142" i="6"/>
  <c r="G142" i="6" s="1"/>
  <c r="H142" i="6" s="1"/>
  <c r="F143" i="6"/>
  <c r="G143" i="6" s="1"/>
  <c r="H143" i="6"/>
  <c r="F144" i="6"/>
  <c r="G144" i="6" s="1"/>
  <c r="H144" i="6" s="1"/>
  <c r="F145" i="6"/>
  <c r="G145" i="6" s="1"/>
  <c r="H145" i="6" s="1"/>
  <c r="F146" i="6"/>
  <c r="G146" i="6"/>
  <c r="H146" i="6" s="1"/>
  <c r="F147" i="6"/>
  <c r="G147" i="6" s="1"/>
  <c r="H147" i="6" s="1"/>
  <c r="F148" i="6"/>
  <c r="G148" i="6"/>
  <c r="H148" i="6" s="1"/>
  <c r="F149" i="6"/>
  <c r="G149" i="6" s="1"/>
  <c r="H149" i="6" s="1"/>
  <c r="F150" i="6"/>
  <c r="G150" i="6" s="1"/>
  <c r="H150" i="6" s="1"/>
  <c r="F151" i="6"/>
  <c r="G151" i="6" s="1"/>
  <c r="H151" i="6" s="1"/>
  <c r="F152" i="6"/>
  <c r="G152" i="6" s="1"/>
  <c r="H152" i="6" s="1"/>
  <c r="F153" i="6"/>
  <c r="G153" i="6"/>
  <c r="H153" i="6" s="1"/>
  <c r="F154" i="6"/>
  <c r="G154" i="6" s="1"/>
  <c r="H154" i="6" s="1"/>
  <c r="F155" i="6"/>
  <c r="G155" i="6" s="1"/>
  <c r="H155" i="6" s="1"/>
  <c r="F156" i="6"/>
  <c r="G156" i="6" s="1"/>
  <c r="H156" i="6" s="1"/>
  <c r="F157" i="6"/>
  <c r="G157" i="6" s="1"/>
  <c r="H157" i="6" s="1"/>
  <c r="F158" i="6"/>
  <c r="G158" i="6"/>
  <c r="H158" i="6" s="1"/>
  <c r="F159" i="6"/>
  <c r="G159" i="6" s="1"/>
  <c r="H159" i="6"/>
  <c r="F160" i="6"/>
  <c r="G160" i="6" s="1"/>
  <c r="H160" i="6" s="1"/>
  <c r="F161" i="6"/>
  <c r="G161" i="6" s="1"/>
  <c r="H161" i="6" s="1"/>
  <c r="F162" i="6"/>
  <c r="G162" i="6"/>
  <c r="H162" i="6" s="1"/>
  <c r="F163" i="6"/>
  <c r="G163" i="6" s="1"/>
  <c r="H163" i="6" s="1"/>
  <c r="F164" i="6"/>
  <c r="G164" i="6"/>
  <c r="H164" i="6" s="1"/>
  <c r="F165" i="6"/>
  <c r="G165" i="6" s="1"/>
  <c r="H165" i="6" s="1"/>
  <c r="F166" i="6"/>
  <c r="G166" i="6" s="1"/>
  <c r="H166" i="6" s="1"/>
  <c r="F167" i="6"/>
  <c r="G167" i="6" s="1"/>
  <c r="H167" i="6" s="1"/>
  <c r="F168" i="6"/>
  <c r="G168" i="6" s="1"/>
  <c r="H168" i="6" s="1"/>
  <c r="F169" i="6"/>
  <c r="G169" i="6"/>
  <c r="H169" i="6" s="1"/>
  <c r="F170" i="6"/>
  <c r="G170" i="6" s="1"/>
  <c r="H170" i="6" s="1"/>
  <c r="F171" i="6"/>
  <c r="G171" i="6" s="1"/>
  <c r="H171" i="6" s="1"/>
  <c r="F172" i="6"/>
  <c r="G172" i="6" s="1"/>
  <c r="H172" i="6" s="1"/>
  <c r="F173" i="6"/>
  <c r="G173" i="6" s="1"/>
  <c r="H173" i="6" s="1"/>
  <c r="F174" i="6"/>
  <c r="G174" i="6" s="1"/>
  <c r="H174" i="6" s="1"/>
  <c r="F175" i="6"/>
  <c r="G175" i="6"/>
  <c r="H175" i="6" s="1"/>
  <c r="F176" i="6"/>
  <c r="G176" i="6"/>
  <c r="H176" i="6" s="1"/>
  <c r="F177" i="6"/>
  <c r="G177" i="6" s="1"/>
  <c r="H177" i="6" s="1"/>
  <c r="F178" i="6"/>
  <c r="G178" i="6" s="1"/>
  <c r="H178" i="6" s="1"/>
  <c r="F179" i="6"/>
  <c r="G179" i="6" s="1"/>
  <c r="H179" i="6" s="1"/>
  <c r="F180" i="6"/>
  <c r="G180" i="6" s="1"/>
  <c r="H180" i="6" s="1"/>
  <c r="F181" i="6"/>
  <c r="G181" i="6" s="1"/>
  <c r="H181" i="6" s="1"/>
  <c r="F182" i="6"/>
  <c r="G182" i="6" s="1"/>
  <c r="H182" i="6" s="1"/>
  <c r="H2" i="6"/>
  <c r="F2" i="6"/>
  <c r="G2" i="6" s="1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A86" i="4"/>
  <c r="A20" i="4" a="1"/>
  <c r="A20" i="4" s="1"/>
  <c r="A61" i="4" s="1"/>
  <c r="C61" i="4" s="1"/>
  <c r="A21" i="4" a="1"/>
  <c r="A21" i="4" s="1"/>
  <c r="A62" i="4" s="1"/>
  <c r="C62" i="4" s="1"/>
  <c r="A22" i="4" a="1"/>
  <c r="A22" i="4" s="1"/>
  <c r="A63" i="4" s="1"/>
  <c r="C63" i="4" s="1"/>
  <c r="A23" i="4" a="1"/>
  <c r="A23" i="4" s="1"/>
  <c r="A64" i="4" s="1"/>
  <c r="C64" i="4" s="1"/>
  <c r="A24" i="4" a="1"/>
  <c r="A24" i="4" s="1"/>
  <c r="A65" i="4" s="1"/>
  <c r="C65" i="4" s="1"/>
  <c r="A25" i="4" a="1"/>
  <c r="A25" i="4" s="1"/>
  <c r="A66" i="4" s="1"/>
  <c r="C66" i="4" s="1"/>
  <c r="A26" i="4" a="1"/>
  <c r="A26" i="4" s="1"/>
  <c r="A67" i="4" s="1"/>
  <c r="C67" i="4" s="1"/>
  <c r="A27" i="4" a="1"/>
  <c r="A27" i="4" s="1"/>
  <c r="A68" i="4" s="1"/>
  <c r="C68" i="4" s="1"/>
  <c r="A28" i="4" a="1"/>
  <c r="A28" i="4" s="1"/>
  <c r="A69" i="4" s="1"/>
  <c r="C69" i="4" s="1"/>
  <c r="A29" i="4" a="1"/>
  <c r="B70" i="4" s="1"/>
  <c r="A30" i="4" a="1"/>
  <c r="A30" i="4" s="1"/>
  <c r="A71" i="4" s="1"/>
  <c r="C71" i="4" s="1"/>
  <c r="A31" i="4" a="1"/>
  <c r="B72" i="4" s="1"/>
  <c r="A32" i="4" a="1"/>
  <c r="A32" i="4" s="1"/>
  <c r="A73" i="4" s="1"/>
  <c r="C73" i="4" s="1"/>
  <c r="A33" i="4" a="1"/>
  <c r="A33" i="4" s="1"/>
  <c r="A74" i="4" s="1"/>
  <c r="C74" i="4" s="1"/>
  <c r="A34" i="4" a="1"/>
  <c r="A34" i="4" s="1"/>
  <c r="A75" i="4" s="1"/>
  <c r="C75" i="4" s="1"/>
  <c r="A35" i="4" a="1"/>
  <c r="B76" i="4" s="1"/>
  <c r="A36" i="4" a="1"/>
  <c r="A36" i="4" s="1"/>
  <c r="A77" i="4" s="1"/>
  <c r="C77" i="4" s="1"/>
  <c r="A37" i="4" a="1"/>
  <c r="B78" i="4" s="1"/>
  <c r="A38" i="4" a="1"/>
  <c r="A38" i="4" s="1"/>
  <c r="A79" i="4" s="1"/>
  <c r="C79" i="4" s="1"/>
  <c r="A39" i="4" a="1"/>
  <c r="A39" i="4" s="1"/>
  <c r="A80" i="4" s="1"/>
  <c r="C80" i="4" s="1"/>
  <c r="A40" i="4" a="1"/>
  <c r="A40" i="4" s="1"/>
  <c r="A81" i="4" s="1"/>
  <c r="C81" i="4" s="1"/>
  <c r="A41" i="4" a="1"/>
  <c r="A41" i="4" s="1"/>
  <c r="A82" i="4" s="1"/>
  <c r="A42" i="4" a="1"/>
  <c r="A42" i="4" s="1"/>
  <c r="A83" i="4" s="1"/>
  <c r="C83" i="4" s="1"/>
  <c r="A3" i="4" a="1"/>
  <c r="B44" i="4" s="1"/>
  <c r="A4" i="4" a="1"/>
  <c r="A4" i="4" s="1"/>
  <c r="A45" i="4" s="1"/>
  <c r="C45" i="4" s="1"/>
  <c r="A5" i="4" a="1"/>
  <c r="A5" i="4" s="1"/>
  <c r="A46" i="4" s="1"/>
  <c r="A6" i="4" a="1"/>
  <c r="A6" i="4" s="1"/>
  <c r="A47" i="4" s="1"/>
  <c r="C47" i="4" s="1"/>
  <c r="A7" i="4" a="1"/>
  <c r="B48" i="4" s="1"/>
  <c r="A8" i="4" a="1"/>
  <c r="A8" i="4" s="1"/>
  <c r="A49" i="4" s="1"/>
  <c r="C49" i="4" s="1"/>
  <c r="A9" i="4" a="1"/>
  <c r="B50" i="4" s="1"/>
  <c r="A10" i="4" a="1"/>
  <c r="A10" i="4" s="1"/>
  <c r="A51" i="4" s="1"/>
  <c r="C51" i="4" s="1"/>
  <c r="A11" i="4" a="1"/>
  <c r="B52" i="4" s="1"/>
  <c r="A12" i="4" a="1"/>
  <c r="A12" i="4" s="1"/>
  <c r="A53" i="4" s="1"/>
  <c r="C53" i="4" s="1"/>
  <c r="A13" i="4" a="1"/>
  <c r="A13" i="4" s="1"/>
  <c r="A54" i="4" s="1"/>
  <c r="A14" i="4" a="1"/>
  <c r="A14" i="4" s="1"/>
  <c r="A55" i="4" s="1"/>
  <c r="C55" i="4" s="1"/>
  <c r="A15" i="4" a="1"/>
  <c r="B56" i="4" s="1"/>
  <c r="A16" i="4" a="1"/>
  <c r="A16" i="4" s="1"/>
  <c r="A57" i="4" s="1"/>
  <c r="C57" i="4" s="1"/>
  <c r="A17" i="4" a="1"/>
  <c r="B58" i="4" s="1"/>
  <c r="A18" i="4" a="1"/>
  <c r="A18" i="4" s="1"/>
  <c r="A59" i="4" s="1"/>
  <c r="C59" i="4" s="1"/>
  <c r="A19" i="4" a="1"/>
  <c r="B60" i="4" s="1"/>
  <c r="A2" i="4" a="1"/>
  <c r="A2" i="4" s="1"/>
  <c r="A43" i="4" s="1"/>
  <c r="C43" i="4" s="1"/>
  <c r="C41" i="4" l="1"/>
  <c r="C33" i="4"/>
  <c r="C25" i="4"/>
  <c r="C21" i="4"/>
  <c r="C13" i="4"/>
  <c r="C5" i="4"/>
  <c r="A9" i="4"/>
  <c r="B81" i="4"/>
  <c r="C40" i="4"/>
  <c r="C36" i="4"/>
  <c r="C32" i="4"/>
  <c r="C28" i="4"/>
  <c r="C24" i="4"/>
  <c r="C20" i="4"/>
  <c r="C16" i="4"/>
  <c r="C12" i="4"/>
  <c r="C8" i="4"/>
  <c r="C4" i="4"/>
  <c r="A19" i="4"/>
  <c r="A37" i="4"/>
  <c r="C2" i="4"/>
  <c r="C39" i="4"/>
  <c r="C27" i="4"/>
  <c r="C23" i="4"/>
  <c r="B59" i="4"/>
  <c r="A17" i="4"/>
  <c r="A3" i="4"/>
  <c r="B77" i="4"/>
  <c r="B55" i="4"/>
  <c r="B71" i="4"/>
  <c r="B51" i="4"/>
  <c r="A31" i="4"/>
  <c r="B65" i="4"/>
  <c r="B47" i="4"/>
  <c r="A11" i="4"/>
  <c r="A35" i="4"/>
  <c r="B83" i="4"/>
  <c r="B80" i="4"/>
  <c r="B74" i="4"/>
  <c r="B68" i="4"/>
  <c r="B62" i="4"/>
  <c r="B54" i="4"/>
  <c r="B46" i="4"/>
  <c r="A29" i="4"/>
  <c r="B79" i="4"/>
  <c r="B73" i="4"/>
  <c r="B67" i="4"/>
  <c r="B64" i="4"/>
  <c r="B61" i="4"/>
  <c r="B57" i="4"/>
  <c r="B53" i="4"/>
  <c r="B49" i="4"/>
  <c r="B45" i="4"/>
  <c r="B43" i="4"/>
  <c r="A15" i="4"/>
  <c r="A7" i="4"/>
  <c r="B82" i="4"/>
  <c r="B75" i="4"/>
  <c r="B69" i="4"/>
  <c r="B66" i="4"/>
  <c r="B63" i="4"/>
  <c r="H15" i="6"/>
  <c r="A48" i="4" l="1"/>
  <c r="C48" i="4" s="1"/>
  <c r="C7" i="4"/>
  <c r="A52" i="4"/>
  <c r="C52" i="4" s="1"/>
  <c r="C11" i="4"/>
  <c r="A44" i="4"/>
  <c r="C44" i="4" s="1"/>
  <c r="C3" i="4"/>
  <c r="A60" i="4"/>
  <c r="C60" i="4" s="1"/>
  <c r="C19" i="4"/>
  <c r="A50" i="4"/>
  <c r="C50" i="4" s="1"/>
  <c r="C9" i="4"/>
  <c r="A58" i="4"/>
  <c r="C58" i="4" s="1"/>
  <c r="C17" i="4"/>
  <c r="A70" i="4"/>
  <c r="C70" i="4" s="1"/>
  <c r="C29" i="4"/>
  <c r="A76" i="4"/>
  <c r="C76" i="4" s="1"/>
  <c r="C35" i="4"/>
  <c r="A72" i="4"/>
  <c r="C72" i="4" s="1"/>
  <c r="C31" i="4"/>
  <c r="A78" i="4"/>
  <c r="C78" i="4" s="1"/>
  <c r="C37" i="4"/>
  <c r="A56" i="4"/>
  <c r="C56" i="4" s="1"/>
  <c r="C15" i="4"/>
  <c r="C4" i="1" a="1"/>
  <c r="C4" i="1" s="1"/>
  <c r="C5" i="1" a="1"/>
  <c r="C5" i="1"/>
  <c r="C6" i="1" a="1"/>
  <c r="C6" i="1" s="1"/>
  <c r="C7" i="1" a="1"/>
  <c r="C7" i="1"/>
  <c r="C8" i="1" a="1"/>
  <c r="C8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<sst xmlns="http://schemas.openxmlformats.org/spreadsheetml/2006/main" count="16" uniqueCount="12">
  <si>
    <t>pix</t>
  </si>
  <si>
    <t>lat</t>
  </si>
  <si>
    <t>perc</t>
  </si>
  <si>
    <t>X</t>
  </si>
  <si>
    <t>Y</t>
  </si>
  <si>
    <t>LAT</t>
  </si>
  <si>
    <t>LON</t>
  </si>
  <si>
    <t>x</t>
  </si>
  <si>
    <t>y</t>
  </si>
  <si>
    <t>REAL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</si>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</sst>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perc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69.658370000000005</c:v>
                </c:pt>
                <c:pt idx="1">
                  <c:v>39.797400000000003</c:v>
                </c:pt>
                <c:pt idx="2">
                  <c:v>35.54278</c:v>
                </c:pt>
                <c:pt idx="3">
                  <c:v>-34.359940000000002</c:v>
                </c:pt>
                <c:pt idx="4">
                  <c:v>-23.037469999999999</c:v>
                </c:pt>
                <c:pt idx="5">
                  <c:v>-78.020600000000002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22.64404296875</c:v>
                </c:pt>
                <c:pt idx="1">
                  <c:v>37.92724609375</c:v>
                </c:pt>
                <c:pt idx="2">
                  <c:v>39.398193359375</c:v>
                </c:pt>
                <c:pt idx="3">
                  <c:v>60.16845703125</c:v>
                </c:pt>
                <c:pt idx="4">
                  <c:v>56.573486328125</c:v>
                </c:pt>
                <c:pt idx="5">
                  <c:v>85.8642578125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7-433E-AB62-881E9423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11184"/>
        <c:axId val="679811512"/>
      </c:scatterChart>
      <c:valAx>
        <c:axId val="6798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512"/>
        <c:crosses val="autoZero"/>
        <c:crossBetween val="midCat"/>
      </c:valAx>
      <c:valAx>
        <c:axId val="67981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 vs LAT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to 8192'!$C$1</c:f>
              <c:strCache>
                <c:ptCount val="1"/>
                <c:pt idx="0">
                  <c:v>LAT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forward val="1000"/>
            <c:backward val="1000"/>
            <c:dispRSqr val="0"/>
            <c:dispEq val="0"/>
          </c:trendline>
          <c:xVal>
            <c:numRef>
              <c:f>'fit to 8192'!$B$2:$B$42</c:f>
              <c:numCache>
                <c:formatCode>General</c:formatCode>
                <c:ptCount val="41"/>
                <c:pt idx="0">
                  <c:v>1903.5647999999901</c:v>
                </c:pt>
                <c:pt idx="1">
                  <c:v>1788</c:v>
                </c:pt>
                <c:pt idx="2">
                  <c:v>2382</c:v>
                </c:pt>
                <c:pt idx="3">
                  <c:v>3559.7222222222199</c:v>
                </c:pt>
                <c:pt idx="4">
                  <c:v>3590.2777777777701</c:v>
                </c:pt>
                <c:pt idx="5">
                  <c:v>3559.7222222222199</c:v>
                </c:pt>
                <c:pt idx="6">
                  <c:v>3590.2777777777701</c:v>
                </c:pt>
                <c:pt idx="7">
                  <c:v>3817.3611111111099</c:v>
                </c:pt>
                <c:pt idx="8">
                  <c:v>3924.3055555555502</c:v>
                </c:pt>
                <c:pt idx="9">
                  <c:v>3855.5555555555502</c:v>
                </c:pt>
                <c:pt idx="10">
                  <c:v>5198.6111111111104</c:v>
                </c:pt>
                <c:pt idx="11">
                  <c:v>5497.9166666666597</c:v>
                </c:pt>
                <c:pt idx="12">
                  <c:v>5590.2777777777701</c:v>
                </c:pt>
                <c:pt idx="13">
                  <c:v>5984.7222222222199</c:v>
                </c:pt>
                <c:pt idx="14">
                  <c:v>5845.1388888888796</c:v>
                </c:pt>
                <c:pt idx="15">
                  <c:v>5124.3055555555502</c:v>
                </c:pt>
                <c:pt idx="16">
                  <c:v>5195.1388888888796</c:v>
                </c:pt>
                <c:pt idx="17">
                  <c:v>4284.7222222222199</c:v>
                </c:pt>
                <c:pt idx="19">
                  <c:v>2727.7777777777701</c:v>
                </c:pt>
                <c:pt idx="20">
                  <c:v>2075.6944444444398</c:v>
                </c:pt>
                <c:pt idx="21">
                  <c:v>1822.9166666666599</c:v>
                </c:pt>
                <c:pt idx="22">
                  <c:v>1970.13888888888</c:v>
                </c:pt>
                <c:pt idx="23">
                  <c:v>1767.3611111111099</c:v>
                </c:pt>
                <c:pt idx="24">
                  <c:v>1853.4722222222199</c:v>
                </c:pt>
                <c:pt idx="25">
                  <c:v>2132.63888888888</c:v>
                </c:pt>
                <c:pt idx="26">
                  <c:v>3104.1666666666601</c:v>
                </c:pt>
                <c:pt idx="27">
                  <c:v>3193.0555555555502</c:v>
                </c:pt>
                <c:pt idx="28">
                  <c:v>4430.5555555555502</c:v>
                </c:pt>
                <c:pt idx="29">
                  <c:v>4926.3888888888796</c:v>
                </c:pt>
                <c:pt idx="30">
                  <c:v>1779.9421874777499</c:v>
                </c:pt>
                <c:pt idx="31">
                  <c:v>3886.7564741991</c:v>
                </c:pt>
                <c:pt idx="32">
                  <c:v>3285.2019386163402</c:v>
                </c:pt>
                <c:pt idx="33">
                  <c:v>497.17520977387801</c:v>
                </c:pt>
                <c:pt idx="34">
                  <c:v>373.56811342125599</c:v>
                </c:pt>
                <c:pt idx="35">
                  <c:v>1222.3368417092499</c:v>
                </c:pt>
                <c:pt idx="36">
                  <c:v>744.38940247912103</c:v>
                </c:pt>
                <c:pt idx="37">
                  <c:v>1041.04643372541</c:v>
                </c:pt>
                <c:pt idx="38">
                  <c:v>799.32588974695295</c:v>
                </c:pt>
                <c:pt idx="39">
                  <c:v>969.62900027723094</c:v>
                </c:pt>
                <c:pt idx="40">
                  <c:v>694.94656393807202</c:v>
                </c:pt>
              </c:numCache>
            </c:numRef>
          </c:xVal>
          <c:yVal>
            <c:numRef>
              <c:f>'fit to 8192'!$C$2:$C$42</c:f>
              <c:numCache>
                <c:formatCode>General</c:formatCode>
                <c:ptCount val="41"/>
                <c:pt idx="0">
                  <c:v>68.879940000000005</c:v>
                </c:pt>
                <c:pt idx="1">
                  <c:v>70.678640000000001</c:v>
                </c:pt>
                <c:pt idx="2">
                  <c:v>59.925530000000002</c:v>
                </c:pt>
                <c:pt idx="3">
                  <c:v>22.954319999999999</c:v>
                </c:pt>
                <c:pt idx="4">
                  <c:v>21.570830000000001</c:v>
                </c:pt>
                <c:pt idx="5">
                  <c:v>23.065629999999999</c:v>
                </c:pt>
                <c:pt idx="6">
                  <c:v>21.617159999999998</c:v>
                </c:pt>
                <c:pt idx="7">
                  <c:v>12.087949999999999</c:v>
                </c:pt>
                <c:pt idx="8">
                  <c:v>7.5207199999999998</c:v>
                </c:pt>
                <c:pt idx="9">
                  <c:v>10.478579999999999</c:v>
                </c:pt>
                <c:pt idx="10">
                  <c:v>-43.591650000000001</c:v>
                </c:pt>
                <c:pt idx="11">
                  <c:v>-52.330469999999998</c:v>
                </c:pt>
                <c:pt idx="12">
                  <c:v>-54.782330000000002</c:v>
                </c:pt>
                <c:pt idx="13">
                  <c:v>-63.575870000000002</c:v>
                </c:pt>
                <c:pt idx="14">
                  <c:v>-60.723790000000001</c:v>
                </c:pt>
                <c:pt idx="15">
                  <c:v>-41.288359999999997</c:v>
                </c:pt>
                <c:pt idx="16">
                  <c:v>-43.494999999999997</c:v>
                </c:pt>
                <c:pt idx="17">
                  <c:v>-8.2906300000000002</c:v>
                </c:pt>
                <c:pt idx="19">
                  <c:v>51.172310000000003</c:v>
                </c:pt>
                <c:pt idx="20">
                  <c:v>65.966380000000001</c:v>
                </c:pt>
                <c:pt idx="21">
                  <c:v>70.115110000000001</c:v>
                </c:pt>
                <c:pt idx="22">
                  <c:v>67.836060000000003</c:v>
                </c:pt>
                <c:pt idx="23">
                  <c:v>70.939850000000007</c:v>
                </c:pt>
                <c:pt idx="24">
                  <c:v>69.662019999999998</c:v>
                </c:pt>
                <c:pt idx="25">
                  <c:v>64.957470000000001</c:v>
                </c:pt>
                <c:pt idx="26">
                  <c:v>39.849730000000001</c:v>
                </c:pt>
                <c:pt idx="27">
                  <c:v>36.693820000000002</c:v>
                </c:pt>
                <c:pt idx="28">
                  <c:v>-14.60797</c:v>
                </c:pt>
                <c:pt idx="29">
                  <c:v>-34.288670000000003</c:v>
                </c:pt>
                <c:pt idx="30">
                  <c:v>70.63852</c:v>
                </c:pt>
                <c:pt idx="31">
                  <c:v>8.5713200000000001</c:v>
                </c:pt>
                <c:pt idx="32">
                  <c:v>33.34986</c:v>
                </c:pt>
                <c:pt idx="33">
                  <c:v>82.776740000000004</c:v>
                </c:pt>
                <c:pt idx="34">
                  <c:v>83.277889999999999</c:v>
                </c:pt>
                <c:pt idx="35">
                  <c:v>77.389849999999996</c:v>
                </c:pt>
                <c:pt idx="36">
                  <c:v>81.188850000000002</c:v>
                </c:pt>
                <c:pt idx="37">
                  <c:v>78.888120000000001</c:v>
                </c:pt>
                <c:pt idx="38">
                  <c:v>80.907210000000006</c:v>
                </c:pt>
                <c:pt idx="39">
                  <c:v>79.583939999999998</c:v>
                </c:pt>
                <c:pt idx="40">
                  <c:v>81.563149999999993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EB-4580-96A9-1CF1E0EC9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59168"/>
        <c:axId val="589656544"/>
      </c:scatterChart>
      <c:valAx>
        <c:axId val="58965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56544"/>
        <c:crosses val="autoZero"/>
        <c:crossBetween val="midCat"/>
      </c:valAx>
      <c:valAx>
        <c:axId val="5896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5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'fit to 8192'!$E$2:$E$45</c:f>
              <c:numCache>
                <c:formatCode>General</c:formatCode>
                <c:ptCount val="44"/>
                <c:pt idx="0">
                  <c:v>3.7715624999999878E-2</c:v>
                </c:pt>
                <c:pt idx="1">
                  <c:v>7.177734375E-2</c:v>
                </c:pt>
                <c:pt idx="2">
                  <c:v>0.37910156249999999</c:v>
                </c:pt>
                <c:pt idx="3">
                  <c:v>0.19438001844618041</c:v>
                </c:pt>
                <c:pt idx="4">
                  <c:v>0.20387437608506837</c:v>
                </c:pt>
                <c:pt idx="5">
                  <c:v>0.270843505859375</c:v>
                </c:pt>
                <c:pt idx="6">
                  <c:v>0.26923285590277712</c:v>
                </c:pt>
                <c:pt idx="7">
                  <c:v>0.261688232421875</c:v>
                </c:pt>
                <c:pt idx="8">
                  <c:v>0.27787950303819337</c:v>
                </c:pt>
                <c:pt idx="9">
                  <c:v>0.30102199978298583</c:v>
                </c:pt>
                <c:pt idx="10">
                  <c:v>0.29262966579861083</c:v>
                </c:pt>
                <c:pt idx="11">
                  <c:v>0.31009250217013795</c:v>
                </c:pt>
                <c:pt idx="12">
                  <c:v>0.32238430447048583</c:v>
                </c:pt>
                <c:pt idx="13">
                  <c:v>0.34450954861111083</c:v>
                </c:pt>
                <c:pt idx="14">
                  <c:v>0.376129150390625</c:v>
                </c:pt>
                <c:pt idx="15">
                  <c:v>0.98461574978298583</c:v>
                </c:pt>
                <c:pt idx="16">
                  <c:v>0.9063720703125</c:v>
                </c:pt>
                <c:pt idx="17">
                  <c:v>0.88238186306423583</c:v>
                </c:pt>
                <c:pt idx="19">
                  <c:v>0.93468560112847165</c:v>
                </c:pt>
                <c:pt idx="20">
                  <c:v>0.25032891167534665</c:v>
                </c:pt>
                <c:pt idx="21">
                  <c:v>0.43826633029513795</c:v>
                </c:pt>
                <c:pt idx="22">
                  <c:v>0.53541395399305547</c:v>
                </c:pt>
                <c:pt idx="23">
                  <c:v>0.5739847819010413</c:v>
                </c:pt>
                <c:pt idx="24">
                  <c:v>0.56703355577256831</c:v>
                </c:pt>
                <c:pt idx="25">
                  <c:v>0.56881374782986083</c:v>
                </c:pt>
                <c:pt idx="26">
                  <c:v>0.55092705620659665</c:v>
                </c:pt>
                <c:pt idx="27">
                  <c:v>0.5419413248697913</c:v>
                </c:pt>
                <c:pt idx="28">
                  <c:v>0.59789021809895748</c:v>
                </c:pt>
                <c:pt idx="29">
                  <c:v>0.55118136935763795</c:v>
                </c:pt>
                <c:pt idx="30">
                  <c:v>0.65921102275730714</c:v>
                </c:pt>
                <c:pt idx="31">
                  <c:v>0.79065086045866328</c:v>
                </c:pt>
                <c:pt idx="32">
                  <c:v>0.85100588797459109</c:v>
                </c:pt>
                <c:pt idx="33">
                  <c:v>0.35877710801135254</c:v>
                </c:pt>
                <c:pt idx="35">
                  <c:v>0.30177513757964236</c:v>
                </c:pt>
                <c:pt idx="36">
                  <c:v>0.75142009257330933</c:v>
                </c:pt>
                <c:pt idx="37">
                  <c:v>0.78528596912391357</c:v>
                </c:pt>
                <c:pt idx="38">
                  <c:v>0.72023666169007938</c:v>
                </c:pt>
                <c:pt idx="39">
                  <c:v>0.71252463039637814</c:v>
                </c:pt>
                <c:pt idx="40">
                  <c:v>0.67161733396891476</c:v>
                </c:pt>
                <c:pt idx="41">
                  <c:v>0</c:v>
                </c:pt>
                <c:pt idx="42">
                  <c:v>1</c:v>
                </c:pt>
                <c:pt idx="43">
                  <c:v>0.5</c:v>
                </c:pt>
              </c:numCache>
            </c:numRef>
          </c:xVal>
          <c:yVal>
            <c:numRef>
              <c:f>'fit to 8192'!$F$2:$F$45</c:f>
              <c:numCache>
                <c:formatCode>General</c:formatCode>
                <c:ptCount val="44"/>
                <c:pt idx="0">
                  <c:v>-166.22076000000001</c:v>
                </c:pt>
                <c:pt idx="1">
                  <c:v>-154.02171999999999</c:v>
                </c:pt>
                <c:pt idx="2">
                  <c:v>-43.523110000000003</c:v>
                </c:pt>
                <c:pt idx="3">
                  <c:v>-109.9945</c:v>
                </c:pt>
                <c:pt idx="4">
                  <c:v>-106.52785</c:v>
                </c:pt>
                <c:pt idx="5">
                  <c:v>-82.281869999999998</c:v>
                </c:pt>
                <c:pt idx="6">
                  <c:v>-83.171080000000003</c:v>
                </c:pt>
                <c:pt idx="7">
                  <c:v>-85.774829999999994</c:v>
                </c:pt>
                <c:pt idx="8">
                  <c:v>-79.930099999999996</c:v>
                </c:pt>
                <c:pt idx="9">
                  <c:v>-71.559690000000003</c:v>
                </c:pt>
                <c:pt idx="10">
                  <c:v>-74.632289999999998</c:v>
                </c:pt>
                <c:pt idx="11">
                  <c:v>-68.337260000000001</c:v>
                </c:pt>
                <c:pt idx="12">
                  <c:v>-63.844299999999997</c:v>
                </c:pt>
                <c:pt idx="13">
                  <c:v>-55.934139999999999</c:v>
                </c:pt>
                <c:pt idx="14">
                  <c:v>-44.472540000000002</c:v>
                </c:pt>
                <c:pt idx="15">
                  <c:v>174.56916000000001</c:v>
                </c:pt>
                <c:pt idx="16">
                  <c:v>146.35626999999999</c:v>
                </c:pt>
                <c:pt idx="17">
                  <c:v>138.09456</c:v>
                </c:pt>
                <c:pt idx="19">
                  <c:v>156.66297</c:v>
                </c:pt>
                <c:pt idx="20">
                  <c:v>-89.744709999999998</c:v>
                </c:pt>
                <c:pt idx="21">
                  <c:v>-22.094999999999999</c:v>
                </c:pt>
                <c:pt idx="22">
                  <c:v>12.86124</c:v>
                </c:pt>
                <c:pt idx="23">
                  <c:v>26.660070000000001</c:v>
                </c:pt>
                <c:pt idx="24">
                  <c:v>24.217960000000001</c:v>
                </c:pt>
                <c:pt idx="25">
                  <c:v>24.833200000000001</c:v>
                </c:pt>
                <c:pt idx="26">
                  <c:v>18.38167</c:v>
                </c:pt>
                <c:pt idx="27">
                  <c:v>15.129720000000001</c:v>
                </c:pt>
                <c:pt idx="28">
                  <c:v>35.299059999999997</c:v>
                </c:pt>
                <c:pt idx="29">
                  <c:v>18.468319999999999</c:v>
                </c:pt>
                <c:pt idx="30">
                  <c:v>57.464689999999997</c:v>
                </c:pt>
                <c:pt idx="31">
                  <c:v>104.83774</c:v>
                </c:pt>
                <c:pt idx="32">
                  <c:v>126.7225</c:v>
                </c:pt>
                <c:pt idx="33">
                  <c:v>-50.527790000000003</c:v>
                </c:pt>
                <c:pt idx="35">
                  <c:v>-71.190749999999994</c:v>
                </c:pt>
                <c:pt idx="36">
                  <c:v>90.770780000000002</c:v>
                </c:pt>
                <c:pt idx="37">
                  <c:v>102.81180000000001</c:v>
                </c:pt>
                <c:pt idx="38">
                  <c:v>79.857330000000005</c:v>
                </c:pt>
                <c:pt idx="39">
                  <c:v>76.869050000000001</c:v>
                </c:pt>
                <c:pt idx="40">
                  <c:v>62.103430000000003</c:v>
                </c:pt>
                <c:pt idx="41">
                  <c:v>-180</c:v>
                </c:pt>
                <c:pt idx="42">
                  <c:v>180</c:v>
                </c:pt>
                <c:pt idx="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6-4A7D-95C7-BFCF0BCAE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34560"/>
        <c:axId val="647741448"/>
      </c:scatterChart>
      <c:valAx>
        <c:axId val="64773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1448"/>
        <c:crosses val="autoZero"/>
        <c:crossBetween val="midCat"/>
      </c:valAx>
      <c:valAx>
        <c:axId val="64774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3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310243</xdr:colOff>
      <xdr:row>11</xdr:row>
      <xdr:rowOff>81642</xdr:rowOff>
    </xdr:from>
    <xdr:to>
      <xdr:col>12</xdr:col>
      <xdr:colOff>310243</xdr:colOff>
      <xdr:row>26</xdr:row>
      <xdr:rowOff>48985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68F9A8-6156-4942-AB3C-2698D8406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626534</xdr:colOff>
      <xdr:row>1</xdr:row>
      <xdr:rowOff>42333</xdr:rowOff>
    </xdr:from>
    <xdr:to>
      <xdr:col>23</xdr:col>
      <xdr:colOff>290286</xdr:colOff>
      <xdr:row>29</xdr:row>
      <xdr:rowOff>151190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37DD19-0EAC-48BA-BA95-3E08537EB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590445</xdr:colOff>
      <xdr:row>16</xdr:row>
      <xdr:rowOff>95904</xdr:rowOff>
    </xdr:from>
    <xdr:to>
      <xdr:col>14</xdr:col>
      <xdr:colOff>580800</xdr:colOff>
      <xdr:row>31</xdr:row>
      <xdr:rowOff>48779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F3D2F9-8B5A-43D9-8773-DD878ED3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FA01-9264-44BB-BA17-B3E9791C94FE}">
  <dimension ref="A1:D8"/>
  <sheetViews>
    <sheetView workbookViewId="0">
      <selection activeCell="B2" sqref="B2:C8"/>
    </sheetView>
  </sheetViews>
  <sheetFormatPr defaultRowHeight="14.6" x14ac:dyDescent="0.4"/>
  <sheetData>
    <row r="1" spans="1:4" x14ac:dyDescent="0.4">
      <c r="A1">
        <v>16384</v>
      </c>
    </row>
    <row r="2" spans="1:4" x14ac:dyDescent="0.4">
      <c r="B2" t="s">
        <v>1</v>
      </c>
      <c r="C2" t="s">
        <v>2</v>
      </c>
      <c r="D2" t="s">
        <v>0</v>
      </c>
    </row>
    <row r="3" spans="1:4" x14ac:dyDescent="0.4">
      <c r="B3">
        <v>69.658370000000005</v>
      </c>
      <c r="C3" cm="1">
        <f t="array" ref="C3">100/height*D3</f>
        <v>22.64404296875</v>
      </c>
      <c r="D3">
        <v>3710</v>
      </c>
    </row>
    <row r="4" spans="1:4" x14ac:dyDescent="0.4">
      <c r="B4">
        <v>39.797400000000003</v>
      </c>
      <c r="C4" cm="1">
        <f t="array" ref="C4">100/height*D4</f>
        <v>37.92724609375</v>
      </c>
      <c r="D4">
        <v>6214</v>
      </c>
    </row>
    <row r="5" spans="1:4" x14ac:dyDescent="0.4">
      <c r="B5">
        <v>35.54278</v>
      </c>
      <c r="C5" cm="1">
        <f t="array" ref="C5">100/height*D5</f>
        <v>39.398193359375</v>
      </c>
      <c r="D5">
        <v>6455</v>
      </c>
    </row>
    <row r="6" spans="1:4" x14ac:dyDescent="0.4">
      <c r="B6">
        <v>-34.359940000000002</v>
      </c>
      <c r="C6" cm="1">
        <f t="array" ref="C6">100/height*D6</f>
        <v>60.16845703125</v>
      </c>
      <c r="D6">
        <v>9858</v>
      </c>
    </row>
    <row r="7" spans="1:4" x14ac:dyDescent="0.4">
      <c r="B7">
        <v>-23.037469999999999</v>
      </c>
      <c r="C7" cm="1">
        <f t="array" ref="C7">100/height*D7</f>
        <v>56.573486328125</v>
      </c>
      <c r="D7">
        <v>9269</v>
      </c>
    </row>
    <row r="8" spans="1:4" x14ac:dyDescent="0.4">
      <c r="B8">
        <v>-78.020600000000002</v>
      </c>
      <c r="C8" cm="1">
        <f t="array" ref="C8">100/height*D8</f>
        <v>85.8642578125</v>
      </c>
      <c r="D8">
        <v>14068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9EF5-7BA6-45E6-AD1C-DB59CBC3685E}">
  <dimension ref="A1:E171"/>
  <sheetViews>
    <sheetView workbookViewId="0">
      <selection activeCell="G96" sqref="G96"/>
    </sheetView>
  </sheetViews>
  <sheetFormatPr defaultRowHeight="14.6" x14ac:dyDescent="0.4"/>
  <sheetData>
    <row r="1" spans="1:5" x14ac:dyDescent="0.4">
      <c r="A1">
        <v>340.12069131037703</v>
      </c>
      <c r="D1">
        <v>-85</v>
      </c>
      <c r="E1">
        <f>D1/(aa+bb*ABS(D1)^yy)</f>
        <v>-0.49175280852874381</v>
      </c>
    </row>
    <row r="2" spans="1:5" x14ac:dyDescent="0.4">
      <c r="A2">
        <v>-4.2180741322000001E-5</v>
      </c>
      <c r="D2">
        <v>-84</v>
      </c>
      <c r="E2">
        <f>D2/(aa+bb*ABS(D2)^yy)</f>
        <v>-0.46800402432320037</v>
      </c>
    </row>
    <row r="3" spans="1:5" x14ac:dyDescent="0.4">
      <c r="A3">
        <v>3.41983939983345</v>
      </c>
      <c r="D3">
        <v>-83</v>
      </c>
      <c r="E3">
        <f>D3/(aa+bb*ABS(D3)^yy)</f>
        <v>-0.44640023423542324</v>
      </c>
    </row>
    <row r="4" spans="1:5" x14ac:dyDescent="0.4">
      <c r="D4">
        <v>-82</v>
      </c>
      <c r="E4">
        <f>D4/(aa+bb*ABS(D4)^yy)</f>
        <v>-0.42665502016377593</v>
      </c>
    </row>
    <row r="5" spans="1:5" x14ac:dyDescent="0.4">
      <c r="D5">
        <v>-81</v>
      </c>
      <c r="E5">
        <f>D5/(aa+bb*ABS(D5)^yy)</f>
        <v>-0.40853046131251047</v>
      </c>
    </row>
    <row r="6" spans="1:5" x14ac:dyDescent="0.4">
      <c r="D6">
        <v>-80</v>
      </c>
      <c r="E6">
        <f>D6/(aa+bb*ABS(D6)^yy)</f>
        <v>-0.39182727768288056</v>
      </c>
    </row>
    <row r="7" spans="1:5" x14ac:dyDescent="0.4">
      <c r="D7">
        <v>-79</v>
      </c>
      <c r="E7">
        <f>D7/(aa+bb*ABS(D7)^yy)</f>
        <v>-0.37637728341575766</v>
      </c>
    </row>
    <row r="8" spans="1:5" x14ac:dyDescent="0.4">
      <c r="D8">
        <v>-78</v>
      </c>
      <c r="E8">
        <f>D8/(aa+bb*ABS(D8)^yy)</f>
        <v>-0.36203754220435108</v>
      </c>
    </row>
    <row r="9" spans="1:5" x14ac:dyDescent="0.4">
      <c r="D9">
        <v>-77</v>
      </c>
      <c r="E9">
        <f>D9/(aa+bb*ABS(D9)^yy)</f>
        <v>-0.34868579314415049</v>
      </c>
    </row>
    <row r="10" spans="1:5" x14ac:dyDescent="0.4">
      <c r="D10">
        <v>-76</v>
      </c>
      <c r="E10">
        <f>D10/(aa+bb*ABS(D10)^yy)</f>
        <v>-0.33621683611045056</v>
      </c>
    </row>
    <row r="11" spans="1:5" x14ac:dyDescent="0.4">
      <c r="D11">
        <v>-75</v>
      </c>
      <c r="E11">
        <f>D11/(aa+bb*ABS(D11)^yy)</f>
        <v>-0.3245396497746259</v>
      </c>
    </row>
    <row r="12" spans="1:5" x14ac:dyDescent="0.4">
      <c r="D12">
        <v>-74</v>
      </c>
      <c r="E12">
        <f>D12/(aa+bb*ABS(D12)^yy)</f>
        <v>-0.31357507468164575</v>
      </c>
    </row>
    <row r="13" spans="1:5" x14ac:dyDescent="0.4">
      <c r="D13">
        <v>-73</v>
      </c>
      <c r="E13">
        <f>D13/(aa+bb*ABS(D13)^yy)</f>
        <v>-0.30325393623189217</v>
      </c>
    </row>
    <row r="14" spans="1:5" x14ac:dyDescent="0.4">
      <c r="D14">
        <v>-72</v>
      </c>
      <c r="E14">
        <f>D14/(aa+bb*ABS(D14)^yy)</f>
        <v>-0.29351551312084179</v>
      </c>
    </row>
    <row r="15" spans="1:5" x14ac:dyDescent="0.4">
      <c r="D15">
        <v>-71</v>
      </c>
      <c r="E15">
        <f>D15/(aa+bb*ABS(D15)^yy)</f>
        <v>-0.28430627927540419</v>
      </c>
    </row>
    <row r="16" spans="1:5" x14ac:dyDescent="0.4">
      <c r="D16">
        <v>-70</v>
      </c>
      <c r="E16">
        <f>D16/(aa+bb*ABS(D16)^yy)</f>
        <v>-0.27557886396274761</v>
      </c>
    </row>
    <row r="17" spans="4:5" x14ac:dyDescent="0.4">
      <c r="D17">
        <v>-69</v>
      </c>
      <c r="E17">
        <f>D17/(aa+bb*ABS(D17)^yy)</f>
        <v>-0.26729118717882949</v>
      </c>
    </row>
    <row r="18" spans="4:5" x14ac:dyDescent="0.4">
      <c r="D18">
        <v>-68</v>
      </c>
      <c r="E18">
        <f>D18/(aa+bb*ABS(D18)^yy)</f>
        <v>-0.25940573679862428</v>
      </c>
    </row>
    <row r="19" spans="4:5" x14ac:dyDescent="0.4">
      <c r="D19">
        <v>-67</v>
      </c>
      <c r="E19">
        <f>D19/(aa+bb*ABS(D19)^yy)</f>
        <v>-0.25188896110102443</v>
      </c>
    </row>
    <row r="20" spans="4:5" x14ac:dyDescent="0.4">
      <c r="D20">
        <v>-66</v>
      </c>
      <c r="E20">
        <f>D20/(aa+bb*ABS(D20)^yy)</f>
        <v>-0.24471075574986467</v>
      </c>
    </row>
    <row r="21" spans="4:5" x14ac:dyDescent="0.4">
      <c r="D21">
        <v>-65</v>
      </c>
      <c r="E21">
        <f>D21/(aa+bb*ABS(D21)^yy)</f>
        <v>-0.23784402853823286</v>
      </c>
    </row>
    <row r="22" spans="4:5" x14ac:dyDescent="0.4">
      <c r="D22">
        <v>-64</v>
      </c>
      <c r="E22">
        <f>D22/(aa+bb*ABS(D22)^yy)</f>
        <v>-0.23126432849230222</v>
      </c>
    </row>
    <row r="23" spans="4:5" x14ac:dyDescent="0.4">
      <c r="D23">
        <v>-63</v>
      </c>
      <c r="E23">
        <f>D23/(aa+bb*ABS(D23)^yy)</f>
        <v>-0.2249495285084489</v>
      </c>
    </row>
    <row r="24" spans="4:5" x14ac:dyDescent="0.4">
      <c r="D24">
        <v>-62</v>
      </c>
      <c r="E24">
        <f>D24/(aa+bb*ABS(D24)^yy)</f>
        <v>-0.21887955273044671</v>
      </c>
    </row>
    <row r="25" spans="4:5" x14ac:dyDescent="0.4">
      <c r="D25">
        <v>-61</v>
      </c>
      <c r="E25">
        <f>D25/(aa+bb*ABS(D25)^yy)</f>
        <v>-0.21303614148691621</v>
      </c>
    </row>
    <row r="26" spans="4:5" x14ac:dyDescent="0.4">
      <c r="D26">
        <v>-60</v>
      </c>
      <c r="E26">
        <f>D26/(aa+bb*ABS(D26)^yy)</f>
        <v>-0.20740264789704571</v>
      </c>
    </row>
    <row r="27" spans="4:5" x14ac:dyDescent="0.4">
      <c r="D27">
        <v>-59</v>
      </c>
      <c r="E27">
        <f>D27/(aa+bb*ABS(D27)^yy)</f>
        <v>-0.20196386128626689</v>
      </c>
    </row>
    <row r="28" spans="4:5" x14ac:dyDescent="0.4">
      <c r="D28">
        <v>-58</v>
      </c>
      <c r="E28">
        <f>D28/(aa+bb*ABS(D28)^yy)</f>
        <v>-0.19670585338761309</v>
      </c>
    </row>
    <row r="29" spans="4:5" x14ac:dyDescent="0.4">
      <c r="D29">
        <v>-57</v>
      </c>
      <c r="E29">
        <f>D29/(aa+bb*ABS(D29)^yy)</f>
        <v>-0.19161584398083623</v>
      </c>
    </row>
    <row r="30" spans="4:5" x14ac:dyDescent="0.4">
      <c r="D30">
        <v>-56</v>
      </c>
      <c r="E30">
        <f>D30/(aa+bb*ABS(D30)^yy)</f>
        <v>-0.18668208317245366</v>
      </c>
    </row>
    <row r="31" spans="4:5" x14ac:dyDescent="0.4">
      <c r="D31">
        <v>-55</v>
      </c>
      <c r="E31">
        <f>D31/(aa+bb*ABS(D31)^yy)</f>
        <v>-0.18189374797100097</v>
      </c>
    </row>
    <row r="32" spans="4:5" x14ac:dyDescent="0.4">
      <c r="D32">
        <v>-54</v>
      </c>
      <c r="E32">
        <f>D32/(aa+bb*ABS(D32)^yy)</f>
        <v>-0.17724085118262142</v>
      </c>
    </row>
    <row r="33" spans="4:5" x14ac:dyDescent="0.4">
      <c r="D33">
        <v>-53</v>
      </c>
      <c r="E33">
        <f>D33/(aa+bb*ABS(D33)^yy)</f>
        <v>-0.17271416095829278</v>
      </c>
    </row>
    <row r="34" spans="4:5" x14ac:dyDescent="0.4">
      <c r="D34">
        <v>-52</v>
      </c>
      <c r="E34">
        <f>D34/(aa+bb*ABS(D34)^yy)</f>
        <v>-0.16830512957776728</v>
      </c>
    </row>
    <row r="35" spans="4:5" x14ac:dyDescent="0.4">
      <c r="D35">
        <v>-51</v>
      </c>
      <c r="E35">
        <f>D35/(aa+bb*ABS(D35)^yy)</f>
        <v>-0.16400583026645027</v>
      </c>
    </row>
    <row r="36" spans="4:5" x14ac:dyDescent="0.4">
      <c r="D36">
        <v>-50</v>
      </c>
      <c r="E36">
        <f>D36/(aa+bb*ABS(D36)^yy)</f>
        <v>-0.15980890101778183</v>
      </c>
    </row>
    <row r="37" spans="4:5" x14ac:dyDescent="0.4">
      <c r="D37">
        <v>-49</v>
      </c>
      <c r="E37">
        <f>D37/(aa+bb*ABS(D37)^yy)</f>
        <v>-0.15570749454146349</v>
      </c>
    </row>
    <row r="38" spans="4:5" x14ac:dyDescent="0.4">
      <c r="D38">
        <v>-48</v>
      </c>
      <c r="E38">
        <f>D38/(aa+bb*ABS(D38)^yy)</f>
        <v>-0.15169523358213868</v>
      </c>
    </row>
    <row r="39" spans="4:5" x14ac:dyDescent="0.4">
      <c r="D39">
        <v>-47</v>
      </c>
      <c r="E39">
        <f>D39/(aa+bb*ABS(D39)^yy)</f>
        <v>-0.14776617095797268</v>
      </c>
    </row>
    <row r="40" spans="4:5" x14ac:dyDescent="0.4">
      <c r="D40">
        <v>-46</v>
      </c>
      <c r="E40">
        <f>D40/(aa+bb*ABS(D40)^yy)</f>
        <v>-0.14391475375729174</v>
      </c>
    </row>
    <row r="41" spans="4:5" x14ac:dyDescent="0.4">
      <c r="D41">
        <v>-45</v>
      </c>
      <c r="E41">
        <f>D41/(aa+bb*ABS(D41)^yy)</f>
        <v>-0.14013579120674508</v>
      </c>
    </row>
    <row r="42" spans="4:5" x14ac:dyDescent="0.4">
      <c r="D42">
        <v>-44</v>
      </c>
      <c r="E42">
        <f>D42/(aa+bb*ABS(D42)^yy)</f>
        <v>-0.13642442578855371</v>
      </c>
    </row>
    <row r="43" spans="4:5" x14ac:dyDescent="0.4">
      <c r="D43">
        <v>-43</v>
      </c>
      <c r="E43">
        <f>D43/(aa+bb*ABS(D43)^yy)</f>
        <v>-0.13277610723912145</v>
      </c>
    </row>
    <row r="44" spans="4:5" x14ac:dyDescent="0.4">
      <c r="D44">
        <v>-42</v>
      </c>
      <c r="E44">
        <f>D44/(aa+bb*ABS(D44)^yy)</f>
        <v>-0.12918656910811285</v>
      </c>
    </row>
    <row r="45" spans="4:5" x14ac:dyDescent="0.4">
      <c r="D45">
        <v>-41</v>
      </c>
      <c r="E45">
        <f>D45/(aa+bb*ABS(D45)^yy)</f>
        <v>-0.1256518075972777</v>
      </c>
    </row>
    <row r="46" spans="4:5" x14ac:dyDescent="0.4">
      <c r="D46">
        <v>-40</v>
      </c>
      <c r="E46">
        <f>D46/(aa+bb*ABS(D46)^yy)</f>
        <v>-0.12216806243285915</v>
      </c>
    </row>
    <row r="47" spans="4:5" x14ac:dyDescent="0.4">
      <c r="D47">
        <v>-39</v>
      </c>
      <c r="E47">
        <f>D47/(aa+bb*ABS(D47)^yy)</f>
        <v>-0.11873179955521247</v>
      </c>
    </row>
    <row r="48" spans="4:5" x14ac:dyDescent="0.4">
      <c r="D48">
        <v>-38</v>
      </c>
      <c r="E48">
        <f>D48/(aa+bb*ABS(D48)^yy)</f>
        <v>-0.11533969543500076</v>
      </c>
    </row>
    <row r="49" spans="4:5" x14ac:dyDescent="0.4">
      <c r="D49">
        <v>-37</v>
      </c>
      <c r="E49">
        <f>D49/(aa+bb*ABS(D49)^yy)</f>
        <v>-0.1119886228476189</v>
      </c>
    </row>
    <row r="50" spans="4:5" x14ac:dyDescent="0.4">
      <c r="D50">
        <v>-36</v>
      </c>
      <c r="E50">
        <f>D50/(aa+bb*ABS(D50)^yy)</f>
        <v>-0.10867563795683109</v>
      </c>
    </row>
    <row r="51" spans="4:5" x14ac:dyDescent="0.4">
      <c r="D51">
        <v>-35</v>
      </c>
      <c r="E51">
        <f>D51/(aa+bb*ABS(D51)^yy)</f>
        <v>-0.10539796857541323</v>
      </c>
    </row>
    <row r="52" spans="4:5" x14ac:dyDescent="0.4">
      <c r="D52">
        <v>-34</v>
      </c>
      <c r="E52">
        <f>D52/(aa+bb*ABS(D52)^yy)</f>
        <v>-0.10215300348522396</v>
      </c>
    </row>
    <row r="53" spans="4:5" x14ac:dyDescent="0.4">
      <c r="D53">
        <v>-33</v>
      </c>
      <c r="E53">
        <f>D53/(aa+bb*ABS(D53)^yy)</f>
        <v>-9.893828271189295E-2</v>
      </c>
    </row>
    <row r="54" spans="4:5" x14ac:dyDescent="0.4">
      <c r="D54">
        <v>-32</v>
      </c>
      <c r="E54">
        <f>D54/(aa+bb*ABS(D54)^yy)</f>
        <v>-9.5751488660465067E-2</v>
      </c>
    </row>
    <row r="55" spans="4:5" x14ac:dyDescent="0.4">
      <c r="D55">
        <v>-31</v>
      </c>
      <c r="E55">
        <f>D55/(aa+bb*ABS(D55)^yy)</f>
        <v>-9.2590438028094427E-2</v>
      </c>
    </row>
    <row r="56" spans="4:5" x14ac:dyDescent="0.4">
      <c r="D56">
        <v>-30</v>
      </c>
      <c r="E56">
        <f>D56/(aa+bb*ABS(D56)^yy)</f>
        <v>-8.9453074418428438E-2</v>
      </c>
    </row>
    <row r="57" spans="4:5" x14ac:dyDescent="0.4">
      <c r="D57">
        <v>-29</v>
      </c>
      <c r="E57">
        <f>D57/(aa+bb*ABS(D57)^yy)</f>
        <v>-8.6337461589816533E-2</v>
      </c>
    </row>
    <row r="58" spans="4:5" x14ac:dyDescent="0.4">
      <c r="D58">
        <v>-28</v>
      </c>
      <c r="E58">
        <f>D58/(aa+bb*ABS(D58)^yy)</f>
        <v>-8.3241777276059081E-2</v>
      </c>
    </row>
    <row r="59" spans="4:5" x14ac:dyDescent="0.4">
      <c r="D59">
        <v>-27</v>
      </c>
      <c r="E59">
        <f>D59/(aa+bb*ABS(D59)^yy)</f>
        <v>-8.0164307524194095E-2</v>
      </c>
    </row>
    <row r="60" spans="4:5" x14ac:dyDescent="0.4">
      <c r="D60">
        <v>-26</v>
      </c>
      <c r="E60">
        <f>D60/(aa+bb*ABS(D60)^yy)</f>
        <v>-7.7103441498903219E-2</v>
      </c>
    </row>
    <row r="61" spans="4:5" x14ac:dyDescent="0.4">
      <c r="D61">
        <v>-25</v>
      </c>
      <c r="E61">
        <f>D61/(aa+bb*ABS(D61)^yy)</f>
        <v>-7.4057666707590675E-2</v>
      </c>
    </row>
    <row r="62" spans="4:5" x14ac:dyDescent="0.4">
      <c r="D62">
        <v>-24</v>
      </c>
      <c r="E62">
        <f>D62/(aa+bb*ABS(D62)^yy)</f>
        <v>-7.1025564604122404E-2</v>
      </c>
    </row>
    <row r="63" spans="4:5" x14ac:dyDescent="0.4">
      <c r="D63">
        <v>-23</v>
      </c>
      <c r="E63">
        <f>D63/(aa+bb*ABS(D63)^yy)</f>
        <v>-6.800580653267177E-2</v>
      </c>
    </row>
    <row r="64" spans="4:5" x14ac:dyDescent="0.4">
      <c r="D64">
        <v>-22</v>
      </c>
      <c r="E64">
        <f>D64/(aa+bb*ABS(D64)^yy)</f>
        <v>-6.4997149976157048E-2</v>
      </c>
    </row>
    <row r="65" spans="4:5" x14ac:dyDescent="0.4">
      <c r="D65">
        <v>-21</v>
      </c>
      <c r="E65">
        <f>D65/(aa+bb*ABS(D65)^yy)</f>
        <v>-6.199843507642068E-2</v>
      </c>
    </row>
    <row r="66" spans="4:5" x14ac:dyDescent="0.4">
      <c r="D66">
        <v>-20</v>
      </c>
      <c r="E66">
        <f>D66/(aa+bb*ABS(D66)^yy)</f>
        <v>-5.9008581395630574E-2</v>
      </c>
    </row>
    <row r="67" spans="4:5" x14ac:dyDescent="0.4">
      <c r="D67">
        <v>-19</v>
      </c>
      <c r="E67">
        <f>D67/(aa+bb*ABS(D67)^yy)</f>
        <v>-5.6026584890411166E-2</v>
      </c>
    </row>
    <row r="68" spans="4:5" x14ac:dyDescent="0.4">
      <c r="D68">
        <v>-18</v>
      </c>
      <c r="E68">
        <f>D68/(aa+bb*ABS(D68)^yy)</f>
        <v>-5.3051515071964116E-2</v>
      </c>
    </row>
    <row r="69" spans="4:5" x14ac:dyDescent="0.4">
      <c r="D69">
        <v>-17</v>
      </c>
      <c r="E69">
        <f>D69/(aa+bb*ABS(D69)^yy)</f>
        <v>-5.008251232693367E-2</v>
      </c>
    </row>
    <row r="70" spans="4:5" x14ac:dyDescent="0.4">
      <c r="D70">
        <v>-16</v>
      </c>
      <c r="E70">
        <f>D70/(aa+bb*ABS(D70)^yy)</f>
        <v>-4.7118785375024876E-2</v>
      </c>
    </row>
    <row r="71" spans="4:5" x14ac:dyDescent="0.4">
      <c r="D71">
        <v>-15</v>
      </c>
      <c r="E71">
        <f>D71/(aa+bb*ABS(D71)^yy)</f>
        <v>-4.4159608840398878E-2</v>
      </c>
    </row>
    <row r="72" spans="4:5" x14ac:dyDescent="0.4">
      <c r="D72">
        <v>-14</v>
      </c>
      <c r="E72">
        <f>D72/(aa+bb*ABS(D72)^yy)</f>
        <v>-4.1204320914647062E-2</v>
      </c>
    </row>
    <row r="73" spans="4:5" x14ac:dyDescent="0.4">
      <c r="D73">
        <v>-13</v>
      </c>
      <c r="E73">
        <f>D73/(aa+bb*ABS(D73)^yy)</f>
        <v>-3.8252321089671061E-2</v>
      </c>
    </row>
    <row r="74" spans="4:5" x14ac:dyDescent="0.4">
      <c r="D74">
        <v>-12</v>
      </c>
      <c r="E74">
        <f>D74/(aa+bb*ABS(D74)^yy)</f>
        <v>-3.5303067939042136E-2</v>
      </c>
    </row>
    <row r="75" spans="4:5" x14ac:dyDescent="0.4">
      <c r="D75">
        <v>-11</v>
      </c>
      <c r="E75">
        <f>D75/(aa+bb*ABS(D75)^yy)</f>
        <v>-3.2356076926332689E-2</v>
      </c>
    </row>
    <row r="76" spans="4:5" x14ac:dyDescent="0.4">
      <c r="D76">
        <v>-10</v>
      </c>
      <c r="E76">
        <f>D76/(aa+bb*ABS(D76)^yy)</f>
        <v>-2.9410918218429085E-2</v>
      </c>
    </row>
    <row r="77" spans="4:5" x14ac:dyDescent="0.4">
      <c r="D77">
        <v>-9</v>
      </c>
      <c r="E77">
        <f>D77/(aa+bb*ABS(D77)^yy)</f>
        <v>-2.6467214480825924E-2</v>
      </c>
    </row>
    <row r="78" spans="4:5" x14ac:dyDescent="0.4">
      <c r="D78">
        <v>-8</v>
      </c>
      <c r="E78">
        <f>D78/(aa+bb*ABS(D78)^yy)</f>
        <v>-2.3524638630172474E-2</v>
      </c>
    </row>
    <row r="79" spans="4:5" x14ac:dyDescent="0.4">
      <c r="D79">
        <v>-7</v>
      </c>
      <c r="E79">
        <f>D79/(aa+bb*ABS(D79)^yy)</f>
        <v>-2.0582911516575771E-2</v>
      </c>
    </row>
    <row r="80" spans="4:5" x14ac:dyDescent="0.4">
      <c r="D80">
        <v>-6</v>
      </c>
      <c r="E80">
        <f>D80/(aa+bb*ABS(D80)^yy)</f>
        <v>-1.7641799503826522E-2</v>
      </c>
    </row>
    <row r="81" spans="4:5" x14ac:dyDescent="0.4">
      <c r="D81">
        <v>-5</v>
      </c>
      <c r="E81">
        <f>D81/(aa+bb*ABS(D81)^yy)</f>
        <v>-1.4701111908859199E-2</v>
      </c>
    </row>
    <row r="82" spans="4:5" x14ac:dyDescent="0.4">
      <c r="D82">
        <v>-4</v>
      </c>
      <c r="E82">
        <f>D82/(aa+bb*ABS(D82)^yy)</f>
        <v>-1.1760698250606369E-2</v>
      </c>
    </row>
    <row r="83" spans="4:5" x14ac:dyDescent="0.4">
      <c r="D83">
        <v>-3</v>
      </c>
      <c r="E83">
        <f>D83/(aa+bb*ABS(D83)^yy)</f>
        <v>-8.8204452393056861E-3</v>
      </c>
    </row>
    <row r="84" spans="4:5" x14ac:dyDescent="0.4">
      <c r="D84">
        <v>-2</v>
      </c>
      <c r="E84">
        <f>D84/(aa+bb*ABS(D84)^yy)</f>
        <v>-5.8802734018163112E-3</v>
      </c>
    </row>
    <row r="85" spans="4:5" x14ac:dyDescent="0.4">
      <c r="D85">
        <v>-1</v>
      </c>
      <c r="E85">
        <f>D85/(aa+bb*ABS(D85)^yy)</f>
        <v>-2.9401331632142504E-3</v>
      </c>
    </row>
    <row r="86" spans="4:5" x14ac:dyDescent="0.4">
      <c r="D86">
        <v>0</v>
      </c>
      <c r="E86">
        <f>D86/(aa+bb*ABS(D86)^yy)</f>
        <v>0</v>
      </c>
    </row>
    <row r="87" spans="4:5" x14ac:dyDescent="0.4">
      <c r="D87">
        <v>1</v>
      </c>
      <c r="E87">
        <f>D87/(aa+bb*ABS(D87)^yy)</f>
        <v>2.9401331632142504E-3</v>
      </c>
    </row>
    <row r="88" spans="4:5" x14ac:dyDescent="0.4">
      <c r="D88">
        <v>2</v>
      </c>
      <c r="E88">
        <f>D88/(aa+bb*ABS(D88)^yy)</f>
        <v>5.8802734018163112E-3</v>
      </c>
    </row>
    <row r="89" spans="4:5" x14ac:dyDescent="0.4">
      <c r="D89">
        <v>3</v>
      </c>
      <c r="E89">
        <f>D89/(aa+bb*ABS(D89)^yy)</f>
        <v>8.8204452393056861E-3</v>
      </c>
    </row>
    <row r="90" spans="4:5" x14ac:dyDescent="0.4">
      <c r="D90">
        <v>4</v>
      </c>
      <c r="E90">
        <f>D90/(aa+bb*ABS(D90)^yy)</f>
        <v>1.1760698250606369E-2</v>
      </c>
    </row>
    <row r="91" spans="4:5" x14ac:dyDescent="0.4">
      <c r="D91">
        <v>5</v>
      </c>
      <c r="E91">
        <f>D91/(aa+bb*ABS(D91)^yy)</f>
        <v>1.4701111908859199E-2</v>
      </c>
    </row>
    <row r="92" spans="4:5" x14ac:dyDescent="0.4">
      <c r="D92">
        <v>6</v>
      </c>
      <c r="E92">
        <f>D92/(aa+bb*ABS(D92)^yy)</f>
        <v>1.7641799503826522E-2</v>
      </c>
    </row>
    <row r="93" spans="4:5" x14ac:dyDescent="0.4">
      <c r="D93">
        <v>7</v>
      </c>
      <c r="E93">
        <f>D93/(aa+bb*ABS(D93)^yy)</f>
        <v>2.0582911516575771E-2</v>
      </c>
    </row>
    <row r="94" spans="4:5" x14ac:dyDescent="0.4">
      <c r="D94">
        <v>8</v>
      </c>
      <c r="E94">
        <f>D94/(aa+bb*ABS(D94)^yy)</f>
        <v>2.3524638630172474E-2</v>
      </c>
    </row>
    <row r="95" spans="4:5" x14ac:dyDescent="0.4">
      <c r="D95">
        <v>9</v>
      </c>
      <c r="E95">
        <f>D95/(aa+bb*ABS(D95)^yy)</f>
        <v>2.6467214480825924E-2</v>
      </c>
    </row>
    <row r="96" spans="4:5" x14ac:dyDescent="0.4">
      <c r="D96">
        <v>10</v>
      </c>
      <c r="E96">
        <f>D96/(aa+bb*ABS(D96)^yy)</f>
        <v>2.9410918218429085E-2</v>
      </c>
    </row>
    <row r="97" spans="4:5" x14ac:dyDescent="0.4">
      <c r="D97">
        <v>11</v>
      </c>
      <c r="E97">
        <f>D97/(aa+bb*ABS(D97)^yy)</f>
        <v>3.2356076926332689E-2</v>
      </c>
    </row>
    <row r="98" spans="4:5" x14ac:dyDescent="0.4">
      <c r="D98">
        <v>12</v>
      </c>
      <c r="E98">
        <f>D98/(aa+bb*ABS(D98)^yy)</f>
        <v>3.5303067939042136E-2</v>
      </c>
    </row>
    <row r="99" spans="4:5" x14ac:dyDescent="0.4">
      <c r="D99">
        <v>13</v>
      </c>
      <c r="E99">
        <f>D99/(aa+bb*ABS(D99)^yy)</f>
        <v>3.8252321089671061E-2</v>
      </c>
    </row>
    <row r="100" spans="4:5" x14ac:dyDescent="0.4">
      <c r="D100">
        <v>14</v>
      </c>
      <c r="E100">
        <f>D100/(aa+bb*ABS(D100)^yy)</f>
        <v>4.1204320914647062E-2</v>
      </c>
    </row>
    <row r="101" spans="4:5" x14ac:dyDescent="0.4">
      <c r="D101">
        <v>15</v>
      </c>
      <c r="E101">
        <f>D101/(aa+bb*ABS(D101)^yy)</f>
        <v>4.4159608840398878E-2</v>
      </c>
    </row>
    <row r="102" spans="4:5" x14ac:dyDescent="0.4">
      <c r="D102">
        <v>16</v>
      </c>
      <c r="E102">
        <f>D102/(aa+bb*ABS(D102)^yy)</f>
        <v>4.7118785375024876E-2</v>
      </c>
    </row>
    <row r="103" spans="4:5" x14ac:dyDescent="0.4">
      <c r="D103">
        <v>17</v>
      </c>
      <c r="E103">
        <f>D103/(aa+bb*ABS(D103)^yy)</f>
        <v>5.008251232693367E-2</v>
      </c>
    </row>
    <row r="104" spans="4:5" x14ac:dyDescent="0.4">
      <c r="D104">
        <v>18</v>
      </c>
      <c r="E104">
        <f>D104/(aa+bb*ABS(D104)^yy)</f>
        <v>5.3051515071964116E-2</v>
      </c>
    </row>
    <row r="105" spans="4:5" x14ac:dyDescent="0.4">
      <c r="D105">
        <v>19</v>
      </c>
      <c r="E105">
        <f>D105/(aa+bb*ABS(D105)^yy)</f>
        <v>5.6026584890411166E-2</v>
      </c>
    </row>
    <row r="106" spans="4:5" x14ac:dyDescent="0.4">
      <c r="D106">
        <v>20</v>
      </c>
      <c r="E106">
        <f>D106/(aa+bb*ABS(D106)^yy)</f>
        <v>5.9008581395630574E-2</v>
      </c>
    </row>
    <row r="107" spans="4:5" x14ac:dyDescent="0.4">
      <c r="D107">
        <v>21</v>
      </c>
      <c r="E107">
        <f>D107/(aa+bb*ABS(D107)^yy)</f>
        <v>6.199843507642068E-2</v>
      </c>
    </row>
    <row r="108" spans="4:5" x14ac:dyDescent="0.4">
      <c r="D108">
        <v>22</v>
      </c>
      <c r="E108">
        <f>D108/(aa+bb*ABS(D108)^yy)</f>
        <v>6.4997149976157048E-2</v>
      </c>
    </row>
    <row r="109" spans="4:5" x14ac:dyDescent="0.4">
      <c r="D109">
        <v>23</v>
      </c>
      <c r="E109">
        <f>D109/(aa+bb*ABS(D109)^yy)</f>
        <v>6.800580653267177E-2</v>
      </c>
    </row>
    <row r="110" spans="4:5" x14ac:dyDescent="0.4">
      <c r="D110">
        <v>24</v>
      </c>
      <c r="E110">
        <f>D110/(aa+bb*ABS(D110)^yy)</f>
        <v>7.1025564604122404E-2</v>
      </c>
    </row>
    <row r="111" spans="4:5" x14ac:dyDescent="0.4">
      <c r="D111">
        <v>25</v>
      </c>
      <c r="E111">
        <f>D111/(aa+bb*ABS(D111)^yy)</f>
        <v>7.4057666707590675E-2</v>
      </c>
    </row>
    <row r="112" spans="4:5" x14ac:dyDescent="0.4">
      <c r="D112">
        <v>26</v>
      </c>
      <c r="E112">
        <f>D112/(aa+bb*ABS(D112)^yy)</f>
        <v>7.7103441498903219E-2</v>
      </c>
    </row>
    <row r="113" spans="4:5" x14ac:dyDescent="0.4">
      <c r="D113">
        <v>27</v>
      </c>
      <c r="E113">
        <f>D113/(aa+bb*ABS(D113)^yy)</f>
        <v>8.0164307524194095E-2</v>
      </c>
    </row>
    <row r="114" spans="4:5" x14ac:dyDescent="0.4">
      <c r="D114">
        <v>28</v>
      </c>
      <c r="E114">
        <f>D114/(aa+bb*ABS(D114)^yy)</f>
        <v>8.3241777276059081E-2</v>
      </c>
    </row>
    <row r="115" spans="4:5" x14ac:dyDescent="0.4">
      <c r="D115">
        <v>29</v>
      </c>
      <c r="E115">
        <f>D115/(aa+bb*ABS(D115)^yy)</f>
        <v>8.6337461589816533E-2</v>
      </c>
    </row>
    <row r="116" spans="4:5" x14ac:dyDescent="0.4">
      <c r="D116">
        <v>30</v>
      </c>
      <c r="E116">
        <f>D116/(aa+bb*ABS(D116)^yy)</f>
        <v>8.9453074418428438E-2</v>
      </c>
    </row>
    <row r="117" spans="4:5" x14ac:dyDescent="0.4">
      <c r="D117">
        <v>31</v>
      </c>
      <c r="E117">
        <f>D117/(aa+bb*ABS(D117)^yy)</f>
        <v>9.2590438028094427E-2</v>
      </c>
    </row>
    <row r="118" spans="4:5" x14ac:dyDescent="0.4">
      <c r="D118">
        <v>32</v>
      </c>
      <c r="E118">
        <f>D118/(aa+bb*ABS(D118)^yy)</f>
        <v>9.5751488660465067E-2</v>
      </c>
    </row>
    <row r="119" spans="4:5" x14ac:dyDescent="0.4">
      <c r="D119">
        <v>33</v>
      </c>
      <c r="E119">
        <f>D119/(aa+bb*ABS(D119)^yy)</f>
        <v>9.893828271189295E-2</v>
      </c>
    </row>
    <row r="120" spans="4:5" x14ac:dyDescent="0.4">
      <c r="D120">
        <v>34</v>
      </c>
      <c r="E120">
        <f>D120/(aa+bb*ABS(D120)^yy)</f>
        <v>0.10215300348522396</v>
      </c>
    </row>
    <row r="121" spans="4:5" x14ac:dyDescent="0.4">
      <c r="D121">
        <v>35</v>
      </c>
      <c r="E121">
        <f>D121/(aa+bb*ABS(D121)^yy)</f>
        <v>0.10539796857541323</v>
      </c>
    </row>
    <row r="122" spans="4:5" x14ac:dyDescent="0.4">
      <c r="D122">
        <v>36</v>
      </c>
      <c r="E122">
        <f>D122/(aa+bb*ABS(D122)^yy)</f>
        <v>0.10867563795683109</v>
      </c>
    </row>
    <row r="123" spans="4:5" x14ac:dyDescent="0.4">
      <c r="D123">
        <v>37</v>
      </c>
      <c r="E123">
        <f>D123/(aa+bb*ABS(D123)^yy)</f>
        <v>0.1119886228476189</v>
      </c>
    </row>
    <row r="124" spans="4:5" x14ac:dyDescent="0.4">
      <c r="D124">
        <v>38</v>
      </c>
      <c r="E124">
        <f>D124/(aa+bb*ABS(D124)^yy)</f>
        <v>0.11533969543500076</v>
      </c>
    </row>
    <row r="125" spans="4:5" x14ac:dyDescent="0.4">
      <c r="D125">
        <v>39</v>
      </c>
      <c r="E125">
        <f>D125/(aa+bb*ABS(D125)^yy)</f>
        <v>0.11873179955521247</v>
      </c>
    </row>
    <row r="126" spans="4:5" x14ac:dyDescent="0.4">
      <c r="D126">
        <v>40</v>
      </c>
      <c r="E126">
        <f>D126/(aa+bb*ABS(D126)^yy)</f>
        <v>0.12216806243285915</v>
      </c>
    </row>
    <row r="127" spans="4:5" x14ac:dyDescent="0.4">
      <c r="D127">
        <v>41</v>
      </c>
      <c r="E127">
        <f>D127/(aa+bb*ABS(D127)^yy)</f>
        <v>0.1256518075972777</v>
      </c>
    </row>
    <row r="128" spans="4:5" x14ac:dyDescent="0.4">
      <c r="D128">
        <v>42</v>
      </c>
      <c r="E128">
        <f>D128/(aa+bb*ABS(D128)^yy)</f>
        <v>0.12918656910811285</v>
      </c>
    </row>
    <row r="129" spans="4:5" x14ac:dyDescent="0.4">
      <c r="D129">
        <v>43</v>
      </c>
      <c r="E129">
        <f>D129/(aa+bb*ABS(D129)^yy)</f>
        <v>0.13277610723912145</v>
      </c>
    </row>
    <row r="130" spans="4:5" x14ac:dyDescent="0.4">
      <c r="D130">
        <v>44</v>
      </c>
      <c r="E130">
        <f>D130/(aa+bb*ABS(D130)^yy)</f>
        <v>0.13642442578855371</v>
      </c>
    </row>
    <row r="131" spans="4:5" x14ac:dyDescent="0.4">
      <c r="D131">
        <v>45</v>
      </c>
      <c r="E131">
        <f>D131/(aa+bb*ABS(D131)^yy)</f>
        <v>0.14013579120674508</v>
      </c>
    </row>
    <row r="132" spans="4:5" x14ac:dyDescent="0.4">
      <c r="D132">
        <v>46</v>
      </c>
      <c r="E132">
        <f>D132/(aa+bb*ABS(D132)^yy)</f>
        <v>0.14391475375729174</v>
      </c>
    </row>
    <row r="133" spans="4:5" x14ac:dyDescent="0.4">
      <c r="D133">
        <v>47</v>
      </c>
      <c r="E133">
        <f>D133/(aa+bb*ABS(D133)^yy)</f>
        <v>0.14776617095797268</v>
      </c>
    </row>
    <row r="134" spans="4:5" x14ac:dyDescent="0.4">
      <c r="D134">
        <v>48</v>
      </c>
      <c r="E134">
        <f>D134/(aa+bb*ABS(D134)^yy)</f>
        <v>0.15169523358213868</v>
      </c>
    </row>
    <row r="135" spans="4:5" x14ac:dyDescent="0.4">
      <c r="D135">
        <v>49</v>
      </c>
      <c r="E135">
        <f>D135/(aa+bb*ABS(D135)^yy)</f>
        <v>0.15570749454146349</v>
      </c>
    </row>
    <row r="136" spans="4:5" x14ac:dyDescent="0.4">
      <c r="D136">
        <v>50</v>
      </c>
      <c r="E136">
        <f>D136/(aa+bb*ABS(D136)^yy)</f>
        <v>0.15980890101778183</v>
      </c>
    </row>
    <row r="137" spans="4:5" x14ac:dyDescent="0.4">
      <c r="D137">
        <v>51</v>
      </c>
      <c r="E137">
        <f>D137/(aa+bb*ABS(D137)^yy)</f>
        <v>0.16400583026645027</v>
      </c>
    </row>
    <row r="138" spans="4:5" x14ac:dyDescent="0.4">
      <c r="D138">
        <v>52</v>
      </c>
      <c r="E138">
        <f>D138/(aa+bb*ABS(D138)^yy)</f>
        <v>0.16830512957776728</v>
      </c>
    </row>
    <row r="139" spans="4:5" x14ac:dyDescent="0.4">
      <c r="D139">
        <v>53</v>
      </c>
      <c r="E139">
        <f>D139/(aa+bb*ABS(D139)^yy)</f>
        <v>0.17271416095829278</v>
      </c>
    </row>
    <row r="140" spans="4:5" x14ac:dyDescent="0.4">
      <c r="D140">
        <v>54</v>
      </c>
      <c r="E140">
        <f>D140/(aa+bb*ABS(D140)^yy)</f>
        <v>0.17724085118262142</v>
      </c>
    </row>
    <row r="141" spans="4:5" x14ac:dyDescent="0.4">
      <c r="D141">
        <v>55</v>
      </c>
      <c r="E141">
        <f>D141/(aa+bb*ABS(D141)^yy)</f>
        <v>0.18189374797100097</v>
      </c>
    </row>
    <row r="142" spans="4:5" x14ac:dyDescent="0.4">
      <c r="D142">
        <v>56</v>
      </c>
      <c r="E142">
        <f>D142/(aa+bb*ABS(D142)^yy)</f>
        <v>0.18668208317245366</v>
      </c>
    </row>
    <row r="143" spans="4:5" x14ac:dyDescent="0.4">
      <c r="D143">
        <v>57</v>
      </c>
      <c r="E143">
        <f>D143/(aa+bb*ABS(D143)^yy)</f>
        <v>0.19161584398083623</v>
      </c>
    </row>
    <row r="144" spans="4:5" x14ac:dyDescent="0.4">
      <c r="D144">
        <v>58</v>
      </c>
      <c r="E144">
        <f>D144/(aa+bb*ABS(D144)^yy)</f>
        <v>0.19670585338761309</v>
      </c>
    </row>
    <row r="145" spans="4:5" x14ac:dyDescent="0.4">
      <c r="D145">
        <v>59</v>
      </c>
      <c r="E145">
        <f>D145/(aa+bb*ABS(D145)^yy)</f>
        <v>0.20196386128626689</v>
      </c>
    </row>
    <row r="146" spans="4:5" x14ac:dyDescent="0.4">
      <c r="D146">
        <v>60</v>
      </c>
      <c r="E146">
        <f>D146/(aa+bb*ABS(D146)^yy)</f>
        <v>0.20740264789704571</v>
      </c>
    </row>
    <row r="147" spans="4:5" x14ac:dyDescent="0.4">
      <c r="D147">
        <v>61</v>
      </c>
      <c r="E147">
        <f>D147/(aa+bb*ABS(D147)^yy)</f>
        <v>0.21303614148691621</v>
      </c>
    </row>
    <row r="148" spans="4:5" x14ac:dyDescent="0.4">
      <c r="D148">
        <v>62</v>
      </c>
      <c r="E148">
        <f>D148/(aa+bb*ABS(D148)^yy)</f>
        <v>0.21887955273044671</v>
      </c>
    </row>
    <row r="149" spans="4:5" x14ac:dyDescent="0.4">
      <c r="D149">
        <v>63</v>
      </c>
      <c r="E149">
        <f>D149/(aa+bb*ABS(D149)^yy)</f>
        <v>0.2249495285084489</v>
      </c>
    </row>
    <row r="150" spans="4:5" x14ac:dyDescent="0.4">
      <c r="D150">
        <v>64</v>
      </c>
      <c r="E150">
        <f>D150/(aa+bb*ABS(D150)^yy)</f>
        <v>0.23126432849230222</v>
      </c>
    </row>
    <row r="151" spans="4:5" x14ac:dyDescent="0.4">
      <c r="D151">
        <v>65</v>
      </c>
      <c r="E151">
        <f>D151/(aa+bb*ABS(D151)^yy)</f>
        <v>0.23784402853823286</v>
      </c>
    </row>
    <row r="152" spans="4:5" x14ac:dyDescent="0.4">
      <c r="D152">
        <v>66</v>
      </c>
      <c r="E152">
        <f>D152/(aa+bb*ABS(D152)^yy)</f>
        <v>0.24471075574986467</v>
      </c>
    </row>
    <row r="153" spans="4:5" x14ac:dyDescent="0.4">
      <c r="D153">
        <v>67</v>
      </c>
      <c r="E153">
        <f>D153/(aa+bb*ABS(D153)^yy)</f>
        <v>0.25188896110102443</v>
      </c>
    </row>
    <row r="154" spans="4:5" x14ac:dyDescent="0.4">
      <c r="D154">
        <v>68</v>
      </c>
      <c r="E154">
        <f>D154/(aa+bb*ABS(D154)^yy)</f>
        <v>0.25940573679862428</v>
      </c>
    </row>
    <row r="155" spans="4:5" x14ac:dyDescent="0.4">
      <c r="D155">
        <v>69</v>
      </c>
      <c r="E155">
        <f>D155/(aa+bb*ABS(D155)^yy)</f>
        <v>0.26729118717882949</v>
      </c>
    </row>
    <row r="156" spans="4:5" x14ac:dyDescent="0.4">
      <c r="D156">
        <v>70</v>
      </c>
      <c r="E156">
        <f>D156/(aa+bb*ABS(D156)^yy)</f>
        <v>0.27557886396274761</v>
      </c>
    </row>
    <row r="157" spans="4:5" x14ac:dyDescent="0.4">
      <c r="D157">
        <v>71</v>
      </c>
      <c r="E157">
        <f>D157/(aa+bb*ABS(D157)^yy)</f>
        <v>0.28430627927540419</v>
      </c>
    </row>
    <row r="158" spans="4:5" x14ac:dyDescent="0.4">
      <c r="D158">
        <v>72</v>
      </c>
      <c r="E158">
        <f>D158/(aa+bb*ABS(D158)^yy)</f>
        <v>0.29351551312084179</v>
      </c>
    </row>
    <row r="159" spans="4:5" x14ac:dyDescent="0.4">
      <c r="D159">
        <v>73</v>
      </c>
      <c r="E159">
        <f>D159/(aa+bb*ABS(D159)^yy)</f>
        <v>0.30325393623189217</v>
      </c>
    </row>
    <row r="160" spans="4:5" x14ac:dyDescent="0.4">
      <c r="D160">
        <v>74</v>
      </c>
      <c r="E160">
        <f>D160/(aa+bb*ABS(D160)^yy)</f>
        <v>0.31357507468164575</v>
      </c>
    </row>
    <row r="161" spans="4:5" x14ac:dyDescent="0.4">
      <c r="D161">
        <v>75</v>
      </c>
      <c r="E161">
        <f>D161/(aa+bb*ABS(D161)^yy)</f>
        <v>0.3245396497746259</v>
      </c>
    </row>
    <row r="162" spans="4:5" x14ac:dyDescent="0.4">
      <c r="D162">
        <v>76</v>
      </c>
      <c r="E162">
        <f>D162/(aa+bb*ABS(D162)^yy)</f>
        <v>0.33621683611045056</v>
      </c>
    </row>
    <row r="163" spans="4:5" x14ac:dyDescent="0.4">
      <c r="D163">
        <v>77</v>
      </c>
      <c r="E163">
        <f>D163/(aa+bb*ABS(D163)^yy)</f>
        <v>0.34868579314415049</v>
      </c>
    </row>
    <row r="164" spans="4:5" x14ac:dyDescent="0.4">
      <c r="D164">
        <v>78</v>
      </c>
      <c r="E164">
        <f>D164/(aa+bb*ABS(D164)^yy)</f>
        <v>0.36203754220435108</v>
      </c>
    </row>
    <row r="165" spans="4:5" x14ac:dyDescent="0.4">
      <c r="D165">
        <v>79</v>
      </c>
      <c r="E165">
        <f>D165/(aa+bb*ABS(D165)^yy)</f>
        <v>0.37637728341575766</v>
      </c>
    </row>
    <row r="166" spans="4:5" x14ac:dyDescent="0.4">
      <c r="D166">
        <v>80</v>
      </c>
      <c r="E166">
        <f>D166/(aa+bb*ABS(D166)^yy)</f>
        <v>0.39182727768288056</v>
      </c>
    </row>
    <row r="167" spans="4:5" x14ac:dyDescent="0.4">
      <c r="D167">
        <v>81</v>
      </c>
      <c r="E167">
        <f>D167/(aa+bb*ABS(D167)^yy)</f>
        <v>0.40853046131251047</v>
      </c>
    </row>
    <row r="168" spans="4:5" x14ac:dyDescent="0.4">
      <c r="D168">
        <v>82</v>
      </c>
      <c r="E168">
        <f>D168/(aa+bb*ABS(D168)^yy)</f>
        <v>0.42665502016377593</v>
      </c>
    </row>
    <row r="169" spans="4:5" x14ac:dyDescent="0.4">
      <c r="D169">
        <v>83</v>
      </c>
      <c r="E169">
        <f>D169/(aa+bb*ABS(D169)^yy)</f>
        <v>0.44640023423542324</v>
      </c>
    </row>
    <row r="170" spans="4:5" x14ac:dyDescent="0.4">
      <c r="D170">
        <v>84</v>
      </c>
      <c r="E170">
        <f>D170/(aa+bb*ABS(D170)^yy)</f>
        <v>0.46800402432320037</v>
      </c>
    </row>
    <row r="171" spans="4:5" x14ac:dyDescent="0.4">
      <c r="D171">
        <v>85</v>
      </c>
      <c r="E171">
        <f>D171/(aa+bb*ABS(D171)^yy)</f>
        <v>0.49175280852874381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F4C9-EFE5-4611-8019-E2BAFA61CB74}">
  <dimension ref="A1:D86"/>
  <sheetViews>
    <sheetView workbookViewId="0">
      <selection activeCell="D77" sqref="D77"/>
    </sheetView>
  </sheetViews>
  <sheetFormatPr defaultRowHeight="14.6" x14ac:dyDescent="0.4"/>
  <sheetData>
    <row r="1" spans="1:2" x14ac:dyDescent="0.4">
      <c r="A1" t="s">
        <v>11</v>
      </c>
      <c r="B1" t="s">
        <v>10</v>
      </c>
    </row>
    <row r="2" spans="1:2" x14ac:dyDescent="0.4">
      <c r="A2">
        <v>1</v>
      </c>
      <c r="B2">
        <v>-85</v>
      </c>
    </row>
    <row r="3" spans="1:2" x14ac:dyDescent="0.4">
      <c r="A3">
        <v>0.95439842365463179</v>
      </c>
      <c r="B3">
        <v>-83.277889999999999</v>
      </c>
    </row>
    <row r="4" spans="1:2" x14ac:dyDescent="0.4">
      <c r="A4">
        <v>0.93930966677564964</v>
      </c>
      <c r="B4">
        <v>-82.776740000000004</v>
      </c>
    </row>
    <row r="5" spans="1:2" x14ac:dyDescent="0.4">
      <c r="A5">
        <v>0.91516765576927828</v>
      </c>
      <c r="B5">
        <v>-81.563149999999993</v>
      </c>
    </row>
    <row r="6" spans="1:2" x14ac:dyDescent="0.4">
      <c r="A6">
        <v>0.90913215301768546</v>
      </c>
      <c r="B6">
        <v>-81.188850000000002</v>
      </c>
    </row>
    <row r="7" spans="1:2" x14ac:dyDescent="0.4">
      <c r="A7">
        <v>0.90242603884924888</v>
      </c>
      <c r="B7">
        <v>-80.907210000000006</v>
      </c>
    </row>
    <row r="8" spans="1:2" x14ac:dyDescent="0.4">
      <c r="A8">
        <v>0.8816370849270958</v>
      </c>
      <c r="B8">
        <v>-79.583939999999998</v>
      </c>
    </row>
    <row r="9" spans="1:2" x14ac:dyDescent="0.4">
      <c r="A9">
        <v>0.87291913650812869</v>
      </c>
      <c r="B9">
        <v>-78.888120000000001</v>
      </c>
    </row>
    <row r="10" spans="1:2" x14ac:dyDescent="0.4">
      <c r="A10">
        <v>0.85078895975228885</v>
      </c>
      <c r="B10">
        <v>-77.389849999999996</v>
      </c>
    </row>
    <row r="11" spans="1:2" x14ac:dyDescent="0.4">
      <c r="A11">
        <v>0.78425767686631964</v>
      </c>
      <c r="B11">
        <v>-70.939850000000007</v>
      </c>
    </row>
    <row r="12" spans="1:2" x14ac:dyDescent="0.4">
      <c r="A12">
        <v>0.78173828125</v>
      </c>
      <c r="B12">
        <v>-70.678640000000001</v>
      </c>
    </row>
    <row r="13" spans="1:2" x14ac:dyDescent="0.4">
      <c r="A13">
        <v>0.78272190094265748</v>
      </c>
      <c r="B13">
        <v>-70.63852</v>
      </c>
    </row>
    <row r="14" spans="1:2" x14ac:dyDescent="0.4">
      <c r="A14">
        <v>0.77747599283854252</v>
      </c>
      <c r="B14">
        <v>-70.115110000000001</v>
      </c>
    </row>
    <row r="15" spans="1:2" x14ac:dyDescent="0.4">
      <c r="A15">
        <v>0.77374606662326417</v>
      </c>
      <c r="B15">
        <v>-69.662019999999998</v>
      </c>
    </row>
    <row r="16" spans="1:2" x14ac:dyDescent="0.4">
      <c r="A16">
        <v>0.76763125000000121</v>
      </c>
      <c r="B16">
        <v>-68.879940000000005</v>
      </c>
    </row>
    <row r="17" spans="1:2" x14ac:dyDescent="0.4">
      <c r="A17">
        <v>0.75950453016493169</v>
      </c>
      <c r="B17">
        <v>-67.836060000000003</v>
      </c>
    </row>
    <row r="18" spans="1:2" x14ac:dyDescent="0.4">
      <c r="A18">
        <v>0.74661933051215335</v>
      </c>
      <c r="B18">
        <v>-65.966380000000001</v>
      </c>
    </row>
    <row r="19" spans="1:2" x14ac:dyDescent="0.4">
      <c r="A19">
        <v>0.73966810438368169</v>
      </c>
      <c r="B19">
        <v>-64.957470000000001</v>
      </c>
    </row>
    <row r="20" spans="1:2" x14ac:dyDescent="0.4">
      <c r="A20">
        <v>0.73055691189236083</v>
      </c>
      <c r="B20">
        <v>-63.575870000000002</v>
      </c>
    </row>
    <row r="21" spans="1:2" x14ac:dyDescent="0.4">
      <c r="A21">
        <v>0.71351793077256831</v>
      </c>
      <c r="B21">
        <v>-60.723790000000001</v>
      </c>
    </row>
    <row r="22" spans="1:2" x14ac:dyDescent="0.4">
      <c r="A22">
        <v>0.709228515625</v>
      </c>
      <c r="B22">
        <v>-59.925530000000002</v>
      </c>
    </row>
    <row r="23" spans="1:2" x14ac:dyDescent="0.4">
      <c r="A23">
        <v>0.68240695529513795</v>
      </c>
      <c r="B23">
        <v>-54.782330000000002</v>
      </c>
    </row>
    <row r="24" spans="1:2" x14ac:dyDescent="0.4">
      <c r="A24">
        <v>0.67113240559895748</v>
      </c>
      <c r="B24">
        <v>-52.330469999999998</v>
      </c>
    </row>
    <row r="25" spans="1:2" x14ac:dyDescent="0.4">
      <c r="A25">
        <v>0.66701931423611205</v>
      </c>
      <c r="B25">
        <v>-51.172310000000003</v>
      </c>
    </row>
    <row r="26" spans="1:2" x14ac:dyDescent="0.4">
      <c r="A26">
        <v>0.64548746744791741</v>
      </c>
      <c r="B26">
        <v>-46.55115</v>
      </c>
    </row>
    <row r="27" spans="1:2" x14ac:dyDescent="0.4">
      <c r="A27">
        <v>0.63459608289930547</v>
      </c>
      <c r="B27">
        <v>-43.591650000000001</v>
      </c>
    </row>
    <row r="28" spans="1:2" x14ac:dyDescent="0.4">
      <c r="A28">
        <v>0.63417222764756831</v>
      </c>
      <c r="B28">
        <v>-43.494999999999997</v>
      </c>
    </row>
    <row r="29" spans="1:2" x14ac:dyDescent="0.4">
      <c r="A29">
        <v>0.62552558051215212</v>
      </c>
      <c r="B29">
        <v>-41.288359999999997</v>
      </c>
    </row>
    <row r="30" spans="1:2" x14ac:dyDescent="0.4">
      <c r="A30">
        <v>0.62107340494791741</v>
      </c>
      <c r="B30">
        <v>-39.849730000000001</v>
      </c>
    </row>
    <row r="31" spans="1:2" x14ac:dyDescent="0.4">
      <c r="A31">
        <v>0.61022271050347288</v>
      </c>
      <c r="B31">
        <v>-36.693820000000002</v>
      </c>
    </row>
    <row r="32" spans="1:2" x14ac:dyDescent="0.4">
      <c r="A32">
        <v>0.60136583116319331</v>
      </c>
      <c r="B32">
        <v>-34.288670000000003</v>
      </c>
    </row>
    <row r="33" spans="1:4" x14ac:dyDescent="0.4">
      <c r="A33">
        <v>0.59897437272749754</v>
      </c>
      <c r="B33">
        <v>-33.34986</v>
      </c>
    </row>
    <row r="34" spans="1:4" x14ac:dyDescent="0.4">
      <c r="A34">
        <v>0.56546359592013917</v>
      </c>
      <c r="B34">
        <v>-23.065629999999999</v>
      </c>
    </row>
    <row r="35" spans="1:4" x14ac:dyDescent="0.4">
      <c r="A35">
        <v>0.56546359592013917</v>
      </c>
      <c r="B35">
        <v>-22.954319999999999</v>
      </c>
    </row>
    <row r="36" spans="1:4" x14ac:dyDescent="0.4">
      <c r="A36">
        <v>0.56173366970486205</v>
      </c>
      <c r="B36">
        <v>-21.617159999999998</v>
      </c>
    </row>
    <row r="37" spans="1:4" x14ac:dyDescent="0.4">
      <c r="A37">
        <v>0.56173366970486205</v>
      </c>
      <c r="B37">
        <v>-21.570830000000001</v>
      </c>
    </row>
    <row r="38" spans="1:4" x14ac:dyDescent="0.4">
      <c r="A38">
        <v>0.54083930121527712</v>
      </c>
      <c r="B38">
        <v>-14.60797</v>
      </c>
    </row>
    <row r="39" spans="1:4" x14ac:dyDescent="0.4">
      <c r="A39">
        <v>0.53401353624131964</v>
      </c>
      <c r="B39">
        <v>-12.087949999999999</v>
      </c>
    </row>
    <row r="40" spans="1:4" x14ac:dyDescent="0.4">
      <c r="A40">
        <v>0.52935112847222288</v>
      </c>
      <c r="B40">
        <v>-10.478579999999999</v>
      </c>
    </row>
    <row r="41" spans="1:4" x14ac:dyDescent="0.4">
      <c r="A41">
        <v>0.52554242258311767</v>
      </c>
      <c r="B41">
        <v>-8.5713200000000001</v>
      </c>
    </row>
    <row r="42" spans="1:4" x14ac:dyDescent="0.4">
      <c r="A42">
        <v>0.52303738064236083</v>
      </c>
      <c r="B42">
        <v>-8.2906300000000002</v>
      </c>
    </row>
    <row r="43" spans="1:4" x14ac:dyDescent="0.4">
      <c r="A43">
        <v>0.52095879448784788</v>
      </c>
      <c r="B43">
        <v>-7.5207199999999998</v>
      </c>
    </row>
    <row r="44" spans="1:4" x14ac:dyDescent="0.4">
      <c r="A44">
        <v>0.5</v>
      </c>
      <c r="B44">
        <v>0</v>
      </c>
      <c r="C44">
        <v>0.5</v>
      </c>
      <c r="D44">
        <f>0.5-C44</f>
        <v>0</v>
      </c>
    </row>
    <row r="45" spans="1:4" x14ac:dyDescent="0.4">
      <c r="A45">
        <v>0.47904120551215212</v>
      </c>
      <c r="B45">
        <v>7.5207199999999998</v>
      </c>
      <c r="C45">
        <v>0.47904120551215212</v>
      </c>
      <c r="D45">
        <f t="shared" ref="D45:D86" si="0">0.5-C45</f>
        <v>2.0958794487847876E-2</v>
      </c>
    </row>
    <row r="46" spans="1:4" x14ac:dyDescent="0.4">
      <c r="A46">
        <v>0.47696261935763917</v>
      </c>
      <c r="B46">
        <v>8.2906300000000002</v>
      </c>
      <c r="C46">
        <v>0.47696261935763917</v>
      </c>
      <c r="D46">
        <f t="shared" si="0"/>
        <v>2.3037380642360827E-2</v>
      </c>
    </row>
    <row r="47" spans="1:4" x14ac:dyDescent="0.4">
      <c r="A47">
        <v>0.47445757741688233</v>
      </c>
      <c r="B47">
        <v>8.5713200000000001</v>
      </c>
      <c r="C47">
        <v>0.47445757741688233</v>
      </c>
      <c r="D47">
        <f t="shared" si="0"/>
        <v>2.5542422583117674E-2</v>
      </c>
    </row>
    <row r="48" spans="1:4" x14ac:dyDescent="0.4">
      <c r="A48">
        <v>0.47064887152777712</v>
      </c>
      <c r="B48">
        <v>10.478579999999999</v>
      </c>
      <c r="C48">
        <v>0.47064887152777712</v>
      </c>
      <c r="D48">
        <f t="shared" si="0"/>
        <v>2.9351128472222876E-2</v>
      </c>
    </row>
    <row r="49" spans="1:4" x14ac:dyDescent="0.4">
      <c r="A49">
        <v>0.46598646375868041</v>
      </c>
      <c r="B49">
        <v>12.087949999999999</v>
      </c>
      <c r="C49">
        <v>0.46598646375868041</v>
      </c>
      <c r="D49">
        <f t="shared" si="0"/>
        <v>3.4013536241319586E-2</v>
      </c>
    </row>
    <row r="50" spans="1:4" x14ac:dyDescent="0.4">
      <c r="A50">
        <v>0.45916069878472288</v>
      </c>
      <c r="B50">
        <v>14.60797</v>
      </c>
      <c r="C50">
        <v>0.45916069878472288</v>
      </c>
      <c r="D50">
        <f t="shared" si="0"/>
        <v>4.0839301215277124E-2</v>
      </c>
    </row>
    <row r="51" spans="1:4" x14ac:dyDescent="0.4">
      <c r="A51">
        <v>0.43826633029513795</v>
      </c>
      <c r="B51">
        <v>21.570830000000001</v>
      </c>
      <c r="C51">
        <v>0.43826633029513795</v>
      </c>
      <c r="D51">
        <f t="shared" si="0"/>
        <v>6.1733669704862049E-2</v>
      </c>
    </row>
    <row r="52" spans="1:4" x14ac:dyDescent="0.4">
      <c r="A52">
        <v>0.43826633029513795</v>
      </c>
      <c r="B52">
        <v>21.617159999999998</v>
      </c>
      <c r="C52">
        <v>0.43826633029513795</v>
      </c>
      <c r="D52">
        <f t="shared" si="0"/>
        <v>6.1733669704862049E-2</v>
      </c>
    </row>
    <row r="53" spans="1:4" x14ac:dyDescent="0.4">
      <c r="A53">
        <v>0.43453640407986083</v>
      </c>
      <c r="B53">
        <v>22.954319999999999</v>
      </c>
      <c r="C53">
        <v>0.43453640407986083</v>
      </c>
      <c r="D53">
        <f t="shared" si="0"/>
        <v>6.5463595920139173E-2</v>
      </c>
    </row>
    <row r="54" spans="1:4" x14ac:dyDescent="0.4">
      <c r="A54">
        <v>0.43453640407986083</v>
      </c>
      <c r="B54">
        <v>23.065629999999999</v>
      </c>
      <c r="C54">
        <v>0.43453640407986083</v>
      </c>
      <c r="D54">
        <f t="shared" si="0"/>
        <v>6.5463595920139173E-2</v>
      </c>
    </row>
    <row r="55" spans="1:4" x14ac:dyDescent="0.4">
      <c r="A55">
        <v>0.40102562727250246</v>
      </c>
      <c r="B55">
        <v>33.34986</v>
      </c>
      <c r="C55">
        <v>0.40102562727250246</v>
      </c>
      <c r="D55">
        <f t="shared" si="0"/>
        <v>9.8974372727497539E-2</v>
      </c>
    </row>
    <row r="56" spans="1:4" x14ac:dyDescent="0.4">
      <c r="A56">
        <v>0.39863416883680669</v>
      </c>
      <c r="B56">
        <v>34.288670000000003</v>
      </c>
      <c r="C56">
        <v>0.39863416883680669</v>
      </c>
      <c r="D56">
        <f t="shared" si="0"/>
        <v>0.10136583116319331</v>
      </c>
    </row>
    <row r="57" spans="1:4" x14ac:dyDescent="0.4">
      <c r="A57">
        <v>0.38977728949652712</v>
      </c>
      <c r="B57">
        <v>36.693820000000002</v>
      </c>
      <c r="C57">
        <v>0.38977728949652712</v>
      </c>
      <c r="D57">
        <f t="shared" si="0"/>
        <v>0.11022271050347288</v>
      </c>
    </row>
    <row r="58" spans="1:4" x14ac:dyDescent="0.4">
      <c r="A58">
        <v>0.37892659505208254</v>
      </c>
      <c r="B58">
        <v>39.849730000000001</v>
      </c>
      <c r="C58">
        <v>0.37892659505208254</v>
      </c>
      <c r="D58">
        <f t="shared" si="0"/>
        <v>0.12107340494791746</v>
      </c>
    </row>
    <row r="59" spans="1:4" x14ac:dyDescent="0.4">
      <c r="A59">
        <v>0.37447441948784788</v>
      </c>
      <c r="B59">
        <v>41.288359999999997</v>
      </c>
      <c r="C59">
        <v>0.37447441948784788</v>
      </c>
      <c r="D59">
        <f t="shared" si="0"/>
        <v>0.12552558051215212</v>
      </c>
    </row>
    <row r="60" spans="1:4" x14ac:dyDescent="0.4">
      <c r="A60">
        <v>0.36582777235243169</v>
      </c>
      <c r="B60">
        <v>43.494999999999997</v>
      </c>
      <c r="C60">
        <v>0.36582777235243169</v>
      </c>
      <c r="D60">
        <f t="shared" si="0"/>
        <v>0.13417222764756831</v>
      </c>
    </row>
    <row r="61" spans="1:4" x14ac:dyDescent="0.4">
      <c r="A61">
        <v>0.36540391710069453</v>
      </c>
      <c r="B61">
        <v>43.591650000000001</v>
      </c>
      <c r="C61">
        <v>0.36540391710069453</v>
      </c>
      <c r="D61">
        <f t="shared" si="0"/>
        <v>0.13459608289930547</v>
      </c>
    </row>
    <row r="62" spans="1:4" x14ac:dyDescent="0.4">
      <c r="A62">
        <v>0.35451253255208254</v>
      </c>
      <c r="B62">
        <v>46.55115</v>
      </c>
      <c r="C62">
        <v>0.35451253255208254</v>
      </c>
      <c r="D62">
        <f t="shared" si="0"/>
        <v>0.14548746744791746</v>
      </c>
    </row>
    <row r="63" spans="1:4" x14ac:dyDescent="0.4">
      <c r="A63">
        <v>0.33298068576388795</v>
      </c>
      <c r="B63">
        <v>51.172310000000003</v>
      </c>
      <c r="C63">
        <v>0.33298068576388795</v>
      </c>
      <c r="D63">
        <f t="shared" si="0"/>
        <v>0.16701931423611205</v>
      </c>
    </row>
    <row r="64" spans="1:4" x14ac:dyDescent="0.4">
      <c r="A64">
        <v>0.32886759440104252</v>
      </c>
      <c r="B64">
        <v>52.330469999999998</v>
      </c>
      <c r="C64">
        <v>0.32886759440104252</v>
      </c>
      <c r="D64">
        <f t="shared" si="0"/>
        <v>0.17113240559895748</v>
      </c>
    </row>
    <row r="65" spans="1:4" x14ac:dyDescent="0.4">
      <c r="A65">
        <v>0.31759304470486205</v>
      </c>
      <c r="B65">
        <v>54.782330000000002</v>
      </c>
      <c r="C65">
        <v>0.31759304470486205</v>
      </c>
      <c r="D65">
        <f t="shared" si="0"/>
        <v>0.18240695529513795</v>
      </c>
    </row>
    <row r="66" spans="1:4" x14ac:dyDescent="0.4">
      <c r="A66">
        <v>0.290771484375</v>
      </c>
      <c r="B66">
        <v>59.925530000000002</v>
      </c>
      <c r="C66">
        <v>0.290771484375</v>
      </c>
      <c r="D66">
        <f t="shared" si="0"/>
        <v>0.209228515625</v>
      </c>
    </row>
    <row r="67" spans="1:4" x14ac:dyDescent="0.4">
      <c r="A67">
        <v>0.28648206922743169</v>
      </c>
      <c r="B67">
        <v>60.723790000000001</v>
      </c>
      <c r="C67">
        <v>0.28648206922743169</v>
      </c>
      <c r="D67">
        <f t="shared" si="0"/>
        <v>0.21351793077256831</v>
      </c>
    </row>
    <row r="68" spans="1:4" x14ac:dyDescent="0.4">
      <c r="A68">
        <v>0.26944308810763917</v>
      </c>
      <c r="B68">
        <v>63.575870000000002</v>
      </c>
      <c r="C68">
        <v>0.26944308810763917</v>
      </c>
      <c r="D68">
        <f t="shared" si="0"/>
        <v>0.23055691189236083</v>
      </c>
    </row>
    <row r="69" spans="1:4" x14ac:dyDescent="0.4">
      <c r="A69">
        <v>0.26033189561631837</v>
      </c>
      <c r="B69">
        <v>64.957470000000001</v>
      </c>
      <c r="C69">
        <v>0.26033189561631837</v>
      </c>
      <c r="D69">
        <f t="shared" si="0"/>
        <v>0.23966810438368163</v>
      </c>
    </row>
    <row r="70" spans="1:4" x14ac:dyDescent="0.4">
      <c r="A70">
        <v>0.25338066948784665</v>
      </c>
      <c r="B70">
        <v>65.966380000000001</v>
      </c>
      <c r="C70">
        <v>0.25338066948784665</v>
      </c>
      <c r="D70">
        <f t="shared" si="0"/>
        <v>0.24661933051215335</v>
      </c>
    </row>
    <row r="71" spans="1:4" x14ac:dyDescent="0.4">
      <c r="A71">
        <v>0.24049546983506837</v>
      </c>
      <c r="B71">
        <v>67.836060000000003</v>
      </c>
      <c r="C71">
        <v>0.24049546983506837</v>
      </c>
      <c r="D71">
        <f t="shared" si="0"/>
        <v>0.25950453016493163</v>
      </c>
    </row>
    <row r="72" spans="1:4" x14ac:dyDescent="0.4">
      <c r="A72">
        <v>0.23236874999999879</v>
      </c>
      <c r="B72">
        <v>68.879940000000005</v>
      </c>
      <c r="C72">
        <v>0.23236874999999879</v>
      </c>
      <c r="D72">
        <f t="shared" si="0"/>
        <v>0.26763125000000121</v>
      </c>
    </row>
    <row r="73" spans="1:4" x14ac:dyDescent="0.4">
      <c r="A73">
        <v>0.22625393337673583</v>
      </c>
      <c r="B73">
        <v>69.662019999999998</v>
      </c>
      <c r="C73">
        <v>0.22625393337673583</v>
      </c>
      <c r="D73">
        <f t="shared" si="0"/>
        <v>0.27374606662326417</v>
      </c>
    </row>
    <row r="74" spans="1:4" x14ac:dyDescent="0.4">
      <c r="A74">
        <v>0.22252400716145751</v>
      </c>
      <c r="B74">
        <v>70.115110000000001</v>
      </c>
      <c r="C74">
        <v>0.22252400716145751</v>
      </c>
      <c r="D74">
        <f t="shared" si="0"/>
        <v>0.27747599283854252</v>
      </c>
    </row>
    <row r="75" spans="1:4" x14ac:dyDescent="0.4">
      <c r="A75">
        <v>0.21727809905734252</v>
      </c>
      <c r="B75">
        <v>70.63852</v>
      </c>
      <c r="C75">
        <v>0.21727809905734252</v>
      </c>
      <c r="D75">
        <f t="shared" si="0"/>
        <v>0.28272190094265748</v>
      </c>
    </row>
    <row r="76" spans="1:4" x14ac:dyDescent="0.4">
      <c r="A76">
        <v>0.21826171875</v>
      </c>
      <c r="B76">
        <v>70.678640000000001</v>
      </c>
      <c r="C76">
        <v>0.21826171875</v>
      </c>
      <c r="D76">
        <f t="shared" si="0"/>
        <v>0.28173828125</v>
      </c>
    </row>
    <row r="77" spans="1:4" x14ac:dyDescent="0.4">
      <c r="A77">
        <v>0.21574232313368041</v>
      </c>
      <c r="B77">
        <v>70.939850000000007</v>
      </c>
      <c r="C77">
        <v>0.21574232313368041</v>
      </c>
      <c r="D77">
        <f t="shared" si="0"/>
        <v>0.28425767686631959</v>
      </c>
    </row>
    <row r="78" spans="1:4" x14ac:dyDescent="0.4">
      <c r="A78">
        <v>0.14921104024771117</v>
      </c>
      <c r="B78">
        <v>77.389849999999996</v>
      </c>
      <c r="C78">
        <v>0.14921104024771117</v>
      </c>
      <c r="D78">
        <f t="shared" si="0"/>
        <v>0.35078895975228885</v>
      </c>
    </row>
    <row r="79" spans="1:4" x14ac:dyDescent="0.4">
      <c r="A79">
        <v>0.12708086349187134</v>
      </c>
      <c r="B79">
        <v>78.888120000000001</v>
      </c>
      <c r="C79">
        <v>0.12708086349187134</v>
      </c>
      <c r="D79">
        <f t="shared" si="0"/>
        <v>0.37291913650812869</v>
      </c>
    </row>
    <row r="80" spans="1:4" x14ac:dyDescent="0.4">
      <c r="A80">
        <v>0.11836291507290417</v>
      </c>
      <c r="B80">
        <v>79.583939999999998</v>
      </c>
      <c r="C80">
        <v>0.11836291507290417</v>
      </c>
      <c r="D80">
        <f t="shared" si="0"/>
        <v>0.3816370849270958</v>
      </c>
    </row>
    <row r="81" spans="1:4" x14ac:dyDescent="0.4">
      <c r="A81">
        <v>9.7573961150751093E-2</v>
      </c>
      <c r="B81">
        <v>80.907210000000006</v>
      </c>
      <c r="C81">
        <v>9.7573961150751093E-2</v>
      </c>
      <c r="D81">
        <f t="shared" si="0"/>
        <v>0.40242603884924888</v>
      </c>
    </row>
    <row r="82" spans="1:4" x14ac:dyDescent="0.4">
      <c r="A82">
        <v>9.0867846982314579E-2</v>
      </c>
      <c r="B82">
        <v>81.188850000000002</v>
      </c>
      <c r="C82">
        <v>9.0867846982314579E-2</v>
      </c>
      <c r="D82">
        <f t="shared" si="0"/>
        <v>0.40913215301768541</v>
      </c>
    </row>
    <row r="83" spans="1:4" x14ac:dyDescent="0.4">
      <c r="A83">
        <v>8.4832344230721682E-2</v>
      </c>
      <c r="B83">
        <v>81.563149999999993</v>
      </c>
      <c r="C83">
        <v>8.4832344230721682E-2</v>
      </c>
      <c r="D83">
        <f t="shared" si="0"/>
        <v>0.41516765576927833</v>
      </c>
    </row>
    <row r="84" spans="1:4" x14ac:dyDescent="0.4">
      <c r="A84">
        <v>6.0690333224350343E-2</v>
      </c>
      <c r="B84">
        <v>82.776740000000004</v>
      </c>
      <c r="C84">
        <v>6.0690333224350343E-2</v>
      </c>
      <c r="D84">
        <f t="shared" si="0"/>
        <v>0.43930966677564964</v>
      </c>
    </row>
    <row r="85" spans="1:4" x14ac:dyDescent="0.4">
      <c r="A85">
        <v>4.5601576345368162E-2</v>
      </c>
      <c r="B85">
        <v>83.277889999999999</v>
      </c>
      <c r="C85">
        <v>4.5601576345368162E-2</v>
      </c>
      <c r="D85">
        <f t="shared" si="0"/>
        <v>0.45439842365463184</v>
      </c>
    </row>
    <row r="86" spans="1:4" x14ac:dyDescent="0.4">
      <c r="A86">
        <v>0</v>
      </c>
      <c r="B86">
        <v>85</v>
      </c>
      <c r="C86">
        <v>0</v>
      </c>
      <c r="D86">
        <f t="shared" si="0"/>
        <v>0.5</v>
      </c>
    </row>
  </sheetData>
  <autoFilter ref="A1:B1" xr:uid="{588A2B81-7A7A-4306-91F6-C331CAF5717E}">
    <sortState xmlns:xlrd2="http://schemas.microsoft.com/office/spreadsheetml/2017/richdata2" ref="A2:B86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FA2E-60FC-45CD-8FBA-2493BFB99790}">
  <dimension ref="A1:H88"/>
  <sheetViews>
    <sheetView workbookViewId="0">
      <selection activeCell="B38" sqref="B38"/>
    </sheetView>
  </sheetViews>
  <sheetFormatPr defaultRowHeight="14.6" x14ac:dyDescent="0.4"/>
  <cols>
    <col min="1" max="1" width="22.23046875" customWidth="1"/>
    <col min="2" max="2" width="14.15234375" customWidth="1"/>
    <col min="3" max="3" width="21.3828125" style="5" customWidth="1"/>
  </cols>
  <sheetData>
    <row r="1" spans="1:5" x14ac:dyDescent="0.4">
      <c r="C1" s="5" t="s">
        <v>11</v>
      </c>
      <c r="D1" t="s">
        <v>10</v>
      </c>
      <c r="E1" t="s">
        <v>11</v>
      </c>
    </row>
    <row r="2" spans="1:5" x14ac:dyDescent="0.4">
      <c r="A2" s="2" cm="1">
        <f t="array" ref="A2:B2">list!A1:B1</f>
        <v>5984.7222222222199</v>
      </c>
      <c r="B2" s="2">
        <v>-63.575870000000002</v>
      </c>
      <c r="C2" s="5">
        <f>A2/8192</f>
        <v>0.73055691189236083</v>
      </c>
      <c r="D2" s="2">
        <v>-63.575870000000002</v>
      </c>
      <c r="E2">
        <f>ROUND(A2,0)</f>
        <v>5985</v>
      </c>
    </row>
    <row r="3" spans="1:5" x14ac:dyDescent="0.4">
      <c r="A3" s="2" cm="1">
        <f t="array" ref="A3:B3">list!A2:B2</f>
        <v>5845.1388888888796</v>
      </c>
      <c r="B3" s="2">
        <v>-60.723790000000001</v>
      </c>
      <c r="C3" s="5">
        <f t="shared" ref="C3:C66" si="0">A3/8192</f>
        <v>0.71351793077256831</v>
      </c>
      <c r="D3" s="2">
        <v>-60.723790000000001</v>
      </c>
      <c r="E3">
        <f t="shared" ref="E3:E66" si="1">ROUND(A3,0)</f>
        <v>5845</v>
      </c>
    </row>
    <row r="4" spans="1:5" x14ac:dyDescent="0.4">
      <c r="A4" s="2" cm="1">
        <f t="array" ref="A4:B4">list!A3:B3</f>
        <v>5590.2777777777701</v>
      </c>
      <c r="B4" s="2">
        <v>-54.782330000000002</v>
      </c>
      <c r="C4" s="5">
        <f t="shared" si="0"/>
        <v>0.68240695529513795</v>
      </c>
      <c r="D4" s="2">
        <v>-54.782330000000002</v>
      </c>
      <c r="E4">
        <f t="shared" si="1"/>
        <v>5590</v>
      </c>
    </row>
    <row r="5" spans="1:5" x14ac:dyDescent="0.4">
      <c r="A5" s="2" cm="1">
        <f t="array" ref="A5:B5">list!A4:B4</f>
        <v>5497.9166666666597</v>
      </c>
      <c r="B5" s="2">
        <v>-52.330469999999998</v>
      </c>
      <c r="C5" s="5">
        <f t="shared" si="0"/>
        <v>0.67113240559895748</v>
      </c>
      <c r="D5" s="2">
        <v>-52.330469999999998</v>
      </c>
      <c r="E5">
        <f t="shared" si="1"/>
        <v>5498</v>
      </c>
    </row>
    <row r="6" spans="1:5" x14ac:dyDescent="0.4">
      <c r="A6" s="2" cm="1">
        <f t="array" ref="A6:B6">list!A5:B5</f>
        <v>5198.6111111111104</v>
      </c>
      <c r="B6" s="2">
        <v>-43.591650000000001</v>
      </c>
      <c r="C6" s="5">
        <f t="shared" si="0"/>
        <v>0.63459608289930547</v>
      </c>
      <c r="D6" s="2">
        <v>-43.591650000000001</v>
      </c>
      <c r="E6">
        <f t="shared" si="1"/>
        <v>5199</v>
      </c>
    </row>
    <row r="7" spans="1:5" x14ac:dyDescent="0.4">
      <c r="A7" s="2" cm="1">
        <f t="array" ref="A7:B7">list!A6:B6</f>
        <v>5195.1388888888796</v>
      </c>
      <c r="B7" s="2">
        <v>-43.494999999999997</v>
      </c>
      <c r="C7" s="5">
        <f t="shared" si="0"/>
        <v>0.63417222764756831</v>
      </c>
      <c r="D7" s="2">
        <v>-43.494999999999997</v>
      </c>
      <c r="E7">
        <f t="shared" si="1"/>
        <v>5195</v>
      </c>
    </row>
    <row r="8" spans="1:5" x14ac:dyDescent="0.4">
      <c r="A8" s="2" cm="1">
        <f t="array" ref="A8:B8">list!A7:B7</f>
        <v>5124.3055555555502</v>
      </c>
      <c r="B8" s="2">
        <v>-41.288359999999997</v>
      </c>
      <c r="C8" s="5">
        <f t="shared" si="0"/>
        <v>0.62552558051215212</v>
      </c>
      <c r="D8" s="2">
        <v>-41.288359999999997</v>
      </c>
      <c r="E8">
        <f t="shared" si="1"/>
        <v>5124</v>
      </c>
    </row>
    <row r="9" spans="1:5" x14ac:dyDescent="0.4">
      <c r="A9" s="2" cm="1">
        <f t="array" ref="A9:B9">list!A8:B8</f>
        <v>4926.3888888888796</v>
      </c>
      <c r="B9" s="2">
        <v>-34.288670000000003</v>
      </c>
      <c r="C9" s="5">
        <f t="shared" si="0"/>
        <v>0.60136583116319331</v>
      </c>
      <c r="D9" s="2">
        <v>-34.288670000000003</v>
      </c>
      <c r="E9">
        <f t="shared" si="1"/>
        <v>4926</v>
      </c>
    </row>
    <row r="10" spans="1:5" x14ac:dyDescent="0.4">
      <c r="A10" s="2" cm="1">
        <f t="array" ref="A10:B10">list!A9:B9</f>
        <v>4430.5555555555502</v>
      </c>
      <c r="B10" s="2">
        <v>-14.60797</v>
      </c>
      <c r="C10" s="5">
        <f t="shared" si="0"/>
        <v>0.54083930121527712</v>
      </c>
      <c r="D10" s="2">
        <v>-14.60797</v>
      </c>
      <c r="E10">
        <f t="shared" si="1"/>
        <v>4431</v>
      </c>
    </row>
    <row r="11" spans="1:5" x14ac:dyDescent="0.4">
      <c r="A11" s="2" cm="1">
        <f t="array" ref="A11:B11">list!A10:B10</f>
        <v>4284.7222222222199</v>
      </c>
      <c r="B11" s="2">
        <v>-8.2906300000000002</v>
      </c>
      <c r="C11" s="5">
        <f t="shared" si="0"/>
        <v>0.52303738064236083</v>
      </c>
      <c r="D11" s="2">
        <v>-8.2906300000000002</v>
      </c>
      <c r="E11">
        <f t="shared" si="1"/>
        <v>4285</v>
      </c>
    </row>
    <row r="12" spans="1:5" x14ac:dyDescent="0.4">
      <c r="A12" s="2" cm="1">
        <f t="array" ref="A12:B12">list!A11:B11</f>
        <v>3924.3055555555502</v>
      </c>
      <c r="B12" s="2">
        <v>7.5207199999999998</v>
      </c>
      <c r="C12" s="5">
        <f t="shared" si="0"/>
        <v>0.47904120551215212</v>
      </c>
      <c r="D12" s="2">
        <v>7.5207199999999998</v>
      </c>
      <c r="E12">
        <f t="shared" si="1"/>
        <v>3924</v>
      </c>
    </row>
    <row r="13" spans="1:5" x14ac:dyDescent="0.4">
      <c r="A13" s="2" cm="1">
        <f t="array" ref="A13:B13">list!A12:B12</f>
        <v>3886.7564741991</v>
      </c>
      <c r="B13" s="2">
        <v>8.5713200000000001</v>
      </c>
      <c r="C13" s="5">
        <f t="shared" si="0"/>
        <v>0.47445757741688233</v>
      </c>
      <c r="D13" s="2">
        <v>8.5713200000000001</v>
      </c>
      <c r="E13">
        <f t="shared" si="1"/>
        <v>3887</v>
      </c>
    </row>
    <row r="14" spans="1:5" x14ac:dyDescent="0.4">
      <c r="A14" s="2" cm="1">
        <f t="array" ref="A14:B14">list!A13:B13</f>
        <v>3855.5555555555502</v>
      </c>
      <c r="B14" s="2">
        <v>10.478579999999999</v>
      </c>
      <c r="C14" s="5">
        <f t="shared" si="0"/>
        <v>0.47064887152777712</v>
      </c>
      <c r="D14" s="2">
        <v>10.478579999999999</v>
      </c>
      <c r="E14">
        <f t="shared" si="1"/>
        <v>3856</v>
      </c>
    </row>
    <row r="15" spans="1:5" x14ac:dyDescent="0.4">
      <c r="A15" s="2" cm="1">
        <f t="array" ref="A15:B15">list!A14:B14</f>
        <v>3817.3611111111099</v>
      </c>
      <c r="B15" s="2">
        <v>12.087949999999999</v>
      </c>
      <c r="C15" s="5">
        <f t="shared" si="0"/>
        <v>0.46598646375868041</v>
      </c>
      <c r="D15" s="2">
        <v>12.087949999999999</v>
      </c>
      <c r="E15">
        <f t="shared" si="1"/>
        <v>3817</v>
      </c>
    </row>
    <row r="16" spans="1:5" x14ac:dyDescent="0.4">
      <c r="A16" s="2" cm="1">
        <f t="array" ref="A16:B16">list!A15:B15</f>
        <v>3590.2777777777701</v>
      </c>
      <c r="B16" s="2">
        <v>21.570830000000001</v>
      </c>
      <c r="C16" s="5">
        <f t="shared" si="0"/>
        <v>0.43826633029513795</v>
      </c>
      <c r="D16" s="2">
        <v>21.570830000000001</v>
      </c>
      <c r="E16">
        <f t="shared" si="1"/>
        <v>3590</v>
      </c>
    </row>
    <row r="17" spans="1:5" x14ac:dyDescent="0.4">
      <c r="A17" s="2" cm="1">
        <f t="array" ref="A17:B17">list!A16:B16</f>
        <v>3590.2777777777701</v>
      </c>
      <c r="B17" s="2">
        <v>21.617159999999998</v>
      </c>
      <c r="C17" s="5">
        <f t="shared" si="0"/>
        <v>0.43826633029513795</v>
      </c>
      <c r="D17" s="2">
        <v>21.617159999999998</v>
      </c>
      <c r="E17">
        <f t="shared" si="1"/>
        <v>3590</v>
      </c>
    </row>
    <row r="18" spans="1:5" x14ac:dyDescent="0.4">
      <c r="A18" s="2" cm="1">
        <f t="array" ref="A18:B18">list!A17:B17</f>
        <v>3559.7222222222199</v>
      </c>
      <c r="B18" s="2">
        <v>22.954319999999999</v>
      </c>
      <c r="C18" s="5">
        <f t="shared" si="0"/>
        <v>0.43453640407986083</v>
      </c>
      <c r="D18" s="2">
        <v>22.954319999999999</v>
      </c>
      <c r="E18">
        <f t="shared" si="1"/>
        <v>3560</v>
      </c>
    </row>
    <row r="19" spans="1:5" x14ac:dyDescent="0.4">
      <c r="A19" s="2" cm="1">
        <f t="array" ref="A19:B19">list!A18:B18</f>
        <v>3559.7222222222199</v>
      </c>
      <c r="B19" s="2">
        <v>23.065629999999999</v>
      </c>
      <c r="C19" s="5">
        <f t="shared" si="0"/>
        <v>0.43453640407986083</v>
      </c>
      <c r="D19" s="2">
        <v>23.065629999999999</v>
      </c>
      <c r="E19">
        <f t="shared" si="1"/>
        <v>3560</v>
      </c>
    </row>
    <row r="20" spans="1:5" x14ac:dyDescent="0.4">
      <c r="A20" s="2" cm="1">
        <f t="array" ref="A20:B20">list!A19:B19</f>
        <v>3285.2019386163402</v>
      </c>
      <c r="B20" s="2">
        <v>33.34986</v>
      </c>
      <c r="C20" s="5">
        <f t="shared" si="0"/>
        <v>0.40102562727250246</v>
      </c>
      <c r="D20" s="2">
        <v>33.34986</v>
      </c>
      <c r="E20">
        <f t="shared" si="1"/>
        <v>3285</v>
      </c>
    </row>
    <row r="21" spans="1:5" x14ac:dyDescent="0.4">
      <c r="A21" s="2" cm="1">
        <f t="array" ref="A21:B21">list!A20:B20</f>
        <v>3193.0555555555502</v>
      </c>
      <c r="B21" s="2">
        <v>36.693820000000002</v>
      </c>
      <c r="C21" s="5">
        <f t="shared" si="0"/>
        <v>0.38977728949652712</v>
      </c>
      <c r="D21" s="2">
        <v>36.693820000000002</v>
      </c>
      <c r="E21">
        <f t="shared" si="1"/>
        <v>3193</v>
      </c>
    </row>
    <row r="22" spans="1:5" x14ac:dyDescent="0.4">
      <c r="A22" s="2" cm="1">
        <f t="array" ref="A22:B22">list!A21:B21</f>
        <v>3104.1666666666601</v>
      </c>
      <c r="B22" s="2">
        <v>39.849730000000001</v>
      </c>
      <c r="C22" s="5">
        <f t="shared" si="0"/>
        <v>0.37892659505208254</v>
      </c>
      <c r="D22" s="2">
        <v>39.849730000000001</v>
      </c>
      <c r="E22">
        <f t="shared" si="1"/>
        <v>3104</v>
      </c>
    </row>
    <row r="23" spans="1:5" x14ac:dyDescent="0.4">
      <c r="A23" s="2" cm="1">
        <f t="array" ref="A23:B23">list!A22:B22</f>
        <v>2904.1666666666601</v>
      </c>
      <c r="B23" s="2">
        <v>46.55115</v>
      </c>
      <c r="C23" s="5">
        <f t="shared" si="0"/>
        <v>0.35451253255208254</v>
      </c>
      <c r="D23" s="2">
        <v>46.55115</v>
      </c>
      <c r="E23">
        <f t="shared" si="1"/>
        <v>2904</v>
      </c>
    </row>
    <row r="24" spans="1:5" x14ac:dyDescent="0.4">
      <c r="A24" s="2" cm="1">
        <f t="array" ref="A24:B24">list!A23:B23</f>
        <v>2727.7777777777701</v>
      </c>
      <c r="B24" s="2">
        <v>51.172310000000003</v>
      </c>
      <c r="C24" s="5">
        <f t="shared" si="0"/>
        <v>0.33298068576388795</v>
      </c>
      <c r="D24" s="2">
        <v>51.172310000000003</v>
      </c>
      <c r="E24">
        <f t="shared" si="1"/>
        <v>2728</v>
      </c>
    </row>
    <row r="25" spans="1:5" x14ac:dyDescent="0.4">
      <c r="A25" s="2" cm="1">
        <f t="array" ref="A25:B25">list!A24:B24</f>
        <v>2382</v>
      </c>
      <c r="B25" s="2">
        <v>59.925530000000002</v>
      </c>
      <c r="C25" s="5">
        <f t="shared" si="0"/>
        <v>0.290771484375</v>
      </c>
      <c r="D25" s="2">
        <v>59.925530000000002</v>
      </c>
      <c r="E25">
        <f t="shared" si="1"/>
        <v>2382</v>
      </c>
    </row>
    <row r="26" spans="1:5" x14ac:dyDescent="0.4">
      <c r="A26" s="2" cm="1">
        <f t="array" ref="A26:B26">list!A25:B25</f>
        <v>2132.63888888888</v>
      </c>
      <c r="B26" s="2">
        <v>64.957470000000001</v>
      </c>
      <c r="C26" s="5">
        <f t="shared" si="0"/>
        <v>0.26033189561631837</v>
      </c>
      <c r="D26" s="2">
        <v>64.957470000000001</v>
      </c>
      <c r="E26">
        <f t="shared" si="1"/>
        <v>2133</v>
      </c>
    </row>
    <row r="27" spans="1:5" x14ac:dyDescent="0.4">
      <c r="A27" s="2" cm="1">
        <f t="array" ref="A27:B27">list!A26:B26</f>
        <v>2075.6944444444398</v>
      </c>
      <c r="B27" s="2">
        <v>65.966380000000001</v>
      </c>
      <c r="C27" s="5">
        <f t="shared" si="0"/>
        <v>0.25338066948784665</v>
      </c>
      <c r="D27" s="2">
        <v>65.966380000000001</v>
      </c>
      <c r="E27">
        <f t="shared" si="1"/>
        <v>2076</v>
      </c>
    </row>
    <row r="28" spans="1:5" x14ac:dyDescent="0.4">
      <c r="A28" s="2" cm="1">
        <f t="array" ref="A28:B28">list!A27:B27</f>
        <v>1970.13888888888</v>
      </c>
      <c r="B28" s="2">
        <v>67.836060000000003</v>
      </c>
      <c r="C28" s="5">
        <f t="shared" si="0"/>
        <v>0.24049546983506837</v>
      </c>
      <c r="D28" s="2">
        <v>67.836060000000003</v>
      </c>
      <c r="E28">
        <f t="shared" si="1"/>
        <v>1970</v>
      </c>
    </row>
    <row r="29" spans="1:5" x14ac:dyDescent="0.4">
      <c r="A29" s="2" cm="1">
        <f t="array" ref="A29:B29">list!A28:B28</f>
        <v>1903.5647999999901</v>
      </c>
      <c r="B29" s="2">
        <v>68.879940000000005</v>
      </c>
      <c r="C29" s="5">
        <f t="shared" si="0"/>
        <v>0.23236874999999879</v>
      </c>
      <c r="D29" s="2">
        <v>68.879940000000005</v>
      </c>
      <c r="E29">
        <f t="shared" si="1"/>
        <v>1904</v>
      </c>
    </row>
    <row r="30" spans="1:5" x14ac:dyDescent="0.4">
      <c r="A30" s="2" cm="1">
        <f t="array" ref="A30:B30">list!A29:B29</f>
        <v>1853.4722222222199</v>
      </c>
      <c r="B30" s="2">
        <v>69.662019999999998</v>
      </c>
      <c r="C30" s="5">
        <f t="shared" si="0"/>
        <v>0.22625393337673583</v>
      </c>
      <c r="D30" s="2">
        <v>69.662019999999998</v>
      </c>
      <c r="E30">
        <f t="shared" si="1"/>
        <v>1853</v>
      </c>
    </row>
    <row r="31" spans="1:5" x14ac:dyDescent="0.4">
      <c r="A31" s="2" cm="1">
        <f t="array" ref="A31:B31">list!A30:B30</f>
        <v>1822.9166666666599</v>
      </c>
      <c r="B31" s="2">
        <v>70.115110000000001</v>
      </c>
      <c r="C31" s="5">
        <f t="shared" si="0"/>
        <v>0.22252400716145751</v>
      </c>
      <c r="D31" s="2">
        <v>70.115110000000001</v>
      </c>
      <c r="E31">
        <f t="shared" si="1"/>
        <v>1823</v>
      </c>
    </row>
    <row r="32" spans="1:5" x14ac:dyDescent="0.4">
      <c r="A32" s="2" cm="1">
        <f t="array" ref="A32:B32">list!A31:B31</f>
        <v>1779.9421874777499</v>
      </c>
      <c r="B32" s="2">
        <v>70.63852</v>
      </c>
      <c r="C32" s="5">
        <f t="shared" si="0"/>
        <v>0.21727809905734252</v>
      </c>
      <c r="D32" s="2">
        <v>70.63852</v>
      </c>
      <c r="E32">
        <f t="shared" si="1"/>
        <v>1780</v>
      </c>
    </row>
    <row r="33" spans="1:5" x14ac:dyDescent="0.4">
      <c r="A33" s="2" cm="1">
        <f t="array" ref="A33:B33">list!A32:B32</f>
        <v>1788</v>
      </c>
      <c r="B33" s="2">
        <v>70.678640000000001</v>
      </c>
      <c r="C33" s="5">
        <f t="shared" si="0"/>
        <v>0.21826171875</v>
      </c>
      <c r="D33" s="2">
        <v>70.678640000000001</v>
      </c>
      <c r="E33">
        <f t="shared" si="1"/>
        <v>1788</v>
      </c>
    </row>
    <row r="34" spans="1:5" x14ac:dyDescent="0.4">
      <c r="A34" s="2" cm="1">
        <f t="array" ref="A34:B34">list!A33:B33</f>
        <v>1767.3611111111099</v>
      </c>
      <c r="B34" s="2">
        <v>70.939850000000007</v>
      </c>
      <c r="C34" s="5">
        <f t="shared" si="0"/>
        <v>0.21574232313368041</v>
      </c>
      <c r="D34" s="2">
        <v>70.939850000000007</v>
      </c>
      <c r="E34">
        <f t="shared" si="1"/>
        <v>1767</v>
      </c>
    </row>
    <row r="35" spans="1:5" x14ac:dyDescent="0.4">
      <c r="A35" s="2" cm="1">
        <f t="array" ref="A35:B35">list!A34:B34</f>
        <v>1222.3368417092499</v>
      </c>
      <c r="B35" s="2">
        <v>77.389849999999996</v>
      </c>
      <c r="C35" s="5">
        <f t="shared" si="0"/>
        <v>0.14921104024771117</v>
      </c>
      <c r="D35" s="2">
        <v>77.389849999999996</v>
      </c>
      <c r="E35">
        <f t="shared" si="1"/>
        <v>1222</v>
      </c>
    </row>
    <row r="36" spans="1:5" x14ac:dyDescent="0.4">
      <c r="A36" s="2" cm="1">
        <f t="array" ref="A36:B36">list!A35:B35</f>
        <v>1041.04643372541</v>
      </c>
      <c r="B36" s="2">
        <v>78.888120000000001</v>
      </c>
      <c r="C36" s="5">
        <f t="shared" si="0"/>
        <v>0.12708086349187134</v>
      </c>
      <c r="D36" s="2">
        <v>78.888120000000001</v>
      </c>
      <c r="E36">
        <f t="shared" si="1"/>
        <v>1041</v>
      </c>
    </row>
    <row r="37" spans="1:5" x14ac:dyDescent="0.4">
      <c r="A37" s="2" cm="1">
        <f t="array" ref="A37:B37">list!A36:B36</f>
        <v>969.62900027723094</v>
      </c>
      <c r="B37" s="2">
        <v>79.583939999999998</v>
      </c>
      <c r="C37" s="5">
        <f t="shared" si="0"/>
        <v>0.11836291507290417</v>
      </c>
      <c r="D37" s="2">
        <v>79.583939999999998</v>
      </c>
      <c r="E37">
        <f t="shared" si="1"/>
        <v>970</v>
      </c>
    </row>
    <row r="38" spans="1:5" x14ac:dyDescent="0.4">
      <c r="A38" s="2" cm="1">
        <f t="array" ref="A38:B38">list!A37:B37</f>
        <v>799.32588974695295</v>
      </c>
      <c r="B38" s="2">
        <v>80.907210000000006</v>
      </c>
      <c r="C38" s="5">
        <f t="shared" si="0"/>
        <v>9.7573961150751093E-2</v>
      </c>
      <c r="D38" s="2">
        <v>80.907210000000006</v>
      </c>
      <c r="E38">
        <f t="shared" si="1"/>
        <v>799</v>
      </c>
    </row>
    <row r="39" spans="1:5" x14ac:dyDescent="0.4">
      <c r="A39" s="2" cm="1">
        <f t="array" ref="A39:B39">list!A38:B38</f>
        <v>744.38940247912103</v>
      </c>
      <c r="B39" s="2">
        <v>81.188850000000002</v>
      </c>
      <c r="C39" s="5">
        <f t="shared" si="0"/>
        <v>9.0867846982314579E-2</v>
      </c>
      <c r="D39" s="2">
        <v>81.188850000000002</v>
      </c>
      <c r="E39">
        <f t="shared" si="1"/>
        <v>744</v>
      </c>
    </row>
    <row r="40" spans="1:5" x14ac:dyDescent="0.4">
      <c r="A40" s="2" cm="1">
        <f t="array" ref="A40:B40">list!A39:B39</f>
        <v>694.94656393807202</v>
      </c>
      <c r="B40" s="2">
        <v>81.563149999999993</v>
      </c>
      <c r="C40" s="5">
        <f t="shared" si="0"/>
        <v>8.4832344230721682E-2</v>
      </c>
      <c r="D40" s="2">
        <v>81.563149999999993</v>
      </c>
      <c r="E40">
        <f t="shared" si="1"/>
        <v>695</v>
      </c>
    </row>
    <row r="41" spans="1:5" x14ac:dyDescent="0.4">
      <c r="A41" s="2" cm="1">
        <f t="array" ref="A41:B41">list!A40:B40</f>
        <v>497.17520977387801</v>
      </c>
      <c r="B41" s="2">
        <v>82.776740000000004</v>
      </c>
      <c r="C41" s="5">
        <f t="shared" si="0"/>
        <v>6.0690333224350343E-2</v>
      </c>
      <c r="D41" s="2">
        <v>82.776740000000004</v>
      </c>
      <c r="E41">
        <f t="shared" si="1"/>
        <v>497</v>
      </c>
    </row>
    <row r="42" spans="1:5" x14ac:dyDescent="0.4">
      <c r="A42" s="2" cm="1">
        <f t="array" ref="A42:B42">list!A41:B41</f>
        <v>373.56811342125599</v>
      </c>
      <c r="B42" s="2">
        <v>83.277889999999999</v>
      </c>
      <c r="C42" s="5">
        <f t="shared" si="0"/>
        <v>4.5601576345368162E-2</v>
      </c>
      <c r="D42" s="2">
        <v>83.277889999999999</v>
      </c>
      <c r="E42">
        <f t="shared" si="1"/>
        <v>374</v>
      </c>
    </row>
    <row r="43" spans="1:5" x14ac:dyDescent="0.4">
      <c r="A43" s="2">
        <f>8192-A2</f>
        <v>2207.2777777777801</v>
      </c>
      <c r="B43" s="2">
        <f>-B2</f>
        <v>63.575870000000002</v>
      </c>
      <c r="C43" s="5">
        <f t="shared" si="0"/>
        <v>0.26944308810763917</v>
      </c>
      <c r="D43" s="2">
        <v>63.575870000000002</v>
      </c>
      <c r="E43">
        <f t="shared" si="1"/>
        <v>2207</v>
      </c>
    </row>
    <row r="44" spans="1:5" x14ac:dyDescent="0.4">
      <c r="A44" s="2">
        <f t="shared" ref="A44:A83" si="2">8192-A3</f>
        <v>2346.8611111111204</v>
      </c>
      <c r="B44" s="2">
        <f t="shared" ref="B44:D83" si="3">-B3</f>
        <v>60.723790000000001</v>
      </c>
      <c r="C44" s="5">
        <f t="shared" si="0"/>
        <v>0.28648206922743169</v>
      </c>
      <c r="D44" s="2">
        <v>60.723790000000001</v>
      </c>
      <c r="E44">
        <f t="shared" si="1"/>
        <v>2347</v>
      </c>
    </row>
    <row r="45" spans="1:5" x14ac:dyDescent="0.4">
      <c r="A45" s="2">
        <f t="shared" si="2"/>
        <v>2601.7222222222299</v>
      </c>
      <c r="B45" s="2">
        <f t="shared" si="3"/>
        <v>54.782330000000002</v>
      </c>
      <c r="C45" s="5">
        <f t="shared" si="0"/>
        <v>0.31759304470486205</v>
      </c>
      <c r="D45" s="2">
        <v>54.782330000000002</v>
      </c>
      <c r="E45">
        <f t="shared" si="1"/>
        <v>2602</v>
      </c>
    </row>
    <row r="46" spans="1:5" x14ac:dyDescent="0.4">
      <c r="A46" s="2">
        <f t="shared" si="2"/>
        <v>2694.0833333333403</v>
      </c>
      <c r="B46" s="2">
        <f t="shared" si="3"/>
        <v>52.330469999999998</v>
      </c>
      <c r="C46" s="5">
        <f t="shared" si="0"/>
        <v>0.32886759440104252</v>
      </c>
      <c r="D46" s="2">
        <v>52.330469999999998</v>
      </c>
      <c r="E46">
        <f t="shared" si="1"/>
        <v>2694</v>
      </c>
    </row>
    <row r="47" spans="1:5" x14ac:dyDescent="0.4">
      <c r="A47" s="2">
        <f t="shared" si="2"/>
        <v>2993.3888888888896</v>
      </c>
      <c r="B47" s="2">
        <f t="shared" si="3"/>
        <v>43.591650000000001</v>
      </c>
      <c r="C47" s="5">
        <f t="shared" si="0"/>
        <v>0.36540391710069453</v>
      </c>
      <c r="D47" s="2">
        <v>43.591650000000001</v>
      </c>
      <c r="E47">
        <f t="shared" si="1"/>
        <v>2993</v>
      </c>
    </row>
    <row r="48" spans="1:5" x14ac:dyDescent="0.4">
      <c r="A48" s="2">
        <f t="shared" si="2"/>
        <v>2996.8611111111204</v>
      </c>
      <c r="B48" s="2">
        <f t="shared" si="3"/>
        <v>43.494999999999997</v>
      </c>
      <c r="C48" s="5">
        <f t="shared" si="0"/>
        <v>0.36582777235243169</v>
      </c>
      <c r="D48" s="2">
        <v>43.494999999999997</v>
      </c>
      <c r="E48">
        <f t="shared" si="1"/>
        <v>2997</v>
      </c>
    </row>
    <row r="49" spans="1:5" x14ac:dyDescent="0.4">
      <c r="A49" s="2">
        <f t="shared" si="2"/>
        <v>3067.6944444444498</v>
      </c>
      <c r="B49" s="2">
        <f t="shared" si="3"/>
        <v>41.288359999999997</v>
      </c>
      <c r="C49" s="5">
        <f t="shared" si="0"/>
        <v>0.37447441948784788</v>
      </c>
      <c r="D49" s="2">
        <v>41.288359999999997</v>
      </c>
      <c r="E49">
        <f t="shared" si="1"/>
        <v>3068</v>
      </c>
    </row>
    <row r="50" spans="1:5" x14ac:dyDescent="0.4">
      <c r="A50" s="2">
        <f t="shared" si="2"/>
        <v>3265.6111111111204</v>
      </c>
      <c r="B50" s="2">
        <f t="shared" si="3"/>
        <v>34.288670000000003</v>
      </c>
      <c r="C50" s="5">
        <f t="shared" si="0"/>
        <v>0.39863416883680669</v>
      </c>
      <c r="D50" s="2">
        <v>34.288670000000003</v>
      </c>
      <c r="E50">
        <f t="shared" si="1"/>
        <v>3266</v>
      </c>
    </row>
    <row r="51" spans="1:5" x14ac:dyDescent="0.4">
      <c r="A51" s="2">
        <f t="shared" si="2"/>
        <v>3761.4444444444498</v>
      </c>
      <c r="B51" s="2">
        <f t="shared" si="3"/>
        <v>14.60797</v>
      </c>
      <c r="C51" s="5">
        <f t="shared" si="0"/>
        <v>0.45916069878472288</v>
      </c>
      <c r="D51" s="2">
        <v>14.60797</v>
      </c>
      <c r="E51">
        <f t="shared" si="1"/>
        <v>3761</v>
      </c>
    </row>
    <row r="52" spans="1:5" x14ac:dyDescent="0.4">
      <c r="A52" s="2">
        <f t="shared" si="2"/>
        <v>3907.2777777777801</v>
      </c>
      <c r="B52" s="2">
        <f t="shared" si="3"/>
        <v>8.2906300000000002</v>
      </c>
      <c r="C52" s="5">
        <f t="shared" si="0"/>
        <v>0.47696261935763917</v>
      </c>
      <c r="D52" s="2">
        <v>8.2906300000000002</v>
      </c>
      <c r="E52">
        <f t="shared" si="1"/>
        <v>3907</v>
      </c>
    </row>
    <row r="53" spans="1:5" x14ac:dyDescent="0.4">
      <c r="A53" s="2">
        <f t="shared" si="2"/>
        <v>4267.6944444444498</v>
      </c>
      <c r="B53" s="2">
        <f t="shared" si="3"/>
        <v>-7.5207199999999998</v>
      </c>
      <c r="C53" s="5">
        <f t="shared" si="0"/>
        <v>0.52095879448784788</v>
      </c>
      <c r="D53" s="2">
        <v>-7.5207199999999998</v>
      </c>
      <c r="E53">
        <f t="shared" si="1"/>
        <v>4268</v>
      </c>
    </row>
    <row r="54" spans="1:5" x14ac:dyDescent="0.4">
      <c r="A54" s="2">
        <f t="shared" si="2"/>
        <v>4305.2435258009</v>
      </c>
      <c r="B54" s="2">
        <f t="shared" si="3"/>
        <v>-8.5713200000000001</v>
      </c>
      <c r="C54" s="5">
        <f t="shared" si="0"/>
        <v>0.52554242258311767</v>
      </c>
      <c r="D54" s="2">
        <v>-8.5713200000000001</v>
      </c>
      <c r="E54">
        <f t="shared" si="1"/>
        <v>4305</v>
      </c>
    </row>
    <row r="55" spans="1:5" x14ac:dyDescent="0.4">
      <c r="A55" s="2">
        <f t="shared" si="2"/>
        <v>4336.4444444444498</v>
      </c>
      <c r="B55" s="2">
        <f t="shared" si="3"/>
        <v>-10.478579999999999</v>
      </c>
      <c r="C55" s="5">
        <f t="shared" si="0"/>
        <v>0.52935112847222288</v>
      </c>
      <c r="D55" s="2">
        <v>-10.478579999999999</v>
      </c>
      <c r="E55">
        <f t="shared" si="1"/>
        <v>4336</v>
      </c>
    </row>
    <row r="56" spans="1:5" x14ac:dyDescent="0.4">
      <c r="A56" s="2">
        <f t="shared" si="2"/>
        <v>4374.6388888888905</v>
      </c>
      <c r="B56" s="2">
        <f t="shared" si="3"/>
        <v>-12.087949999999999</v>
      </c>
      <c r="C56" s="5">
        <f t="shared" si="0"/>
        <v>0.53401353624131964</v>
      </c>
      <c r="D56" s="2">
        <v>-12.087949999999999</v>
      </c>
      <c r="E56">
        <f t="shared" si="1"/>
        <v>4375</v>
      </c>
    </row>
    <row r="57" spans="1:5" x14ac:dyDescent="0.4">
      <c r="A57" s="2">
        <f t="shared" si="2"/>
        <v>4601.7222222222299</v>
      </c>
      <c r="B57" s="2">
        <f t="shared" si="3"/>
        <v>-21.570830000000001</v>
      </c>
      <c r="C57" s="5">
        <f t="shared" si="0"/>
        <v>0.56173366970486205</v>
      </c>
      <c r="D57" s="2">
        <v>-21.570830000000001</v>
      </c>
      <c r="E57">
        <f t="shared" si="1"/>
        <v>4602</v>
      </c>
    </row>
    <row r="58" spans="1:5" x14ac:dyDescent="0.4">
      <c r="A58" s="2">
        <f t="shared" si="2"/>
        <v>4601.7222222222299</v>
      </c>
      <c r="B58" s="2">
        <f t="shared" si="3"/>
        <v>-21.617159999999998</v>
      </c>
      <c r="C58" s="5">
        <f t="shared" si="0"/>
        <v>0.56173366970486205</v>
      </c>
      <c r="D58" s="2">
        <v>-21.617159999999998</v>
      </c>
      <c r="E58">
        <f t="shared" si="1"/>
        <v>4602</v>
      </c>
    </row>
    <row r="59" spans="1:5" x14ac:dyDescent="0.4">
      <c r="A59" s="2">
        <f t="shared" si="2"/>
        <v>4632.2777777777801</v>
      </c>
      <c r="B59" s="2">
        <f t="shared" si="3"/>
        <v>-22.954319999999999</v>
      </c>
      <c r="C59" s="5">
        <f t="shared" si="0"/>
        <v>0.56546359592013917</v>
      </c>
      <c r="D59" s="2">
        <v>-22.954319999999999</v>
      </c>
      <c r="E59">
        <f t="shared" si="1"/>
        <v>4632</v>
      </c>
    </row>
    <row r="60" spans="1:5" x14ac:dyDescent="0.4">
      <c r="A60" s="2">
        <f t="shared" si="2"/>
        <v>4632.2777777777801</v>
      </c>
      <c r="B60" s="2">
        <f t="shared" si="3"/>
        <v>-23.065629999999999</v>
      </c>
      <c r="C60" s="5">
        <f t="shared" si="0"/>
        <v>0.56546359592013917</v>
      </c>
      <c r="D60" s="2">
        <v>-23.065629999999999</v>
      </c>
      <c r="E60">
        <f t="shared" si="1"/>
        <v>4632</v>
      </c>
    </row>
    <row r="61" spans="1:5" x14ac:dyDescent="0.4">
      <c r="A61" s="2">
        <f t="shared" si="2"/>
        <v>4906.7980613836598</v>
      </c>
      <c r="B61" s="2">
        <f t="shared" si="3"/>
        <v>-33.34986</v>
      </c>
      <c r="C61" s="5">
        <f t="shared" si="0"/>
        <v>0.59897437272749754</v>
      </c>
      <c r="D61" s="2">
        <v>-33.34986</v>
      </c>
      <c r="E61">
        <f t="shared" si="1"/>
        <v>4907</v>
      </c>
    </row>
    <row r="62" spans="1:5" x14ac:dyDescent="0.4">
      <c r="A62" s="2">
        <f t="shared" si="2"/>
        <v>4998.9444444444498</v>
      </c>
      <c r="B62" s="2">
        <f t="shared" si="3"/>
        <v>-36.693820000000002</v>
      </c>
      <c r="C62" s="5">
        <f t="shared" si="0"/>
        <v>0.61022271050347288</v>
      </c>
      <c r="D62" s="2">
        <v>-36.693820000000002</v>
      </c>
      <c r="E62">
        <f t="shared" si="1"/>
        <v>4999</v>
      </c>
    </row>
    <row r="63" spans="1:5" x14ac:dyDescent="0.4">
      <c r="A63" s="2">
        <f t="shared" si="2"/>
        <v>5087.8333333333394</v>
      </c>
      <c r="B63" s="2">
        <f t="shared" si="3"/>
        <v>-39.849730000000001</v>
      </c>
      <c r="C63" s="5">
        <f t="shared" si="0"/>
        <v>0.62107340494791741</v>
      </c>
      <c r="D63" s="2">
        <v>-39.849730000000001</v>
      </c>
      <c r="E63">
        <f t="shared" si="1"/>
        <v>5088</v>
      </c>
    </row>
    <row r="64" spans="1:5" x14ac:dyDescent="0.4">
      <c r="A64" s="2">
        <f t="shared" si="2"/>
        <v>5287.8333333333394</v>
      </c>
      <c r="B64" s="2">
        <f t="shared" si="3"/>
        <v>-46.55115</v>
      </c>
      <c r="C64" s="5">
        <f t="shared" si="0"/>
        <v>0.64548746744791741</v>
      </c>
      <c r="D64" s="2">
        <v>-46.55115</v>
      </c>
      <c r="E64">
        <f t="shared" si="1"/>
        <v>5288</v>
      </c>
    </row>
    <row r="65" spans="1:5" x14ac:dyDescent="0.4">
      <c r="A65" s="2">
        <f t="shared" si="2"/>
        <v>5464.2222222222299</v>
      </c>
      <c r="B65" s="2">
        <f t="shared" si="3"/>
        <v>-51.172310000000003</v>
      </c>
      <c r="C65" s="5">
        <f t="shared" si="0"/>
        <v>0.66701931423611205</v>
      </c>
      <c r="D65" s="2">
        <v>-51.172310000000003</v>
      </c>
      <c r="E65">
        <f t="shared" si="1"/>
        <v>5464</v>
      </c>
    </row>
    <row r="66" spans="1:5" x14ac:dyDescent="0.4">
      <c r="A66" s="2">
        <f t="shared" si="2"/>
        <v>5810</v>
      </c>
      <c r="B66" s="2">
        <f t="shared" si="3"/>
        <v>-59.925530000000002</v>
      </c>
      <c r="C66" s="5">
        <f t="shared" si="0"/>
        <v>0.709228515625</v>
      </c>
      <c r="D66" s="2">
        <v>-59.925530000000002</v>
      </c>
      <c r="E66">
        <f t="shared" si="1"/>
        <v>5810</v>
      </c>
    </row>
    <row r="67" spans="1:5" x14ac:dyDescent="0.4">
      <c r="A67" s="2">
        <f t="shared" si="2"/>
        <v>6059.3611111111204</v>
      </c>
      <c r="B67" s="2">
        <f t="shared" si="3"/>
        <v>-64.957470000000001</v>
      </c>
      <c r="C67" s="5">
        <f t="shared" ref="C67:C86" si="4">A67/8192</f>
        <v>0.73966810438368169</v>
      </c>
      <c r="D67" s="2">
        <v>-64.957470000000001</v>
      </c>
      <c r="E67">
        <f t="shared" ref="E67:E86" si="5">ROUND(A67,0)</f>
        <v>6059</v>
      </c>
    </row>
    <row r="68" spans="1:5" x14ac:dyDescent="0.4">
      <c r="A68" s="2">
        <f t="shared" si="2"/>
        <v>6116.3055555555602</v>
      </c>
      <c r="B68" s="2">
        <f t="shared" si="3"/>
        <v>-65.966380000000001</v>
      </c>
      <c r="C68" s="5">
        <f t="shared" si="4"/>
        <v>0.74661933051215335</v>
      </c>
      <c r="D68" s="2">
        <v>-65.966380000000001</v>
      </c>
      <c r="E68">
        <f t="shared" si="5"/>
        <v>6116</v>
      </c>
    </row>
    <row r="69" spans="1:5" x14ac:dyDescent="0.4">
      <c r="A69" s="2">
        <f t="shared" si="2"/>
        <v>6221.8611111111204</v>
      </c>
      <c r="B69" s="2">
        <f t="shared" si="3"/>
        <v>-67.836060000000003</v>
      </c>
      <c r="C69" s="5">
        <f t="shared" si="4"/>
        <v>0.75950453016493169</v>
      </c>
      <c r="D69" s="2">
        <v>-67.836060000000003</v>
      </c>
      <c r="E69">
        <f t="shared" si="5"/>
        <v>6222</v>
      </c>
    </row>
    <row r="70" spans="1:5" x14ac:dyDescent="0.4">
      <c r="A70" s="2">
        <f t="shared" si="2"/>
        <v>6288.4352000000099</v>
      </c>
      <c r="B70" s="2">
        <f t="shared" si="3"/>
        <v>-68.879940000000005</v>
      </c>
      <c r="C70" s="5">
        <f t="shared" si="4"/>
        <v>0.76763125000000121</v>
      </c>
      <c r="D70" s="2">
        <v>-68.879940000000005</v>
      </c>
      <c r="E70">
        <f t="shared" si="5"/>
        <v>6288</v>
      </c>
    </row>
    <row r="71" spans="1:5" x14ac:dyDescent="0.4">
      <c r="A71" s="2">
        <f t="shared" si="2"/>
        <v>6338.5277777777801</v>
      </c>
      <c r="B71" s="2">
        <f t="shared" si="3"/>
        <v>-69.662019999999998</v>
      </c>
      <c r="C71" s="5">
        <f t="shared" si="4"/>
        <v>0.77374606662326417</v>
      </c>
      <c r="D71" s="2">
        <v>-69.662019999999998</v>
      </c>
      <c r="E71">
        <f t="shared" si="5"/>
        <v>6339</v>
      </c>
    </row>
    <row r="72" spans="1:5" x14ac:dyDescent="0.4">
      <c r="A72" s="2">
        <f t="shared" si="2"/>
        <v>6369.0833333333403</v>
      </c>
      <c r="B72" s="2">
        <f t="shared" si="3"/>
        <v>-70.115110000000001</v>
      </c>
      <c r="C72" s="5">
        <f t="shared" si="4"/>
        <v>0.77747599283854252</v>
      </c>
      <c r="D72" s="2">
        <v>-70.115110000000001</v>
      </c>
      <c r="E72">
        <f t="shared" si="5"/>
        <v>6369</v>
      </c>
    </row>
    <row r="73" spans="1:5" x14ac:dyDescent="0.4">
      <c r="A73" s="2">
        <f t="shared" si="2"/>
        <v>6412.0578125222501</v>
      </c>
      <c r="B73" s="2">
        <f t="shared" si="3"/>
        <v>-70.63852</v>
      </c>
      <c r="C73" s="5">
        <f t="shared" si="4"/>
        <v>0.78272190094265748</v>
      </c>
      <c r="D73" s="2">
        <v>-70.63852</v>
      </c>
      <c r="E73">
        <f t="shared" si="5"/>
        <v>6412</v>
      </c>
    </row>
    <row r="74" spans="1:5" x14ac:dyDescent="0.4">
      <c r="A74" s="2">
        <f t="shared" si="2"/>
        <v>6404</v>
      </c>
      <c r="B74" s="2">
        <f t="shared" si="3"/>
        <v>-70.678640000000001</v>
      </c>
      <c r="C74" s="5">
        <f t="shared" si="4"/>
        <v>0.78173828125</v>
      </c>
      <c r="D74" s="2">
        <v>-70.678640000000001</v>
      </c>
      <c r="E74">
        <f t="shared" si="5"/>
        <v>6404</v>
      </c>
    </row>
    <row r="75" spans="1:5" x14ac:dyDescent="0.4">
      <c r="A75" s="2">
        <f t="shared" si="2"/>
        <v>6424.6388888888905</v>
      </c>
      <c r="B75" s="2">
        <f t="shared" si="3"/>
        <v>-70.939850000000007</v>
      </c>
      <c r="C75" s="5">
        <f t="shared" si="4"/>
        <v>0.78425767686631964</v>
      </c>
      <c r="D75" s="2">
        <v>-70.939850000000007</v>
      </c>
      <c r="E75">
        <f t="shared" si="5"/>
        <v>6425</v>
      </c>
    </row>
    <row r="76" spans="1:5" x14ac:dyDescent="0.4">
      <c r="A76" s="2">
        <f t="shared" si="2"/>
        <v>6969.6631582907503</v>
      </c>
      <c r="B76" s="2">
        <f t="shared" si="3"/>
        <v>-77.389849999999996</v>
      </c>
      <c r="C76" s="5">
        <f t="shared" si="4"/>
        <v>0.85078895975228885</v>
      </c>
      <c r="D76" s="2">
        <v>-77.389849999999996</v>
      </c>
      <c r="E76">
        <f t="shared" si="5"/>
        <v>6970</v>
      </c>
    </row>
    <row r="77" spans="1:5" x14ac:dyDescent="0.4">
      <c r="A77" s="2">
        <f t="shared" si="2"/>
        <v>7150.9535662745902</v>
      </c>
      <c r="B77" s="2">
        <f t="shared" si="3"/>
        <v>-78.888120000000001</v>
      </c>
      <c r="C77" s="5">
        <f t="shared" si="4"/>
        <v>0.87291913650812869</v>
      </c>
      <c r="D77" s="2">
        <v>-78.888120000000001</v>
      </c>
      <c r="E77">
        <f t="shared" si="5"/>
        <v>7151</v>
      </c>
    </row>
    <row r="78" spans="1:5" x14ac:dyDescent="0.4">
      <c r="A78" s="2">
        <f t="shared" si="2"/>
        <v>7222.3709997227688</v>
      </c>
      <c r="B78" s="2">
        <f t="shared" si="3"/>
        <v>-79.583939999999998</v>
      </c>
      <c r="C78" s="5">
        <f t="shared" si="4"/>
        <v>0.8816370849270958</v>
      </c>
      <c r="D78" s="2">
        <v>-79.583939999999998</v>
      </c>
      <c r="E78">
        <f t="shared" si="5"/>
        <v>7222</v>
      </c>
    </row>
    <row r="79" spans="1:5" x14ac:dyDescent="0.4">
      <c r="A79" s="2">
        <f t="shared" si="2"/>
        <v>7392.6741102530468</v>
      </c>
      <c r="B79" s="2">
        <f t="shared" si="3"/>
        <v>-80.907210000000006</v>
      </c>
      <c r="C79" s="5">
        <f t="shared" si="4"/>
        <v>0.90242603884924888</v>
      </c>
      <c r="D79" s="2">
        <v>-80.907210000000006</v>
      </c>
      <c r="E79">
        <f t="shared" si="5"/>
        <v>7393</v>
      </c>
    </row>
    <row r="80" spans="1:5" x14ac:dyDescent="0.4">
      <c r="A80" s="2">
        <f t="shared" si="2"/>
        <v>7447.6105975208793</v>
      </c>
      <c r="B80" s="2">
        <f t="shared" si="3"/>
        <v>-81.188850000000002</v>
      </c>
      <c r="C80" s="5">
        <f t="shared" si="4"/>
        <v>0.90913215301768546</v>
      </c>
      <c r="D80" s="2">
        <v>-81.188850000000002</v>
      </c>
      <c r="E80">
        <f t="shared" si="5"/>
        <v>7448</v>
      </c>
    </row>
    <row r="81" spans="1:8" x14ac:dyDescent="0.4">
      <c r="A81" s="2">
        <f t="shared" si="2"/>
        <v>7497.0534360619276</v>
      </c>
      <c r="B81" s="2">
        <f t="shared" si="3"/>
        <v>-81.563149999999993</v>
      </c>
      <c r="C81" s="5">
        <f t="shared" si="4"/>
        <v>0.91516765576927828</v>
      </c>
      <c r="D81" s="2">
        <v>-81.563149999999993</v>
      </c>
      <c r="E81">
        <f t="shared" si="5"/>
        <v>7497</v>
      </c>
    </row>
    <row r="82" spans="1:8" x14ac:dyDescent="0.4">
      <c r="A82" s="2">
        <f t="shared" si="2"/>
        <v>7694.8247902261219</v>
      </c>
      <c r="B82" s="2">
        <f t="shared" si="3"/>
        <v>-82.776740000000004</v>
      </c>
      <c r="C82" s="5">
        <f t="shared" si="4"/>
        <v>0.93930966677564964</v>
      </c>
      <c r="D82" s="2">
        <v>-82.776740000000004</v>
      </c>
      <c r="E82">
        <f t="shared" si="5"/>
        <v>7695</v>
      </c>
    </row>
    <row r="83" spans="1:8" x14ac:dyDescent="0.4">
      <c r="A83" s="2">
        <f t="shared" si="2"/>
        <v>7818.4318865787436</v>
      </c>
      <c r="B83" s="2">
        <f t="shared" si="3"/>
        <v>-83.277889999999999</v>
      </c>
      <c r="C83" s="5">
        <f t="shared" si="4"/>
        <v>0.95439842365463179</v>
      </c>
      <c r="D83" s="2">
        <v>-83.277889999999999</v>
      </c>
      <c r="E83">
        <f t="shared" si="5"/>
        <v>7818</v>
      </c>
    </row>
    <row r="84" spans="1:8" x14ac:dyDescent="0.4">
      <c r="A84" s="2">
        <v>8192</v>
      </c>
      <c r="B84" s="2">
        <v>-85</v>
      </c>
      <c r="C84" s="5">
        <f t="shared" si="4"/>
        <v>1</v>
      </c>
      <c r="D84" s="2">
        <v>-85</v>
      </c>
      <c r="E84">
        <f t="shared" si="5"/>
        <v>8192</v>
      </c>
    </row>
    <row r="85" spans="1:8" x14ac:dyDescent="0.4">
      <c r="A85" s="2">
        <v>0</v>
      </c>
      <c r="B85" s="2">
        <v>85</v>
      </c>
      <c r="C85" s="5">
        <f t="shared" si="4"/>
        <v>0</v>
      </c>
      <c r="D85" s="2">
        <v>85</v>
      </c>
      <c r="E85">
        <f t="shared" si="5"/>
        <v>0</v>
      </c>
    </row>
    <row r="86" spans="1:8" x14ac:dyDescent="0.4">
      <c r="A86">
        <f>A84/2</f>
        <v>4096</v>
      </c>
      <c r="B86">
        <v>0</v>
      </c>
      <c r="C86" s="5">
        <f t="shared" si="4"/>
        <v>0.5</v>
      </c>
      <c r="D86">
        <v>0</v>
      </c>
      <c r="E86">
        <f t="shared" si="5"/>
        <v>4096</v>
      </c>
    </row>
    <row r="88" spans="1:8" x14ac:dyDescent="0.4">
      <c r="H88">
        <f>A86*2</f>
        <v>8192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BD8-0EC7-4995-9611-33E27F228DBC}">
  <dimension ref="A1:B41"/>
  <sheetViews>
    <sheetView topLeftCell="A2" workbookViewId="0">
      <selection activeCell="B6" sqref="B6"/>
    </sheetView>
  </sheetViews>
  <sheetFormatPr defaultRowHeight="14.6" x14ac:dyDescent="0.4"/>
  <sheetData>
    <row r="1" spans="1:2" x14ac:dyDescent="0.4">
      <c r="A1">
        <v>5984.7222222222199</v>
      </c>
      <c r="B1">
        <v>-63.575870000000002</v>
      </c>
    </row>
    <row r="2" spans="1:2" x14ac:dyDescent="0.4">
      <c r="A2">
        <v>5845.1388888888796</v>
      </c>
      <c r="B2">
        <v>-60.723790000000001</v>
      </c>
    </row>
    <row r="3" spans="1:2" x14ac:dyDescent="0.4">
      <c r="A3">
        <v>5590.2777777777701</v>
      </c>
      <c r="B3">
        <v>-54.782330000000002</v>
      </c>
    </row>
    <row r="4" spans="1:2" x14ac:dyDescent="0.4">
      <c r="A4">
        <v>5497.9166666666597</v>
      </c>
      <c r="B4">
        <v>-52.330469999999998</v>
      </c>
    </row>
    <row r="5" spans="1:2" x14ac:dyDescent="0.4">
      <c r="A5">
        <v>5198.6111111111104</v>
      </c>
      <c r="B5">
        <v>-43.591650000000001</v>
      </c>
    </row>
    <row r="6" spans="1:2" x14ac:dyDescent="0.4">
      <c r="A6">
        <v>5195.1388888888796</v>
      </c>
      <c r="B6">
        <v>-43.494999999999997</v>
      </c>
    </row>
    <row r="7" spans="1:2" x14ac:dyDescent="0.4">
      <c r="A7">
        <v>5124.3055555555502</v>
      </c>
      <c r="B7">
        <v>-41.288359999999997</v>
      </c>
    </row>
    <row r="8" spans="1:2" x14ac:dyDescent="0.4">
      <c r="A8">
        <v>4926.3888888888796</v>
      </c>
      <c r="B8">
        <v>-34.288670000000003</v>
      </c>
    </row>
    <row r="9" spans="1:2" x14ac:dyDescent="0.4">
      <c r="A9">
        <v>4430.5555555555502</v>
      </c>
      <c r="B9">
        <v>-14.60797</v>
      </c>
    </row>
    <row r="10" spans="1:2" x14ac:dyDescent="0.4">
      <c r="A10">
        <v>4284.7222222222199</v>
      </c>
      <c r="B10">
        <v>-8.2906300000000002</v>
      </c>
    </row>
    <row r="11" spans="1:2" x14ac:dyDescent="0.4">
      <c r="A11">
        <v>3924.3055555555502</v>
      </c>
      <c r="B11">
        <v>7.5207199999999998</v>
      </c>
    </row>
    <row r="12" spans="1:2" x14ac:dyDescent="0.4">
      <c r="A12">
        <v>3886.7564741991</v>
      </c>
      <c r="B12">
        <v>8.5713200000000001</v>
      </c>
    </row>
    <row r="13" spans="1:2" x14ac:dyDescent="0.4">
      <c r="A13">
        <v>3855.5555555555502</v>
      </c>
      <c r="B13">
        <v>10.478579999999999</v>
      </c>
    </row>
    <row r="14" spans="1:2" x14ac:dyDescent="0.4">
      <c r="A14">
        <v>3817.3611111111099</v>
      </c>
      <c r="B14">
        <v>12.087949999999999</v>
      </c>
    </row>
    <row r="15" spans="1:2" x14ac:dyDescent="0.4">
      <c r="A15">
        <v>3590.2777777777701</v>
      </c>
      <c r="B15">
        <v>21.570830000000001</v>
      </c>
    </row>
    <row r="16" spans="1:2" x14ac:dyDescent="0.4">
      <c r="A16">
        <v>3590.2777777777701</v>
      </c>
      <c r="B16">
        <v>21.617159999999998</v>
      </c>
    </row>
    <row r="17" spans="1:2" x14ac:dyDescent="0.4">
      <c r="A17">
        <v>3559.7222222222199</v>
      </c>
      <c r="B17">
        <v>22.954319999999999</v>
      </c>
    </row>
    <row r="18" spans="1:2" x14ac:dyDescent="0.4">
      <c r="A18">
        <v>3559.7222222222199</v>
      </c>
      <c r="B18">
        <v>23.065629999999999</v>
      </c>
    </row>
    <row r="19" spans="1:2" x14ac:dyDescent="0.4">
      <c r="A19">
        <v>3285.2019386163402</v>
      </c>
      <c r="B19">
        <v>33.34986</v>
      </c>
    </row>
    <row r="20" spans="1:2" x14ac:dyDescent="0.4">
      <c r="A20">
        <v>3193.0555555555502</v>
      </c>
      <c r="B20">
        <v>36.693820000000002</v>
      </c>
    </row>
    <row r="21" spans="1:2" x14ac:dyDescent="0.4">
      <c r="A21">
        <v>3104.1666666666601</v>
      </c>
      <c r="B21">
        <v>39.849730000000001</v>
      </c>
    </row>
    <row r="22" spans="1:2" x14ac:dyDescent="0.4">
      <c r="A22">
        <v>2904.1666666666601</v>
      </c>
      <c r="B22">
        <v>46.55115</v>
      </c>
    </row>
    <row r="23" spans="1:2" x14ac:dyDescent="0.4">
      <c r="A23">
        <v>2727.7777777777701</v>
      </c>
      <c r="B23">
        <v>51.172310000000003</v>
      </c>
    </row>
    <row r="24" spans="1:2" x14ac:dyDescent="0.4">
      <c r="A24">
        <v>2382</v>
      </c>
      <c r="B24">
        <v>59.925530000000002</v>
      </c>
    </row>
    <row r="25" spans="1:2" x14ac:dyDescent="0.4">
      <c r="A25">
        <v>2132.63888888888</v>
      </c>
      <c r="B25">
        <v>64.957470000000001</v>
      </c>
    </row>
    <row r="26" spans="1:2" x14ac:dyDescent="0.4">
      <c r="A26">
        <v>2075.6944444444398</v>
      </c>
      <c r="B26">
        <v>65.966380000000001</v>
      </c>
    </row>
    <row r="27" spans="1:2" x14ac:dyDescent="0.4">
      <c r="A27">
        <v>1970.13888888888</v>
      </c>
      <c r="B27">
        <v>67.836060000000003</v>
      </c>
    </row>
    <row r="28" spans="1:2" x14ac:dyDescent="0.4">
      <c r="A28">
        <v>1903.5647999999901</v>
      </c>
      <c r="B28">
        <v>68.879940000000005</v>
      </c>
    </row>
    <row r="29" spans="1:2" x14ac:dyDescent="0.4">
      <c r="A29">
        <v>1853.4722222222199</v>
      </c>
      <c r="B29">
        <v>69.662019999999998</v>
      </c>
    </row>
    <row r="30" spans="1:2" x14ac:dyDescent="0.4">
      <c r="A30">
        <v>1822.9166666666599</v>
      </c>
      <c r="B30">
        <v>70.115110000000001</v>
      </c>
    </row>
    <row r="31" spans="1:2" x14ac:dyDescent="0.4">
      <c r="A31">
        <v>1779.9421874777499</v>
      </c>
      <c r="B31">
        <v>70.63852</v>
      </c>
    </row>
    <row r="32" spans="1:2" x14ac:dyDescent="0.4">
      <c r="A32">
        <v>1788</v>
      </c>
      <c r="B32">
        <v>70.678640000000001</v>
      </c>
    </row>
    <row r="33" spans="1:2" x14ac:dyDescent="0.4">
      <c r="A33">
        <v>1767.3611111111099</v>
      </c>
      <c r="B33">
        <v>70.939850000000007</v>
      </c>
    </row>
    <row r="34" spans="1:2" x14ac:dyDescent="0.4">
      <c r="A34">
        <v>1222.3368417092499</v>
      </c>
      <c r="B34">
        <v>77.389849999999996</v>
      </c>
    </row>
    <row r="35" spans="1:2" x14ac:dyDescent="0.4">
      <c r="A35">
        <v>1041.04643372541</v>
      </c>
      <c r="B35">
        <v>78.888120000000001</v>
      </c>
    </row>
    <row r="36" spans="1:2" x14ac:dyDescent="0.4">
      <c r="A36">
        <v>969.62900027723094</v>
      </c>
      <c r="B36">
        <v>79.583939999999998</v>
      </c>
    </row>
    <row r="37" spans="1:2" x14ac:dyDescent="0.4">
      <c r="A37">
        <v>799.32588974695295</v>
      </c>
      <c r="B37">
        <v>80.907210000000006</v>
      </c>
    </row>
    <row r="38" spans="1:2" x14ac:dyDescent="0.4">
      <c r="A38">
        <v>744.38940247912103</v>
      </c>
      <c r="B38">
        <v>81.188850000000002</v>
      </c>
    </row>
    <row r="39" spans="1:2" x14ac:dyDescent="0.4">
      <c r="A39">
        <v>694.94656393807202</v>
      </c>
      <c r="B39">
        <v>81.563149999999993</v>
      </c>
    </row>
    <row r="40" spans="1:2" x14ac:dyDescent="0.4">
      <c r="A40">
        <v>497.17520977387801</v>
      </c>
      <c r="B40">
        <v>82.776740000000004</v>
      </c>
    </row>
    <row r="41" spans="1:2" x14ac:dyDescent="0.4">
      <c r="A41">
        <v>373.56811342125599</v>
      </c>
      <c r="B41">
        <v>83.277889999999999</v>
      </c>
    </row>
  </sheetData>
  <sortState xmlns:xlrd2="http://schemas.microsoft.com/office/spreadsheetml/2017/richdata2" ref="A1:B42">
    <sortCondition ref="B1"/>
  </sortState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1207-4B39-4477-9481-9EA81C390D83}">
  <dimension ref="A1:H45"/>
  <sheetViews>
    <sheetView tabSelected="1" zoomScale="79" zoomScaleNormal="79" workbookViewId="0">
      <selection activeCell="H2" sqref="H2:H45"/>
    </sheetView>
  </sheetViews>
  <sheetFormatPr defaultRowHeight="14.6" x14ac:dyDescent="0.4"/>
  <sheetData>
    <row r="1" spans="1:8" x14ac:dyDescent="0.4">
      <c r="A1" t="s">
        <v>3</v>
      </c>
      <c r="B1" t="s">
        <v>4</v>
      </c>
      <c r="C1" t="s">
        <v>5</v>
      </c>
      <c r="D1" t="s">
        <v>6</v>
      </c>
    </row>
    <row r="2" spans="1:8" x14ac:dyDescent="0.4">
      <c r="A2">
        <v>308.966399999999</v>
      </c>
      <c r="B2">
        <v>1903.5647999999901</v>
      </c>
      <c r="C2">
        <v>68.879940000000005</v>
      </c>
      <c r="D2">
        <v>-166.22076000000001</v>
      </c>
      <c r="E2">
        <f>A2/8192</f>
        <v>3.7715624999999878E-2</v>
      </c>
      <c r="F2">
        <f>D2</f>
        <v>-166.22076000000001</v>
      </c>
      <c r="G2">
        <f xml:space="preserve"> 0.0028*D2 - 0.5</f>
        <v>-0.96541812800000004</v>
      </c>
      <c r="H2">
        <f>(D2+180)/360</f>
        <v>3.8275666666666631E-2</v>
      </c>
    </row>
    <row r="3" spans="1:8" x14ac:dyDescent="0.4">
      <c r="A3">
        <v>588</v>
      </c>
      <c r="B3">
        <v>1788</v>
      </c>
      <c r="C3">
        <v>70.678640000000001</v>
      </c>
      <c r="D3">
        <v>-154.02171999999999</v>
      </c>
      <c r="E3">
        <f t="shared" ref="E3:E42" si="0">A3/8192</f>
        <v>7.177734375E-2</v>
      </c>
      <c r="F3">
        <f t="shared" ref="F3:F45" si="1">D3</f>
        <v>-154.02171999999999</v>
      </c>
      <c r="G3">
        <f t="shared" ref="G3:G45" si="2" xml:space="preserve"> 0.0028*D3 - 0.5</f>
        <v>-0.93126081599999999</v>
      </c>
      <c r="H3">
        <f t="shared" ref="H3:H45" si="3">(D3+180)/360</f>
        <v>7.2161888888888928E-2</v>
      </c>
    </row>
    <row r="4" spans="1:8" x14ac:dyDescent="0.4">
      <c r="A4">
        <v>3105.6</v>
      </c>
      <c r="B4">
        <v>2382</v>
      </c>
      <c r="C4">
        <v>59.925530000000002</v>
      </c>
      <c r="D4">
        <v>-43.523110000000003</v>
      </c>
      <c r="E4">
        <f t="shared" si="0"/>
        <v>0.37910156249999999</v>
      </c>
      <c r="F4">
        <f t="shared" si="1"/>
        <v>-43.523110000000003</v>
      </c>
      <c r="G4">
        <f t="shared" si="2"/>
        <v>-0.62186470800000004</v>
      </c>
      <c r="H4">
        <f t="shared" si="3"/>
        <v>0.37910247222222221</v>
      </c>
    </row>
    <row r="5" spans="1:8" x14ac:dyDescent="0.4">
      <c r="A5">
        <v>1592.3611111111099</v>
      </c>
      <c r="B5">
        <v>3559.7222222222199</v>
      </c>
      <c r="C5">
        <v>22.954319999999999</v>
      </c>
      <c r="D5">
        <v>-109.9945</v>
      </c>
      <c r="E5">
        <f t="shared" si="0"/>
        <v>0.19438001844618041</v>
      </c>
      <c r="F5">
        <f t="shared" si="1"/>
        <v>-109.9945</v>
      </c>
      <c r="G5">
        <f t="shared" si="2"/>
        <v>-0.80798459999999994</v>
      </c>
      <c r="H5">
        <f t="shared" si="3"/>
        <v>0.19445972222222221</v>
      </c>
    </row>
    <row r="6" spans="1:8" x14ac:dyDescent="0.4">
      <c r="A6">
        <v>1670.13888888888</v>
      </c>
      <c r="B6">
        <v>3590.2777777777701</v>
      </c>
      <c r="C6">
        <v>21.570830000000001</v>
      </c>
      <c r="D6">
        <v>-106.52785</v>
      </c>
      <c r="E6">
        <f t="shared" si="0"/>
        <v>0.20387437608506837</v>
      </c>
      <c r="F6">
        <f t="shared" si="1"/>
        <v>-106.52785</v>
      </c>
      <c r="G6">
        <f t="shared" si="2"/>
        <v>-0.79827797999999994</v>
      </c>
      <c r="H6">
        <f t="shared" si="3"/>
        <v>0.20408930555555554</v>
      </c>
    </row>
    <row r="7" spans="1:8" x14ac:dyDescent="0.4">
      <c r="A7">
        <v>2218.75</v>
      </c>
      <c r="B7">
        <v>3559.7222222222199</v>
      </c>
      <c r="C7">
        <v>23.065629999999999</v>
      </c>
      <c r="D7">
        <v>-82.281869999999998</v>
      </c>
      <c r="E7">
        <f t="shared" si="0"/>
        <v>0.270843505859375</v>
      </c>
      <c r="F7">
        <f t="shared" si="1"/>
        <v>-82.281869999999998</v>
      </c>
      <c r="G7">
        <f t="shared" si="2"/>
        <v>-0.73038923599999994</v>
      </c>
      <c r="H7">
        <f t="shared" si="3"/>
        <v>0.27143925000000002</v>
      </c>
    </row>
    <row r="8" spans="1:8" x14ac:dyDescent="0.4">
      <c r="A8">
        <v>2205.5555555555502</v>
      </c>
      <c r="B8">
        <v>3590.2777777777701</v>
      </c>
      <c r="C8">
        <v>21.617159999999998</v>
      </c>
      <c r="D8">
        <v>-83.171080000000003</v>
      </c>
      <c r="E8">
        <f t="shared" si="0"/>
        <v>0.26923285590277712</v>
      </c>
      <c r="F8">
        <f t="shared" si="1"/>
        <v>-83.171080000000003</v>
      </c>
      <c r="G8">
        <f t="shared" si="2"/>
        <v>-0.73287902400000005</v>
      </c>
      <c r="H8">
        <f t="shared" si="3"/>
        <v>0.26896922222222219</v>
      </c>
    </row>
    <row r="9" spans="1:8" x14ac:dyDescent="0.4">
      <c r="A9">
        <v>2143.75</v>
      </c>
      <c r="B9">
        <v>3817.3611111111099</v>
      </c>
      <c r="C9">
        <v>12.087949999999999</v>
      </c>
      <c r="D9">
        <v>-85.774829999999994</v>
      </c>
      <c r="E9">
        <f t="shared" si="0"/>
        <v>0.261688232421875</v>
      </c>
      <c r="F9">
        <f t="shared" si="1"/>
        <v>-85.774829999999994</v>
      </c>
      <c r="G9">
        <f t="shared" si="2"/>
        <v>-0.74016952400000002</v>
      </c>
      <c r="H9">
        <f t="shared" si="3"/>
        <v>0.26173658333333333</v>
      </c>
    </row>
    <row r="10" spans="1:8" x14ac:dyDescent="0.4">
      <c r="A10">
        <v>2276.38888888888</v>
      </c>
      <c r="B10">
        <v>3924.3055555555502</v>
      </c>
      <c r="C10">
        <v>7.5207199999999998</v>
      </c>
      <c r="D10">
        <v>-79.930099999999996</v>
      </c>
      <c r="E10">
        <f t="shared" si="0"/>
        <v>0.27787950303819337</v>
      </c>
      <c r="F10">
        <f t="shared" si="1"/>
        <v>-79.930099999999996</v>
      </c>
      <c r="G10">
        <f t="shared" si="2"/>
        <v>-0.72380427999999997</v>
      </c>
      <c r="H10">
        <f t="shared" si="3"/>
        <v>0.27797194444444445</v>
      </c>
    </row>
    <row r="11" spans="1:8" x14ac:dyDescent="0.4">
      <c r="A11">
        <v>2465.9722222222199</v>
      </c>
      <c r="B11">
        <v>3855.5555555555502</v>
      </c>
      <c r="C11">
        <v>10.478579999999999</v>
      </c>
      <c r="D11">
        <v>-71.559690000000003</v>
      </c>
      <c r="E11">
        <f t="shared" si="0"/>
        <v>0.30102199978298583</v>
      </c>
      <c r="F11">
        <f t="shared" si="1"/>
        <v>-71.559690000000003</v>
      </c>
      <c r="G11">
        <f t="shared" si="2"/>
        <v>-0.700367132</v>
      </c>
      <c r="H11">
        <f t="shared" si="3"/>
        <v>0.30122308333333331</v>
      </c>
    </row>
    <row r="12" spans="1:8" x14ac:dyDescent="0.4">
      <c r="A12">
        <v>2397.2222222222199</v>
      </c>
      <c r="B12">
        <v>5198.6111111111104</v>
      </c>
      <c r="C12">
        <v>-43.591650000000001</v>
      </c>
      <c r="D12">
        <v>-74.632289999999998</v>
      </c>
      <c r="E12">
        <f t="shared" si="0"/>
        <v>0.29262966579861083</v>
      </c>
      <c r="F12">
        <f t="shared" si="1"/>
        <v>-74.632289999999998</v>
      </c>
      <c r="G12">
        <f t="shared" si="2"/>
        <v>-0.70897041199999999</v>
      </c>
      <c r="H12">
        <f t="shared" si="3"/>
        <v>0.29268808333333335</v>
      </c>
    </row>
    <row r="13" spans="1:8" x14ac:dyDescent="0.4">
      <c r="A13">
        <v>2540.2777777777701</v>
      </c>
      <c r="B13">
        <v>5497.9166666666597</v>
      </c>
      <c r="C13">
        <v>-52.330469999999998</v>
      </c>
      <c r="D13">
        <v>-68.337260000000001</v>
      </c>
      <c r="E13">
        <f t="shared" si="0"/>
        <v>0.31009250217013795</v>
      </c>
      <c r="F13">
        <f t="shared" si="1"/>
        <v>-68.337260000000001</v>
      </c>
      <c r="G13">
        <f t="shared" si="2"/>
        <v>-0.69134432800000001</v>
      </c>
      <c r="H13">
        <f t="shared" si="3"/>
        <v>0.31017427777777778</v>
      </c>
    </row>
    <row r="14" spans="1:8" x14ac:dyDescent="0.4">
      <c r="A14">
        <v>2640.9722222222199</v>
      </c>
      <c r="B14">
        <v>5590.2777777777701</v>
      </c>
      <c r="C14">
        <v>-54.782330000000002</v>
      </c>
      <c r="D14">
        <v>-63.844299999999997</v>
      </c>
      <c r="E14">
        <f t="shared" si="0"/>
        <v>0.32238430447048583</v>
      </c>
      <c r="F14">
        <f t="shared" si="1"/>
        <v>-63.844299999999997</v>
      </c>
      <c r="G14">
        <f t="shared" si="2"/>
        <v>-0.67876404000000001</v>
      </c>
      <c r="H14">
        <f t="shared" si="3"/>
        <v>0.32265472222222219</v>
      </c>
    </row>
    <row r="15" spans="1:8" x14ac:dyDescent="0.4">
      <c r="A15">
        <v>2822.2222222222199</v>
      </c>
      <c r="B15">
        <v>5984.7222222222199</v>
      </c>
      <c r="C15">
        <v>-63.575870000000002</v>
      </c>
      <c r="D15">
        <v>-55.934139999999999</v>
      </c>
      <c r="E15">
        <f t="shared" si="0"/>
        <v>0.34450954861111083</v>
      </c>
      <c r="F15">
        <f t="shared" si="1"/>
        <v>-55.934139999999999</v>
      </c>
      <c r="G15">
        <f t="shared" si="2"/>
        <v>-0.65661559199999997</v>
      </c>
      <c r="H15">
        <f t="shared" si="3"/>
        <v>0.34462738888888889</v>
      </c>
    </row>
    <row r="16" spans="1:8" x14ac:dyDescent="0.4">
      <c r="A16">
        <v>3081.25</v>
      </c>
      <c r="B16">
        <v>5845.1388888888796</v>
      </c>
      <c r="C16">
        <v>-60.723790000000001</v>
      </c>
      <c r="D16">
        <v>-44.472540000000002</v>
      </c>
      <c r="E16">
        <f t="shared" si="0"/>
        <v>0.376129150390625</v>
      </c>
      <c r="F16">
        <f t="shared" si="1"/>
        <v>-44.472540000000002</v>
      </c>
      <c r="G16">
        <f t="shared" si="2"/>
        <v>-0.62452311199999999</v>
      </c>
      <c r="H16">
        <f t="shared" si="3"/>
        <v>0.37646516666666663</v>
      </c>
    </row>
    <row r="17" spans="1:8" x14ac:dyDescent="0.4">
      <c r="A17">
        <v>8065.9722222222199</v>
      </c>
      <c r="B17">
        <v>5124.3055555555502</v>
      </c>
      <c r="C17">
        <v>-41.288359999999997</v>
      </c>
      <c r="D17">
        <v>174.56916000000001</v>
      </c>
      <c r="E17">
        <f t="shared" si="0"/>
        <v>0.98461574978298583</v>
      </c>
      <c r="F17">
        <f t="shared" si="1"/>
        <v>174.56916000000001</v>
      </c>
      <c r="G17">
        <f t="shared" si="2"/>
        <v>-1.1206351999999975E-2</v>
      </c>
      <c r="H17">
        <f t="shared" si="3"/>
        <v>0.98491433333333334</v>
      </c>
    </row>
    <row r="18" spans="1:8" x14ac:dyDescent="0.4">
      <c r="A18">
        <v>7425</v>
      </c>
      <c r="B18">
        <v>5195.1388888888796</v>
      </c>
      <c r="C18">
        <v>-43.494999999999997</v>
      </c>
      <c r="D18">
        <v>146.35626999999999</v>
      </c>
      <c r="E18">
        <f t="shared" si="0"/>
        <v>0.9063720703125</v>
      </c>
      <c r="F18">
        <f t="shared" si="1"/>
        <v>146.35626999999999</v>
      </c>
      <c r="G18">
        <f t="shared" si="2"/>
        <v>-9.0202443999999993E-2</v>
      </c>
      <c r="H18">
        <f t="shared" si="3"/>
        <v>0.90654519444444448</v>
      </c>
    </row>
    <row r="19" spans="1:8" x14ac:dyDescent="0.4">
      <c r="A19">
        <v>7228.4722222222199</v>
      </c>
      <c r="B19">
        <v>4284.7222222222199</v>
      </c>
      <c r="C19">
        <v>-8.2906300000000002</v>
      </c>
      <c r="D19">
        <v>138.09456</v>
      </c>
      <c r="E19">
        <f t="shared" si="0"/>
        <v>0.88238186306423583</v>
      </c>
      <c r="F19">
        <f t="shared" si="1"/>
        <v>138.09456</v>
      </c>
      <c r="G19">
        <f t="shared" si="2"/>
        <v>-0.11333523200000001</v>
      </c>
      <c r="H19">
        <f t="shared" si="3"/>
        <v>0.88359600000000005</v>
      </c>
    </row>
    <row r="20" spans="1:8" x14ac:dyDescent="0.4">
      <c r="H20">
        <f t="shared" si="3"/>
        <v>0.5</v>
      </c>
    </row>
    <row r="21" spans="1:8" x14ac:dyDescent="0.4">
      <c r="A21">
        <v>7656.9444444444398</v>
      </c>
      <c r="B21">
        <v>2727.7777777777701</v>
      </c>
      <c r="C21">
        <v>51.172310000000003</v>
      </c>
      <c r="D21">
        <v>156.66297</v>
      </c>
      <c r="E21">
        <f t="shared" si="0"/>
        <v>0.93468560112847165</v>
      </c>
      <c r="F21">
        <f t="shared" si="1"/>
        <v>156.66297</v>
      </c>
      <c r="G21">
        <f t="shared" si="2"/>
        <v>-6.1343684000000009E-2</v>
      </c>
      <c r="H21">
        <f t="shared" si="3"/>
        <v>0.93517491666666663</v>
      </c>
    </row>
    <row r="22" spans="1:8" x14ac:dyDescent="0.4">
      <c r="A22">
        <v>2050.6944444444398</v>
      </c>
      <c r="B22">
        <v>2075.6944444444398</v>
      </c>
      <c r="C22">
        <v>65.966380000000001</v>
      </c>
      <c r="D22">
        <v>-89.744709999999998</v>
      </c>
      <c r="E22">
        <f t="shared" si="0"/>
        <v>0.25032891167534665</v>
      </c>
      <c r="F22">
        <f t="shared" si="1"/>
        <v>-89.744709999999998</v>
      </c>
      <c r="G22">
        <f t="shared" si="2"/>
        <v>-0.75128518799999999</v>
      </c>
      <c r="H22">
        <f t="shared" si="3"/>
        <v>0.2507091388888889</v>
      </c>
    </row>
    <row r="23" spans="1:8" x14ac:dyDescent="0.4">
      <c r="A23">
        <v>3590.2777777777701</v>
      </c>
      <c r="B23">
        <v>1822.9166666666599</v>
      </c>
      <c r="C23">
        <v>70.115110000000001</v>
      </c>
      <c r="D23">
        <v>-22.094999999999999</v>
      </c>
      <c r="E23">
        <f t="shared" si="0"/>
        <v>0.43826633029513795</v>
      </c>
      <c r="F23">
        <f t="shared" si="1"/>
        <v>-22.094999999999999</v>
      </c>
      <c r="G23">
        <f t="shared" si="2"/>
        <v>-0.56186599999999998</v>
      </c>
      <c r="H23">
        <f t="shared" si="3"/>
        <v>0.43862499999999999</v>
      </c>
    </row>
    <row r="24" spans="1:8" x14ac:dyDescent="0.4">
      <c r="A24">
        <v>4386.1111111111104</v>
      </c>
      <c r="B24">
        <v>1970.13888888888</v>
      </c>
      <c r="C24">
        <v>67.836060000000003</v>
      </c>
      <c r="D24">
        <v>12.86124</v>
      </c>
      <c r="E24">
        <f t="shared" si="0"/>
        <v>0.53541395399305547</v>
      </c>
      <c r="F24">
        <f t="shared" si="1"/>
        <v>12.86124</v>
      </c>
      <c r="G24">
        <f t="shared" si="2"/>
        <v>-0.46398852800000001</v>
      </c>
      <c r="H24">
        <f t="shared" si="3"/>
        <v>0.53572566666666666</v>
      </c>
    </row>
    <row r="25" spans="1:8" x14ac:dyDescent="0.4">
      <c r="A25">
        <v>4702.0833333333303</v>
      </c>
      <c r="B25">
        <v>1767.3611111111099</v>
      </c>
      <c r="C25">
        <v>70.939850000000007</v>
      </c>
      <c r="D25">
        <v>26.660070000000001</v>
      </c>
      <c r="E25">
        <f t="shared" si="0"/>
        <v>0.5739847819010413</v>
      </c>
      <c r="F25">
        <f t="shared" si="1"/>
        <v>26.660070000000001</v>
      </c>
      <c r="G25">
        <f t="shared" si="2"/>
        <v>-0.425351804</v>
      </c>
      <c r="H25">
        <f t="shared" si="3"/>
        <v>0.57405574999999998</v>
      </c>
    </row>
    <row r="26" spans="1:8" x14ac:dyDescent="0.4">
      <c r="A26">
        <v>4645.1388888888796</v>
      </c>
      <c r="B26">
        <v>1853.4722222222199</v>
      </c>
      <c r="C26">
        <v>69.662019999999998</v>
      </c>
      <c r="D26">
        <v>24.217960000000001</v>
      </c>
      <c r="E26">
        <f t="shared" si="0"/>
        <v>0.56703355577256831</v>
      </c>
      <c r="F26">
        <f t="shared" si="1"/>
        <v>24.217960000000001</v>
      </c>
      <c r="G26">
        <f t="shared" si="2"/>
        <v>-0.432189712</v>
      </c>
      <c r="H26">
        <f t="shared" si="3"/>
        <v>0.56727211111111109</v>
      </c>
    </row>
    <row r="27" spans="1:8" x14ac:dyDescent="0.4">
      <c r="A27">
        <v>4659.7222222222199</v>
      </c>
      <c r="B27">
        <v>2132.63888888888</v>
      </c>
      <c r="C27">
        <v>64.957470000000001</v>
      </c>
      <c r="D27">
        <v>24.833200000000001</v>
      </c>
      <c r="E27">
        <f t="shared" si="0"/>
        <v>0.56881374782986083</v>
      </c>
      <c r="F27">
        <f t="shared" si="1"/>
        <v>24.833200000000001</v>
      </c>
      <c r="G27">
        <f t="shared" si="2"/>
        <v>-0.43046704000000002</v>
      </c>
      <c r="H27">
        <f t="shared" si="3"/>
        <v>0.56898111111111116</v>
      </c>
    </row>
    <row r="28" spans="1:8" x14ac:dyDescent="0.4">
      <c r="A28">
        <v>4513.1944444444398</v>
      </c>
      <c r="B28">
        <v>3104.1666666666601</v>
      </c>
      <c r="C28">
        <v>39.849730000000001</v>
      </c>
      <c r="D28">
        <v>18.38167</v>
      </c>
      <c r="E28">
        <f t="shared" si="0"/>
        <v>0.55092705620659665</v>
      </c>
      <c r="F28">
        <f t="shared" si="1"/>
        <v>18.38167</v>
      </c>
      <c r="G28">
        <f t="shared" si="2"/>
        <v>-0.44853132400000001</v>
      </c>
      <c r="H28">
        <f t="shared" si="3"/>
        <v>0.55106019444444443</v>
      </c>
    </row>
    <row r="29" spans="1:8" x14ac:dyDescent="0.4">
      <c r="A29">
        <v>4439.5833333333303</v>
      </c>
      <c r="B29">
        <v>3193.0555555555502</v>
      </c>
      <c r="C29">
        <v>36.693820000000002</v>
      </c>
      <c r="D29">
        <v>15.129720000000001</v>
      </c>
      <c r="E29">
        <f t="shared" si="0"/>
        <v>0.5419413248697913</v>
      </c>
      <c r="F29">
        <f t="shared" si="1"/>
        <v>15.129720000000001</v>
      </c>
      <c r="G29">
        <f t="shared" si="2"/>
        <v>-0.45763678400000002</v>
      </c>
      <c r="H29">
        <f t="shared" si="3"/>
        <v>0.54202699999999993</v>
      </c>
    </row>
    <row r="30" spans="1:8" x14ac:dyDescent="0.4">
      <c r="A30">
        <v>4897.9166666666597</v>
      </c>
      <c r="B30">
        <v>4430.5555555555502</v>
      </c>
      <c r="C30">
        <v>-14.60797</v>
      </c>
      <c r="D30">
        <v>35.299059999999997</v>
      </c>
      <c r="E30">
        <f t="shared" si="0"/>
        <v>0.59789021809895748</v>
      </c>
      <c r="F30">
        <f t="shared" si="1"/>
        <v>35.299059999999997</v>
      </c>
      <c r="G30">
        <f t="shared" si="2"/>
        <v>-0.40116263200000002</v>
      </c>
      <c r="H30">
        <f t="shared" si="3"/>
        <v>0.59805294444444446</v>
      </c>
    </row>
    <row r="31" spans="1:8" x14ac:dyDescent="0.4">
      <c r="A31">
        <v>4515.2777777777701</v>
      </c>
      <c r="B31">
        <v>4926.3888888888796</v>
      </c>
      <c r="C31">
        <v>-34.288670000000003</v>
      </c>
      <c r="D31">
        <v>18.468319999999999</v>
      </c>
      <c r="E31">
        <f t="shared" si="0"/>
        <v>0.55118136935763795</v>
      </c>
      <c r="F31">
        <f t="shared" si="1"/>
        <v>18.468319999999999</v>
      </c>
      <c r="G31">
        <f t="shared" si="2"/>
        <v>-0.44828870399999998</v>
      </c>
      <c r="H31">
        <f t="shared" si="3"/>
        <v>0.55130088888888895</v>
      </c>
    </row>
    <row r="32" spans="1:8" x14ac:dyDescent="0.4">
      <c r="A32">
        <v>5400.2566984278601</v>
      </c>
      <c r="B32">
        <v>1779.9421874777499</v>
      </c>
      <c r="C32">
        <v>70.63852</v>
      </c>
      <c r="D32">
        <v>57.464689999999997</v>
      </c>
      <c r="E32">
        <f t="shared" si="0"/>
        <v>0.65921102275730714</v>
      </c>
      <c r="F32">
        <f t="shared" si="1"/>
        <v>57.464689999999997</v>
      </c>
      <c r="G32">
        <f t="shared" si="2"/>
        <v>-0.339098868</v>
      </c>
      <c r="H32">
        <f t="shared" si="3"/>
        <v>0.65962413888888882</v>
      </c>
    </row>
    <row r="33" spans="1:8" x14ac:dyDescent="0.4">
      <c r="A33">
        <v>6477.0118488773696</v>
      </c>
      <c r="B33">
        <v>3886.7564741991</v>
      </c>
      <c r="C33">
        <v>8.5713200000000001</v>
      </c>
      <c r="D33">
        <v>104.83774</v>
      </c>
      <c r="E33">
        <f t="shared" si="0"/>
        <v>0.79065086045866328</v>
      </c>
      <c r="F33">
        <f t="shared" si="1"/>
        <v>104.83774</v>
      </c>
      <c r="G33">
        <f t="shared" si="2"/>
        <v>-0.20645432800000002</v>
      </c>
      <c r="H33">
        <f t="shared" si="3"/>
        <v>0.79121594444444443</v>
      </c>
    </row>
    <row r="34" spans="1:8" x14ac:dyDescent="0.4">
      <c r="A34">
        <v>6971.4402342878502</v>
      </c>
      <c r="B34">
        <v>3285.2019386163402</v>
      </c>
      <c r="C34">
        <v>33.34986</v>
      </c>
      <c r="D34">
        <v>126.7225</v>
      </c>
      <c r="E34">
        <f t="shared" si="0"/>
        <v>0.85100588797459109</v>
      </c>
      <c r="F34">
        <f t="shared" si="1"/>
        <v>126.7225</v>
      </c>
      <c r="G34">
        <f t="shared" si="2"/>
        <v>-0.145177</v>
      </c>
      <c r="H34">
        <f t="shared" si="3"/>
        <v>0.85200694444444436</v>
      </c>
    </row>
    <row r="35" spans="1:8" x14ac:dyDescent="0.4">
      <c r="A35">
        <v>2939.102068829</v>
      </c>
      <c r="B35">
        <v>497.17520977387801</v>
      </c>
      <c r="C35">
        <v>82.776740000000004</v>
      </c>
      <c r="D35">
        <v>-50.527790000000003</v>
      </c>
      <c r="E35">
        <f t="shared" si="0"/>
        <v>0.35877710801135254</v>
      </c>
      <c r="F35">
        <f t="shared" si="1"/>
        <v>-50.527790000000003</v>
      </c>
      <c r="G35">
        <f t="shared" si="2"/>
        <v>-0.64147781199999998</v>
      </c>
      <c r="H35">
        <f t="shared" si="3"/>
        <v>0.35964502777777774</v>
      </c>
    </row>
    <row r="36" spans="1:8" x14ac:dyDescent="0.4">
      <c r="B36">
        <v>373.56811342125599</v>
      </c>
      <c r="C36">
        <v>83.277889999999999</v>
      </c>
      <c r="H36">
        <f t="shared" si="3"/>
        <v>0.5</v>
      </c>
    </row>
    <row r="37" spans="1:8" x14ac:dyDescent="0.4">
      <c r="A37">
        <v>2472.1419270524302</v>
      </c>
      <c r="B37">
        <v>1222.3368417092499</v>
      </c>
      <c r="C37">
        <v>77.389849999999996</v>
      </c>
      <c r="D37">
        <v>-71.190749999999994</v>
      </c>
      <c r="E37">
        <f t="shared" si="0"/>
        <v>0.30177513757964236</v>
      </c>
      <c r="F37">
        <f t="shared" si="1"/>
        <v>-71.190749999999994</v>
      </c>
      <c r="G37">
        <f t="shared" si="2"/>
        <v>-0.69933409999999996</v>
      </c>
      <c r="H37">
        <f t="shared" si="3"/>
        <v>0.30224791666666667</v>
      </c>
    </row>
    <row r="38" spans="1:8" x14ac:dyDescent="0.4">
      <c r="A38">
        <v>6155.63339836055</v>
      </c>
      <c r="B38">
        <v>744.38940247912103</v>
      </c>
      <c r="C38">
        <v>81.188850000000002</v>
      </c>
      <c r="D38">
        <v>90.770780000000002</v>
      </c>
      <c r="E38">
        <f t="shared" si="0"/>
        <v>0.75142009257330933</v>
      </c>
      <c r="F38">
        <f t="shared" si="1"/>
        <v>90.770780000000002</v>
      </c>
      <c r="G38">
        <f t="shared" si="2"/>
        <v>-0.24584181599999999</v>
      </c>
      <c r="H38">
        <f t="shared" si="3"/>
        <v>0.75214105555555555</v>
      </c>
    </row>
    <row r="39" spans="1:8" x14ac:dyDescent="0.4">
      <c r="A39">
        <v>6433.0626590631</v>
      </c>
      <c r="B39">
        <v>1041.04643372541</v>
      </c>
      <c r="C39">
        <v>78.888120000000001</v>
      </c>
      <c r="D39">
        <v>102.81180000000001</v>
      </c>
      <c r="E39">
        <f t="shared" si="0"/>
        <v>0.78528596912391357</v>
      </c>
      <c r="F39">
        <f t="shared" si="1"/>
        <v>102.81180000000001</v>
      </c>
      <c r="G39">
        <f t="shared" si="2"/>
        <v>-0.21212695999999998</v>
      </c>
      <c r="H39">
        <f t="shared" si="3"/>
        <v>0.78558833333333333</v>
      </c>
    </row>
    <row r="40" spans="1:8" x14ac:dyDescent="0.4">
      <c r="A40">
        <v>5900.1787325651303</v>
      </c>
      <c r="B40">
        <v>799.32588974695295</v>
      </c>
      <c r="C40">
        <v>80.907210000000006</v>
      </c>
      <c r="D40">
        <v>79.857330000000005</v>
      </c>
      <c r="E40">
        <f t="shared" si="0"/>
        <v>0.72023666169007938</v>
      </c>
      <c r="F40">
        <f t="shared" si="1"/>
        <v>79.857330000000005</v>
      </c>
      <c r="G40">
        <f t="shared" si="2"/>
        <v>-0.27639947599999998</v>
      </c>
      <c r="H40">
        <f t="shared" si="3"/>
        <v>0.72182591666666662</v>
      </c>
    </row>
    <row r="41" spans="1:8" x14ac:dyDescent="0.4">
      <c r="A41">
        <v>5837.0017722071298</v>
      </c>
      <c r="B41">
        <v>969.62900027723094</v>
      </c>
      <c r="C41">
        <v>79.583939999999998</v>
      </c>
      <c r="D41">
        <v>76.869050000000001</v>
      </c>
      <c r="E41">
        <f t="shared" si="0"/>
        <v>0.71252463039637814</v>
      </c>
      <c r="F41">
        <f t="shared" si="1"/>
        <v>76.869050000000001</v>
      </c>
      <c r="G41">
        <f t="shared" si="2"/>
        <v>-0.28476666</v>
      </c>
      <c r="H41">
        <f t="shared" si="3"/>
        <v>0.71352513888888891</v>
      </c>
    </row>
    <row r="42" spans="1:8" x14ac:dyDescent="0.4">
      <c r="A42">
        <v>5501.8891998733498</v>
      </c>
      <c r="B42">
        <v>694.94656393807202</v>
      </c>
      <c r="C42">
        <v>81.563149999999993</v>
      </c>
      <c r="D42">
        <v>62.103430000000003</v>
      </c>
      <c r="E42">
        <f t="shared" si="0"/>
        <v>0.67161733396891476</v>
      </c>
      <c r="F42">
        <f t="shared" si="1"/>
        <v>62.103430000000003</v>
      </c>
      <c r="G42">
        <f t="shared" si="2"/>
        <v>-0.32611039600000002</v>
      </c>
      <c r="H42">
        <f t="shared" si="3"/>
        <v>0.67250952777777784</v>
      </c>
    </row>
    <row r="43" spans="1:8" x14ac:dyDescent="0.4">
      <c r="A43">
        <v>0</v>
      </c>
      <c r="D43">
        <v>-180</v>
      </c>
      <c r="E43">
        <v>0</v>
      </c>
      <c r="F43">
        <f t="shared" si="1"/>
        <v>-180</v>
      </c>
      <c r="G43">
        <f t="shared" si="2"/>
        <v>-1.004</v>
      </c>
      <c r="H43">
        <f t="shared" si="3"/>
        <v>0</v>
      </c>
    </row>
    <row r="44" spans="1:8" x14ac:dyDescent="0.4">
      <c r="A44">
        <v>8192</v>
      </c>
      <c r="D44">
        <v>180</v>
      </c>
      <c r="E44">
        <v>1</v>
      </c>
      <c r="F44">
        <f t="shared" si="1"/>
        <v>180</v>
      </c>
      <c r="G44">
        <f t="shared" si="2"/>
        <v>4.0000000000000036E-3</v>
      </c>
      <c r="H44">
        <f t="shared" si="3"/>
        <v>1</v>
      </c>
    </row>
    <row r="45" spans="1:8" x14ac:dyDescent="0.4">
      <c r="A45">
        <f>A44/2</f>
        <v>4096</v>
      </c>
      <c r="D45">
        <v>0</v>
      </c>
      <c r="E45">
        <v>0.5</v>
      </c>
      <c r="F45">
        <f t="shared" si="1"/>
        <v>0</v>
      </c>
      <c r="G45">
        <f t="shared" si="2"/>
        <v>-0.5</v>
      </c>
      <c r="H45">
        <f t="shared" si="3"/>
        <v>0.5</v>
      </c>
    </row>
  </sheetData>
  <conditionalFormatting sqref="H2:H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9855-03B2-48D1-9D03-0446BA810EF6}">
  <dimension ref="A1:H185"/>
  <sheetViews>
    <sheetView workbookViewId="0">
      <selection activeCell="H14" sqref="H14"/>
    </sheetView>
  </sheetViews>
  <sheetFormatPr defaultRowHeight="14.6" x14ac:dyDescent="0.4"/>
  <cols>
    <col min="1" max="1" width="16.4609375" style="3" bestFit="1" customWidth="1"/>
    <col min="5" max="5" width="22.23046875" style="4" bestFit="1" customWidth="1"/>
  </cols>
  <sheetData>
    <row r="1" spans="1:8" x14ac:dyDescent="0.4">
      <c r="A1" s="1">
        <v>4096.0000000030996</v>
      </c>
      <c r="C1" t="s">
        <v>7</v>
      </c>
      <c r="D1" t="s">
        <v>8</v>
      </c>
      <c r="E1" s="4" t="s">
        <v>8</v>
      </c>
      <c r="H1" t="s">
        <v>9</v>
      </c>
    </row>
    <row r="2" spans="1:8" x14ac:dyDescent="0.4">
      <c r="A2" s="1">
        <v>-23.733374755718401</v>
      </c>
      <c r="C2">
        <v>-90</v>
      </c>
      <c r="D2">
        <f>E2/8192</f>
        <v>1.1764872145666778</v>
      </c>
      <c r="E2" s="4">
        <f t="shared" ref="E2:E33" si="0">a+b*C2+cc*C2^2+d*C2^3+e*C2^4+f*C2^5+g*C2^6+h*C2^7+i*C2^8+j*C2^9</f>
        <v>9637.7832617302247</v>
      </c>
      <c r="F2">
        <f>C2*PI()/180</f>
        <v>-1.5707963267948966</v>
      </c>
      <c r="G2">
        <f>N(TAN((PI()/4)+(F2/2)))</f>
        <v>0</v>
      </c>
      <c r="H2">
        <f t="shared" ref="H2:H33" si="1">(mapHeight/2)-(mapWidth*G2/(2*PI()))</f>
        <v>4096</v>
      </c>
    </row>
    <row r="3" spans="1:8" x14ac:dyDescent="0.4">
      <c r="A3" s="1">
        <v>-2.4727976469258798E-11</v>
      </c>
      <c r="C3">
        <v>-89</v>
      </c>
      <c r="D3">
        <f t="shared" ref="D3:D66" si="2">E3/8192</f>
        <v>1.13269402288948</v>
      </c>
      <c r="E3" s="4">
        <f t="shared" si="0"/>
        <v>9279.0294355106198</v>
      </c>
      <c r="F3">
        <f t="shared" ref="F3:F66" si="3">C3*PI()/180</f>
        <v>-1.5533430342749535</v>
      </c>
      <c r="G3">
        <f t="shared" ref="G3:G66" si="4">N(TAN((PI()/4)+(F3/2)))</f>
        <v>8.7268677907586904E-3</v>
      </c>
      <c r="H3">
        <f t="shared" si="1"/>
        <v>4084.6219333909817</v>
      </c>
    </row>
    <row r="4" spans="1:8" x14ac:dyDescent="0.4">
      <c r="A4" s="1">
        <v>1.2258461995026801E-3</v>
      </c>
      <c r="C4">
        <v>-88</v>
      </c>
      <c r="D4">
        <f t="shared" si="2"/>
        <v>1.0932385279791539</v>
      </c>
      <c r="E4" s="4">
        <f t="shared" si="0"/>
        <v>8955.8100212052286</v>
      </c>
      <c r="F4">
        <f t="shared" si="3"/>
        <v>-1.5358897417550099</v>
      </c>
      <c r="G4">
        <f t="shared" si="4"/>
        <v>1.745506492821761E-2</v>
      </c>
      <c r="H4">
        <f t="shared" si="1"/>
        <v>4073.2421335833328</v>
      </c>
    </row>
    <row r="5" spans="1:8" x14ac:dyDescent="0.4">
      <c r="A5" s="1">
        <v>3.1700065464366898E-14</v>
      </c>
      <c r="C5">
        <v>-87</v>
      </c>
      <c r="D5">
        <f t="shared" si="2"/>
        <v>1.0576885636681588</v>
      </c>
      <c r="E5" s="4">
        <f t="shared" si="0"/>
        <v>8664.5847135695567</v>
      </c>
      <c r="F5">
        <f t="shared" si="3"/>
        <v>-1.5184364492350666</v>
      </c>
      <c r="G5">
        <f t="shared" si="4"/>
        <v>2.6185921569186966E-2</v>
      </c>
      <c r="H5">
        <f t="shared" si="1"/>
        <v>4061.8588663222044</v>
      </c>
    </row>
    <row r="6" spans="1:8" x14ac:dyDescent="0.4">
      <c r="A6" s="1">
        <v>-1.62837974806272E-6</v>
      </c>
      <c r="C6">
        <v>-86</v>
      </c>
      <c r="D6">
        <f t="shared" si="2"/>
        <v>1.0256485562941309</v>
      </c>
      <c r="E6" s="4">
        <f t="shared" si="0"/>
        <v>8402.1129731615201</v>
      </c>
      <c r="F6">
        <f t="shared" si="3"/>
        <v>-1.5009831567151233</v>
      </c>
      <c r="G6">
        <f t="shared" si="4"/>
        <v>3.4920769491747779E-2</v>
      </c>
      <c r="H6">
        <f t="shared" si="1"/>
        <v>4050.4703952389382</v>
      </c>
    </row>
    <row r="7" spans="1:8" x14ac:dyDescent="0.4">
      <c r="A7" s="1">
        <v>-1.41058873095289E-17</v>
      </c>
      <c r="C7">
        <v>-85</v>
      </c>
      <c r="D7">
        <f t="shared" si="2"/>
        <v>0.99675703813188599</v>
      </c>
      <c r="E7" s="4">
        <f t="shared" si="0"/>
        <v>8165.43365637641</v>
      </c>
      <c r="F7">
        <f t="shared" si="3"/>
        <v>-1.4835298641951802</v>
      </c>
      <c r="G7">
        <f t="shared" si="4"/>
        <v>4.366094290851201E-2</v>
      </c>
      <c r="H7">
        <f t="shared" si="1"/>
        <v>4039.0749807907414</v>
      </c>
    </row>
    <row r="8" spans="1:8" x14ac:dyDescent="0.4">
      <c r="A8" s="1">
        <v>3.5868973175747199E-10</v>
      </c>
      <c r="C8">
        <v>-84</v>
      </c>
      <c r="D8">
        <f t="shared" si="2"/>
        <v>0.97068429023214087</v>
      </c>
      <c r="E8" s="4">
        <f t="shared" si="0"/>
        <v>7951.845705581698</v>
      </c>
      <c r="F8">
        <f t="shared" si="3"/>
        <v>-1.4660765716752369</v>
      </c>
      <c r="G8">
        <f t="shared" si="4"/>
        <v>5.2407779283041162E-2</v>
      </c>
      <c r="H8">
        <f t="shared" si="1"/>
        <v>4027.6708791962419</v>
      </c>
    </row>
    <row r="9" spans="1:8" x14ac:dyDescent="0.4">
      <c r="A9" s="1">
        <v>2.4989110519225199E-21</v>
      </c>
      <c r="C9">
        <v>-83</v>
      </c>
      <c r="D9">
        <f t="shared" si="2"/>
        <v>0.94713010982262513</v>
      </c>
      <c r="E9" s="4">
        <f t="shared" si="0"/>
        <v>7758.8898596669451</v>
      </c>
      <c r="F9">
        <f t="shared" si="3"/>
        <v>-1.4486232791552935</v>
      </c>
      <c r="G9">
        <f t="shared" si="4"/>
        <v>6.1162620150484279E-2</v>
      </c>
      <c r="H9">
        <f t="shared" si="1"/>
        <v>4016.2563413655425</v>
      </c>
    </row>
    <row r="10" spans="1:8" x14ac:dyDescent="0.4">
      <c r="A10" s="1">
        <v>-3.0561162473307699E-14</v>
      </c>
      <c r="C10">
        <v>-82</v>
      </c>
      <c r="D10">
        <f t="shared" si="2"/>
        <v>0.92582169754369403</v>
      </c>
      <c r="E10" s="4">
        <f t="shared" si="0"/>
        <v>7584.3313462779415</v>
      </c>
      <c r="F10">
        <f t="shared" si="3"/>
        <v>-1.43116998663535</v>
      </c>
      <c r="G10">
        <f t="shared" si="4"/>
        <v>6.9926811943510511E-2</v>
      </c>
      <c r="H10">
        <f t="shared" si="1"/>
        <v>4004.8296118233739</v>
      </c>
    </row>
    <row r="11" spans="1:8" x14ac:dyDescent="0.4">
      <c r="C11">
        <v>-81</v>
      </c>
      <c r="D11">
        <f t="shared" si="2"/>
        <v>0.90651165990562532</v>
      </c>
      <c r="E11" s="4">
        <f t="shared" si="0"/>
        <v>7426.1435179468826</v>
      </c>
      <c r="F11">
        <f t="shared" si="3"/>
        <v>-1.4137166941154069</v>
      </c>
      <c r="G11">
        <f t="shared" si="4"/>
        <v>7.8701706824618439E-2</v>
      </c>
      <c r="H11">
        <f t="shared" si="1"/>
        <v>3993.3889276239283</v>
      </c>
    </row>
    <row r="12" spans="1:8" x14ac:dyDescent="0.4">
      <c r="C12">
        <v>-80</v>
      </c>
      <c r="D12">
        <f t="shared" si="2"/>
        <v>0.88897612246847624</v>
      </c>
      <c r="E12" s="4">
        <f t="shared" si="0"/>
        <v>7282.4923952617573</v>
      </c>
      <c r="F12">
        <f t="shared" si="3"/>
        <v>-1.3962634015954636</v>
      </c>
      <c r="G12">
        <f t="shared" si="4"/>
        <v>8.7488663525924021E-2</v>
      </c>
      <c r="H12">
        <f t="shared" si="1"/>
        <v>3981.9325172559511</v>
      </c>
    </row>
    <row r="13" spans="1:8" x14ac:dyDescent="0.4">
      <c r="C13">
        <v>-79</v>
      </c>
      <c r="D13">
        <f t="shared" si="2"/>
        <v>0.87301294935778251</v>
      </c>
      <c r="E13" s="4">
        <f t="shared" si="0"/>
        <v>7151.7220811389543</v>
      </c>
      <c r="F13">
        <f t="shared" si="3"/>
        <v>-1.3788101090755203</v>
      </c>
      <c r="G13">
        <f t="shared" si="4"/>
        <v>9.628904819753864E-2</v>
      </c>
      <c r="H13">
        <f t="shared" si="1"/>
        <v>3970.4585995366233</v>
      </c>
    </row>
    <row r="14" spans="1:8" x14ac:dyDescent="0.4">
      <c r="C14">
        <v>-78</v>
      </c>
      <c r="D14">
        <f t="shared" si="2"/>
        <v>0.8584400648403302</v>
      </c>
      <c r="E14" s="4">
        <f t="shared" si="0"/>
        <v>7032.341011171985</v>
      </c>
      <c r="F14">
        <f t="shared" si="3"/>
        <v>-1.3613568165555769</v>
      </c>
      <c r="G14">
        <f t="shared" si="4"/>
        <v>0.1051042352656765</v>
      </c>
      <c r="H14">
        <f t="shared" si="1"/>
        <v>3958.9653824927668</v>
      </c>
    </row>
    <row r="15" spans="1:8" x14ac:dyDescent="0.4">
      <c r="A15" s="3">
        <v>8192</v>
      </c>
      <c r="C15">
        <v>-77</v>
      </c>
      <c r="D15">
        <f t="shared" si="2"/>
        <v>0.84509387279395065</v>
      </c>
      <c r="E15" s="4">
        <f t="shared" si="0"/>
        <v>6923.0090059280437</v>
      </c>
      <c r="F15">
        <f t="shared" si="3"/>
        <v>-1.3439035240356338</v>
      </c>
      <c r="G15">
        <f>N(TAN((PI()/4)+(F15/2)))</f>
        <v>0.11393560830164542</v>
      </c>
      <c r="H15">
        <f t="shared" si="1"/>
        <v>3947.4510622278544</v>
      </c>
    </row>
    <row r="16" spans="1:8" x14ac:dyDescent="0.4">
      <c r="A16" s="3">
        <v>8192</v>
      </c>
      <c r="C16">
        <v>-76</v>
      </c>
      <c r="D16">
        <f t="shared" si="2"/>
        <v>0.83282777001353936</v>
      </c>
      <c r="E16" s="4">
        <f t="shared" si="0"/>
        <v>6822.5250919509144</v>
      </c>
      <c r="F16">
        <f t="shared" si="3"/>
        <v>-1.3264502315156903</v>
      </c>
      <c r="G16">
        <f t="shared" si="4"/>
        <v>0.12278456090290465</v>
      </c>
      <c r="H16">
        <f t="shared" si="1"/>
        <v>3935.9138217732902</v>
      </c>
    </row>
    <row r="17" spans="3:8" x14ac:dyDescent="0.4">
      <c r="C17">
        <v>-75</v>
      </c>
      <c r="D17">
        <f t="shared" si="2"/>
        <v>0.82151074940246838</v>
      </c>
      <c r="E17" s="4">
        <f t="shared" si="0"/>
        <v>6729.8160591050209</v>
      </c>
      <c r="F17">
        <f t="shared" si="3"/>
        <v>-1.3089969389957472</v>
      </c>
      <c r="G17">
        <f t="shared" si="4"/>
        <v>0.13165249758739581</v>
      </c>
      <c r="H17">
        <f t="shared" si="1"/>
        <v>3924.3518299223829</v>
      </c>
    </row>
    <row r="18" spans="3:8" x14ac:dyDescent="0.4">
      <c r="C18">
        <v>-74</v>
      </c>
      <c r="D18">
        <f t="shared" si="2"/>
        <v>0.81102608920416364</v>
      </c>
      <c r="E18" s="4">
        <f t="shared" si="0"/>
        <v>6643.9257227605085</v>
      </c>
      <c r="F18">
        <f t="shared" si="3"/>
        <v>-1.2915436464758039</v>
      </c>
      <c r="G18">
        <f t="shared" si="4"/>
        <v>0.14054083470239143</v>
      </c>
      <c r="H18">
        <f t="shared" si="1"/>
        <v>3912.7632400453913</v>
      </c>
    </row>
    <row r="19" spans="3:8" x14ac:dyDescent="0.4">
      <c r="C19">
        <v>-73</v>
      </c>
      <c r="D19">
        <f t="shared" si="2"/>
        <v>0.80127012453283075</v>
      </c>
      <c r="E19" s="4">
        <f t="shared" si="0"/>
        <v>6564.0048601729495</v>
      </c>
      <c r="F19">
        <f t="shared" si="3"/>
        <v>-1.2740903539558606</v>
      </c>
      <c r="G19">
        <f t="shared" si="4"/>
        <v>0.14945100134912778</v>
      </c>
      <c r="H19">
        <f t="shared" si="1"/>
        <v>3901.1461888839908</v>
      </c>
    </row>
    <row r="20" spans="3:8" x14ac:dyDescent="0.4">
      <c r="C20">
        <v>-72</v>
      </c>
      <c r="D20">
        <f t="shared" si="2"/>
        <v>0.79215109756523683</v>
      </c>
      <c r="E20" s="4">
        <f t="shared" si="0"/>
        <v>6489.3017912544201</v>
      </c>
      <c r="F20">
        <f t="shared" si="3"/>
        <v>-1.2566370614359172</v>
      </c>
      <c r="G20">
        <f t="shared" si="4"/>
        <v>0.15838444032453627</v>
      </c>
      <c r="H20">
        <f t="shared" si="1"/>
        <v>3889.4987953234472</v>
      </c>
    </row>
    <row r="21" spans="3:8" x14ac:dyDescent="0.4">
      <c r="C21">
        <v>-71</v>
      </c>
      <c r="D21">
        <f t="shared" si="2"/>
        <v>0.78358808285694592</v>
      </c>
      <c r="E21" s="4">
        <f t="shared" si="0"/>
        <v>6419.153574764101</v>
      </c>
      <c r="F21">
        <f t="shared" si="3"/>
        <v>-1.2391837689159739</v>
      </c>
      <c r="G21">
        <f t="shared" si="4"/>
        <v>0.16734260908141957</v>
      </c>
      <c r="H21">
        <f t="shared" si="1"/>
        <v>3877.8191591407403</v>
      </c>
    </row>
    <row r="22" spans="3:8" x14ac:dyDescent="0.4">
      <c r="C22">
        <v>-70</v>
      </c>
      <c r="D22">
        <f t="shared" si="2"/>
        <v>0.77550998434662244</v>
      </c>
      <c r="E22" s="4">
        <f t="shared" si="0"/>
        <v>6352.977791767531</v>
      </c>
      <c r="F22">
        <f t="shared" si="3"/>
        <v>-1.2217304763960306</v>
      </c>
      <c r="G22">
        <f t="shared" si="4"/>
        <v>0.176326980708465</v>
      </c>
      <c r="H22">
        <f t="shared" si="1"/>
        <v>3866.1053597268256</v>
      </c>
    </row>
    <row r="23" spans="3:8" x14ac:dyDescent="0.4">
      <c r="C23">
        <v>-69</v>
      </c>
      <c r="D23">
        <f t="shared" si="2"/>
        <v>0.76785460071081868</v>
      </c>
      <c r="E23" s="4">
        <f t="shared" si="0"/>
        <v>6290.2648890230266</v>
      </c>
      <c r="F23">
        <f t="shared" si="3"/>
        <v>-1.2042771838760873</v>
      </c>
      <c r="G23">
        <f t="shared" si="4"/>
        <v>0.18533904493153441</v>
      </c>
      <c r="H23">
        <f t="shared" si="1"/>
        <v>3854.3554547811568</v>
      </c>
    </row>
    <row r="24" spans="3:8" x14ac:dyDescent="0.4">
      <c r="C24">
        <v>-68</v>
      </c>
      <c r="D24">
        <f t="shared" si="2"/>
        <v>0.76056775582913538</v>
      </c>
      <c r="E24" s="4">
        <f t="shared" si="0"/>
        <v>6230.5710557522771</v>
      </c>
      <c r="F24">
        <f t="shared" si="3"/>
        <v>-1.1868238913561442</v>
      </c>
      <c r="G24">
        <f t="shared" si="4"/>
        <v>0.19438030913771842</v>
      </c>
      <c r="H24">
        <f t="shared" si="1"/>
        <v>3842.5674789765235</v>
      </c>
    </row>
    <row r="25" spans="3:8" x14ac:dyDescent="0.4">
      <c r="C25">
        <v>-67</v>
      </c>
      <c r="D25">
        <f t="shared" si="2"/>
        <v>0.75360249121577616</v>
      </c>
      <c r="E25" s="4">
        <f t="shared" si="0"/>
        <v>6173.5116080396383</v>
      </c>
      <c r="F25">
        <f t="shared" si="3"/>
        <v>-1.1693705988362006</v>
      </c>
      <c r="G25">
        <f t="shared" si="4"/>
        <v>0.20345229942369941</v>
      </c>
      <c r="H25">
        <f t="shared" si="1"/>
        <v>3830.7394425922016</v>
      </c>
    </row>
    <row r="26" spans="3:8" x14ac:dyDescent="0.4">
      <c r="C26">
        <v>-66</v>
      </c>
      <c r="D26">
        <f t="shared" si="2"/>
        <v>0.74691831736825887</v>
      </c>
      <c r="E26" s="4">
        <f t="shared" si="0"/>
        <v>6118.7548558807766</v>
      </c>
      <c r="F26">
        <f t="shared" si="3"/>
        <v>-1.1519173063162575</v>
      </c>
      <c r="G26">
        <f t="shared" si="4"/>
        <v>0.21255656167002207</v>
      </c>
      <c r="H26">
        <f t="shared" si="1"/>
        <v>3818.8693301133208</v>
      </c>
    </row>
    <row r="27" spans="3:8" x14ac:dyDescent="0.4">
      <c r="C27">
        <v>-65</v>
      </c>
      <c r="D27">
        <f t="shared" si="2"/>
        <v>0.74048052107747775</v>
      </c>
      <c r="E27" s="4">
        <f t="shared" si="0"/>
        <v>6066.0164286666977</v>
      </c>
      <c r="F27">
        <f t="shared" si="3"/>
        <v>-1.1344640137963142</v>
      </c>
      <c r="G27">
        <f t="shared" si="4"/>
        <v>0.22169466264293985</v>
      </c>
      <c r="H27">
        <f t="shared" si="1"/>
        <v>3806.9550987942785</v>
      </c>
    </row>
    <row r="28" spans="3:8" x14ac:dyDescent="0.4">
      <c r="C28">
        <v>-64</v>
      </c>
      <c r="D28">
        <f t="shared" si="2"/>
        <v>0.73425952583534781</v>
      </c>
      <c r="E28" s="4">
        <f t="shared" si="0"/>
        <v>6015.0540356431693</v>
      </c>
      <c r="F28">
        <f t="shared" si="3"/>
        <v>-1.1170107212763709</v>
      </c>
      <c r="G28">
        <f t="shared" si="4"/>
        <v>0.23086819112556309</v>
      </c>
      <c r="H28">
        <f t="shared" si="1"/>
        <v>3794.9946771839564</v>
      </c>
    </row>
    <row r="29" spans="3:8" x14ac:dyDescent="0.4">
      <c r="C29">
        <v>-63</v>
      </c>
      <c r="D29">
        <f t="shared" si="2"/>
        <v>0.7282303025669804</v>
      </c>
      <c r="E29" s="4">
        <f t="shared" si="0"/>
        <v>5965.6626386287035</v>
      </c>
      <c r="F29">
        <f t="shared" si="3"/>
        <v>-1.0995574287564276</v>
      </c>
      <c r="G29">
        <f t="shared" si="4"/>
        <v>0.24007875908011603</v>
      </c>
      <c r="H29">
        <f t="shared" si="1"/>
        <v>3782.9859636103683</v>
      </c>
    </row>
    <row r="30" spans="3:8" x14ac:dyDescent="0.4">
      <c r="C30">
        <v>-62</v>
      </c>
      <c r="D30">
        <f t="shared" si="2"/>
        <v>0.72237182800367539</v>
      </c>
      <c r="E30" s="4">
        <f t="shared" si="0"/>
        <v>5917.6700150061088</v>
      </c>
      <c r="F30">
        <f t="shared" si="3"/>
        <v>-1.0821041362364843</v>
      </c>
      <c r="G30">
        <f t="shared" si="4"/>
        <v>0.24932800284318068</v>
      </c>
      <c r="H30">
        <f t="shared" si="1"/>
        <v>3770.9268246223064</v>
      </c>
    </row>
    <row r="31" spans="3:8" x14ac:dyDescent="0.4">
      <c r="C31">
        <v>-61</v>
      </c>
      <c r="D31">
        <f t="shared" si="2"/>
        <v>0.7166665881010158</v>
      </c>
      <c r="E31" s="4">
        <f t="shared" si="0"/>
        <v>5870.9326897235214</v>
      </c>
      <c r="F31">
        <f t="shared" si="3"/>
        <v>-1.064650843716541</v>
      </c>
      <c r="G31">
        <f t="shared" si="4"/>
        <v>0.25861758435589027</v>
      </c>
      <c r="H31">
        <f t="shared" si="1"/>
        <v>3758.8150933854195</v>
      </c>
    </row>
    <row r="32" spans="3:8" x14ac:dyDescent="0.4">
      <c r="C32">
        <v>-60</v>
      </c>
      <c r="D32">
        <f t="shared" si="2"/>
        <v>0.71110012399299449</v>
      </c>
      <c r="E32" s="4">
        <f t="shared" si="0"/>
        <v>5825.3322157506109</v>
      </c>
      <c r="F32">
        <f t="shared" si="3"/>
        <v>-1.0471975511965976</v>
      </c>
      <c r="G32">
        <f t="shared" si="4"/>
        <v>0.26794919243112275</v>
      </c>
      <c r="H32">
        <f t="shared" si="1"/>
        <v>3746.648568030047</v>
      </c>
    </row>
    <row r="33" spans="3:8" x14ac:dyDescent="0.4">
      <c r="C33">
        <v>-59</v>
      </c>
      <c r="D33">
        <f t="shared" si="2"/>
        <v>0.70566061805838176</v>
      </c>
      <c r="E33" s="4">
        <f t="shared" si="0"/>
        <v>5780.7717831342634</v>
      </c>
      <c r="F33">
        <f t="shared" si="3"/>
        <v>-1.0297442586766543</v>
      </c>
      <c r="G33">
        <f t="shared" si="4"/>
        <v>0.27732454405983853</v>
      </c>
      <c r="H33">
        <f t="shared" si="1"/>
        <v>3734.4250099480214</v>
      </c>
    </row>
    <row r="34" spans="3:8" x14ac:dyDescent="0.4">
      <c r="C34">
        <v>-58</v>
      </c>
      <c r="D34">
        <f t="shared" si="2"/>
        <v>0.70033851775948197</v>
      </c>
      <c r="E34" s="4">
        <f t="shared" ref="E34:E65" si="5">a+b*C34+cc*C34^2+d*C34^3+e*C34^4+f*C34^5+g*C34^6+h*C34^7+i*C34^8+j*C34^9</f>
        <v>5737.1731374856763</v>
      </c>
      <c r="F34">
        <f t="shared" si="3"/>
        <v>-1.0122909661567112</v>
      </c>
      <c r="G34">
        <f t="shared" si="4"/>
        <v>0.28674538575880787</v>
      </c>
      <c r="H34">
        <f t="shared" ref="H34:H65" si="6">(mapHeight/2)-(mapWidth*G34/(2*PI()))</f>
        <v>3722.1421420355041</v>
      </c>
    </row>
    <row r="35" spans="3:8" x14ac:dyDescent="0.4">
      <c r="C35">
        <v>-57</v>
      </c>
      <c r="D35">
        <f t="shared" si="2"/>
        <v>0.69512619499600536</v>
      </c>
      <c r="E35" s="4">
        <f t="shared" si="5"/>
        <v>5694.4737894072759</v>
      </c>
      <c r="F35">
        <f t="shared" si="3"/>
        <v>-0.99483767363676778</v>
      </c>
      <c r="G35">
        <f t="shared" si="4"/>
        <v>0.29621349496208027</v>
      </c>
      <c r="H35">
        <f t="shared" si="6"/>
        <v>3709.7976468787911</v>
      </c>
    </row>
    <row r="36" spans="3:8" x14ac:dyDescent="0.4">
      <c r="C36">
        <v>-56</v>
      </c>
      <c r="D36">
        <f t="shared" si="2"/>
        <v>0.6900176387980077</v>
      </c>
      <c r="E36" s="4">
        <f t="shared" si="5"/>
        <v>5652.6244970332791</v>
      </c>
      <c r="F36">
        <f t="shared" si="3"/>
        <v>-0.97738438111682457</v>
      </c>
      <c r="G36">
        <f t="shared" si="4"/>
        <v>0.30573068145866034</v>
      </c>
      <c r="H36">
        <f t="shared" si="6"/>
        <v>3697.3891648798763</v>
      </c>
    </row>
    <row r="37" spans="3:8" x14ac:dyDescent="0.4">
      <c r="C37">
        <v>-55</v>
      </c>
      <c r="D37">
        <f t="shared" si="2"/>
        <v>0.68500817926171986</v>
      </c>
      <c r="E37" s="4">
        <f t="shared" si="5"/>
        <v>5611.5870045120091</v>
      </c>
      <c r="F37">
        <f t="shared" si="3"/>
        <v>-0.95993108859688125</v>
      </c>
      <c r="G37">
        <f t="shared" si="4"/>
        <v>0.31529878887898349</v>
      </c>
      <c r="H37">
        <f t="shared" si="6"/>
        <v>3684.9142923183872</v>
      </c>
    </row>
    <row r="38" spans="3:8" x14ac:dyDescent="0.4">
      <c r="C38">
        <v>-54</v>
      </c>
      <c r="D38">
        <f t="shared" si="2"/>
        <v>0.68009424071061098</v>
      </c>
      <c r="E38" s="4">
        <f t="shared" si="5"/>
        <v>5571.3320199013251</v>
      </c>
      <c r="F38">
        <f t="shared" si="3"/>
        <v>-0.94247779607693793</v>
      </c>
      <c r="G38">
        <f t="shared" si="4"/>
        <v>0.32491969623290629</v>
      </c>
      <c r="H38">
        <f t="shared" si="6"/>
        <v>3672.3705793463573</v>
      </c>
    </row>
    <row r="39" spans="3:8" x14ac:dyDescent="0.4">
      <c r="C39">
        <v>-53</v>
      </c>
      <c r="D39">
        <f t="shared" si="2"/>
        <v>0.67527312214119184</v>
      </c>
      <c r="E39" s="4">
        <f t="shared" si="5"/>
        <v>5531.8374165806435</v>
      </c>
      <c r="F39">
        <f t="shared" si="3"/>
        <v>-0.92502450355699462</v>
      </c>
      <c r="G39">
        <f t="shared" si="4"/>
        <v>0.33459531950207316</v>
      </c>
      <c r="H39">
        <f t="shared" si="6"/>
        <v>3659.7555279121038</v>
      </c>
    </row>
    <row r="40" spans="3:8" x14ac:dyDescent="0.4">
      <c r="C40">
        <v>-52</v>
      </c>
      <c r="D40">
        <f t="shared" si="2"/>
        <v>0.67054280308887659</v>
      </c>
      <c r="E40" s="4">
        <f t="shared" si="5"/>
        <v>5493.0866429040771</v>
      </c>
      <c r="F40">
        <f t="shared" si="3"/>
        <v>-0.90757121103705141</v>
      </c>
      <c r="G40">
        <f t="shared" si="4"/>
        <v>0.34432761328966521</v>
      </c>
      <c r="H40">
        <f t="shared" si="6"/>
        <v>3647.0665896092892</v>
      </c>
    </row>
    <row r="41" spans="3:8" x14ac:dyDescent="0.4">
      <c r="C41">
        <v>-51</v>
      </c>
      <c r="D41">
        <f t="shared" si="2"/>
        <v>0.6659017731236756</v>
      </c>
      <c r="E41" s="4">
        <f t="shared" si="5"/>
        <v>5455.0673254291505</v>
      </c>
      <c r="F41">
        <f t="shared" si="3"/>
        <v>-0.89011791851710798</v>
      </c>
      <c r="G41">
        <f t="shared" si="4"/>
        <v>0.35411857253069806</v>
      </c>
      <c r="H41">
        <f t="shared" si="6"/>
        <v>3634.3011634470381</v>
      </c>
    </row>
    <row r="42" spans="3:8" x14ac:dyDescent="0.4">
      <c r="C42">
        <v>-50</v>
      </c>
      <c r="D42">
        <f t="shared" si="2"/>
        <v>0.6613488832586002</v>
      </c>
      <c r="E42" s="4">
        <f t="shared" si="5"/>
        <v>5417.7700516544528</v>
      </c>
      <c r="F42">
        <f t="shared" si="3"/>
        <v>-0.87266462599716477</v>
      </c>
      <c r="G42">
        <f t="shared" si="4"/>
        <v>0.36397023426620234</v>
      </c>
      <c r="H42">
        <f t="shared" si="6"/>
        <v>3621.4565935367682</v>
      </c>
    </row>
    <row r="43" spans="3:8" x14ac:dyDescent="0.4">
      <c r="C43">
        <v>-49</v>
      </c>
      <c r="D43">
        <f t="shared" si="2"/>
        <v>0.65688321762540369</v>
      </c>
      <c r="E43" s="4">
        <f t="shared" si="5"/>
        <v>5381.187318787307</v>
      </c>
      <c r="F43">
        <f t="shared" si="3"/>
        <v>-0.85521133347722145</v>
      </c>
      <c r="G43">
        <f t="shared" si="4"/>
        <v>0.37388467948480469</v>
      </c>
      <c r="H43">
        <f t="shared" si="6"/>
        <v>3608.5301666911387</v>
      </c>
    </row>
    <row r="44" spans="3:8" x14ac:dyDescent="0.4">
      <c r="C44">
        <v>-48</v>
      </c>
      <c r="D44">
        <f t="shared" si="2"/>
        <v>0.6525039838426846</v>
      </c>
      <c r="E44" s="4">
        <f t="shared" si="5"/>
        <v>5345.3126356392722</v>
      </c>
      <c r="F44">
        <f t="shared" si="3"/>
        <v>-0.83775804095727813</v>
      </c>
      <c r="G44">
        <f t="shared" si="4"/>
        <v>0.38386403503541577</v>
      </c>
      <c r="H44">
        <f t="shared" si="6"/>
        <v>3595.5191099302961</v>
      </c>
    </row>
    <row r="45" spans="3:8" x14ac:dyDescent="0.4">
      <c r="C45">
        <v>-47</v>
      </c>
      <c r="D45">
        <f t="shared" si="2"/>
        <v>0.64821042057041378</v>
      </c>
      <c r="E45" s="4">
        <f t="shared" si="5"/>
        <v>5310.1397653128297</v>
      </c>
      <c r="F45">
        <f t="shared" si="3"/>
        <v>-0.82030474843733492</v>
      </c>
      <c r="G45">
        <f t="shared" si="4"/>
        <v>0.39391047561494236</v>
      </c>
      <c r="H45">
        <f t="shared" si="6"/>
        <v>3582.4205878902981</v>
      </c>
    </row>
    <row r="46" spans="3:8" x14ac:dyDescent="0.4">
      <c r="C46">
        <v>-46</v>
      </c>
      <c r="D46">
        <f t="shared" si="2"/>
        <v>0.64400172081264462</v>
      </c>
      <c r="E46" s="4">
        <f t="shared" si="5"/>
        <v>5275.6620968971847</v>
      </c>
      <c r="F46">
        <f t="shared" si="3"/>
        <v>-0.80285145591739149</v>
      </c>
      <c r="G46">
        <f t="shared" si="4"/>
        <v>0.40402622583515685</v>
      </c>
      <c r="H46">
        <f t="shared" si="6"/>
        <v>3569.2317001283368</v>
      </c>
    </row>
    <row r="47" spans="3:8" x14ac:dyDescent="0.4">
      <c r="C47">
        <v>-45</v>
      </c>
      <c r="D47">
        <f t="shared" si="2"/>
        <v>0.6398769695964851</v>
      </c>
      <c r="E47" s="4">
        <f t="shared" si="5"/>
        <v>5241.8721349344059</v>
      </c>
      <c r="F47">
        <f t="shared" si="3"/>
        <v>-0.78539816339744828</v>
      </c>
      <c r="G47">
        <f t="shared" si="4"/>
        <v>0.41421356237309503</v>
      </c>
      <c r="H47">
        <f t="shared" si="6"/>
        <v>3555.9494783190535</v>
      </c>
    </row>
    <row r="48" spans="3:8" x14ac:dyDescent="0.4">
      <c r="C48">
        <v>-44</v>
      </c>
      <c r="D48">
        <f t="shared" si="2"/>
        <v>0.63583509472040955</v>
      </c>
      <c r="E48" s="4">
        <f t="shared" si="5"/>
        <v>5208.7610959495951</v>
      </c>
      <c r="F48">
        <f t="shared" si="3"/>
        <v>-0.76794487087750496</v>
      </c>
      <c r="G48">
        <f t="shared" si="4"/>
        <v>0.42447481620960476</v>
      </c>
      <c r="H48">
        <f t="shared" si="6"/>
        <v>3542.5708833359267</v>
      </c>
    </row>
    <row r="49" spans="3:8" x14ac:dyDescent="0.4">
      <c r="C49">
        <v>-43</v>
      </c>
      <c r="D49">
        <f t="shared" si="2"/>
        <v>0.63187482932859917</v>
      </c>
      <c r="E49" s="4">
        <f t="shared" si="5"/>
        <v>5176.3186018598844</v>
      </c>
      <c r="F49">
        <f t="shared" si="3"/>
        <v>-0.75049157835756164</v>
      </c>
      <c r="G49">
        <f t="shared" si="4"/>
        <v>0.43481237496093361</v>
      </c>
      <c r="H49">
        <f t="shared" si="6"/>
        <v>3529.0928022113549</v>
      </c>
    </row>
    <row r="50" spans="3:8" x14ac:dyDescent="0.4">
      <c r="C50">
        <v>-42</v>
      </c>
      <c r="D50">
        <f t="shared" si="2"/>
        <v>0.627994685130282</v>
      </c>
      <c r="E50" s="4">
        <f t="shared" si="5"/>
        <v>5144.5324605872702</v>
      </c>
      <c r="F50">
        <f t="shared" si="3"/>
        <v>-0.73303828583761843</v>
      </c>
      <c r="G50">
        <f t="shared" si="4"/>
        <v>0.4452286853085361</v>
      </c>
      <c r="H50">
        <f t="shared" si="6"/>
        <v>3515.5120449686779</v>
      </c>
    </row>
    <row r="51" spans="3:8" x14ac:dyDescent="0.4">
      <c r="C51">
        <v>-41</v>
      </c>
      <c r="D51">
        <f t="shared" si="2"/>
        <v>0.62419293514395924</v>
      </c>
      <c r="E51" s="4">
        <f t="shared" si="5"/>
        <v>5113.3885246993141</v>
      </c>
      <c r="F51">
        <f t="shared" si="3"/>
        <v>-0.715584993317675</v>
      </c>
      <c r="G51">
        <f t="shared" si="4"/>
        <v>0.45572625553258472</v>
      </c>
      <c r="H51">
        <f t="shared" si="6"/>
        <v>3501.8253413189955</v>
      </c>
    </row>
    <row r="52" spans="3:8" x14ac:dyDescent="0.4">
      <c r="C52">
        <v>-40</v>
      </c>
      <c r="D52">
        <f t="shared" si="2"/>
        <v>0.62046760490597319</v>
      </c>
      <c r="E52" s="4">
        <f t="shared" si="5"/>
        <v>5082.8706193897324</v>
      </c>
      <c r="F52">
        <f t="shared" si="3"/>
        <v>-0.69813170079773179</v>
      </c>
      <c r="G52">
        <f t="shared" si="4"/>
        <v>0.46630765815499858</v>
      </c>
      <c r="H52">
        <f t="shared" si="6"/>
        <v>3488.0293372151909</v>
      </c>
    </row>
    <row r="53" spans="3:8" x14ac:dyDescent="0.4">
      <c r="C53">
        <v>-39</v>
      </c>
      <c r="D53">
        <f t="shared" si="2"/>
        <v>0.61681647114107974</v>
      </c>
      <c r="E53" s="4">
        <f t="shared" si="5"/>
        <v>5052.9605315877252</v>
      </c>
      <c r="F53">
        <f t="shared" si="3"/>
        <v>-0.68067840827778847</v>
      </c>
      <c r="G53">
        <f t="shared" si="4"/>
        <v>0.47697553269816018</v>
      </c>
      <c r="H53">
        <f t="shared" si="6"/>
        <v>3474.120591255125</v>
      </c>
    </row>
    <row r="54" spans="3:8" x14ac:dyDescent="0.4">
      <c r="C54">
        <v>-38</v>
      </c>
      <c r="D54">
        <f t="shared" si="2"/>
        <v>0.61323706694955105</v>
      </c>
      <c r="E54" s="4">
        <f t="shared" si="5"/>
        <v>5023.6380524507222</v>
      </c>
      <c r="F54">
        <f t="shared" si="3"/>
        <v>-0.66322511575784515</v>
      </c>
      <c r="G54">
        <f t="shared" si="4"/>
        <v>0.48773258856586144</v>
      </c>
      <c r="H54">
        <f t="shared" si="6"/>
        <v>3460.0955709254658</v>
      </c>
    </row>
    <row r="55" spans="3:8" x14ac:dyDescent="0.4">
      <c r="C55">
        <v>-37</v>
      </c>
      <c r="D55">
        <f t="shared" si="2"/>
        <v>0.60972669262083368</v>
      </c>
      <c r="E55" s="4">
        <f t="shared" si="5"/>
        <v>4994.8810659498695</v>
      </c>
      <c r="F55">
        <f t="shared" si="3"/>
        <v>-0.64577182323790194</v>
      </c>
      <c r="G55">
        <f t="shared" si="4"/>
        <v>0.49858160805343149</v>
      </c>
      <c r="H55">
        <f t="shared" si="6"/>
        <v>3445.9506486770929</v>
      </c>
    </row>
    <row r="56" spans="3:8" x14ac:dyDescent="0.4">
      <c r="C56">
        <v>-36</v>
      </c>
      <c r="D56">
        <f t="shared" si="2"/>
        <v>0.60628243123794356</v>
      </c>
      <c r="E56" s="4">
        <f t="shared" si="5"/>
        <v>4966.6656767012337</v>
      </c>
      <c r="F56">
        <f t="shared" si="3"/>
        <v>-0.62831853071795862</v>
      </c>
      <c r="G56">
        <f t="shared" si="4"/>
        <v>0.50952544949442879</v>
      </c>
      <c r="H56">
        <f t="shared" si="6"/>
        <v>3431.6820978224478</v>
      </c>
    </row>
    <row r="57" spans="3:8" x14ac:dyDescent="0.4">
      <c r="C57">
        <v>-35</v>
      </c>
      <c r="D57">
        <f t="shared" si="2"/>
        <v>0.60290116828956963</v>
      </c>
      <c r="E57" s="4">
        <f t="shared" si="5"/>
        <v>4938.9663706281544</v>
      </c>
      <c r="F57">
        <f t="shared" si="3"/>
        <v>-0.6108652381980153</v>
      </c>
      <c r="G57">
        <f t="shared" si="4"/>
        <v>0.52056705055174624</v>
      </c>
      <c r="H57">
        <f t="shared" si="6"/>
        <v>3417.2860882446012</v>
      </c>
    </row>
    <row r="58" spans="3:8" x14ac:dyDescent="0.4">
      <c r="C58">
        <v>-34</v>
      </c>
      <c r="D58">
        <f t="shared" si="2"/>
        <v>0.59957961455830489</v>
      </c>
      <c r="E58" s="4">
        <f t="shared" si="5"/>
        <v>4911.7562024616336</v>
      </c>
      <c r="F58">
        <f t="shared" si="3"/>
        <v>-0.59341194567807209</v>
      </c>
      <c r="G58">
        <f t="shared" si="4"/>
        <v>0.53170943166147866</v>
      </c>
      <c r="H58">
        <f t="shared" si="6"/>
        <v>3402.7586819071457</v>
      </c>
    </row>
    <row r="59" spans="3:8" x14ac:dyDescent="0.4">
      <c r="C59">
        <v>-33</v>
      </c>
      <c r="D59">
        <f t="shared" si="2"/>
        <v>0.59631433160351699</v>
      </c>
      <c r="E59" s="4">
        <f t="shared" si="5"/>
        <v>4885.0070044960112</v>
      </c>
      <c r="F59">
        <f t="shared" si="3"/>
        <v>-0.57595865315812877</v>
      </c>
      <c r="G59">
        <f t="shared" si="4"/>
        <v>0.54295569963843682</v>
      </c>
      <c r="H59">
        <f t="shared" si="6"/>
        <v>3388.095828153339</v>
      </c>
    </row>
    <row r="60" spans="3:8" x14ac:dyDescent="0.4">
      <c r="C60">
        <v>-32</v>
      </c>
      <c r="D60">
        <f t="shared" si="2"/>
        <v>0.59310175920609198</v>
      </c>
      <c r="E60" s="4">
        <f t="shared" si="5"/>
        <v>4858.6896114163055</v>
      </c>
      <c r="F60">
        <f t="shared" si="3"/>
        <v>-0.55850536063818546</v>
      </c>
      <c r="G60">
        <f t="shared" si="4"/>
        <v>0.55430905145276899</v>
      </c>
      <c r="H60">
        <f t="shared" si="6"/>
        <v>3373.2933587821535</v>
      </c>
    </row>
    <row r="61" spans="3:8" x14ac:dyDescent="0.4">
      <c r="C61">
        <v>-31</v>
      </c>
      <c r="D61">
        <f t="shared" si="2"/>
        <v>0.58993824418968555</v>
      </c>
      <c r="E61" s="4">
        <f t="shared" si="5"/>
        <v>4832.774096401904</v>
      </c>
      <c r="F61">
        <f t="shared" si="3"/>
        <v>-0.54105206811824214</v>
      </c>
      <c r="G61">
        <f t="shared" si="4"/>
        <v>0.56577277818776994</v>
      </c>
      <c r="H61">
        <f t="shared" si="6"/>
        <v>3358.3469828880952</v>
      </c>
    </row>
    <row r="62" spans="3:8" x14ac:dyDescent="0.4">
      <c r="C62">
        <v>-30</v>
      </c>
      <c r="D62">
        <f t="shared" si="2"/>
        <v>0.58682007007912695</v>
      </c>
      <c r="E62" s="4">
        <f t="shared" si="5"/>
        <v>4807.230014088208</v>
      </c>
      <c r="F62">
        <f t="shared" si="3"/>
        <v>-0.52359877559829882</v>
      </c>
      <c r="G62">
        <f t="shared" si="4"/>
        <v>0.57735026918962584</v>
      </c>
      <c r="H62">
        <f t="shared" si="6"/>
        <v>3343.2522814507797</v>
      </c>
    </row>
    <row r="63" spans="3:8" x14ac:dyDescent="0.4">
      <c r="C63">
        <v>-29</v>
      </c>
      <c r="D63">
        <f t="shared" si="2"/>
        <v>0.58374348710130752</v>
      </c>
      <c r="E63" s="4">
        <f t="shared" si="5"/>
        <v>4782.0266463339112</v>
      </c>
      <c r="F63">
        <f t="shared" si="3"/>
        <v>-0.50614548307835561</v>
      </c>
      <c r="G63">
        <f t="shared" si="4"/>
        <v>0.58904501642055096</v>
      </c>
      <c r="H63">
        <f t="shared" si="6"/>
        <v>3328.0047016593217</v>
      </c>
    </row>
    <row r="64" spans="3:8" x14ac:dyDescent="0.4">
      <c r="C64">
        <v>-28</v>
      </c>
      <c r="D64">
        <f t="shared" si="2"/>
        <v>0.58070474207719747</v>
      </c>
      <c r="E64" s="4">
        <f t="shared" si="5"/>
        <v>4757.1332470964016</v>
      </c>
      <c r="F64">
        <f t="shared" si="3"/>
        <v>-0.48869219055841229</v>
      </c>
      <c r="G64">
        <f t="shared" si="4"/>
        <v>0.60086061902756038</v>
      </c>
      <c r="H64">
        <f t="shared" si="6"/>
        <v>3312.5995509555823</v>
      </c>
    </row>
    <row r="65" spans="3:8" x14ac:dyDescent="0.4">
      <c r="C65">
        <v>-27</v>
      </c>
      <c r="D65">
        <f t="shared" si="2"/>
        <v>0.57770010779560577</v>
      </c>
      <c r="E65" s="4">
        <f t="shared" si="5"/>
        <v>4732.5192830616024</v>
      </c>
      <c r="F65">
        <f t="shared" si="3"/>
        <v>-0.47123889803846897</v>
      </c>
      <c r="G65">
        <f t="shared" si="4"/>
        <v>0.612800788139932</v>
      </c>
      <c r="H65">
        <f t="shared" si="6"/>
        <v>3297.0319907792527</v>
      </c>
    </row>
    <row r="66" spans="3:8" x14ac:dyDescent="0.4">
      <c r="C66">
        <v>-26</v>
      </c>
      <c r="D66">
        <f t="shared" si="2"/>
        <v>0.57472591149991437</v>
      </c>
      <c r="E66" s="4">
        <f t="shared" ref="E66:E97" si="7">a+b*C66+cc*C66^2+d*C66^3+e*C66^4+f*C66^5+g*C66^6+h*C66^7+i*C66^8+j*C66^9</f>
        <v>4708.1546670072985</v>
      </c>
      <c r="F66">
        <f t="shared" si="3"/>
        <v>-0.4537856055185257</v>
      </c>
      <c r="G66">
        <f t="shared" si="4"/>
        <v>0.62486935190932746</v>
      </c>
      <c r="H66">
        <f t="shared" ref="H66:H97" si="8">(mapHeight/2)-(mapWidth*G66/(2*PI()))</f>
        <v>3281.2970299965559</v>
      </c>
    </row>
    <row r="67" spans="3:8" x14ac:dyDescent="0.4">
      <c r="C67">
        <v>-25</v>
      </c>
      <c r="D67">
        <f t="shared" ref="D67:D130" si="9">E67/8192</f>
        <v>0.57177856215826184</v>
      </c>
      <c r="E67" s="4">
        <f t="shared" si="7"/>
        <v>4684.009981200481</v>
      </c>
      <c r="F67">
        <f t="shared" ref="F67:F130" si="10">C67*PI()/180</f>
        <v>-0.43633231299858238</v>
      </c>
      <c r="G67">
        <f t="shared" ref="G67:G130" si="11">N(TAN((PI()/4)+(F67/2)))</f>
        <v>0.63707026080749318</v>
      </c>
      <c r="H67">
        <f t="shared" si="8"/>
        <v>3265.3895179931196</v>
      </c>
    </row>
    <row r="68" spans="3:8" x14ac:dyDescent="0.4">
      <c r="C68">
        <v>-24</v>
      </c>
      <c r="D68">
        <f t="shared" si="9"/>
        <v>0.56885457622558344</v>
      </c>
      <c r="E68" s="4">
        <f t="shared" si="7"/>
        <v>4660.0566884399796</v>
      </c>
      <c r="F68">
        <f t="shared" si="10"/>
        <v>-0.41887902047863906</v>
      </c>
      <c r="G68">
        <f t="shared" si="11"/>
        <v>0.64940759319751062</v>
      </c>
      <c r="H68">
        <f t="shared" si="8"/>
        <v>3249.3041374101954</v>
      </c>
    </row>
    <row r="69" spans="3:8" x14ac:dyDescent="0.4">
      <c r="C69">
        <v>-23</v>
      </c>
      <c r="D69">
        <f t="shared" si="9"/>
        <v>0.56595060164243371</v>
      </c>
      <c r="E69" s="4">
        <f t="shared" si="7"/>
        <v>4636.267328654817</v>
      </c>
      <c r="F69">
        <f t="shared" si="10"/>
        <v>-0.40142572795869574</v>
      </c>
      <c r="G69">
        <f t="shared" si="11"/>
        <v>0.66188556119569153</v>
      </c>
      <c r="H69">
        <f t="shared" si="8"/>
        <v>3233.035396501934</v>
      </c>
    </row>
    <row r="70" spans="3:8" x14ac:dyDescent="0.4">
      <c r="C70">
        <v>-22</v>
      </c>
      <c r="D70">
        <f t="shared" si="9"/>
        <v>0.56306343985074758</v>
      </c>
      <c r="E70" s="4">
        <f t="shared" si="7"/>
        <v>4612.6156992573242</v>
      </c>
      <c r="F70">
        <f t="shared" si="10"/>
        <v>-0.38397243543875248</v>
      </c>
      <c r="G70">
        <f t="shared" si="11"/>
        <v>0.67450851684242652</v>
      </c>
      <c r="H70">
        <f t="shared" si="8"/>
        <v>3216.5776210898525</v>
      </c>
    </row>
    <row r="71" spans="3:8" x14ac:dyDescent="0.4">
      <c r="C71">
        <v>-21</v>
      </c>
      <c r="D71">
        <f t="shared" si="9"/>
        <v>0.56019006564051388</v>
      </c>
      <c r="E71" s="4">
        <f t="shared" si="7"/>
        <v>4589.0770177270897</v>
      </c>
      <c r="F71">
        <f t="shared" si="10"/>
        <v>-0.36651914291880922</v>
      </c>
      <c r="G71">
        <f t="shared" si="11"/>
        <v>0.68728095860161309</v>
      </c>
      <c r="H71">
        <f t="shared" si="8"/>
        <v>3199.9249460888941</v>
      </c>
    </row>
    <row r="72" spans="3:8" x14ac:dyDescent="0.4">
      <c r="C72">
        <v>-20</v>
      </c>
      <c r="D72">
        <f t="shared" si="9"/>
        <v>0.55732764467384344</v>
      </c>
      <c r="E72" s="4">
        <f t="shared" si="7"/>
        <v>4565.6280651681254</v>
      </c>
      <c r="F72">
        <f t="shared" si="10"/>
        <v>-0.3490658503988659</v>
      </c>
      <c r="G72">
        <f t="shared" si="11"/>
        <v>0.70020753820970971</v>
      </c>
      <c r="H72">
        <f t="shared" si="8"/>
        <v>3183.071306577654</v>
      </c>
    </row>
    <row r="73" spans="3:8" x14ac:dyDescent="0.4">
      <c r="C73">
        <v>-19</v>
      </c>
      <c r="D73">
        <f t="shared" si="9"/>
        <v>0.55447354856403985</v>
      </c>
      <c r="E73" s="4">
        <f t="shared" si="7"/>
        <v>4542.2473098366145</v>
      </c>
      <c r="F73">
        <f t="shared" si="10"/>
        <v>-0.33161255787892258</v>
      </c>
      <c r="G73">
        <f t="shared" si="11"/>
        <v>0.71329306789700531</v>
      </c>
      <c r="H73">
        <f t="shared" si="8"/>
        <v>3166.010428383303</v>
      </c>
    </row>
    <row r="74" spans="3:8" x14ac:dyDescent="0.4">
      <c r="C74">
        <v>-18</v>
      </c>
      <c r="D74">
        <f t="shared" si="9"/>
        <v>0.55162536741706891</v>
      </c>
      <c r="E74" s="4">
        <f t="shared" si="7"/>
        <v>4518.9150098806285</v>
      </c>
      <c r="F74">
        <f t="shared" si="10"/>
        <v>-0.31415926535897931</v>
      </c>
      <c r="G74">
        <f t="shared" si="11"/>
        <v>0.7265425280053609</v>
      </c>
      <c r="H74">
        <f t="shared" si="8"/>
        <v>3148.7358181496011</v>
      </c>
    </row>
    <row r="75" spans="3:8" x14ac:dyDescent="0.4">
      <c r="C75">
        <v>-17</v>
      </c>
      <c r="D75">
        <f t="shared" si="9"/>
        <v>0.54878091977125154</v>
      </c>
      <c r="E75" s="4">
        <f t="shared" si="7"/>
        <v>4495.6132947660926</v>
      </c>
      <c r="F75">
        <f t="shared" si="10"/>
        <v>-0.29670597283903605</v>
      </c>
      <c r="G75">
        <f t="shared" si="11"/>
        <v>0.73996107502848762</v>
      </c>
      <c r="H75">
        <f t="shared" si="8"/>
        <v>3131.2407528540025</v>
      </c>
    </row>
    <row r="76" spans="3:8" x14ac:dyDescent="0.4">
      <c r="C76">
        <v>-16</v>
      </c>
      <c r="D76">
        <f t="shared" si="9"/>
        <v>0.54593825989807654</v>
      </c>
      <c r="E76" s="4">
        <f t="shared" si="7"/>
        <v>4472.326225085043</v>
      </c>
      <c r="F76">
        <f t="shared" si="10"/>
        <v>-0.27925268031909273</v>
      </c>
      <c r="G76">
        <f t="shared" si="11"/>
        <v>0.75355405010279419</v>
      </c>
      <c r="H76">
        <f t="shared" si="8"/>
        <v>3113.5182687373108</v>
      </c>
    </row>
    <row r="77" spans="3:8" x14ac:dyDescent="0.4">
      <c r="C77">
        <v>-15</v>
      </c>
      <c r="D77">
        <f t="shared" si="9"/>
        <v>0.54309568245275774</v>
      </c>
      <c r="E77" s="4">
        <f t="shared" si="7"/>
        <v>4449.0398306529914</v>
      </c>
      <c r="F77">
        <f t="shared" si="10"/>
        <v>-0.26179938779914941</v>
      </c>
      <c r="G77">
        <f t="shared" si="11"/>
        <v>0.76732698797896037</v>
      </c>
      <c r="H77">
        <f t="shared" si="8"/>
        <v>3095.5611496065685</v>
      </c>
    </row>
    <row r="78" spans="3:8" x14ac:dyDescent="0.4">
      <c r="C78">
        <v>-14</v>
      </c>
      <c r="D78">
        <f t="shared" si="9"/>
        <v>0.5402517244875179</v>
      </c>
      <c r="E78" s="4">
        <f t="shared" si="7"/>
        <v>4425.7421270017467</v>
      </c>
      <c r="F78">
        <f t="shared" si="10"/>
        <v>-0.24434609527920614</v>
      </c>
      <c r="G78">
        <f t="shared" si="11"/>
        <v>0.7812856265067174</v>
      </c>
      <c r="H78">
        <f t="shared" si="8"/>
        <v>3077.3619144688237</v>
      </c>
    </row>
    <row r="79" spans="3:8" x14ac:dyDescent="0.4">
      <c r="C79">
        <v>-13</v>
      </c>
      <c r="D79">
        <f t="shared" si="9"/>
        <v>0.53740516486360912</v>
      </c>
      <c r="E79" s="4">
        <f t="shared" si="7"/>
        <v>4402.4231105626859</v>
      </c>
      <c r="F79">
        <f t="shared" si="10"/>
        <v>-0.22689280275926285</v>
      </c>
      <c r="G79">
        <f t="shared" si="11"/>
        <v>0.79543591666782831</v>
      </c>
      <c r="H79">
        <f t="shared" si="8"/>
        <v>3058.9128044501581</v>
      </c>
    </row>
    <row r="80" spans="3:8" x14ac:dyDescent="0.4">
      <c r="C80">
        <v>-12</v>
      </c>
      <c r="D80">
        <f t="shared" si="9"/>
        <v>0.53455502111972553</v>
      </c>
      <c r="E80" s="4">
        <f t="shared" si="7"/>
        <v>4379.0747330127915</v>
      </c>
      <c r="F80">
        <f t="shared" si="10"/>
        <v>-0.20943951023931953</v>
      </c>
      <c r="G80">
        <f t="shared" si="11"/>
        <v>0.80978403319500702</v>
      </c>
      <c r="H80">
        <f t="shared" si="8"/>
        <v>3040.2057689507692</v>
      </c>
    </row>
    <row r="81" spans="3:8" x14ac:dyDescent="0.4">
      <c r="C81">
        <v>-11</v>
      </c>
      <c r="D81">
        <f t="shared" si="9"/>
        <v>0.53170054387478038</v>
      </c>
      <c r="E81" s="4">
        <f t="shared" si="7"/>
        <v>4355.6908554222009</v>
      </c>
      <c r="F81">
        <f t="shared" si="10"/>
        <v>-0.19198621771937624</v>
      </c>
      <c r="G81">
        <f t="shared" si="11"/>
        <v>0.82433638581749569</v>
      </c>
      <c r="H81">
        <f t="shared" si="8"/>
        <v>3021.2324509830169</v>
      </c>
    </row>
    <row r="82" spans="3:8" x14ac:dyDescent="0.4">
      <c r="C82">
        <v>-10</v>
      </c>
      <c r="D82">
        <f t="shared" si="9"/>
        <v>0.5288412088619705</v>
      </c>
      <c r="E82" s="4">
        <f t="shared" si="7"/>
        <v>4332.2671829972624</v>
      </c>
      <c r="F82">
        <f t="shared" si="10"/>
        <v>-0.17453292519943295</v>
      </c>
      <c r="G82">
        <f t="shared" si="11"/>
        <v>0.83909963117727993</v>
      </c>
      <c r="H82">
        <f t="shared" si="8"/>
        <v>3001.9841716350948</v>
      </c>
    </row>
    <row r="83" spans="3:8" x14ac:dyDescent="0.4">
      <c r="C83">
        <v>-9</v>
      </c>
      <c r="D83">
        <f t="shared" si="9"/>
        <v>0.52597670670864527</v>
      </c>
      <c r="E83" s="4">
        <f t="shared" si="7"/>
        <v>4308.801181357222</v>
      </c>
      <c r="F83">
        <f t="shared" si="10"/>
        <v>-0.15707963267948966</v>
      </c>
      <c r="G83">
        <f t="shared" si="11"/>
        <v>0.8540806854634666</v>
      </c>
      <c r="H83">
        <f t="shared" si="8"/>
        <v>2982.4519135983619</v>
      </c>
    </row>
    <row r="84" spans="3:8" x14ac:dyDescent="0.4">
      <c r="C84">
        <v>-8</v>
      </c>
      <c r="D84">
        <f t="shared" si="9"/>
        <v>0.52310693059274804</v>
      </c>
      <c r="E84" s="4">
        <f t="shared" si="7"/>
        <v>4285.291975415792</v>
      </c>
      <c r="F84">
        <f t="shared" si="10"/>
        <v>-0.13962634015954636</v>
      </c>
      <c r="G84">
        <f t="shared" si="11"/>
        <v>0.86928673781622667</v>
      </c>
      <c r="H84">
        <f t="shared" si="8"/>
        <v>2962.6263036913178</v>
      </c>
    </row>
    <row r="85" spans="3:8" x14ac:dyDescent="0.4">
      <c r="C85">
        <v>-7</v>
      </c>
      <c r="D85">
        <f t="shared" si="9"/>
        <v>0.52023196192148713</v>
      </c>
      <c r="E85" s="4">
        <f t="shared" si="7"/>
        <v>4261.7402320608226</v>
      </c>
      <c r="F85">
        <f t="shared" si="10"/>
        <v>-0.12217304763960307</v>
      </c>
      <c r="G85">
        <f t="shared" si="11"/>
        <v>0.8847252645559438</v>
      </c>
      <c r="H85">
        <f t="shared" si="8"/>
        <v>2942.4975943076797</v>
      </c>
    </row>
    <row r="86" spans="3:8" x14ac:dyDescent="0.4">
      <c r="C86">
        <v>-6</v>
      </c>
      <c r="D86">
        <f t="shared" si="9"/>
        <v>0.51735205419143138</v>
      </c>
      <c r="E86" s="4">
        <f t="shared" si="7"/>
        <v>4238.1480279362058</v>
      </c>
      <c r="F86">
        <f t="shared" si="10"/>
        <v>-0.10471975511965977</v>
      </c>
      <c r="G86">
        <f t="shared" si="11"/>
        <v>0.90040404429783993</v>
      </c>
      <c r="H86">
        <f t="shared" si="8"/>
        <v>2922.0556437099713</v>
      </c>
    </row>
    <row r="87" spans="3:8" x14ac:dyDescent="0.4">
      <c r="C87">
        <v>-5</v>
      </c>
      <c r="D87">
        <f t="shared" si="9"/>
        <v>0.51446761520140671</v>
      </c>
      <c r="E87" s="4">
        <f t="shared" si="7"/>
        <v>4214.5187037299238</v>
      </c>
      <c r="F87">
        <f t="shared" si="10"/>
        <v>-8.7266462599716474E-2</v>
      </c>
      <c r="G87">
        <f t="shared" si="11"/>
        <v>0.91633117401742337</v>
      </c>
      <c r="H87">
        <f t="shared" si="8"/>
        <v>2901.2898950834369</v>
      </c>
    </row>
    <row r="88" spans="3:8" x14ac:dyDescent="0.4">
      <c r="C88">
        <v>-4</v>
      </c>
      <c r="D88">
        <f t="shared" si="9"/>
        <v>0.51157918780040512</v>
      </c>
      <c r="E88" s="4">
        <f t="shared" si="7"/>
        <v>4190.8567064609188</v>
      </c>
      <c r="F88">
        <f t="shared" si="10"/>
        <v>-6.9813170079773182E-2</v>
      </c>
      <c r="G88">
        <f t="shared" si="11"/>
        <v>0.93251508613766154</v>
      </c>
      <c r="H88">
        <f t="shared" si="8"/>
        <v>2880.1893542578309</v>
      </c>
    </row>
    <row r="89" spans="3:8" x14ac:dyDescent="0.4">
      <c r="C89">
        <v>-3</v>
      </c>
      <c r="D89">
        <f t="shared" si="9"/>
        <v>0.50868742936219158</v>
      </c>
      <c r="E89" s="4">
        <f t="shared" si="7"/>
        <v>4167.1674213350734</v>
      </c>
      <c r="F89">
        <f t="shared" si="10"/>
        <v>-5.2359877559829883E-2</v>
      </c>
      <c r="G89">
        <f t="shared" si="11"/>
        <v>0.94896456671487961</v>
      </c>
      <c r="H89">
        <f t="shared" si="8"/>
        <v>2858.742565996693</v>
      </c>
    </row>
    <row r="90" spans="3:8" x14ac:dyDescent="0.4">
      <c r="C90">
        <v>-2</v>
      </c>
      <c r="D90">
        <f t="shared" si="9"/>
        <v>0.50579309018641327</v>
      </c>
      <c r="E90" s="4">
        <f t="shared" si="7"/>
        <v>4143.4569948070975</v>
      </c>
      <c r="F90">
        <f t="shared" si="10"/>
        <v>-3.4906585039886591E-2</v>
      </c>
      <c r="G90">
        <f t="shared" si="11"/>
        <v>0.96568877480707394</v>
      </c>
      <c r="H90">
        <f t="shared" si="8"/>
        <v>2836.9375887449951</v>
      </c>
    </row>
    <row r="91" spans="3:8" x14ac:dyDescent="0.4">
      <c r="C91">
        <v>-1</v>
      </c>
      <c r="D91">
        <f t="shared" si="9"/>
        <v>0.50289699103278995</v>
      </c>
      <c r="E91" s="4">
        <f t="shared" si="7"/>
        <v>4119.7321505406153</v>
      </c>
      <c r="F91">
        <f t="shared" si="10"/>
        <v>-1.7453292519943295E-2</v>
      </c>
      <c r="G91">
        <f t="shared" si="11"/>
        <v>0.98269726311568995</v>
      </c>
      <c r="H91">
        <f t="shared" si="8"/>
        <v>2814.7619677164425</v>
      </c>
    </row>
    <row r="92" spans="3:8" x14ac:dyDescent="0.4">
      <c r="C92">
        <v>0</v>
      </c>
      <c r="D92">
        <f t="shared" si="9"/>
        <v>0.50000000000037836</v>
      </c>
      <c r="E92" s="4">
        <f t="shared" si="7"/>
        <v>4096.0000000030996</v>
      </c>
      <c r="F92">
        <f t="shared" si="10"/>
        <v>0</v>
      </c>
      <c r="G92">
        <f t="shared" si="11"/>
        <v>0.99999999999999989</v>
      </c>
      <c r="H92">
        <f t="shared" si="8"/>
        <v>2792.2027061911936</v>
      </c>
    </row>
    <row r="93" spans="3:8" x14ac:dyDescent="0.4">
      <c r="C93">
        <v>1</v>
      </c>
      <c r="D93">
        <f t="shared" si="9"/>
        <v>0.49710300896796078</v>
      </c>
      <c r="E93" s="4">
        <f t="shared" si="7"/>
        <v>4072.2678494655347</v>
      </c>
      <c r="F93">
        <f t="shared" si="10"/>
        <v>1.7453292519943295E-2</v>
      </c>
      <c r="G93">
        <f t="shared" si="11"/>
        <v>1.0176073929721252</v>
      </c>
      <c r="H93">
        <f t="shared" si="8"/>
        <v>2769.2462348831086</v>
      </c>
    </row>
    <row r="94" spans="3:8" x14ac:dyDescent="0.4">
      <c r="C94">
        <v>2</v>
      </c>
      <c r="D94">
        <f t="shared" si="9"/>
        <v>0.49420690981431942</v>
      </c>
      <c r="E94" s="4">
        <f t="shared" si="7"/>
        <v>4048.5430051989047</v>
      </c>
      <c r="F94">
        <f t="shared" si="10"/>
        <v>3.4906585039886591E-2</v>
      </c>
      <c r="G94">
        <f t="shared" si="11"/>
        <v>1.0355303137905696</v>
      </c>
      <c r="H94">
        <f t="shared" si="8"/>
        <v>2745.878379222871</v>
      </c>
    </row>
    <row r="95" spans="3:8" x14ac:dyDescent="0.4">
      <c r="C95">
        <v>3</v>
      </c>
      <c r="D95">
        <f t="shared" si="9"/>
        <v>0.49131257063851141</v>
      </c>
      <c r="E95" s="4">
        <f t="shared" si="7"/>
        <v>4024.8325786706855</v>
      </c>
      <c r="F95">
        <f t="shared" si="10"/>
        <v>5.2359877559829883E-2</v>
      </c>
      <c r="G95">
        <f t="shared" si="11"/>
        <v>1.0537801252809622</v>
      </c>
      <c r="H95">
        <f t="shared" si="8"/>
        <v>2722.0843243891763</v>
      </c>
    </row>
    <row r="96" spans="3:8" x14ac:dyDescent="0.4">
      <c r="C96">
        <v>4</v>
      </c>
      <c r="D96">
        <f t="shared" si="9"/>
        <v>0.48842081220025713</v>
      </c>
      <c r="E96" s="4">
        <f t="shared" si="7"/>
        <v>4001.1432935445064</v>
      </c>
      <c r="F96">
        <f t="shared" si="10"/>
        <v>6.9813170079773182E-2</v>
      </c>
      <c r="G96">
        <f t="shared" si="11"/>
        <v>1.0723687100246826</v>
      </c>
      <c r="H96">
        <f t="shared" si="8"/>
        <v>2697.8485779045777</v>
      </c>
    </row>
    <row r="97" spans="3:8" x14ac:dyDescent="0.4">
      <c r="C97">
        <v>5</v>
      </c>
      <c r="D97">
        <f t="shared" si="9"/>
        <v>0.48553238479920419</v>
      </c>
      <c r="E97" s="4">
        <f t="shared" si="7"/>
        <v>3977.4812962750807</v>
      </c>
      <c r="F97">
        <f t="shared" si="10"/>
        <v>8.7266462599716474E-2</v>
      </c>
      <c r="G97">
        <f t="shared" si="11"/>
        <v>1.0913085010692711</v>
      </c>
      <c r="H97">
        <f t="shared" si="8"/>
        <v>2673.1549295953391</v>
      </c>
    </row>
    <row r="98" spans="3:8" x14ac:dyDescent="0.4">
      <c r="C98">
        <v>6</v>
      </c>
      <c r="D98">
        <f t="shared" si="9"/>
        <v>0.48264794580911785</v>
      </c>
      <c r="E98" s="4">
        <f t="shared" ref="E98:E129" si="12">a+b*C98+cc*C98^2+d*C98^3+e*C98^4+f*C98^5+g*C98^6+h*C98^7+i*C98^8+j*C98^9</f>
        <v>3953.8519720682934</v>
      </c>
      <c r="F98">
        <f t="shared" si="10"/>
        <v>0.10471975511965977</v>
      </c>
      <c r="G98">
        <f t="shared" si="11"/>
        <v>1.1106125148291928</v>
      </c>
      <c r="H98">
        <f t="shared" ref="H98:H129" si="13">(mapHeight/2)-(mapWidth*G98/(2*PI()))</f>
        <v>2647.9864086955054</v>
      </c>
    </row>
    <row r="99" spans="3:8" x14ac:dyDescent="0.4">
      <c r="C99">
        <v>7</v>
      </c>
      <c r="D99">
        <f t="shared" si="9"/>
        <v>0.47976803807899193</v>
      </c>
      <c r="E99" s="4">
        <f t="shared" si="12"/>
        <v>3930.2597679431019</v>
      </c>
      <c r="F99">
        <f t="shared" si="10"/>
        <v>0.12217304763960307</v>
      </c>
      <c r="G99">
        <f t="shared" si="11"/>
        <v>1.1302943863617527</v>
      </c>
      <c r="H99">
        <f t="shared" si="13"/>
        <v>2622.3252378542611</v>
      </c>
    </row>
    <row r="100" spans="3:8" x14ac:dyDescent="0.4">
      <c r="C100">
        <v>8</v>
      </c>
      <c r="D100">
        <f t="shared" si="9"/>
        <v>0.4768930694076533</v>
      </c>
      <c r="E100" s="4">
        <f t="shared" si="12"/>
        <v>3906.7080245874959</v>
      </c>
      <c r="F100">
        <f t="shared" si="10"/>
        <v>0.13962634015954636</v>
      </c>
      <c r="G100">
        <f t="shared" si="11"/>
        <v>1.1503684072210094</v>
      </c>
      <c r="H100">
        <f t="shared" si="13"/>
        <v>2596.1527837821004</v>
      </c>
    </row>
    <row r="101" spans="3:8" x14ac:dyDescent="0.4">
      <c r="C101">
        <v>9</v>
      </c>
      <c r="D101">
        <f t="shared" si="9"/>
        <v>0.47402329329167142</v>
      </c>
      <c r="E101" s="4">
        <f t="shared" si="12"/>
        <v>3883.1988186453723</v>
      </c>
      <c r="F101">
        <f t="shared" si="10"/>
        <v>0.15707963267948966</v>
      </c>
      <c r="G101">
        <f t="shared" si="11"/>
        <v>1.1708495661125391</v>
      </c>
      <c r="H101">
        <f t="shared" si="13"/>
        <v>2569.4495042452563</v>
      </c>
    </row>
    <row r="102" spans="3:8" x14ac:dyDescent="0.4">
      <c r="C102">
        <v>10</v>
      </c>
      <c r="D102">
        <f t="shared" si="9"/>
        <v>0.47115879113825654</v>
      </c>
      <c r="E102" s="4">
        <f t="shared" si="12"/>
        <v>3859.7328170045976</v>
      </c>
      <c r="F102">
        <f t="shared" si="10"/>
        <v>0.17453292519943295</v>
      </c>
      <c r="G102">
        <f t="shared" si="11"/>
        <v>1.19175359259421</v>
      </c>
      <c r="H102">
        <f t="shared" si="13"/>
        <v>2542.1948910887459</v>
      </c>
    </row>
    <row r="103" spans="3:8" x14ac:dyDescent="0.4">
      <c r="C103">
        <v>11</v>
      </c>
      <c r="D103">
        <f t="shared" si="9"/>
        <v>0.46829945612535323</v>
      </c>
      <c r="E103" s="4">
        <f t="shared" si="12"/>
        <v>3836.3091445788937</v>
      </c>
      <c r="F103">
        <f t="shared" si="10"/>
        <v>0.19198621771937624</v>
      </c>
      <c r="G103">
        <f t="shared" si="11"/>
        <v>1.2130970040929328</v>
      </c>
      <c r="H103">
        <f t="shared" si="13"/>
        <v>2514.3674089360634</v>
      </c>
    </row>
    <row r="104" spans="3:8" x14ac:dyDescent="0.4">
      <c r="C104">
        <v>12</v>
      </c>
      <c r="D104">
        <f t="shared" si="9"/>
        <v>0.46544497888031233</v>
      </c>
      <c r="E104" s="4">
        <f t="shared" si="12"/>
        <v>3812.9252669875186</v>
      </c>
      <c r="F104">
        <f t="shared" si="10"/>
        <v>0.20943951023931953</v>
      </c>
      <c r="G104">
        <f t="shared" si="11"/>
        <v>1.2348971565350515</v>
      </c>
      <c r="H104">
        <f t="shared" si="13"/>
        <v>2485.9444291774098</v>
      </c>
    </row>
    <row r="105" spans="3:8" x14ac:dyDescent="0.4">
      <c r="C105">
        <v>13</v>
      </c>
      <c r="D105">
        <f t="shared" si="9"/>
        <v>0.46259483513633215</v>
      </c>
      <c r="E105" s="4">
        <f t="shared" si="12"/>
        <v>3789.576889436833</v>
      </c>
      <c r="F105">
        <f t="shared" si="10"/>
        <v>0.22689280275926285</v>
      </c>
      <c r="G105">
        <f t="shared" si="11"/>
        <v>1.2571722989189547</v>
      </c>
      <c r="H105">
        <f t="shared" si="13"/>
        <v>2456.9021588180708</v>
      </c>
    </row>
    <row r="106" spans="3:8" x14ac:dyDescent="0.4">
      <c r="C106">
        <v>14</v>
      </c>
      <c r="D106">
        <f t="shared" si="9"/>
        <v>0.45974827551232783</v>
      </c>
      <c r="E106" s="4">
        <f t="shared" si="12"/>
        <v>3766.2578729969896</v>
      </c>
      <c r="F106">
        <f t="shared" si="10"/>
        <v>0.24434609527920614</v>
      </c>
      <c r="G106">
        <f t="shared" si="11"/>
        <v>1.2799416321930785</v>
      </c>
      <c r="H106">
        <f t="shared" si="13"/>
        <v>2427.2155637134374</v>
      </c>
    </row>
    <row r="107" spans="3:8" x14ac:dyDescent="0.4">
      <c r="C107">
        <v>15</v>
      </c>
      <c r="D107">
        <f t="shared" si="9"/>
        <v>0.45690431754699484</v>
      </c>
      <c r="E107" s="4">
        <f t="shared" si="12"/>
        <v>3742.9601693449818</v>
      </c>
      <c r="F107">
        <f t="shared" si="10"/>
        <v>0.26179938779914941</v>
      </c>
      <c r="G107">
        <f t="shared" si="11"/>
        <v>1.3032253728412055</v>
      </c>
      <c r="H107">
        <f t="shared" si="13"/>
        <v>2396.8582856666631</v>
      </c>
    </row>
    <row r="108" spans="3:8" x14ac:dyDescent="0.4">
      <c r="C108">
        <v>16</v>
      </c>
      <c r="D108">
        <f t="shared" si="9"/>
        <v>0.45406174010158667</v>
      </c>
      <c r="E108" s="4">
        <f t="shared" si="12"/>
        <v>3719.673774912198</v>
      </c>
      <c r="F108">
        <f t="shared" si="10"/>
        <v>0.27925268031909273</v>
      </c>
      <c r="G108">
        <f t="shared" si="11"/>
        <v>1.3270448216204098</v>
      </c>
      <c r="H108">
        <f t="shared" si="13"/>
        <v>2365.802552808319</v>
      </c>
    </row>
    <row r="109" spans="3:8" x14ac:dyDescent="0.4">
      <c r="C109">
        <v>17</v>
      </c>
      <c r="D109">
        <f t="shared" si="9"/>
        <v>0.45121908022832807</v>
      </c>
      <c r="E109" s="4">
        <f t="shared" si="12"/>
        <v>3696.3867052304636</v>
      </c>
      <c r="F109">
        <f t="shared" si="10"/>
        <v>0.29670597283903605</v>
      </c>
      <c r="G109">
        <f t="shared" si="11"/>
        <v>1.3514224379458082</v>
      </c>
      <c r="H109">
        <f t="shared" si="13"/>
        <v>2334.0190826137555</v>
      </c>
    </row>
    <row r="110" spans="3:8" x14ac:dyDescent="0.4">
      <c r="C110">
        <v>18</v>
      </c>
      <c r="D110">
        <f t="shared" si="9"/>
        <v>0.44837463258243382</v>
      </c>
      <c r="E110" s="4">
        <f t="shared" si="12"/>
        <v>3673.0849901152978</v>
      </c>
      <c r="F110">
        <f t="shared" si="10"/>
        <v>0.31415926535897931</v>
      </c>
      <c r="G110">
        <f t="shared" si="11"/>
        <v>1.3763819204711734</v>
      </c>
      <c r="H110">
        <f t="shared" si="13"/>
        <v>2301.4769768423162</v>
      </c>
    </row>
    <row r="111" spans="3:8" x14ac:dyDescent="0.4">
      <c r="C111">
        <v>19</v>
      </c>
      <c r="D111">
        <f t="shared" si="9"/>
        <v>0.44552645143539449</v>
      </c>
      <c r="E111" s="4">
        <f t="shared" si="12"/>
        <v>3649.7526901587516</v>
      </c>
      <c r="F111">
        <f t="shared" si="10"/>
        <v>0.33161255787892258</v>
      </c>
      <c r="G111">
        <f t="shared" si="11"/>
        <v>1.4019482944763357</v>
      </c>
      <c r="H111">
        <f t="shared" si="13"/>
        <v>2268.1436076018817</v>
      </c>
    </row>
    <row r="112" spans="3:8" x14ac:dyDescent="0.4">
      <c r="C112">
        <v>20</v>
      </c>
      <c r="D112">
        <f t="shared" si="9"/>
        <v>0.4426723553255319</v>
      </c>
      <c r="E112" s="4">
        <f t="shared" si="12"/>
        <v>3626.3719348267573</v>
      </c>
      <c r="F112">
        <f t="shared" si="10"/>
        <v>0.3490658503988659</v>
      </c>
      <c r="G112">
        <f t="shared" si="11"/>
        <v>1.4281480067421144</v>
      </c>
      <c r="H112">
        <f t="shared" si="13"/>
        <v>2233.98449365119</v>
      </c>
    </row>
    <row r="113" spans="3:8" x14ac:dyDescent="0.4">
      <c r="C113">
        <v>21</v>
      </c>
      <c r="D113">
        <f t="shared" si="9"/>
        <v>0.43980993435881344</v>
      </c>
      <c r="E113" s="4">
        <f t="shared" si="12"/>
        <v>3602.9229822673997</v>
      </c>
      <c r="F113">
        <f t="shared" si="10"/>
        <v>0.36651914291880922</v>
      </c>
      <c r="G113">
        <f t="shared" si="11"/>
        <v>1.4550090286724449</v>
      </c>
      <c r="H113">
        <f t="shared" si="13"/>
        <v>2198.9631659494862</v>
      </c>
    </row>
    <row r="114" spans="3:8" x14ac:dyDescent="0.4">
      <c r="C114">
        <v>22</v>
      </c>
      <c r="D114">
        <f t="shared" si="9"/>
        <v>0.43693656014854326</v>
      </c>
      <c r="E114" s="4">
        <f t="shared" si="12"/>
        <v>3579.3843007368664</v>
      </c>
      <c r="F114">
        <f t="shared" si="10"/>
        <v>0.38397243543875248</v>
      </c>
      <c r="G114">
        <f t="shared" si="11"/>
        <v>1.4825609685127403</v>
      </c>
      <c r="H114">
        <f t="shared" si="13"/>
        <v>2163.0410213465257</v>
      </c>
    </row>
    <row r="115" spans="3:8" x14ac:dyDescent="0.4">
      <c r="C115">
        <v>23</v>
      </c>
      <c r="D115">
        <f t="shared" si="9"/>
        <v>0.43404939835683304</v>
      </c>
      <c r="E115" s="4">
        <f t="shared" si="12"/>
        <v>3555.7326713391762</v>
      </c>
      <c r="F115">
        <f t="shared" si="10"/>
        <v>0.40142572795869574</v>
      </c>
      <c r="G115">
        <f t="shared" si="11"/>
        <v>1.5108351936149007</v>
      </c>
      <c r="H115">
        <f t="shared" si="13"/>
        <v>2126.1771631737884</v>
      </c>
    </row>
    <row r="116" spans="3:8" x14ac:dyDescent="0.4">
      <c r="C116">
        <v>24</v>
      </c>
      <c r="D116">
        <f t="shared" si="9"/>
        <v>0.43114542377367265</v>
      </c>
      <c r="E116" s="4">
        <f t="shared" si="12"/>
        <v>3531.9433115539264</v>
      </c>
      <c r="F116">
        <f t="shared" si="10"/>
        <v>0.41887902047863906</v>
      </c>
      <c r="G116">
        <f t="shared" si="11"/>
        <v>1.5398649638145827</v>
      </c>
      <c r="H116">
        <f t="shared" si="13"/>
        <v>2088.3282273475511</v>
      </c>
    </row>
    <row r="117" spans="3:8" x14ac:dyDescent="0.4">
      <c r="C117">
        <v>25</v>
      </c>
      <c r="D117">
        <f t="shared" si="9"/>
        <v>0.42822143784099687</v>
      </c>
      <c r="E117" s="4">
        <f t="shared" si="12"/>
        <v>3507.9900187934463</v>
      </c>
      <c r="F117">
        <f t="shared" si="10"/>
        <v>0.43633231299858238</v>
      </c>
      <c r="G117">
        <f t="shared" si="11"/>
        <v>1.5696855771174902</v>
      </c>
      <c r="H117">
        <f t="shared" si="13"/>
        <v>2049.4481924235015</v>
      </c>
    </row>
    <row r="118" spans="3:8" x14ac:dyDescent="0.4">
      <c r="C118">
        <v>26</v>
      </c>
      <c r="D118">
        <f t="shared" si="9"/>
        <v>0.4252740884993616</v>
      </c>
      <c r="E118" s="4">
        <f t="shared" si="12"/>
        <v>3483.8453329867702</v>
      </c>
      <c r="F118">
        <f t="shared" si="10"/>
        <v>0.4537856055185257</v>
      </c>
      <c r="G118">
        <f t="shared" si="11"/>
        <v>1.6003345290410507</v>
      </c>
      <c r="H118">
        <f t="shared" si="13"/>
        <v>2009.4881718474871</v>
      </c>
    </row>
    <row r="119" spans="3:8" x14ac:dyDescent="0.4">
      <c r="C119">
        <v>27</v>
      </c>
      <c r="D119">
        <f t="shared" si="9"/>
        <v>0.42229989220370084</v>
      </c>
      <c r="E119" s="4">
        <f t="shared" si="12"/>
        <v>3459.4807169327173</v>
      </c>
      <c r="F119">
        <f t="shared" si="10"/>
        <v>0.47123889803846897</v>
      </c>
      <c r="G119">
        <f t="shared" si="11"/>
        <v>1.6318516871287894</v>
      </c>
      <c r="H119">
        <f t="shared" si="13"/>
        <v>1968.3961864241492</v>
      </c>
    </row>
    <row r="120" spans="3:8" x14ac:dyDescent="0.4">
      <c r="C120">
        <v>28</v>
      </c>
      <c r="D120">
        <f t="shared" si="9"/>
        <v>0.41929525792215427</v>
      </c>
      <c r="E120" s="4">
        <f t="shared" si="12"/>
        <v>3434.8667528982878</v>
      </c>
      <c r="F120">
        <f t="shared" si="10"/>
        <v>0.48869219055841229</v>
      </c>
      <c r="G120">
        <f t="shared" si="11"/>
        <v>1.6642794823505174</v>
      </c>
      <c r="H120">
        <f t="shared" si="13"/>
        <v>1926.1169147698738</v>
      </c>
    </row>
    <row r="121" spans="3:8" x14ac:dyDescent="0.4">
      <c r="C121">
        <v>29</v>
      </c>
      <c r="D121">
        <f t="shared" si="9"/>
        <v>0.41625651289810267</v>
      </c>
      <c r="E121" s="4">
        <f t="shared" si="12"/>
        <v>3409.9733536612571</v>
      </c>
      <c r="F121">
        <f t="shared" si="10"/>
        <v>0.50614548307835561</v>
      </c>
      <c r="G121">
        <f t="shared" si="11"/>
        <v>1.6976631193260889</v>
      </c>
      <c r="H121">
        <f t="shared" si="13"/>
        <v>1882.5914192236282</v>
      </c>
    </row>
    <row r="122" spans="3:8" x14ac:dyDescent="0.4">
      <c r="C122">
        <v>30</v>
      </c>
      <c r="D122">
        <f t="shared" si="9"/>
        <v>0.41317992992035485</v>
      </c>
      <c r="E122" s="4">
        <f t="shared" si="12"/>
        <v>3384.7699859075469</v>
      </c>
      <c r="F122">
        <f t="shared" si="10"/>
        <v>0.52359877559829882</v>
      </c>
      <c r="G122">
        <f t="shared" si="11"/>
        <v>1.7320508075688767</v>
      </c>
      <c r="H122">
        <f t="shared" si="13"/>
        <v>1837.7568443523405</v>
      </c>
    </row>
    <row r="123" spans="3:8" x14ac:dyDescent="0.4">
      <c r="C123">
        <v>31</v>
      </c>
      <c r="D123">
        <f t="shared" si="9"/>
        <v>0.41006175580988091</v>
      </c>
      <c r="E123" s="4">
        <f t="shared" si="12"/>
        <v>3359.2259035945444</v>
      </c>
      <c r="F123">
        <f t="shared" si="10"/>
        <v>0.54105206811824214</v>
      </c>
      <c r="G123">
        <f t="shared" si="11"/>
        <v>1.7674940162428909</v>
      </c>
      <c r="H123">
        <f t="shared" si="13"/>
        <v>1791.5460847992599</v>
      </c>
    </row>
    <row r="124" spans="3:8" x14ac:dyDescent="0.4">
      <c r="C124">
        <v>32</v>
      </c>
      <c r="D124">
        <f t="shared" si="9"/>
        <v>0.40689824079357095</v>
      </c>
      <c r="E124" s="4">
        <f t="shared" si="12"/>
        <v>3333.3103885809332</v>
      </c>
      <c r="F124">
        <f t="shared" si="10"/>
        <v>0.55850536063818546</v>
      </c>
      <c r="G124">
        <f t="shared" si="11"/>
        <v>1.8040477552714236</v>
      </c>
      <c r="H124">
        <f t="shared" si="13"/>
        <v>1743.8874187752658</v>
      </c>
    </row>
    <row r="125" spans="3:8" x14ac:dyDescent="0.4">
      <c r="C125">
        <v>33</v>
      </c>
      <c r="D125">
        <f t="shared" si="9"/>
        <v>0.40368566839625397</v>
      </c>
      <c r="E125" s="4">
        <f t="shared" si="12"/>
        <v>3306.9929955021125</v>
      </c>
      <c r="F125">
        <f t="shared" si="10"/>
        <v>0.57595865315812877</v>
      </c>
      <c r="G125">
        <f t="shared" si="11"/>
        <v>1.8417708860334581</v>
      </c>
      <c r="H125">
        <f t="shared" si="13"/>
        <v>1694.7041029737293</v>
      </c>
    </row>
    <row r="126" spans="3:8" x14ac:dyDescent="0.4">
      <c r="C126">
        <v>34</v>
      </c>
      <c r="D126">
        <f t="shared" si="9"/>
        <v>0.40042038544158454</v>
      </c>
      <c r="E126" s="4">
        <f t="shared" si="12"/>
        <v>3280.2437975374605</v>
      </c>
      <c r="F126">
        <f t="shared" si="10"/>
        <v>0.59341194567807209</v>
      </c>
      <c r="G126">
        <f t="shared" si="11"/>
        <v>1.8807264653463318</v>
      </c>
      <c r="H126">
        <f t="shared" si="13"/>
        <v>1643.9139240868503</v>
      </c>
    </row>
    <row r="127" spans="3:8" x14ac:dyDescent="0.4">
      <c r="C127">
        <v>35</v>
      </c>
      <c r="D127">
        <f t="shared" si="9"/>
        <v>0.39709883171044869</v>
      </c>
      <c r="E127" s="4">
        <f t="shared" si="12"/>
        <v>3253.0336293719956</v>
      </c>
      <c r="F127">
        <f t="shared" si="10"/>
        <v>0.6108652381980153</v>
      </c>
      <c r="G127">
        <f t="shared" si="11"/>
        <v>1.9209821269711662</v>
      </c>
      <c r="H127">
        <f t="shared" si="13"/>
        <v>1591.4287013999083</v>
      </c>
    </row>
    <row r="128" spans="3:8" x14ac:dyDescent="0.4">
      <c r="C128">
        <v>36</v>
      </c>
      <c r="D128">
        <f t="shared" si="9"/>
        <v>0.39371756876221264</v>
      </c>
      <c r="E128" s="4">
        <f t="shared" si="12"/>
        <v>3225.334323300046</v>
      </c>
      <c r="F128">
        <f t="shared" si="10"/>
        <v>0.62831853071795862</v>
      </c>
      <c r="G128">
        <f t="shared" si="11"/>
        <v>1.9626105055051504</v>
      </c>
      <c r="H128">
        <f t="shared" si="13"/>
        <v>1537.1537341216508</v>
      </c>
    </row>
    <row r="129" spans="3:8" x14ac:dyDescent="0.4">
      <c r="C129">
        <v>37</v>
      </c>
      <c r="D129">
        <f t="shared" si="9"/>
        <v>0.39027330737946986</v>
      </c>
      <c r="E129" s="4">
        <f t="shared" si="12"/>
        <v>3197.1189340526171</v>
      </c>
      <c r="F129">
        <f t="shared" si="10"/>
        <v>0.64577182323790194</v>
      </c>
      <c r="G129">
        <f t="shared" si="11"/>
        <v>2.0056897082590193</v>
      </c>
      <c r="H129">
        <f t="shared" si="13"/>
        <v>1480.9871861517158</v>
      </c>
    </row>
    <row r="130" spans="3:8" x14ac:dyDescent="0.4">
      <c r="C130">
        <v>38</v>
      </c>
      <c r="D130">
        <f t="shared" si="9"/>
        <v>0.38676293305090909</v>
      </c>
      <c r="E130" s="4">
        <f t="shared" ref="E130:E161" si="14">a+b*C130+cc*C130^2+d*C130^3+e*C130^4+f*C130^5+g*C130^6+h*C130^7+i*C130^8+j*C130^9</f>
        <v>3168.3619475530472</v>
      </c>
      <c r="F130">
        <f t="shared" si="10"/>
        <v>0.66322511575784515</v>
      </c>
      <c r="G130">
        <f t="shared" si="11"/>
        <v>2.050303841579296</v>
      </c>
      <c r="H130">
        <f t="shared" ref="H130:H161" si="15">(mapHeight/2)-(mapWidth*G130/(2*PI()))</f>
        <v>1422.8193998631136</v>
      </c>
    </row>
    <row r="131" spans="3:8" x14ac:dyDescent="0.4">
      <c r="C131">
        <v>39</v>
      </c>
      <c r="D131">
        <f t="shared" ref="D131:D182" si="16">E131/8192</f>
        <v>0.38318352885954626</v>
      </c>
      <c r="E131" s="4">
        <f t="shared" si="14"/>
        <v>3139.039468417403</v>
      </c>
      <c r="F131">
        <f>C131*PI()/180</f>
        <v>0.68067840827778847</v>
      </c>
      <c r="G131">
        <f t="shared" ref="G131:G185" si="17">N(TAN((PI()/4)+(F131/2)))</f>
        <v>2.0965435990881738</v>
      </c>
      <c r="H131">
        <f t="shared" si="15"/>
        <v>1362.5321291566634</v>
      </c>
    </row>
    <row r="132" spans="3:8" x14ac:dyDescent="0.4">
      <c r="C132">
        <v>40</v>
      </c>
      <c r="D132">
        <f t="shared" si="16"/>
        <v>0.37953239509482922</v>
      </c>
      <c r="E132" s="4">
        <f t="shared" si="14"/>
        <v>3109.129380616841</v>
      </c>
      <c r="F132">
        <f>C132*PI()/180</f>
        <v>0.69813170079773179</v>
      </c>
      <c r="G132">
        <f t="shared" si="17"/>
        <v>2.1445069205095586</v>
      </c>
      <c r="H132">
        <f t="shared" si="15"/>
        <v>1299.99768048538</v>
      </c>
    </row>
    <row r="133" spans="3:8" x14ac:dyDescent="0.4">
      <c r="C133">
        <v>41</v>
      </c>
      <c r="D133">
        <f t="shared" si="16"/>
        <v>0.37580706485703141</v>
      </c>
      <c r="E133" s="4">
        <f t="shared" si="14"/>
        <v>3078.6114753088013</v>
      </c>
      <c r="F133">
        <f>C133*PI()/180</f>
        <v>0.715584993317675</v>
      </c>
      <c r="G133">
        <f t="shared" si="17"/>
        <v>2.1942997311650374</v>
      </c>
      <c r="H133">
        <f t="shared" si="15"/>
        <v>1235.0779487016325</v>
      </c>
    </row>
    <row r="134" spans="3:8" x14ac:dyDescent="0.4">
      <c r="C134">
        <v>42</v>
      </c>
      <c r="D134">
        <f t="shared" si="16"/>
        <v>0.37200531487091149</v>
      </c>
      <c r="E134" s="4">
        <f t="shared" si="14"/>
        <v>3047.4675394225069</v>
      </c>
      <c r="F134">
        <f>C134*PI()/180</f>
        <v>0.73303828583761843</v>
      </c>
      <c r="G134">
        <f t="shared" si="17"/>
        <v>2.2460367739042164</v>
      </c>
      <c r="H134">
        <f t="shared" si="15"/>
        <v>1167.6233323886199</v>
      </c>
    </row>
    <row r="135" spans="3:8" x14ac:dyDescent="0.4">
      <c r="C135">
        <v>43</v>
      </c>
      <c r="D135">
        <f t="shared" si="16"/>
        <v>0.36812517067281508</v>
      </c>
      <c r="E135" s="4">
        <f t="shared" si="14"/>
        <v>3015.6813981517012</v>
      </c>
      <c r="F135">
        <f>C135*PI()/180</f>
        <v>0.75049157835756164</v>
      </c>
      <c r="G135">
        <f t="shared" si="17"/>
        <v>2.2998425472362567</v>
      </c>
      <c r="H135">
        <f t="shared" si="15"/>
        <v>1097.4715107270158</v>
      </c>
    </row>
    <row r="136" spans="3:8" x14ac:dyDescent="0.4">
      <c r="C136">
        <v>44</v>
      </c>
      <c r="D136">
        <f t="shared" si="16"/>
        <v>0.36416490528124806</v>
      </c>
      <c r="E136" s="4">
        <f t="shared" si="14"/>
        <v>2983.2389040639841</v>
      </c>
      <c r="F136">
        <f>C136*PI()/180</f>
        <v>0.76794487087750496</v>
      </c>
      <c r="G136">
        <f t="shared" si="17"/>
        <v>2.3558523658237531</v>
      </c>
      <c r="H136">
        <f t="shared" si="15"/>
        <v>1024.446060825916</v>
      </c>
    </row>
    <row r="137" spans="3:8" x14ac:dyDescent="0.4">
      <c r="C137">
        <v>45</v>
      </c>
      <c r="D137">
        <f t="shared" si="16"/>
        <v>0.36012303040544447</v>
      </c>
      <c r="E137" s="4">
        <f t="shared" si="14"/>
        <v>2950.1278650814011</v>
      </c>
      <c r="F137">
        <f>C137*PI()/180</f>
        <v>0.78539816339744828</v>
      </c>
      <c r="G137">
        <f t="shared" si="17"/>
        <v>2.4142135623730949</v>
      </c>
      <c r="H137">
        <f t="shared" si="15"/>
        <v>948.35489070144013</v>
      </c>
    </row>
    <row r="138" spans="3:8" x14ac:dyDescent="0.4">
      <c r="C138">
        <v>46</v>
      </c>
      <c r="D138">
        <f t="shared" si="16"/>
        <v>0.35599827918959287</v>
      </c>
      <c r="E138" s="4">
        <f t="shared" si="14"/>
        <v>2916.3379031211448</v>
      </c>
      <c r="F138">
        <f>C138*PI()/180</f>
        <v>0.80285145591739149</v>
      </c>
      <c r="G138">
        <f t="shared" si="17"/>
        <v>2.4750868534162946</v>
      </c>
      <c r="H138">
        <f t="shared" si="15"/>
        <v>868.9884585740806</v>
      </c>
    </row>
    <row r="139" spans="3:8" x14ac:dyDescent="0.4">
      <c r="C139">
        <v>47</v>
      </c>
      <c r="D139">
        <f t="shared" si="16"/>
        <v>0.35178957943217726</v>
      </c>
      <c r="E139" s="4">
        <f t="shared" si="14"/>
        <v>2881.8602347083961</v>
      </c>
      <c r="F139">
        <f>C139*PI()/180</f>
        <v>0.82030474843733492</v>
      </c>
      <c r="G139">
        <f t="shared" si="17"/>
        <v>2.5386478956643073</v>
      </c>
      <c r="H139">
        <f t="shared" si="15"/>
        <v>786.11774369945442</v>
      </c>
    </row>
    <row r="140" spans="3:8" x14ac:dyDescent="0.4">
      <c r="C140">
        <v>48</v>
      </c>
      <c r="D140">
        <f t="shared" si="16"/>
        <v>0.34749601616031778</v>
      </c>
      <c r="E140" s="4">
        <f t="shared" si="14"/>
        <v>2846.6873643853232</v>
      </c>
      <c r="F140">
        <f>C140*PI()/180</f>
        <v>0.83775804095727813</v>
      </c>
      <c r="G140">
        <f t="shared" si="17"/>
        <v>2.6050890646938005</v>
      </c>
      <c r="H140">
        <f t="shared" si="15"/>
        <v>699.49192732130768</v>
      </c>
    </row>
    <row r="141" spans="3:8" x14ac:dyDescent="0.4">
      <c r="C141">
        <v>49</v>
      </c>
      <c r="D141">
        <f t="shared" si="16"/>
        <v>0.34311678237808124</v>
      </c>
      <c r="E141" s="4">
        <f t="shared" si="14"/>
        <v>2810.8126812412415</v>
      </c>
      <c r="F141">
        <f>C141*PI()/180</f>
        <v>0.85521133347722145</v>
      </c>
      <c r="G141">
        <f t="shared" si="17"/>
        <v>2.674621493926824</v>
      </c>
      <c r="H141">
        <f t="shared" si="15"/>
        <v>608.83573425533905</v>
      </c>
    </row>
    <row r="142" spans="3:8" x14ac:dyDescent="0.4">
      <c r="C142">
        <v>50</v>
      </c>
      <c r="D142">
        <f t="shared" si="16"/>
        <v>0.338651116745456</v>
      </c>
      <c r="E142" s="4">
        <f t="shared" si="14"/>
        <v>2774.2299483787756</v>
      </c>
      <c r="F142">
        <f>C142*PI()/180</f>
        <v>0.87266462599716477</v>
      </c>
      <c r="G142">
        <f t="shared" si="17"/>
        <v>2.7474774194546216</v>
      </c>
      <c r="H142">
        <f t="shared" si="15"/>
        <v>513.84637571426083</v>
      </c>
    </row>
    <row r="143" spans="3:8" x14ac:dyDescent="0.4">
      <c r="C143">
        <v>51</v>
      </c>
      <c r="D143">
        <f t="shared" si="16"/>
        <v>0.33409822688106028</v>
      </c>
      <c r="E143" s="4">
        <f t="shared" si="14"/>
        <v>2736.9326746096458</v>
      </c>
      <c r="F143">
        <f>C143*PI()/180</f>
        <v>0.89011791851710798</v>
      </c>
      <c r="G143">
        <f t="shared" si="17"/>
        <v>2.8239128856007989</v>
      </c>
      <c r="H143">
        <f t="shared" si="15"/>
        <v>414.19002180186044</v>
      </c>
    </row>
    <row r="144" spans="3:8" x14ac:dyDescent="0.4">
      <c r="C144">
        <v>52</v>
      </c>
      <c r="D144">
        <f t="shared" si="16"/>
        <v>0.32945719691667114</v>
      </c>
      <c r="E144" s="4">
        <f t="shared" si="14"/>
        <v>2698.9133571413699</v>
      </c>
      <c r="F144">
        <f>C144*PI()/180</f>
        <v>0.90757121103705141</v>
      </c>
      <c r="G144">
        <f t="shared" si="17"/>
        <v>2.9042108776758222</v>
      </c>
      <c r="H144">
        <f t="shared" si="15"/>
        <v>309.49771703616398</v>
      </c>
    </row>
    <row r="145" spans="3:8" x14ac:dyDescent="0.4">
      <c r="C145">
        <v>53</v>
      </c>
      <c r="D145">
        <f t="shared" si="16"/>
        <v>0.32472687786532695</v>
      </c>
      <c r="E145" s="4">
        <f t="shared" si="14"/>
        <v>2660.1625834727583</v>
      </c>
      <c r="F145">
        <f>C145*PI()/180</f>
        <v>0.92502450355699462</v>
      </c>
      <c r="G145">
        <f t="shared" si="17"/>
        <v>2.9886849627428935</v>
      </c>
      <c r="H145">
        <f t="shared" si="15"/>
        <v>199.36063352874135</v>
      </c>
    </row>
    <row r="146" spans="3:8" x14ac:dyDescent="0.4">
      <c r="C146">
        <v>54</v>
      </c>
      <c r="D146">
        <f t="shared" si="16"/>
        <v>0.31990575929707032</v>
      </c>
      <c r="E146" s="4">
        <f t="shared" si="14"/>
        <v>2620.6679801616001</v>
      </c>
      <c r="F146">
        <f>C146*PI()/180</f>
        <v>0.94247779607693793</v>
      </c>
      <c r="G146">
        <f t="shared" si="17"/>
        <v>3.0776835371752527</v>
      </c>
      <c r="H146">
        <f t="shared" si="15"/>
        <v>83.324533030989642</v>
      </c>
    </row>
    <row r="147" spans="3:8" x14ac:dyDescent="0.4">
      <c r="C147">
        <v>55</v>
      </c>
      <c r="D147">
        <f t="shared" si="16"/>
        <v>0.31499182074735149</v>
      </c>
      <c r="E147" s="4">
        <f t="shared" si="14"/>
        <v>2580.4129955623034</v>
      </c>
      <c r="F147">
        <f>C147*PI()/180</f>
        <v>0.95993108859688125</v>
      </c>
      <c r="G147">
        <f t="shared" si="17"/>
        <v>3.1715948023632108</v>
      </c>
      <c r="H147">
        <f t="shared" si="15"/>
        <v>-39.116720379231083</v>
      </c>
    </row>
    <row r="148" spans="3:8" x14ac:dyDescent="0.4">
      <c r="C148">
        <v>56</v>
      </c>
      <c r="D148">
        <f t="shared" si="16"/>
        <v>0.30998236121272349</v>
      </c>
      <c r="E148" s="4">
        <f t="shared" si="14"/>
        <v>2539.3755030546308</v>
      </c>
      <c r="F148">
        <f>C148*PI()/180</f>
        <v>0.97738438111682457</v>
      </c>
      <c r="G148">
        <f t="shared" si="17"/>
        <v>3.2708526184841404</v>
      </c>
      <c r="H148">
        <f t="shared" si="15"/>
        <v>-168.52879242707149</v>
      </c>
    </row>
    <row r="149" spans="3:8" x14ac:dyDescent="0.4">
      <c r="C149">
        <v>57</v>
      </c>
      <c r="D149">
        <f t="shared" si="16"/>
        <v>0.30487380501670308</v>
      </c>
      <c r="E149" s="4">
        <f t="shared" si="14"/>
        <v>2497.5262106968316</v>
      </c>
      <c r="F149">
        <f>C149*PI()/180</f>
        <v>0.99483767363676778</v>
      </c>
      <c r="G149">
        <f t="shared" si="17"/>
        <v>3.3759434225912446</v>
      </c>
      <c r="H149">
        <f t="shared" si="15"/>
        <v>-305.54589842610494</v>
      </c>
    </row>
    <row r="150" spans="3:8" x14ac:dyDescent="0.4">
      <c r="C150">
        <v>58</v>
      </c>
      <c r="D150">
        <f t="shared" si="16"/>
        <v>0.29966148225557521</v>
      </c>
      <c r="E150" s="4">
        <f t="shared" si="14"/>
        <v>2454.8268626376721</v>
      </c>
      <c r="F150">
        <f>C150*PI()/180</f>
        <v>1.0122909661567112</v>
      </c>
      <c r="G150">
        <f t="shared" si="17"/>
        <v>3.4874144438409087</v>
      </c>
      <c r="H150">
        <f t="shared" si="15"/>
        <v>-450.88151426952118</v>
      </c>
    </row>
    <row r="151" spans="3:8" x14ac:dyDescent="0.4">
      <c r="C151">
        <v>59</v>
      </c>
      <c r="D151">
        <f t="shared" si="16"/>
        <v>0.2943393819594563</v>
      </c>
      <c r="E151" s="4">
        <f t="shared" si="14"/>
        <v>2411.228217011866</v>
      </c>
      <c r="F151">
        <f>C151*PI()/180</f>
        <v>1.0297442586766543</v>
      </c>
      <c r="G151">
        <f t="shared" si="17"/>
        <v>3.6058835087608729</v>
      </c>
      <c r="H151">
        <f t="shared" si="15"/>
        <v>-605.34116051223009</v>
      </c>
    </row>
    <row r="152" spans="3:8" x14ac:dyDescent="0.4">
      <c r="C152">
        <v>60</v>
      </c>
      <c r="D152">
        <f t="shared" si="16"/>
        <v>0.28889987602812567</v>
      </c>
      <c r="E152" s="4">
        <f t="shared" si="14"/>
        <v>2366.6677844224055</v>
      </c>
      <c r="F152">
        <f>C152*PI()/180</f>
        <v>1.0471975511965976</v>
      </c>
      <c r="G152">
        <f t="shared" si="17"/>
        <v>3.7320508075688745</v>
      </c>
      <c r="H152">
        <f t="shared" si="15"/>
        <v>-769.83774326526964</v>
      </c>
    </row>
    <row r="153" spans="3:8" x14ac:dyDescent="0.4">
      <c r="C153">
        <v>61</v>
      </c>
      <c r="D153">
        <f t="shared" si="16"/>
        <v>0.28333341192396461</v>
      </c>
      <c r="E153" s="4">
        <f t="shared" si="14"/>
        <v>2321.0673104811181</v>
      </c>
      <c r="F153">
        <f>C153*PI()/180</f>
        <v>1.064650843716541</v>
      </c>
      <c r="G153">
        <f t="shared" si="17"/>
        <v>3.8667130948987372</v>
      </c>
      <c r="H153">
        <f t="shared" si="15"/>
        <v>-945.41006906404891</v>
      </c>
    </row>
    <row r="154" spans="3:8" x14ac:dyDescent="0.4">
      <c r="C154">
        <v>62</v>
      </c>
      <c r="D154">
        <f t="shared" si="16"/>
        <v>0.27762817202582923</v>
      </c>
      <c r="E154" s="4">
        <f t="shared" si="14"/>
        <v>2274.3299852355931</v>
      </c>
      <c r="F154">
        <f>C154*PI()/180</f>
        <v>1.0821041362364843</v>
      </c>
      <c r="G154">
        <f t="shared" si="17"/>
        <v>4.0107809335358455</v>
      </c>
      <c r="H154">
        <f t="shared" si="15"/>
        <v>-1133.2453272039947</v>
      </c>
    </row>
    <row r="155" spans="3:8" x14ac:dyDescent="0.4">
      <c r="C155">
        <v>63</v>
      </c>
      <c r="D155">
        <f t="shared" si="16"/>
        <v>0.27176969746780805</v>
      </c>
      <c r="E155" s="4">
        <f t="shared" si="14"/>
        <v>2226.3373616562835</v>
      </c>
      <c r="F155">
        <f>C155*PI()/180</f>
        <v>1.0995574287564276</v>
      </c>
      <c r="G155">
        <f t="shared" si="17"/>
        <v>4.1652997700904164</v>
      </c>
      <c r="H155">
        <f t="shared" si="15"/>
        <v>-1334.7065681463291</v>
      </c>
    </row>
    <row r="156" spans="3:8" x14ac:dyDescent="0.4">
      <c r="C156">
        <v>64</v>
      </c>
      <c r="D156">
        <f t="shared" si="16"/>
        <v>0.26574047420559088</v>
      </c>
      <c r="E156" s="4">
        <f t="shared" si="14"/>
        <v>2176.9459646922005</v>
      </c>
      <c r="F156">
        <f>C156*PI()/180</f>
        <v>1.1170107212763709</v>
      </c>
      <c r="G156">
        <f t="shared" si="17"/>
        <v>4.3314758742841528</v>
      </c>
      <c r="H156">
        <f t="shared" si="15"/>
        <v>-1551.3665230898132</v>
      </c>
    </row>
    <row r="157" spans="3:8" x14ac:dyDescent="0.4">
      <c r="C157">
        <v>65</v>
      </c>
      <c r="D157">
        <f t="shared" si="16"/>
        <v>0.25951947897059474</v>
      </c>
      <c r="E157" s="4">
        <f t="shared" si="14"/>
        <v>2125.9835717271121</v>
      </c>
      <c r="F157">
        <f>C157*PI()/180</f>
        <v>1.1344640137963142</v>
      </c>
      <c r="G157">
        <f t="shared" si="17"/>
        <v>4.5107085036620562</v>
      </c>
      <c r="H157">
        <f t="shared" si="15"/>
        <v>-1785.0495402349607</v>
      </c>
    </row>
    <row r="158" spans="3:8" x14ac:dyDescent="0.4">
      <c r="C158">
        <v>66</v>
      </c>
      <c r="D158">
        <f t="shared" si="16"/>
        <v>0.25308168268806103</v>
      </c>
      <c r="E158" s="4">
        <f t="shared" si="14"/>
        <v>2073.2451445805959</v>
      </c>
      <c r="F158">
        <f>C158*PI()/180</f>
        <v>1.1519173063162575</v>
      </c>
      <c r="G158">
        <f t="shared" si="17"/>
        <v>4.7046301094784564</v>
      </c>
      <c r="H158">
        <f t="shared" si="15"/>
        <v>-2037.8840051094412</v>
      </c>
    </row>
    <row r="159" spans="3:8" x14ac:dyDescent="0.4">
      <c r="C159">
        <v>67</v>
      </c>
      <c r="D159">
        <f t="shared" si="16"/>
        <v>0.24639750885004857</v>
      </c>
      <c r="E159" s="4">
        <f t="shared" si="14"/>
        <v>2018.4883924995979</v>
      </c>
      <c r="F159">
        <f>C159*PI()/180</f>
        <v>1.1693705988362006</v>
      </c>
      <c r="G159">
        <f t="shared" si="17"/>
        <v>4.9151570310712049</v>
      </c>
      <c r="H159">
        <f t="shared" si="15"/>
        <v>-2312.3684357559659</v>
      </c>
    </row>
    <row r="160" spans="3:8" x14ac:dyDescent="0.4">
      <c r="C160">
        <v>68</v>
      </c>
      <c r="D160">
        <f t="shared" si="16"/>
        <v>0.23943224424760873</v>
      </c>
      <c r="E160" s="4">
        <f t="shared" si="14"/>
        <v>1961.4289448764107</v>
      </c>
      <c r="F160">
        <f>C160*PI()/180</f>
        <v>1.1868238913561442</v>
      </c>
      <c r="G160">
        <f t="shared" si="17"/>
        <v>5.1445540159703071</v>
      </c>
      <c r="H160">
        <f t="shared" si="15"/>
        <v>-2611.4556038753144</v>
      </c>
    </row>
    <row r="161" spans="3:8" x14ac:dyDescent="0.4">
      <c r="C161">
        <v>69</v>
      </c>
      <c r="D161">
        <f t="shared" si="16"/>
        <v>0.2321453993784327</v>
      </c>
      <c r="E161" s="4">
        <f t="shared" si="14"/>
        <v>1901.7351117081207</v>
      </c>
      <c r="F161">
        <f>C161*PI()/180</f>
        <v>1.2042771838760873</v>
      </c>
      <c r="G161">
        <f t="shared" si="17"/>
        <v>5.3955171743191315</v>
      </c>
      <c r="H161">
        <f t="shared" si="15"/>
        <v>-2938.6606905762228</v>
      </c>
    </row>
    <row r="162" spans="3:8" x14ac:dyDescent="0.4">
      <c r="C162">
        <v>70</v>
      </c>
      <c r="D162">
        <f t="shared" si="16"/>
        <v>0.22449001575691266</v>
      </c>
      <c r="E162" s="4">
        <f>a+b*C162+cc*C162^2+d*C162^3+e*C162^4+f*C162^5+g*C162^6+h*C162^7+i*C162^8+j*C162^9</f>
        <v>1839.0222090806285</v>
      </c>
      <c r="F162">
        <f>C162*PI()/180</f>
        <v>1.2217304763960306</v>
      </c>
      <c r="G162">
        <f t="shared" si="17"/>
        <v>5.6712818196177066</v>
      </c>
      <c r="H162">
        <f t="shared" ref="H162:H193" si="18">(mapHeight/2)-(mapWidth*G162/(2*PI()))</f>
        <v>-3298.201888844651</v>
      </c>
    </row>
    <row r="163" spans="3:8" x14ac:dyDescent="0.4">
      <c r="C163">
        <v>71</v>
      </c>
      <c r="D163">
        <f t="shared" si="16"/>
        <v>0.21641191726285658</v>
      </c>
      <c r="E163" s="4">
        <f>a+b*C163+cc*C163^2+d*C163^3+e*C163^4+f*C163^5+g*C163^6+h*C163^7+i*C163^8+j*C163^9</f>
        <v>1772.8464262173211</v>
      </c>
      <c r="F163">
        <f>C163*PI()/180</f>
        <v>1.2391837689159739</v>
      </c>
      <c r="G163">
        <f t="shared" si="17"/>
        <v>5.9757643644330667</v>
      </c>
      <c r="H163">
        <f t="shared" si="18"/>
        <v>-3695.1854067869353</v>
      </c>
    </row>
    <row r="164" spans="3:8" x14ac:dyDescent="0.4">
      <c r="C164">
        <v>72</v>
      </c>
      <c r="D164">
        <f t="shared" si="16"/>
        <v>0.20784890257304153</v>
      </c>
      <c r="E164" s="4">
        <f>a+b*C164+cc*C164^2+d*C164^3+e*C164^4+f*C164^5+g*C164^6+h*C164^7+i*C164^8+j*C164^9</f>
        <v>1702.6982098783562</v>
      </c>
      <c r="F164">
        <f>C164*PI()/180</f>
        <v>1.2566370614359172</v>
      </c>
      <c r="G164">
        <f t="shared" si="17"/>
        <v>6.3137515146750411</v>
      </c>
      <c r="H164">
        <f t="shared" si="18"/>
        <v>-4135.8521386145731</v>
      </c>
    </row>
    <row r="165" spans="3:8" x14ac:dyDescent="0.4">
      <c r="C165">
        <v>73</v>
      </c>
      <c r="D165">
        <f t="shared" si="16"/>
        <v>0.19872987562637776</v>
      </c>
      <c r="E165" s="4">
        <f>a+b*C165+cc*C165^2+d*C165^3+e*C165^4+f*C165^5+g*C165^6+h*C165^7+i*C165^8+j*C165^9</f>
        <v>1627.9951411312866</v>
      </c>
      <c r="F165">
        <f>C165*PI()/180</f>
        <v>1.2740903539558606</v>
      </c>
      <c r="G165">
        <f t="shared" si="17"/>
        <v>6.6911562383174026</v>
      </c>
      <c r="H165">
        <f t="shared" si="18"/>
        <v>-4627.9113959701444</v>
      </c>
    </row>
    <row r="166" spans="3:8" x14ac:dyDescent="0.4">
      <c r="C166">
        <v>74</v>
      </c>
      <c r="D166">
        <f t="shared" si="16"/>
        <v>0.18897391097869665</v>
      </c>
      <c r="E166" s="4">
        <f>a+b*C166+cc*C166^2+d*C166^3+e*C166^4+f*C166^5+g*C166^6+h*C166^7+i*C166^8+j*C166^9</f>
        <v>1548.0742787374829</v>
      </c>
      <c r="F166">
        <f>C166*PI()/180</f>
        <v>1.2915436464758039</v>
      </c>
      <c r="G166">
        <f t="shared" si="17"/>
        <v>7.115369722384207</v>
      </c>
      <c r="H166">
        <f t="shared" si="18"/>
        <v>-5180.9997884936492</v>
      </c>
    </row>
    <row r="167" spans="3:8" x14ac:dyDescent="0.4">
      <c r="C167">
        <v>75</v>
      </c>
      <c r="D167">
        <f t="shared" si="16"/>
        <v>0.17848925080705347</v>
      </c>
      <c r="E167" s="4">
        <f>a+b*C167+cc*C167^2+d*C167^3+e*C167^4+f*C167^5+g*C167^6+h*C167^7+i*C167^8+j*C167^9</f>
        <v>1462.183942611382</v>
      </c>
      <c r="F167">
        <f>C167*PI()/180</f>
        <v>1.3089969389957472</v>
      </c>
      <c r="G167">
        <f t="shared" si="17"/>
        <v>7.5957541127251558</v>
      </c>
      <c r="H167">
        <f t="shared" si="18"/>
        <v>-5807.3236566081705</v>
      </c>
    </row>
    <row r="168" spans="3:8" x14ac:dyDescent="0.4">
      <c r="C168">
        <v>76</v>
      </c>
      <c r="D168">
        <f t="shared" si="16"/>
        <v>0.167172230225969</v>
      </c>
      <c r="E168" s="4">
        <f>a+b*C168+cc*C168^2+d*C168^3+e*C168^4+f*C168^5+g*C168^6+h*C168^7+i*C168^8+j*C168^9</f>
        <v>1369.474910011138</v>
      </c>
      <c r="F168">
        <f>C168*PI()/180</f>
        <v>1.3264502315156903</v>
      </c>
      <c r="G168">
        <f t="shared" si="17"/>
        <v>8.1443464279745932</v>
      </c>
      <c r="H168">
        <f t="shared" si="18"/>
        <v>-6522.5768326346952</v>
      </c>
    </row>
    <row r="169" spans="3:8" x14ac:dyDescent="0.4">
      <c r="C169">
        <v>77</v>
      </c>
      <c r="D169">
        <f t="shared" si="16"/>
        <v>0.1549061274792069</v>
      </c>
      <c r="E169" s="4">
        <f>a+b*C169+cc*C169^2+d*C169^3+e*C169^4+f*C169^5+g*C169^6+h*C169^7+i*C169^8+j*C169^9</f>
        <v>1268.9909963096629</v>
      </c>
      <c r="F169">
        <f>C169*PI()/180</f>
        <v>1.3439035240356338</v>
      </c>
      <c r="G169">
        <f t="shared" si="17"/>
        <v>8.776887356869949</v>
      </c>
      <c r="H169">
        <f t="shared" si="18"/>
        <v>-7347.2819839517688</v>
      </c>
    </row>
    <row r="170" spans="3:8" x14ac:dyDescent="0.4">
      <c r="C170">
        <v>78</v>
      </c>
      <c r="D170">
        <f t="shared" si="16"/>
        <v>0.14155993547050688</v>
      </c>
      <c r="E170" s="4">
        <f>a+b*C170+cc*C170^2+d*C170^3+e*C170^4+f*C170^5+g*C170^6+h*C170^7+i*C170^8+j*C170^9</f>
        <v>1159.6589913743924</v>
      </c>
      <c r="F170">
        <f>C170*PI()/180</f>
        <v>1.3613568165555769</v>
      </c>
      <c r="G170">
        <f t="shared" si="17"/>
        <v>9.5143644542225658</v>
      </c>
      <c r="H170">
        <f t="shared" si="18"/>
        <v>-8308.8026277260851</v>
      </c>
    </row>
    <row r="171" spans="3:8" x14ac:dyDescent="0.4">
      <c r="C171">
        <v>79</v>
      </c>
      <c r="D171">
        <f t="shared" si="16"/>
        <v>0.12698705099515889</v>
      </c>
      <c r="E171" s="4">
        <f>a+b*C171+cc*C171^2+d*C171^3+e*C171^4+f*C171^5+g*C171^6+h*C171^7+i*C171^8+j*C171^9</f>
        <v>1040.2779217523416</v>
      </c>
      <c r="F171">
        <f>C171*PI()/180</f>
        <v>1.3788101090755203</v>
      </c>
      <c r="G171">
        <f t="shared" si="17"/>
        <v>10.38539708013815</v>
      </c>
      <c r="H171">
        <f t="shared" si="18"/>
        <v>-9444.4526082140019</v>
      </c>
    </row>
    <row r="172" spans="3:8" x14ac:dyDescent="0.4">
      <c r="C172">
        <v>80</v>
      </c>
      <c r="D172">
        <f t="shared" si="16"/>
        <v>0.11102387793142066</v>
      </c>
      <c r="E172" s="4">
        <f>a+b*C172+cc*C172^2+d*C172^3+e*C172^4+f*C172^5+g*C172^6+h*C172^7+i*C172^8+j*C172^9</f>
        <v>909.50760801419801</v>
      </c>
      <c r="F172">
        <f>C172*PI()/180</f>
        <v>1.3962634015954636</v>
      </c>
      <c r="G172">
        <f t="shared" si="17"/>
        <v>11.430052302761348</v>
      </c>
      <c r="H172">
        <f t="shared" si="18"/>
        <v>-10806.471260433365</v>
      </c>
    </row>
    <row r="173" spans="3:8" x14ac:dyDescent="0.4">
      <c r="C173">
        <v>81</v>
      </c>
      <c r="D173">
        <f t="shared" si="16"/>
        <v>9.3488340546537096E-2</v>
      </c>
      <c r="E173" s="4">
        <f>a+b*C173+cc*C173^2+d*C173^3+e*C173^4+f*C173^5+g*C173^6+h*C173^7+i*C173^8+j*C173^9</f>
        <v>765.85648575723189</v>
      </c>
      <c r="F173">
        <f>C173*PI()/180</f>
        <v>1.4137166941154069</v>
      </c>
      <c r="G173">
        <f t="shared" si="17"/>
        <v>12.706204736174696</v>
      </c>
      <c r="H173">
        <f t="shared" si="18"/>
        <v>-12470.315349605211</v>
      </c>
    </row>
    <row r="174" spans="3:8" x14ac:dyDescent="0.4">
      <c r="C174">
        <v>82</v>
      </c>
      <c r="D174">
        <f t="shared" si="16"/>
        <v>7.417830296653527E-2</v>
      </c>
      <c r="E174" s="4">
        <f>a+b*C174+cc*C174^2+d*C174^3+e*C174^4+f*C174^5+g*C174^6+h*C174^7+i*C174^8+j*C174^9</f>
        <v>607.66865790185693</v>
      </c>
      <c r="F174">
        <f>C174*PI()/180</f>
        <v>1.43116998663535</v>
      </c>
      <c r="G174">
        <f t="shared" si="17"/>
        <v>14.300666256711896</v>
      </c>
      <c r="H174">
        <f t="shared" si="18"/>
        <v>-14549.169965163888</v>
      </c>
    </row>
    <row r="175" spans="3:8" x14ac:dyDescent="0.4">
      <c r="C175">
        <v>83</v>
      </c>
      <c r="D175">
        <f t="shared" si="16"/>
        <v>5.2869890752002324E-2</v>
      </c>
      <c r="E175" s="4">
        <f>a+b*C175+cc*C175^2+d*C175^3+e*C175^4+f*C175^5+g*C175^6+h*C175^7+i*C175^8+j*C175^9</f>
        <v>433.11014504040304</v>
      </c>
      <c r="F175">
        <f>C175*PI()/180</f>
        <v>1.4486232791552935</v>
      </c>
      <c r="G175">
        <f t="shared" si="17"/>
        <v>16.349855476099663</v>
      </c>
      <c r="H175">
        <f t="shared" si="18"/>
        <v>-17220.897323903839</v>
      </c>
    </row>
    <row r="176" spans="3:8" x14ac:dyDescent="0.4">
      <c r="C176">
        <v>84</v>
      </c>
      <c r="D176">
        <f t="shared" si="16"/>
        <v>2.9315710413782337E-2</v>
      </c>
      <c r="E176" s="4">
        <f>a+b*C176+cc*C176^2+d*C176^3+e*C176^4+f*C176^5+g*C176^6+h*C176^7+i*C176^8+j*C176^9</f>
        <v>240.1542997097049</v>
      </c>
      <c r="F176">
        <f>C176*PI()/180</f>
        <v>1.4660765716752369</v>
      </c>
      <c r="G176">
        <f t="shared" si="17"/>
        <v>19.081136687728243</v>
      </c>
      <c r="H176">
        <f t="shared" si="18"/>
        <v>-20781.93437625602</v>
      </c>
    </row>
    <row r="177" spans="3:8" x14ac:dyDescent="0.4">
      <c r="C177">
        <v>85</v>
      </c>
      <c r="D177">
        <f t="shared" si="16"/>
        <v>3.2429625928381833E-3</v>
      </c>
      <c r="E177" s="4">
        <f>a+b*C177+cc*C177^2+d*C177^3+e*C177^4+f*C177^5+g*C177^6+h*C177^7+i*C177^8+j*C177^9</f>
        <v>26.566349560530398</v>
      </c>
      <c r="F177">
        <f>C177*PI()/180</f>
        <v>1.4835298641951802</v>
      </c>
      <c r="G177">
        <f t="shared" si="17"/>
        <v>22.903765548431192</v>
      </c>
      <c r="H177">
        <f t="shared" si="18"/>
        <v>-25765.867540075968</v>
      </c>
    </row>
    <row r="178" spans="3:8" x14ac:dyDescent="0.4">
      <c r="C178">
        <v>86</v>
      </c>
      <c r="D178">
        <f t="shared" si="16"/>
        <v>-2.564855548245093E-2</v>
      </c>
      <c r="E178" s="4">
        <f>a+b*C178+cc*C178^2+d*C178^3+e*C178^4+f*C178^5+g*C178^6+h*C178^7+i*C178^8+j*C178^9</f>
        <v>-210.11296651223802</v>
      </c>
      <c r="F178">
        <f>C178*PI()/180</f>
        <v>1.5009831567151233</v>
      </c>
      <c r="G178">
        <f t="shared" si="17"/>
        <v>28.636253282915515</v>
      </c>
      <c r="H178">
        <f t="shared" si="18"/>
        <v>-33239.869535088801</v>
      </c>
    </row>
    <row r="179" spans="3:8" x14ac:dyDescent="0.4">
      <c r="C179">
        <v>87</v>
      </c>
      <c r="D179">
        <f t="shared" si="16"/>
        <v>-5.7688562760674023E-2</v>
      </c>
      <c r="E179" s="4">
        <f>a+b*C179+cc*C179^2+d*C179^3+e*C179^4+f*C179^5+g*C179^6+h*C179^7+i*C179^8+j*C179^9</f>
        <v>-472.58470613544159</v>
      </c>
      <c r="F179">
        <f>C179*PI()/180</f>
        <v>1.5184364492350666</v>
      </c>
      <c r="G179">
        <f t="shared" si="17"/>
        <v>38.188459297025304</v>
      </c>
      <c r="H179">
        <f t="shared" si="18"/>
        <v>-45694.009886189357</v>
      </c>
    </row>
    <row r="180" spans="3:8" x14ac:dyDescent="0.4">
      <c r="C180">
        <v>88</v>
      </c>
      <c r="D180">
        <f t="shared" si="16"/>
        <v>-9.3238526966273216E-2</v>
      </c>
      <c r="E180" s="4">
        <f>a+b*C180+cc*C180^2+d*C180^3+e*C180^4+f*C180^5+g*C180^6+h*C180^7+i*C180^8+j*C180^9</f>
        <v>-763.81001290771019</v>
      </c>
      <c r="F180">
        <f>C180*PI()/180</f>
        <v>1.5358897417550099</v>
      </c>
      <c r="G180">
        <f t="shared" si="17"/>
        <v>57.289961630759144</v>
      </c>
      <c r="H180">
        <f t="shared" si="18"/>
        <v>-70598.496936594136</v>
      </c>
    </row>
    <row r="181" spans="3:8" x14ac:dyDescent="0.4">
      <c r="C181">
        <v>89</v>
      </c>
      <c r="D181">
        <f t="shared" si="16"/>
        <v>-0.13269402176082123</v>
      </c>
      <c r="E181" s="4">
        <f>a+b*C181+cc*C181^2+d*C181^3+e*C181^4+f*C181^5+g*C181^6+h*C181^7+i*C181^8+j*C181^9</f>
        <v>-1087.0294262646476</v>
      </c>
      <c r="F181">
        <f>C181*PI()/180</f>
        <v>1.5533430342749535</v>
      </c>
      <c r="G181">
        <f t="shared" si="17"/>
        <v>114.58865012931011</v>
      </c>
      <c r="H181">
        <f t="shared" si="18"/>
        <v>-145304.37193979867</v>
      </c>
    </row>
    <row r="182" spans="3:8" x14ac:dyDescent="0.4">
      <c r="C182">
        <v>90</v>
      </c>
      <c r="D182">
        <f t="shared" si="16"/>
        <v>-0.17648721331101624</v>
      </c>
      <c r="E182" s="4">
        <f>a+b*C182+cc*C182^2+d*C182^3+e*C182^4+f*C182^5+g*C182^6+h*C182^7+i*C182^8+j*C182^9</f>
        <v>-1445.7832514438451</v>
      </c>
      <c r="F182">
        <f>C182*PI()/180</f>
        <v>1.5707963267948966</v>
      </c>
      <c r="G182">
        <f t="shared" si="17"/>
        <v>1.6324552277619072E+16</v>
      </c>
      <c r="H182">
        <f t="shared" si="18"/>
        <v>-2.1283907082200134E+19</v>
      </c>
    </row>
    <row r="183" spans="3:8" x14ac:dyDescent="0.4">
      <c r="C183">
        <v>85</v>
      </c>
      <c r="D183">
        <v>0</v>
      </c>
      <c r="F183">
        <f>C183*PI()/180</f>
        <v>1.4835298641951802</v>
      </c>
      <c r="G183">
        <f t="shared" si="17"/>
        <v>22.903765548431192</v>
      </c>
    </row>
    <row r="184" spans="3:8" x14ac:dyDescent="0.4">
      <c r="C184">
        <v>-85</v>
      </c>
      <c r="D184">
        <v>1</v>
      </c>
      <c r="F184">
        <f>C184*PI()/180</f>
        <v>-1.4835298641951802</v>
      </c>
      <c r="G184">
        <f t="shared" si="17"/>
        <v>4.366094290851201E-2</v>
      </c>
    </row>
    <row r="185" spans="3:8" x14ac:dyDescent="0.4">
      <c r="C185">
        <v>0</v>
      </c>
      <c r="D185">
        <v>0.5</v>
      </c>
      <c r="F185">
        <f>C185*PI()/180</f>
        <v>0</v>
      </c>
      <c r="G185">
        <f t="shared" si="17"/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18</vt:i4>
      </vt:variant>
    </vt:vector>
  </HeadingPairs>
  <TitlesOfParts>
    <vt:vector size="25" baseType="lpstr">
      <vt:lpstr>Sheet1</vt:lpstr>
      <vt:lpstr>Sheet2</vt:lpstr>
      <vt:lpstr>half</vt:lpstr>
      <vt:lpstr>simmetric</vt:lpstr>
      <vt:lpstr>list</vt:lpstr>
      <vt:lpstr>fit to 8192</vt:lpstr>
      <vt:lpstr>regression</vt:lpstr>
      <vt:lpstr>a</vt:lpstr>
      <vt:lpstr>aa</vt:lpstr>
      <vt:lpstr>b</vt:lpstr>
      <vt:lpstr>bb</vt:lpstr>
      <vt:lpstr>cc</vt:lpstr>
      <vt:lpstr>d</vt:lpstr>
      <vt:lpstr>e</vt:lpstr>
      <vt:lpstr>f</vt:lpstr>
      <vt:lpstr>g</vt:lpstr>
      <vt:lpstr>h</vt:lpstr>
      <vt:lpstr>height</vt:lpstr>
      <vt:lpstr>i</vt:lpstr>
      <vt:lpstr>j</vt:lpstr>
      <vt:lpstr>latRad</vt:lpstr>
      <vt:lpstr>mapHeight</vt:lpstr>
      <vt:lpstr>mapWidth</vt:lpstr>
      <vt:lpstr>mercN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Ried</dc:creator>
  <cp:lastModifiedBy>Erwin Ried</cp:lastModifiedBy>
  <dcterms:created xsi:type="dcterms:W3CDTF">2020-04-29T21:21:18Z</dcterms:created>
  <dcterms:modified xsi:type="dcterms:W3CDTF">2020-05-02T13:58:25Z</dcterms:modified>
</cp:coreProperties>
</file>