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z Olavo\Documents\DATA SCIENCE\GOOGLE SHEETS\"/>
    </mc:Choice>
  </mc:AlternateContent>
  <xr:revisionPtr revIDLastSave="0" documentId="8_{55D2FEC2-3C80-48C9-BAB7-A722E774E3E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rm_emails" sheetId="1" r:id="rId1"/>
    <sheet name="CRM Exercicio" sheetId="2" r:id="rId2"/>
    <sheet name="CRM Exercicio Corrigido" sheetId="3" r:id="rId3"/>
    <sheet name="Aproximate VLOOKUP - Exemplo" sheetId="4" r:id="rId4"/>
    <sheet name="VLOOKUP - Exercício 1" sheetId="5" r:id="rId5"/>
    <sheet name="VLOOKUP - Exercício 1 Corrigido" sheetId="6" r:id="rId6"/>
    <sheet name="VLOOKUP - Exercício 2" sheetId="7" r:id="rId7"/>
    <sheet name="VLOOKUP - Exercício 2 Corrigido" sheetId="8" r:id="rId8"/>
    <sheet name="VLOOKUP Aproximate - Exercício" sheetId="9" r:id="rId9"/>
    <sheet name="VLOOKUP Aproximate - Exercício " sheetId="10" r:id="rId10"/>
    <sheet name="HLOOKUP - Exemplo" sheetId="11" r:id="rId11"/>
    <sheet name="Aproximate Hlookup - Exercício" sheetId="12" r:id="rId12"/>
    <sheet name="Aproximate Hlookup - Exercício " sheetId="13" r:id="rId13"/>
    <sheet name="Index and Match - Exemplo" sheetId="14" r:id="rId14"/>
    <sheet name="Nested Vlookups - Exemplo" sheetId="15" r:id="rId15"/>
    <sheet name="trafficsources-all-traffic" sheetId="16" r:id="rId16"/>
    <sheet name="Source Reference" sheetId="17" r:id="rId17"/>
    <sheet name="Index" sheetId="18" r:id="rId18"/>
    <sheet name="Index and Match Exercício 1" sheetId="19" r:id="rId19"/>
    <sheet name="Index and Match Exercício 1 Cor" sheetId="20" r:id="rId20"/>
    <sheet name="Client List - Index &amp; Match" sheetId="21" r:id="rId21"/>
    <sheet name="Exercícios Extras" sheetId="22" r:id="rId22"/>
    <sheet name="Exercícios Extras - Corrigido" sheetId="23" r:id="rId23"/>
    <sheet name="Pivot Table" sheetId="24" r:id="rId24"/>
    <sheet name="Pivot Table 1" sheetId="25" r:id="rId25"/>
  </sheets>
  <calcPr calcId="181029"/>
  <pivotCaches>
    <pivotCache cacheId="4" r:id="rId26"/>
  </pivotCaches>
</workbook>
</file>

<file path=xl/calcChain.xml><?xml version="1.0" encoding="utf-8"?>
<calcChain xmlns="http://schemas.openxmlformats.org/spreadsheetml/2006/main">
  <c r="M301" i="24" l="1"/>
  <c r="L301" i="24"/>
  <c r="K301" i="24"/>
  <c r="J301" i="24"/>
  <c r="M300" i="24"/>
  <c r="L300" i="24"/>
  <c r="K300" i="24"/>
  <c r="J300" i="24"/>
  <c r="M299" i="24"/>
  <c r="L299" i="24"/>
  <c r="K299" i="24"/>
  <c r="J299" i="24"/>
  <c r="M298" i="24"/>
  <c r="L298" i="24"/>
  <c r="K298" i="24"/>
  <c r="J298" i="24"/>
  <c r="M297" i="24"/>
  <c r="L297" i="24"/>
  <c r="K297" i="24"/>
  <c r="J297" i="24"/>
  <c r="M296" i="24"/>
  <c r="L296" i="24"/>
  <c r="K296" i="24"/>
  <c r="J296" i="24"/>
  <c r="M295" i="24"/>
  <c r="L295" i="24"/>
  <c r="K295" i="24"/>
  <c r="J295" i="24"/>
  <c r="M294" i="24"/>
  <c r="L294" i="24"/>
  <c r="K294" i="24"/>
  <c r="J294" i="24"/>
  <c r="M293" i="24"/>
  <c r="L293" i="24"/>
  <c r="K293" i="24"/>
  <c r="J293" i="24"/>
  <c r="M292" i="24"/>
  <c r="L292" i="24"/>
  <c r="K292" i="24"/>
  <c r="J292" i="24"/>
  <c r="M291" i="24"/>
  <c r="L291" i="24"/>
  <c r="K291" i="24"/>
  <c r="J291" i="24"/>
  <c r="M290" i="24"/>
  <c r="L290" i="24"/>
  <c r="K290" i="24"/>
  <c r="J290" i="24"/>
  <c r="M289" i="24"/>
  <c r="L289" i="24"/>
  <c r="K289" i="24"/>
  <c r="J289" i="24"/>
  <c r="M288" i="24"/>
  <c r="L288" i="24"/>
  <c r="K288" i="24"/>
  <c r="J288" i="24"/>
  <c r="M287" i="24"/>
  <c r="L287" i="24"/>
  <c r="K287" i="24"/>
  <c r="J287" i="24"/>
  <c r="M286" i="24"/>
  <c r="L286" i="24"/>
  <c r="K286" i="24"/>
  <c r="J286" i="24"/>
  <c r="M285" i="24"/>
  <c r="L285" i="24"/>
  <c r="K285" i="24"/>
  <c r="J285" i="24"/>
  <c r="M284" i="24"/>
  <c r="L284" i="24"/>
  <c r="K284" i="24"/>
  <c r="J284" i="24"/>
  <c r="M283" i="24"/>
  <c r="L283" i="24"/>
  <c r="K283" i="24"/>
  <c r="J283" i="24"/>
  <c r="M282" i="24"/>
  <c r="L282" i="24"/>
  <c r="K282" i="24"/>
  <c r="J282" i="24"/>
  <c r="M281" i="24"/>
  <c r="L281" i="24"/>
  <c r="K281" i="24"/>
  <c r="J281" i="24"/>
  <c r="M280" i="24"/>
  <c r="L280" i="24"/>
  <c r="K280" i="24"/>
  <c r="J280" i="24"/>
  <c r="M279" i="24"/>
  <c r="L279" i="24"/>
  <c r="K279" i="24"/>
  <c r="J279" i="24"/>
  <c r="M278" i="24"/>
  <c r="L278" i="24"/>
  <c r="K278" i="24"/>
  <c r="J278" i="24"/>
  <c r="M277" i="24"/>
  <c r="L277" i="24"/>
  <c r="K277" i="24"/>
  <c r="J277" i="24"/>
  <c r="M276" i="24"/>
  <c r="L276" i="24"/>
  <c r="K276" i="24"/>
  <c r="J276" i="24"/>
  <c r="M275" i="24"/>
  <c r="L275" i="24"/>
  <c r="K275" i="24"/>
  <c r="J275" i="24"/>
  <c r="M274" i="24"/>
  <c r="L274" i="24"/>
  <c r="K274" i="24"/>
  <c r="J274" i="24"/>
  <c r="M273" i="24"/>
  <c r="L273" i="24"/>
  <c r="K273" i="24"/>
  <c r="J273" i="24"/>
  <c r="M272" i="24"/>
  <c r="L272" i="24"/>
  <c r="K272" i="24"/>
  <c r="J272" i="24"/>
  <c r="M271" i="24"/>
  <c r="L271" i="24"/>
  <c r="K271" i="24"/>
  <c r="J271" i="24"/>
  <c r="M270" i="24"/>
  <c r="L270" i="24"/>
  <c r="K270" i="24"/>
  <c r="J270" i="24"/>
  <c r="M269" i="24"/>
  <c r="L269" i="24"/>
  <c r="K269" i="24"/>
  <c r="J269" i="24"/>
  <c r="M268" i="24"/>
  <c r="L268" i="24"/>
  <c r="K268" i="24"/>
  <c r="J268" i="24"/>
  <c r="M267" i="24"/>
  <c r="L267" i="24"/>
  <c r="K267" i="24"/>
  <c r="J267" i="24"/>
  <c r="M266" i="24"/>
  <c r="L266" i="24"/>
  <c r="K266" i="24"/>
  <c r="J266" i="24"/>
  <c r="M265" i="24"/>
  <c r="L265" i="24"/>
  <c r="K265" i="24"/>
  <c r="J265" i="24"/>
  <c r="M264" i="24"/>
  <c r="L264" i="24"/>
  <c r="K264" i="24"/>
  <c r="J264" i="24"/>
  <c r="M263" i="24"/>
  <c r="L263" i="24"/>
  <c r="K263" i="24"/>
  <c r="J263" i="24"/>
  <c r="M262" i="24"/>
  <c r="L262" i="24"/>
  <c r="K262" i="24"/>
  <c r="J262" i="24"/>
  <c r="M261" i="24"/>
  <c r="L261" i="24"/>
  <c r="K261" i="24"/>
  <c r="J261" i="24"/>
  <c r="M260" i="24"/>
  <c r="L260" i="24"/>
  <c r="K260" i="24"/>
  <c r="J260" i="24"/>
  <c r="M259" i="24"/>
  <c r="L259" i="24"/>
  <c r="K259" i="24"/>
  <c r="J259" i="24"/>
  <c r="M258" i="24"/>
  <c r="L258" i="24"/>
  <c r="K258" i="24"/>
  <c r="J258" i="24"/>
  <c r="M257" i="24"/>
  <c r="L257" i="24"/>
  <c r="K257" i="24"/>
  <c r="J257" i="24"/>
  <c r="M256" i="24"/>
  <c r="L256" i="24"/>
  <c r="K256" i="24"/>
  <c r="J256" i="24"/>
  <c r="M255" i="24"/>
  <c r="L255" i="24"/>
  <c r="K255" i="24"/>
  <c r="J255" i="24"/>
  <c r="M254" i="24"/>
  <c r="L254" i="24"/>
  <c r="K254" i="24"/>
  <c r="J254" i="24"/>
  <c r="M253" i="24"/>
  <c r="L253" i="24"/>
  <c r="K253" i="24"/>
  <c r="J253" i="24"/>
  <c r="M252" i="24"/>
  <c r="L252" i="24"/>
  <c r="K252" i="24"/>
  <c r="J252" i="24"/>
  <c r="M251" i="24"/>
  <c r="L251" i="24"/>
  <c r="K251" i="24"/>
  <c r="J251" i="24"/>
  <c r="M250" i="24"/>
  <c r="L250" i="24"/>
  <c r="K250" i="24"/>
  <c r="J250" i="24"/>
  <c r="M249" i="24"/>
  <c r="L249" i="24"/>
  <c r="K249" i="24"/>
  <c r="J249" i="24"/>
  <c r="M248" i="24"/>
  <c r="L248" i="24"/>
  <c r="K248" i="24"/>
  <c r="J248" i="24"/>
  <c r="M247" i="24"/>
  <c r="L247" i="24"/>
  <c r="K247" i="24"/>
  <c r="J247" i="24"/>
  <c r="M246" i="24"/>
  <c r="L246" i="24"/>
  <c r="K246" i="24"/>
  <c r="J246" i="24"/>
  <c r="M245" i="24"/>
  <c r="L245" i="24"/>
  <c r="K245" i="24"/>
  <c r="J245" i="24"/>
  <c r="M244" i="24"/>
  <c r="L244" i="24"/>
  <c r="K244" i="24"/>
  <c r="J244" i="24"/>
  <c r="M243" i="24"/>
  <c r="L243" i="24"/>
  <c r="K243" i="24"/>
  <c r="J243" i="24"/>
  <c r="M242" i="24"/>
  <c r="L242" i="24"/>
  <c r="K242" i="24"/>
  <c r="J242" i="24"/>
  <c r="M241" i="24"/>
  <c r="L241" i="24"/>
  <c r="K241" i="24"/>
  <c r="J241" i="24"/>
  <c r="M240" i="24"/>
  <c r="L240" i="24"/>
  <c r="K240" i="24"/>
  <c r="J240" i="24"/>
  <c r="M239" i="24"/>
  <c r="L239" i="24"/>
  <c r="K239" i="24"/>
  <c r="J239" i="24"/>
  <c r="M238" i="24"/>
  <c r="L238" i="24"/>
  <c r="K238" i="24"/>
  <c r="J238" i="24"/>
  <c r="M237" i="24"/>
  <c r="L237" i="24"/>
  <c r="K237" i="24"/>
  <c r="J237" i="24"/>
  <c r="M236" i="24"/>
  <c r="L236" i="24"/>
  <c r="K236" i="24"/>
  <c r="J236" i="24"/>
  <c r="M235" i="24"/>
  <c r="L235" i="24"/>
  <c r="K235" i="24"/>
  <c r="J235" i="24"/>
  <c r="M234" i="24"/>
  <c r="L234" i="24"/>
  <c r="K234" i="24"/>
  <c r="J234" i="24"/>
  <c r="M233" i="24"/>
  <c r="L233" i="24"/>
  <c r="K233" i="24"/>
  <c r="J233" i="24"/>
  <c r="M232" i="24"/>
  <c r="L232" i="24"/>
  <c r="K232" i="24"/>
  <c r="J232" i="24"/>
  <c r="M231" i="24"/>
  <c r="L231" i="24"/>
  <c r="K231" i="24"/>
  <c r="J231" i="24"/>
  <c r="M230" i="24"/>
  <c r="L230" i="24"/>
  <c r="K230" i="24"/>
  <c r="J230" i="24"/>
  <c r="M229" i="24"/>
  <c r="L229" i="24"/>
  <c r="K229" i="24"/>
  <c r="J229" i="24"/>
  <c r="M228" i="24"/>
  <c r="L228" i="24"/>
  <c r="K228" i="24"/>
  <c r="J228" i="24"/>
  <c r="M227" i="24"/>
  <c r="L227" i="24"/>
  <c r="K227" i="24"/>
  <c r="J227" i="24"/>
  <c r="M226" i="24"/>
  <c r="L226" i="24"/>
  <c r="K226" i="24"/>
  <c r="J226" i="24"/>
  <c r="M225" i="24"/>
  <c r="L225" i="24"/>
  <c r="K225" i="24"/>
  <c r="J225" i="24"/>
  <c r="M224" i="24"/>
  <c r="L224" i="24"/>
  <c r="K224" i="24"/>
  <c r="J224" i="24"/>
  <c r="M223" i="24"/>
  <c r="L223" i="24"/>
  <c r="K223" i="24"/>
  <c r="J223" i="24"/>
  <c r="M222" i="24"/>
  <c r="L222" i="24"/>
  <c r="K222" i="24"/>
  <c r="J222" i="24"/>
  <c r="M221" i="24"/>
  <c r="L221" i="24"/>
  <c r="K221" i="24"/>
  <c r="J221" i="24"/>
  <c r="M220" i="24"/>
  <c r="L220" i="24"/>
  <c r="K220" i="24"/>
  <c r="J220" i="24"/>
  <c r="M219" i="24"/>
  <c r="L219" i="24"/>
  <c r="K219" i="24"/>
  <c r="J219" i="24"/>
  <c r="M218" i="24"/>
  <c r="L218" i="24"/>
  <c r="K218" i="24"/>
  <c r="J218" i="24"/>
  <c r="M217" i="24"/>
  <c r="L217" i="24"/>
  <c r="K217" i="24"/>
  <c r="J217" i="24"/>
  <c r="M216" i="24"/>
  <c r="L216" i="24"/>
  <c r="K216" i="24"/>
  <c r="J216" i="24"/>
  <c r="M215" i="24"/>
  <c r="L215" i="24"/>
  <c r="K215" i="24"/>
  <c r="J215" i="24"/>
  <c r="M214" i="24"/>
  <c r="L214" i="24"/>
  <c r="K214" i="24"/>
  <c r="J214" i="24"/>
  <c r="M213" i="24"/>
  <c r="L213" i="24"/>
  <c r="K213" i="24"/>
  <c r="J213" i="24"/>
  <c r="M212" i="24"/>
  <c r="L212" i="24"/>
  <c r="K212" i="24"/>
  <c r="J212" i="24"/>
  <c r="M211" i="24"/>
  <c r="L211" i="24"/>
  <c r="K211" i="24"/>
  <c r="J211" i="24"/>
  <c r="M210" i="24"/>
  <c r="L210" i="24"/>
  <c r="K210" i="24"/>
  <c r="J210" i="24"/>
  <c r="M209" i="24"/>
  <c r="L209" i="24"/>
  <c r="K209" i="24"/>
  <c r="J209" i="24"/>
  <c r="M208" i="24"/>
  <c r="L208" i="24"/>
  <c r="K208" i="24"/>
  <c r="J208" i="24"/>
  <c r="M207" i="24"/>
  <c r="L207" i="24"/>
  <c r="K207" i="24"/>
  <c r="J207" i="24"/>
  <c r="M206" i="24"/>
  <c r="L206" i="24"/>
  <c r="K206" i="24"/>
  <c r="J206" i="24"/>
  <c r="M205" i="24"/>
  <c r="L205" i="24"/>
  <c r="K205" i="24"/>
  <c r="J205" i="24"/>
  <c r="M204" i="24"/>
  <c r="L204" i="24"/>
  <c r="K204" i="24"/>
  <c r="J204" i="24"/>
  <c r="M203" i="24"/>
  <c r="L203" i="24"/>
  <c r="K203" i="24"/>
  <c r="J203" i="24"/>
  <c r="M202" i="24"/>
  <c r="L202" i="24"/>
  <c r="K202" i="24"/>
  <c r="J202" i="24"/>
  <c r="M201" i="24"/>
  <c r="L201" i="24"/>
  <c r="K201" i="24"/>
  <c r="J201" i="24"/>
  <c r="M200" i="24"/>
  <c r="L200" i="24"/>
  <c r="K200" i="24"/>
  <c r="J200" i="24"/>
  <c r="M199" i="24"/>
  <c r="L199" i="24"/>
  <c r="K199" i="24"/>
  <c r="J199" i="24"/>
  <c r="M198" i="24"/>
  <c r="L198" i="24"/>
  <c r="K198" i="24"/>
  <c r="J198" i="24"/>
  <c r="M197" i="24"/>
  <c r="L197" i="24"/>
  <c r="K197" i="24"/>
  <c r="J197" i="24"/>
  <c r="M196" i="24"/>
  <c r="L196" i="24"/>
  <c r="K196" i="24"/>
  <c r="J196" i="24"/>
  <c r="M195" i="24"/>
  <c r="L195" i="24"/>
  <c r="K195" i="24"/>
  <c r="J195" i="24"/>
  <c r="M194" i="24"/>
  <c r="L194" i="24"/>
  <c r="K194" i="24"/>
  <c r="J194" i="24"/>
  <c r="M193" i="24"/>
  <c r="L193" i="24"/>
  <c r="K193" i="24"/>
  <c r="J193" i="24"/>
  <c r="M192" i="24"/>
  <c r="L192" i="24"/>
  <c r="K192" i="24"/>
  <c r="J192" i="24"/>
  <c r="M191" i="24"/>
  <c r="L191" i="24"/>
  <c r="K191" i="24"/>
  <c r="J191" i="24"/>
  <c r="M190" i="24"/>
  <c r="L190" i="24"/>
  <c r="K190" i="24"/>
  <c r="J190" i="24"/>
  <c r="M189" i="24"/>
  <c r="L189" i="24"/>
  <c r="K189" i="24"/>
  <c r="J189" i="24"/>
  <c r="M188" i="24"/>
  <c r="L188" i="24"/>
  <c r="K188" i="24"/>
  <c r="J188" i="24"/>
  <c r="M187" i="24"/>
  <c r="L187" i="24"/>
  <c r="K187" i="24"/>
  <c r="J187" i="24"/>
  <c r="M186" i="24"/>
  <c r="L186" i="24"/>
  <c r="K186" i="24"/>
  <c r="J186" i="24"/>
  <c r="M185" i="24"/>
  <c r="L185" i="24"/>
  <c r="K185" i="24"/>
  <c r="J185" i="24"/>
  <c r="M184" i="24"/>
  <c r="L184" i="24"/>
  <c r="K184" i="24"/>
  <c r="J184" i="24"/>
  <c r="M183" i="24"/>
  <c r="L183" i="24"/>
  <c r="K183" i="24"/>
  <c r="J183" i="24"/>
  <c r="M182" i="24"/>
  <c r="L182" i="24"/>
  <c r="K182" i="24"/>
  <c r="J182" i="24"/>
  <c r="M181" i="24"/>
  <c r="L181" i="24"/>
  <c r="K181" i="24"/>
  <c r="J181" i="24"/>
  <c r="M180" i="24"/>
  <c r="L180" i="24"/>
  <c r="K180" i="24"/>
  <c r="J180" i="24"/>
  <c r="M179" i="24"/>
  <c r="L179" i="24"/>
  <c r="K179" i="24"/>
  <c r="J179" i="24"/>
  <c r="M178" i="24"/>
  <c r="L178" i="24"/>
  <c r="K178" i="24"/>
  <c r="J178" i="24"/>
  <c r="M177" i="24"/>
  <c r="L177" i="24"/>
  <c r="K177" i="24"/>
  <c r="J177" i="24"/>
  <c r="M176" i="24"/>
  <c r="L176" i="24"/>
  <c r="K176" i="24"/>
  <c r="J176" i="24"/>
  <c r="M175" i="24"/>
  <c r="L175" i="24"/>
  <c r="K175" i="24"/>
  <c r="J175" i="24"/>
  <c r="M174" i="24"/>
  <c r="L174" i="24"/>
  <c r="K174" i="24"/>
  <c r="J174" i="24"/>
  <c r="M173" i="24"/>
  <c r="L173" i="24"/>
  <c r="K173" i="24"/>
  <c r="J173" i="24"/>
  <c r="M172" i="24"/>
  <c r="L172" i="24"/>
  <c r="K172" i="24"/>
  <c r="J172" i="24"/>
  <c r="M171" i="24"/>
  <c r="L171" i="24"/>
  <c r="K171" i="24"/>
  <c r="J171" i="24"/>
  <c r="M170" i="24"/>
  <c r="L170" i="24"/>
  <c r="K170" i="24"/>
  <c r="J170" i="24"/>
  <c r="M169" i="24"/>
  <c r="L169" i="24"/>
  <c r="K169" i="24"/>
  <c r="J169" i="24"/>
  <c r="M168" i="24"/>
  <c r="L168" i="24"/>
  <c r="K168" i="24"/>
  <c r="J168" i="24"/>
  <c r="M167" i="24"/>
  <c r="L167" i="24"/>
  <c r="K167" i="24"/>
  <c r="J167" i="24"/>
  <c r="M166" i="24"/>
  <c r="L166" i="24"/>
  <c r="K166" i="24"/>
  <c r="J166" i="24"/>
  <c r="M165" i="24"/>
  <c r="L165" i="24"/>
  <c r="K165" i="24"/>
  <c r="J165" i="24"/>
  <c r="M164" i="24"/>
  <c r="L164" i="24"/>
  <c r="K164" i="24"/>
  <c r="J164" i="24"/>
  <c r="M163" i="24"/>
  <c r="L163" i="24"/>
  <c r="K163" i="24"/>
  <c r="J163" i="24"/>
  <c r="M162" i="24"/>
  <c r="L162" i="24"/>
  <c r="K162" i="24"/>
  <c r="J162" i="24"/>
  <c r="M161" i="24"/>
  <c r="L161" i="24"/>
  <c r="K161" i="24"/>
  <c r="J161" i="24"/>
  <c r="M160" i="24"/>
  <c r="L160" i="24"/>
  <c r="K160" i="24"/>
  <c r="J160" i="24"/>
  <c r="M159" i="24"/>
  <c r="L159" i="24"/>
  <c r="K159" i="24"/>
  <c r="J159" i="24"/>
  <c r="M158" i="24"/>
  <c r="L158" i="24"/>
  <c r="K158" i="24"/>
  <c r="J158" i="24"/>
  <c r="M157" i="24"/>
  <c r="L157" i="24"/>
  <c r="K157" i="24"/>
  <c r="J157" i="24"/>
  <c r="M156" i="24"/>
  <c r="L156" i="24"/>
  <c r="K156" i="24"/>
  <c r="J156" i="24"/>
  <c r="M155" i="24"/>
  <c r="L155" i="24"/>
  <c r="K155" i="24"/>
  <c r="J155" i="24"/>
  <c r="M154" i="24"/>
  <c r="L154" i="24"/>
  <c r="K154" i="24"/>
  <c r="J154" i="24"/>
  <c r="M153" i="24"/>
  <c r="L153" i="24"/>
  <c r="K153" i="24"/>
  <c r="J153" i="24"/>
  <c r="M152" i="24"/>
  <c r="L152" i="24"/>
  <c r="K152" i="24"/>
  <c r="J152" i="24"/>
  <c r="M151" i="24"/>
  <c r="L151" i="24"/>
  <c r="K151" i="24"/>
  <c r="J151" i="24"/>
  <c r="M150" i="24"/>
  <c r="L150" i="24"/>
  <c r="K150" i="24"/>
  <c r="J150" i="24"/>
  <c r="M149" i="24"/>
  <c r="L149" i="24"/>
  <c r="K149" i="24"/>
  <c r="J149" i="24"/>
  <c r="M148" i="24"/>
  <c r="L148" i="24"/>
  <c r="K148" i="24"/>
  <c r="J148" i="24"/>
  <c r="M147" i="24"/>
  <c r="L147" i="24"/>
  <c r="K147" i="24"/>
  <c r="J147" i="24"/>
  <c r="M146" i="24"/>
  <c r="L146" i="24"/>
  <c r="K146" i="24"/>
  <c r="J146" i="24"/>
  <c r="M145" i="24"/>
  <c r="L145" i="24"/>
  <c r="K145" i="24"/>
  <c r="J145" i="24"/>
  <c r="M144" i="24"/>
  <c r="L144" i="24"/>
  <c r="K144" i="24"/>
  <c r="J144" i="24"/>
  <c r="M143" i="24"/>
  <c r="L143" i="24"/>
  <c r="K143" i="24"/>
  <c r="J143" i="24"/>
  <c r="M142" i="24"/>
  <c r="L142" i="24"/>
  <c r="K142" i="24"/>
  <c r="J142" i="24"/>
  <c r="M141" i="24"/>
  <c r="L141" i="24"/>
  <c r="K141" i="24"/>
  <c r="J141" i="24"/>
  <c r="M140" i="24"/>
  <c r="L140" i="24"/>
  <c r="K140" i="24"/>
  <c r="J140" i="24"/>
  <c r="M139" i="24"/>
  <c r="L139" i="24"/>
  <c r="K139" i="24"/>
  <c r="J139" i="24"/>
  <c r="M138" i="24"/>
  <c r="L138" i="24"/>
  <c r="K138" i="24"/>
  <c r="J138" i="24"/>
  <c r="M137" i="24"/>
  <c r="L137" i="24"/>
  <c r="K137" i="24"/>
  <c r="J137" i="24"/>
  <c r="M136" i="24"/>
  <c r="L136" i="24"/>
  <c r="K136" i="24"/>
  <c r="J136" i="24"/>
  <c r="M135" i="24"/>
  <c r="L135" i="24"/>
  <c r="K135" i="24"/>
  <c r="J135" i="24"/>
  <c r="M134" i="24"/>
  <c r="L134" i="24"/>
  <c r="K134" i="24"/>
  <c r="J134" i="24"/>
  <c r="M133" i="24"/>
  <c r="L133" i="24"/>
  <c r="K133" i="24"/>
  <c r="J133" i="24"/>
  <c r="M132" i="24"/>
  <c r="L132" i="24"/>
  <c r="K132" i="24"/>
  <c r="J132" i="24"/>
  <c r="M131" i="24"/>
  <c r="L131" i="24"/>
  <c r="K131" i="24"/>
  <c r="J131" i="24"/>
  <c r="M130" i="24"/>
  <c r="L130" i="24"/>
  <c r="K130" i="24"/>
  <c r="J130" i="24"/>
  <c r="M129" i="24"/>
  <c r="L129" i="24"/>
  <c r="K129" i="24"/>
  <c r="J129" i="24"/>
  <c r="M128" i="24"/>
  <c r="L128" i="24"/>
  <c r="K128" i="24"/>
  <c r="J128" i="24"/>
  <c r="M127" i="24"/>
  <c r="L127" i="24"/>
  <c r="K127" i="24"/>
  <c r="J127" i="24"/>
  <c r="M126" i="24"/>
  <c r="L126" i="24"/>
  <c r="K126" i="24"/>
  <c r="J126" i="24"/>
  <c r="M125" i="24"/>
  <c r="L125" i="24"/>
  <c r="K125" i="24"/>
  <c r="J125" i="24"/>
  <c r="M124" i="24"/>
  <c r="L124" i="24"/>
  <c r="K124" i="24"/>
  <c r="J124" i="24"/>
  <c r="M123" i="24"/>
  <c r="L123" i="24"/>
  <c r="K123" i="24"/>
  <c r="J123" i="24"/>
  <c r="M122" i="24"/>
  <c r="L122" i="24"/>
  <c r="K122" i="24"/>
  <c r="J122" i="24"/>
  <c r="M121" i="24"/>
  <c r="L121" i="24"/>
  <c r="K121" i="24"/>
  <c r="J121" i="24"/>
  <c r="M120" i="24"/>
  <c r="L120" i="24"/>
  <c r="K120" i="24"/>
  <c r="J120" i="24"/>
  <c r="M119" i="24"/>
  <c r="L119" i="24"/>
  <c r="K119" i="24"/>
  <c r="J119" i="24"/>
  <c r="M118" i="24"/>
  <c r="L118" i="24"/>
  <c r="K118" i="24"/>
  <c r="J118" i="24"/>
  <c r="M117" i="24"/>
  <c r="L117" i="24"/>
  <c r="K117" i="24"/>
  <c r="J117" i="24"/>
  <c r="M116" i="24"/>
  <c r="L116" i="24"/>
  <c r="K116" i="24"/>
  <c r="J116" i="24"/>
  <c r="M115" i="24"/>
  <c r="L115" i="24"/>
  <c r="K115" i="24"/>
  <c r="J115" i="24"/>
  <c r="M114" i="24"/>
  <c r="L114" i="24"/>
  <c r="K114" i="24"/>
  <c r="J114" i="24"/>
  <c r="M113" i="24"/>
  <c r="L113" i="24"/>
  <c r="K113" i="24"/>
  <c r="J113" i="24"/>
  <c r="M112" i="24"/>
  <c r="L112" i="24"/>
  <c r="K112" i="24"/>
  <c r="J112" i="24"/>
  <c r="M111" i="24"/>
  <c r="L111" i="24"/>
  <c r="K111" i="24"/>
  <c r="J111" i="24"/>
  <c r="M110" i="24"/>
  <c r="L110" i="24"/>
  <c r="K110" i="24"/>
  <c r="J110" i="24"/>
  <c r="M109" i="24"/>
  <c r="L109" i="24"/>
  <c r="K109" i="24"/>
  <c r="J109" i="24"/>
  <c r="M108" i="24"/>
  <c r="L108" i="24"/>
  <c r="K108" i="24"/>
  <c r="J108" i="24"/>
  <c r="M107" i="24"/>
  <c r="L107" i="24"/>
  <c r="K107" i="24"/>
  <c r="J107" i="24"/>
  <c r="M106" i="24"/>
  <c r="L106" i="24"/>
  <c r="K106" i="24"/>
  <c r="J106" i="24"/>
  <c r="M105" i="24"/>
  <c r="L105" i="24"/>
  <c r="K105" i="24"/>
  <c r="J105" i="24"/>
  <c r="M104" i="24"/>
  <c r="L104" i="24"/>
  <c r="K104" i="24"/>
  <c r="J104" i="24"/>
  <c r="M103" i="24"/>
  <c r="L103" i="24"/>
  <c r="K103" i="24"/>
  <c r="J103" i="24"/>
  <c r="M102" i="24"/>
  <c r="L102" i="24"/>
  <c r="K102" i="24"/>
  <c r="J102" i="24"/>
  <c r="M101" i="24"/>
  <c r="L101" i="24"/>
  <c r="K101" i="24"/>
  <c r="J101" i="24"/>
  <c r="M100" i="24"/>
  <c r="L100" i="24"/>
  <c r="K100" i="24"/>
  <c r="J100" i="24"/>
  <c r="M99" i="24"/>
  <c r="L99" i="24"/>
  <c r="K99" i="24"/>
  <c r="J99" i="24"/>
  <c r="M98" i="24"/>
  <c r="L98" i="24"/>
  <c r="K98" i="24"/>
  <c r="J98" i="24"/>
  <c r="M97" i="24"/>
  <c r="L97" i="24"/>
  <c r="K97" i="24"/>
  <c r="J97" i="24"/>
  <c r="M96" i="24"/>
  <c r="L96" i="24"/>
  <c r="K96" i="24"/>
  <c r="J96" i="24"/>
  <c r="M95" i="24"/>
  <c r="L95" i="24"/>
  <c r="K95" i="24"/>
  <c r="J95" i="24"/>
  <c r="M94" i="24"/>
  <c r="L94" i="24"/>
  <c r="K94" i="24"/>
  <c r="J94" i="24"/>
  <c r="M93" i="24"/>
  <c r="L93" i="24"/>
  <c r="K93" i="24"/>
  <c r="J93" i="24"/>
  <c r="M92" i="24"/>
  <c r="L92" i="24"/>
  <c r="K92" i="24"/>
  <c r="J92" i="24"/>
  <c r="M91" i="24"/>
  <c r="L91" i="24"/>
  <c r="K91" i="24"/>
  <c r="J91" i="24"/>
  <c r="M90" i="24"/>
  <c r="L90" i="24"/>
  <c r="K90" i="24"/>
  <c r="J90" i="24"/>
  <c r="M89" i="24"/>
  <c r="L89" i="24"/>
  <c r="K89" i="24"/>
  <c r="J89" i="24"/>
  <c r="M88" i="24"/>
  <c r="L88" i="24"/>
  <c r="K88" i="24"/>
  <c r="J88" i="24"/>
  <c r="M87" i="24"/>
  <c r="L87" i="24"/>
  <c r="K87" i="24"/>
  <c r="J87" i="24"/>
  <c r="M86" i="24"/>
  <c r="L86" i="24"/>
  <c r="K86" i="24"/>
  <c r="J86" i="24"/>
  <c r="M85" i="24"/>
  <c r="L85" i="24"/>
  <c r="K85" i="24"/>
  <c r="J85" i="24"/>
  <c r="M84" i="24"/>
  <c r="L84" i="24"/>
  <c r="K84" i="24"/>
  <c r="J84" i="24"/>
  <c r="M83" i="24"/>
  <c r="L83" i="24"/>
  <c r="K83" i="24"/>
  <c r="J83" i="24"/>
  <c r="M82" i="24"/>
  <c r="L82" i="24"/>
  <c r="K82" i="24"/>
  <c r="J82" i="24"/>
  <c r="M81" i="24"/>
  <c r="L81" i="24"/>
  <c r="K81" i="24"/>
  <c r="J81" i="24"/>
  <c r="M80" i="24"/>
  <c r="L80" i="24"/>
  <c r="K80" i="24"/>
  <c r="J80" i="24"/>
  <c r="M79" i="24"/>
  <c r="L79" i="24"/>
  <c r="K79" i="24"/>
  <c r="J79" i="24"/>
  <c r="M78" i="24"/>
  <c r="L78" i="24"/>
  <c r="K78" i="24"/>
  <c r="J78" i="24"/>
  <c r="M77" i="24"/>
  <c r="L77" i="24"/>
  <c r="K77" i="24"/>
  <c r="J77" i="24"/>
  <c r="M76" i="24"/>
  <c r="L76" i="24"/>
  <c r="K76" i="24"/>
  <c r="J76" i="24"/>
  <c r="M75" i="24"/>
  <c r="L75" i="24"/>
  <c r="K75" i="24"/>
  <c r="J75" i="24"/>
  <c r="M74" i="24"/>
  <c r="L74" i="24"/>
  <c r="K74" i="24"/>
  <c r="J74" i="24"/>
  <c r="M73" i="24"/>
  <c r="L73" i="24"/>
  <c r="K73" i="24"/>
  <c r="J73" i="24"/>
  <c r="M72" i="24"/>
  <c r="L72" i="24"/>
  <c r="K72" i="24"/>
  <c r="J72" i="24"/>
  <c r="M71" i="24"/>
  <c r="L71" i="24"/>
  <c r="K71" i="24"/>
  <c r="J71" i="24"/>
  <c r="M70" i="24"/>
  <c r="L70" i="24"/>
  <c r="K70" i="24"/>
  <c r="J70" i="24"/>
  <c r="M69" i="24"/>
  <c r="L69" i="24"/>
  <c r="K69" i="24"/>
  <c r="J69" i="24"/>
  <c r="M68" i="24"/>
  <c r="L68" i="24"/>
  <c r="K68" i="24"/>
  <c r="J68" i="24"/>
  <c r="M67" i="24"/>
  <c r="L67" i="24"/>
  <c r="K67" i="24"/>
  <c r="J67" i="24"/>
  <c r="M66" i="24"/>
  <c r="L66" i="24"/>
  <c r="K66" i="24"/>
  <c r="J66" i="24"/>
  <c r="M65" i="24"/>
  <c r="L65" i="24"/>
  <c r="K65" i="24"/>
  <c r="J65" i="24"/>
  <c r="M64" i="24"/>
  <c r="L64" i="24"/>
  <c r="K64" i="24"/>
  <c r="J64" i="24"/>
  <c r="M63" i="24"/>
  <c r="L63" i="24"/>
  <c r="K63" i="24"/>
  <c r="J63" i="24"/>
  <c r="M62" i="24"/>
  <c r="L62" i="24"/>
  <c r="K62" i="24"/>
  <c r="J62" i="24"/>
  <c r="M61" i="24"/>
  <c r="L61" i="24"/>
  <c r="K61" i="24"/>
  <c r="J61" i="24"/>
  <c r="M60" i="24"/>
  <c r="L60" i="24"/>
  <c r="K60" i="24"/>
  <c r="J60" i="24"/>
  <c r="M59" i="24"/>
  <c r="L59" i="24"/>
  <c r="K59" i="24"/>
  <c r="J59" i="24"/>
  <c r="M58" i="24"/>
  <c r="L58" i="24"/>
  <c r="K58" i="24"/>
  <c r="J58" i="24"/>
  <c r="M57" i="24"/>
  <c r="L57" i="24"/>
  <c r="K57" i="24"/>
  <c r="J57" i="24"/>
  <c r="M56" i="24"/>
  <c r="L56" i="24"/>
  <c r="K56" i="24"/>
  <c r="J56" i="24"/>
  <c r="M55" i="24"/>
  <c r="L55" i="24"/>
  <c r="K55" i="24"/>
  <c r="J55" i="24"/>
  <c r="M54" i="24"/>
  <c r="L54" i="24"/>
  <c r="K54" i="24"/>
  <c r="J54" i="24"/>
  <c r="M53" i="24"/>
  <c r="L53" i="24"/>
  <c r="K53" i="24"/>
  <c r="J53" i="24"/>
  <c r="M52" i="24"/>
  <c r="L52" i="24"/>
  <c r="K52" i="24"/>
  <c r="J52" i="24"/>
  <c r="M51" i="24"/>
  <c r="L51" i="24"/>
  <c r="K51" i="24"/>
  <c r="J51" i="24"/>
  <c r="M50" i="24"/>
  <c r="L50" i="24"/>
  <c r="K50" i="24"/>
  <c r="J50" i="24"/>
  <c r="M49" i="24"/>
  <c r="L49" i="24"/>
  <c r="K49" i="24"/>
  <c r="J49" i="24"/>
  <c r="M48" i="24"/>
  <c r="L48" i="24"/>
  <c r="K48" i="24"/>
  <c r="J48" i="24"/>
  <c r="M47" i="24"/>
  <c r="L47" i="24"/>
  <c r="K47" i="24"/>
  <c r="J47" i="24"/>
  <c r="M46" i="24"/>
  <c r="L46" i="24"/>
  <c r="K46" i="24"/>
  <c r="J46" i="24"/>
  <c r="M45" i="24"/>
  <c r="L45" i="24"/>
  <c r="K45" i="24"/>
  <c r="J45" i="24"/>
  <c r="M44" i="24"/>
  <c r="L44" i="24"/>
  <c r="K44" i="24"/>
  <c r="J44" i="24"/>
  <c r="M43" i="24"/>
  <c r="L43" i="24"/>
  <c r="K43" i="24"/>
  <c r="J43" i="24"/>
  <c r="M42" i="24"/>
  <c r="L42" i="24"/>
  <c r="K42" i="24"/>
  <c r="J42" i="24"/>
  <c r="M41" i="24"/>
  <c r="L41" i="24"/>
  <c r="K41" i="24"/>
  <c r="J41" i="24"/>
  <c r="M40" i="24"/>
  <c r="L40" i="24"/>
  <c r="K40" i="24"/>
  <c r="J40" i="24"/>
  <c r="M39" i="24"/>
  <c r="L39" i="24"/>
  <c r="K39" i="24"/>
  <c r="J39" i="24"/>
  <c r="M38" i="24"/>
  <c r="L38" i="24"/>
  <c r="K38" i="24"/>
  <c r="J38" i="24"/>
  <c r="M37" i="24"/>
  <c r="L37" i="24"/>
  <c r="K37" i="24"/>
  <c r="J37" i="24"/>
  <c r="M36" i="24"/>
  <c r="L36" i="24"/>
  <c r="K36" i="24"/>
  <c r="J36" i="24"/>
  <c r="M35" i="24"/>
  <c r="L35" i="24"/>
  <c r="K35" i="24"/>
  <c r="J35" i="24"/>
  <c r="M34" i="24"/>
  <c r="L34" i="24"/>
  <c r="K34" i="24"/>
  <c r="J34" i="24"/>
  <c r="M33" i="24"/>
  <c r="L33" i="24"/>
  <c r="K33" i="24"/>
  <c r="J33" i="24"/>
  <c r="M32" i="24"/>
  <c r="L32" i="24"/>
  <c r="K32" i="24"/>
  <c r="J32" i="24"/>
  <c r="M31" i="24"/>
  <c r="L31" i="24"/>
  <c r="K31" i="24"/>
  <c r="J31" i="24"/>
  <c r="M30" i="24"/>
  <c r="L30" i="24"/>
  <c r="K30" i="24"/>
  <c r="J30" i="24"/>
  <c r="M29" i="24"/>
  <c r="L29" i="24"/>
  <c r="K29" i="24"/>
  <c r="J29" i="24"/>
  <c r="M28" i="24"/>
  <c r="L28" i="24"/>
  <c r="K28" i="24"/>
  <c r="J28" i="24"/>
  <c r="M27" i="24"/>
  <c r="L27" i="24"/>
  <c r="K27" i="24"/>
  <c r="J27" i="24"/>
  <c r="M26" i="24"/>
  <c r="L26" i="24"/>
  <c r="K26" i="24"/>
  <c r="J26" i="24"/>
  <c r="M25" i="24"/>
  <c r="L25" i="24"/>
  <c r="K25" i="24"/>
  <c r="J25" i="24"/>
  <c r="M24" i="24"/>
  <c r="L24" i="24"/>
  <c r="K24" i="24"/>
  <c r="J24" i="24"/>
  <c r="M23" i="24"/>
  <c r="L23" i="24"/>
  <c r="K23" i="24"/>
  <c r="J23" i="24"/>
  <c r="M22" i="24"/>
  <c r="L22" i="24"/>
  <c r="K22" i="24"/>
  <c r="J22" i="24"/>
  <c r="M21" i="24"/>
  <c r="L21" i="24"/>
  <c r="K21" i="24"/>
  <c r="J21" i="24"/>
  <c r="M20" i="24"/>
  <c r="L20" i="24"/>
  <c r="K20" i="24"/>
  <c r="J20" i="24"/>
  <c r="M19" i="24"/>
  <c r="L19" i="24"/>
  <c r="K19" i="24"/>
  <c r="J19" i="24"/>
  <c r="M18" i="24"/>
  <c r="L18" i="24"/>
  <c r="K18" i="24"/>
  <c r="J18" i="24"/>
  <c r="M17" i="24"/>
  <c r="L17" i="24"/>
  <c r="K17" i="24"/>
  <c r="J17" i="24"/>
  <c r="M16" i="24"/>
  <c r="L16" i="24"/>
  <c r="K16" i="24"/>
  <c r="J16" i="24"/>
  <c r="M15" i="24"/>
  <c r="L15" i="24"/>
  <c r="K15" i="24"/>
  <c r="J15" i="24"/>
  <c r="M14" i="24"/>
  <c r="L14" i="24"/>
  <c r="K14" i="24"/>
  <c r="J14" i="24"/>
  <c r="M13" i="24"/>
  <c r="L13" i="24"/>
  <c r="K13" i="24"/>
  <c r="J13" i="24"/>
  <c r="M12" i="24"/>
  <c r="L12" i="24"/>
  <c r="K12" i="24"/>
  <c r="J12" i="24"/>
  <c r="M11" i="24"/>
  <c r="L11" i="24"/>
  <c r="K11" i="24"/>
  <c r="J11" i="24"/>
  <c r="M10" i="24"/>
  <c r="L10" i="24"/>
  <c r="K10" i="24"/>
  <c r="J10" i="24"/>
  <c r="M9" i="24"/>
  <c r="L9" i="24"/>
  <c r="K9" i="24"/>
  <c r="J9" i="24"/>
  <c r="M8" i="24"/>
  <c r="L8" i="24"/>
  <c r="K8" i="24"/>
  <c r="J8" i="24"/>
  <c r="M7" i="24"/>
  <c r="L7" i="24"/>
  <c r="K7" i="24"/>
  <c r="J7" i="24"/>
  <c r="M6" i="24"/>
  <c r="L6" i="24"/>
  <c r="K6" i="24"/>
  <c r="J6" i="24"/>
  <c r="M5" i="24"/>
  <c r="L5" i="24"/>
  <c r="K5" i="24"/>
  <c r="J5" i="24"/>
  <c r="M4" i="24"/>
  <c r="L4" i="24"/>
  <c r="K4" i="24"/>
  <c r="J4" i="24"/>
  <c r="M3" i="24"/>
  <c r="L3" i="24"/>
  <c r="K3" i="24"/>
  <c r="J3" i="24"/>
  <c r="M2" i="24"/>
  <c r="L2" i="24"/>
  <c r="K2" i="24"/>
  <c r="J2" i="24"/>
  <c r="M12" i="23"/>
  <c r="M8" i="23"/>
  <c r="H21" i="21"/>
  <c r="F21" i="21"/>
  <c r="G21" i="21" s="1"/>
  <c r="I21" i="21" s="1"/>
  <c r="H20" i="21"/>
  <c r="F20" i="21"/>
  <c r="G20" i="21" s="1"/>
  <c r="I20" i="21" s="1"/>
  <c r="H19" i="21"/>
  <c r="F19" i="21"/>
  <c r="G19" i="21" s="1"/>
  <c r="I19" i="21" s="1"/>
  <c r="H18" i="21"/>
  <c r="F18" i="21"/>
  <c r="G18" i="21" s="1"/>
  <c r="I18" i="21" s="1"/>
  <c r="H17" i="21"/>
  <c r="F17" i="21"/>
  <c r="G17" i="21" s="1"/>
  <c r="I17" i="21" s="1"/>
  <c r="H16" i="21"/>
  <c r="F16" i="21"/>
  <c r="G16" i="21" s="1"/>
  <c r="I16" i="21" s="1"/>
  <c r="H15" i="21"/>
  <c r="F15" i="21"/>
  <c r="G15" i="21" s="1"/>
  <c r="I15" i="21" s="1"/>
  <c r="H14" i="21"/>
  <c r="F14" i="21"/>
  <c r="G14" i="21" s="1"/>
  <c r="I14" i="21" s="1"/>
  <c r="H13" i="21"/>
  <c r="F13" i="21"/>
  <c r="G13" i="21" s="1"/>
  <c r="I13" i="21" s="1"/>
  <c r="H12" i="21"/>
  <c r="F12" i="21"/>
  <c r="G12" i="21" s="1"/>
  <c r="I12" i="21" s="1"/>
  <c r="H11" i="21"/>
  <c r="F11" i="21"/>
  <c r="G11" i="21" s="1"/>
  <c r="I11" i="21" s="1"/>
  <c r="H10" i="21"/>
  <c r="F10" i="21"/>
  <c r="G10" i="21" s="1"/>
  <c r="I10" i="21" s="1"/>
  <c r="H9" i="21"/>
  <c r="F9" i="21"/>
  <c r="G9" i="21" s="1"/>
  <c r="I9" i="21" s="1"/>
  <c r="H8" i="21"/>
  <c r="F8" i="21"/>
  <c r="G8" i="21" s="1"/>
  <c r="I8" i="21" s="1"/>
  <c r="H7" i="21"/>
  <c r="F7" i="21"/>
  <c r="G7" i="21" s="1"/>
  <c r="I7" i="21" s="1"/>
  <c r="H6" i="21"/>
  <c r="F6" i="21"/>
  <c r="G6" i="21" s="1"/>
  <c r="I6" i="21" s="1"/>
  <c r="H5" i="21"/>
  <c r="F5" i="21"/>
  <c r="G5" i="21" s="1"/>
  <c r="I5" i="21" s="1"/>
  <c r="H4" i="21"/>
  <c r="F4" i="21"/>
  <c r="G4" i="21" s="1"/>
  <c r="I4" i="21" s="1"/>
  <c r="H3" i="21"/>
  <c r="F3" i="21"/>
  <c r="G3" i="21" s="1"/>
  <c r="I3" i="21" s="1"/>
  <c r="H2" i="21"/>
  <c r="F2" i="21"/>
  <c r="G2" i="21" s="1"/>
  <c r="I2" i="21" s="1"/>
  <c r="I12" i="20"/>
  <c r="H12" i="20"/>
  <c r="I11" i="20"/>
  <c r="H11" i="20"/>
  <c r="I10" i="20"/>
  <c r="H10" i="20"/>
  <c r="I9" i="20"/>
  <c r="H9" i="20"/>
  <c r="I8" i="20"/>
  <c r="H8" i="20"/>
  <c r="I7" i="20"/>
  <c r="H7" i="20"/>
  <c r="I6" i="20"/>
  <c r="H6" i="20"/>
  <c r="I5" i="20"/>
  <c r="H5" i="20"/>
  <c r="I4" i="20"/>
  <c r="H4" i="20"/>
  <c r="I3" i="20"/>
  <c r="H3" i="20"/>
  <c r="O501" i="18"/>
  <c r="O500" i="18"/>
  <c r="O499" i="18"/>
  <c r="O498" i="18"/>
  <c r="O497" i="18"/>
  <c r="O496" i="18"/>
  <c r="O495" i="18"/>
  <c r="O494" i="18"/>
  <c r="O493" i="18"/>
  <c r="O492" i="18"/>
  <c r="O491" i="18"/>
  <c r="O490" i="18"/>
  <c r="O489" i="18"/>
  <c r="O488" i="18"/>
  <c r="O487" i="18"/>
  <c r="O486" i="18"/>
  <c r="O485" i="18"/>
  <c r="O484" i="18"/>
  <c r="O483" i="18"/>
  <c r="O482" i="18"/>
  <c r="O481" i="18"/>
  <c r="O480" i="18"/>
  <c r="O479" i="18"/>
  <c r="O478" i="18"/>
  <c r="O477" i="18"/>
  <c r="O476" i="18"/>
  <c r="O475" i="18"/>
  <c r="O474" i="18"/>
  <c r="O473" i="18"/>
  <c r="O472" i="18"/>
  <c r="O471" i="18"/>
  <c r="O470" i="18"/>
  <c r="O469" i="18"/>
  <c r="O468" i="18"/>
  <c r="O467" i="18"/>
  <c r="O466" i="18"/>
  <c r="O465" i="18"/>
  <c r="O464" i="18"/>
  <c r="O463" i="18"/>
  <c r="O462" i="18"/>
  <c r="O461" i="18"/>
  <c r="O460" i="18"/>
  <c r="O459" i="18"/>
  <c r="O458" i="18"/>
  <c r="O457" i="18"/>
  <c r="O456" i="18"/>
  <c r="O455" i="18"/>
  <c r="O454" i="18"/>
  <c r="O453" i="18"/>
  <c r="O452" i="18"/>
  <c r="O451" i="18"/>
  <c r="O450" i="18"/>
  <c r="O449" i="18"/>
  <c r="O448" i="18"/>
  <c r="O447" i="18"/>
  <c r="O446" i="18"/>
  <c r="O445" i="18"/>
  <c r="O444" i="18"/>
  <c r="O443" i="18"/>
  <c r="O442" i="18"/>
  <c r="O441" i="18"/>
  <c r="O440" i="18"/>
  <c r="O439" i="18"/>
  <c r="O438" i="18"/>
  <c r="O437" i="18"/>
  <c r="O436" i="18"/>
  <c r="O435" i="18"/>
  <c r="O434" i="18"/>
  <c r="O433" i="18"/>
  <c r="O432" i="18"/>
  <c r="O431" i="18"/>
  <c r="O430" i="18"/>
  <c r="O429" i="18"/>
  <c r="O428" i="18"/>
  <c r="O427" i="18"/>
  <c r="O426" i="18"/>
  <c r="O425" i="18"/>
  <c r="O424" i="18"/>
  <c r="O423" i="18"/>
  <c r="O422" i="18"/>
  <c r="O421" i="18"/>
  <c r="O420" i="18"/>
  <c r="O419" i="18"/>
  <c r="O418" i="18"/>
  <c r="O417" i="18"/>
  <c r="O416" i="18"/>
  <c r="O415" i="18"/>
  <c r="O414" i="18"/>
  <c r="O413" i="18"/>
  <c r="O412" i="18"/>
  <c r="O411" i="18"/>
  <c r="O410" i="18"/>
  <c r="O409" i="18"/>
  <c r="O408" i="18"/>
  <c r="O407" i="18"/>
  <c r="O406" i="18"/>
  <c r="O405" i="18"/>
  <c r="O404" i="18"/>
  <c r="O403" i="18"/>
  <c r="O402" i="18"/>
  <c r="O401" i="18"/>
  <c r="O400" i="18"/>
  <c r="O399" i="18"/>
  <c r="O398" i="18"/>
  <c r="O397" i="18"/>
  <c r="O396" i="18"/>
  <c r="O395" i="18"/>
  <c r="O394" i="18"/>
  <c r="O393" i="18"/>
  <c r="O392" i="18"/>
  <c r="O391" i="18"/>
  <c r="O390" i="18"/>
  <c r="O389" i="18"/>
  <c r="O388" i="18"/>
  <c r="O387" i="18"/>
  <c r="O386" i="18"/>
  <c r="O385" i="18"/>
  <c r="O384" i="18"/>
  <c r="O383" i="18"/>
  <c r="O382" i="18"/>
  <c r="O381" i="18"/>
  <c r="O380" i="18"/>
  <c r="O379" i="18"/>
  <c r="O378" i="18"/>
  <c r="O377" i="18"/>
  <c r="O376" i="18"/>
  <c r="O375" i="18"/>
  <c r="O374" i="18"/>
  <c r="O373" i="18"/>
  <c r="O372" i="18"/>
  <c r="O371" i="18"/>
  <c r="O370" i="18"/>
  <c r="O369" i="18"/>
  <c r="O368" i="18"/>
  <c r="O367" i="18"/>
  <c r="O366" i="18"/>
  <c r="O365" i="18"/>
  <c r="O364" i="18"/>
  <c r="O363" i="18"/>
  <c r="O362" i="18"/>
  <c r="O361" i="18"/>
  <c r="O360" i="18"/>
  <c r="O359" i="18"/>
  <c r="O358" i="18"/>
  <c r="O357" i="18"/>
  <c r="O356" i="18"/>
  <c r="O355" i="18"/>
  <c r="O354" i="18"/>
  <c r="O353" i="18"/>
  <c r="O352" i="18"/>
  <c r="O351" i="18"/>
  <c r="O350" i="18"/>
  <c r="O349" i="18"/>
  <c r="O348" i="18"/>
  <c r="O347" i="18"/>
  <c r="O346" i="18"/>
  <c r="O345" i="18"/>
  <c r="O344" i="18"/>
  <c r="O343" i="18"/>
  <c r="O342" i="18"/>
  <c r="O341" i="18"/>
  <c r="O340" i="18"/>
  <c r="O339" i="18"/>
  <c r="O338" i="18"/>
  <c r="O337" i="18"/>
  <c r="O336" i="18"/>
  <c r="O335" i="18"/>
  <c r="O334" i="18"/>
  <c r="O333" i="18"/>
  <c r="O332" i="18"/>
  <c r="O331" i="18"/>
  <c r="O330" i="18"/>
  <c r="O329" i="18"/>
  <c r="O328" i="18"/>
  <c r="O327" i="18"/>
  <c r="O326" i="18"/>
  <c r="O325" i="18"/>
  <c r="O324" i="18"/>
  <c r="O323" i="18"/>
  <c r="O322" i="18"/>
  <c r="O321" i="18"/>
  <c r="O320" i="18"/>
  <c r="O319" i="18"/>
  <c r="O318" i="18"/>
  <c r="O317" i="18"/>
  <c r="O316" i="18"/>
  <c r="O315" i="18"/>
  <c r="O314" i="18"/>
  <c r="O313" i="18"/>
  <c r="O312" i="18"/>
  <c r="O311" i="18"/>
  <c r="O310" i="18"/>
  <c r="O309" i="18"/>
  <c r="O308" i="18"/>
  <c r="O307" i="18"/>
  <c r="O306" i="18"/>
  <c r="O305" i="18"/>
  <c r="O304" i="18"/>
  <c r="O303" i="18"/>
  <c r="O302" i="18"/>
  <c r="O301" i="18"/>
  <c r="O300" i="18"/>
  <c r="O299" i="18"/>
  <c r="O298" i="18"/>
  <c r="O297" i="18"/>
  <c r="O296" i="18"/>
  <c r="O295" i="18"/>
  <c r="O294" i="18"/>
  <c r="O293" i="18"/>
  <c r="O292" i="18"/>
  <c r="O291" i="18"/>
  <c r="O290" i="18"/>
  <c r="O289" i="18"/>
  <c r="O288" i="18"/>
  <c r="O287" i="18"/>
  <c r="O286" i="18"/>
  <c r="O285" i="18"/>
  <c r="O284" i="18"/>
  <c r="O283" i="18"/>
  <c r="O282" i="18"/>
  <c r="O281" i="18"/>
  <c r="O280" i="18"/>
  <c r="O279" i="18"/>
  <c r="O278" i="18"/>
  <c r="O277" i="18"/>
  <c r="O276" i="18"/>
  <c r="O275" i="18"/>
  <c r="O274" i="18"/>
  <c r="O273" i="18"/>
  <c r="O272" i="18"/>
  <c r="O271" i="18"/>
  <c r="O270" i="18"/>
  <c r="O269" i="18"/>
  <c r="O268" i="18"/>
  <c r="O267" i="18"/>
  <c r="O266" i="18"/>
  <c r="O265" i="18"/>
  <c r="O264" i="18"/>
  <c r="O263" i="18"/>
  <c r="O262" i="18"/>
  <c r="O261" i="18"/>
  <c r="O260" i="18"/>
  <c r="O259" i="18"/>
  <c r="O258" i="18"/>
  <c r="O257" i="18"/>
  <c r="O256" i="18"/>
  <c r="O255" i="18"/>
  <c r="O254" i="18"/>
  <c r="O253" i="18"/>
  <c r="O252" i="18"/>
  <c r="O251" i="18"/>
  <c r="O250" i="18"/>
  <c r="O249" i="18"/>
  <c r="O248" i="18"/>
  <c r="O247" i="18"/>
  <c r="O246" i="18"/>
  <c r="O245" i="18"/>
  <c r="O244" i="18"/>
  <c r="O243" i="18"/>
  <c r="O242" i="18"/>
  <c r="O241" i="18"/>
  <c r="O240" i="18"/>
  <c r="O239" i="18"/>
  <c r="O238" i="18"/>
  <c r="O237" i="18"/>
  <c r="O236" i="18"/>
  <c r="O235" i="18"/>
  <c r="O234" i="18"/>
  <c r="O233" i="18"/>
  <c r="O232" i="18"/>
  <c r="O231" i="18"/>
  <c r="O230" i="18"/>
  <c r="O229" i="18"/>
  <c r="O228" i="18"/>
  <c r="O227" i="18"/>
  <c r="O226" i="18"/>
  <c r="O225" i="18"/>
  <c r="O224" i="18"/>
  <c r="O223" i="18"/>
  <c r="O222" i="18"/>
  <c r="O221" i="18"/>
  <c r="O220" i="18"/>
  <c r="O219" i="18"/>
  <c r="O218" i="18"/>
  <c r="O217" i="18"/>
  <c r="O216" i="18"/>
  <c r="O215" i="18"/>
  <c r="O214" i="18"/>
  <c r="O213" i="18"/>
  <c r="O212" i="18"/>
  <c r="O211" i="18"/>
  <c r="O210" i="18"/>
  <c r="O209" i="18"/>
  <c r="O208" i="18"/>
  <c r="O207" i="18"/>
  <c r="O206" i="18"/>
  <c r="O205" i="18"/>
  <c r="O204" i="18"/>
  <c r="O203" i="18"/>
  <c r="O202" i="18"/>
  <c r="O201" i="18"/>
  <c r="O200" i="18"/>
  <c r="O199" i="18"/>
  <c r="O198" i="18"/>
  <c r="O197" i="18"/>
  <c r="O196" i="18"/>
  <c r="O195" i="18"/>
  <c r="O194" i="18"/>
  <c r="O193" i="18"/>
  <c r="O192" i="18"/>
  <c r="O191" i="18"/>
  <c r="O190" i="18"/>
  <c r="O189" i="18"/>
  <c r="O188" i="18"/>
  <c r="O187" i="18"/>
  <c r="O186" i="18"/>
  <c r="O185" i="18"/>
  <c r="O184" i="18"/>
  <c r="O183" i="18"/>
  <c r="O182" i="18"/>
  <c r="O181" i="18"/>
  <c r="O180" i="18"/>
  <c r="O179" i="18"/>
  <c r="O178" i="18"/>
  <c r="O177" i="18"/>
  <c r="O176" i="18"/>
  <c r="O175" i="18"/>
  <c r="O174" i="18"/>
  <c r="O173" i="18"/>
  <c r="O172" i="18"/>
  <c r="O171" i="18"/>
  <c r="O170" i="18"/>
  <c r="O169" i="18"/>
  <c r="O168" i="18"/>
  <c r="O167" i="18"/>
  <c r="O166" i="18"/>
  <c r="O165" i="18"/>
  <c r="O164" i="18"/>
  <c r="O163" i="18"/>
  <c r="O162" i="18"/>
  <c r="O161" i="18"/>
  <c r="O160" i="18"/>
  <c r="O159" i="18"/>
  <c r="O158" i="18"/>
  <c r="O157" i="18"/>
  <c r="O156" i="18"/>
  <c r="O155" i="18"/>
  <c r="O154" i="18"/>
  <c r="O153" i="18"/>
  <c r="O152" i="18"/>
  <c r="O151" i="18"/>
  <c r="O150" i="18"/>
  <c r="O149" i="18"/>
  <c r="O148" i="18"/>
  <c r="O147" i="18"/>
  <c r="O146" i="18"/>
  <c r="O145" i="18"/>
  <c r="O144" i="18"/>
  <c r="O143" i="18"/>
  <c r="O142" i="18"/>
  <c r="O141" i="18"/>
  <c r="O140" i="18"/>
  <c r="O139" i="18"/>
  <c r="O138" i="18"/>
  <c r="O137" i="18"/>
  <c r="O136" i="18"/>
  <c r="O135" i="18"/>
  <c r="O134" i="18"/>
  <c r="O133" i="18"/>
  <c r="O132" i="18"/>
  <c r="O131" i="18"/>
  <c r="O130" i="18"/>
  <c r="O129" i="18"/>
  <c r="O128" i="18"/>
  <c r="O127" i="18"/>
  <c r="O126" i="18"/>
  <c r="O125" i="18"/>
  <c r="O124" i="18"/>
  <c r="O123" i="18"/>
  <c r="O122" i="18"/>
  <c r="O121" i="18"/>
  <c r="O120" i="18"/>
  <c r="O119" i="18"/>
  <c r="O118" i="18"/>
  <c r="O117" i="18"/>
  <c r="O116" i="18"/>
  <c r="O115" i="18"/>
  <c r="O114" i="18"/>
  <c r="O113" i="18"/>
  <c r="O112" i="18"/>
  <c r="O111" i="18"/>
  <c r="O110" i="18"/>
  <c r="O109" i="18"/>
  <c r="O108" i="18"/>
  <c r="O107" i="18"/>
  <c r="O106" i="18"/>
  <c r="O105" i="18"/>
  <c r="O104" i="18"/>
  <c r="O103" i="18"/>
  <c r="O102" i="18"/>
  <c r="O101" i="18"/>
  <c r="O100" i="18"/>
  <c r="O99" i="18"/>
  <c r="O98" i="18"/>
  <c r="O97" i="18"/>
  <c r="O96" i="18"/>
  <c r="O95" i="18"/>
  <c r="O94" i="18"/>
  <c r="O93" i="18"/>
  <c r="O92" i="18"/>
  <c r="O91" i="18"/>
  <c r="O90" i="18"/>
  <c r="O89" i="18"/>
  <c r="O88" i="18"/>
  <c r="O87" i="18"/>
  <c r="O86" i="18"/>
  <c r="O85" i="18"/>
  <c r="O84" i="18"/>
  <c r="O83" i="18"/>
  <c r="O82" i="18"/>
  <c r="O81" i="18"/>
  <c r="O80" i="18"/>
  <c r="O79" i="18"/>
  <c r="O78" i="18"/>
  <c r="O77" i="18"/>
  <c r="O76" i="18"/>
  <c r="O75" i="18"/>
  <c r="O74" i="18"/>
  <c r="O73" i="18"/>
  <c r="O72" i="18"/>
  <c r="O71" i="18"/>
  <c r="O70" i="18"/>
  <c r="O69" i="18"/>
  <c r="O68" i="18"/>
  <c r="O67" i="18"/>
  <c r="O66" i="18"/>
  <c r="O65" i="18"/>
  <c r="O64" i="18"/>
  <c r="O63" i="18"/>
  <c r="O62" i="18"/>
  <c r="O61" i="18"/>
  <c r="O60" i="18"/>
  <c r="O59" i="18"/>
  <c r="O58" i="18"/>
  <c r="O57" i="18"/>
  <c r="O56" i="18"/>
  <c r="O55" i="18"/>
  <c r="O54" i="18"/>
  <c r="O53" i="18"/>
  <c r="O52" i="18"/>
  <c r="O51" i="18"/>
  <c r="O50" i="18"/>
  <c r="O49" i="18"/>
  <c r="O48" i="18"/>
  <c r="O47" i="18"/>
  <c r="O46" i="18"/>
  <c r="O45" i="18"/>
  <c r="O44" i="18"/>
  <c r="O43" i="18"/>
  <c r="O42" i="18"/>
  <c r="O41" i="18"/>
  <c r="O40" i="18"/>
  <c r="O39" i="18"/>
  <c r="O38" i="18"/>
  <c r="O37" i="18"/>
  <c r="O36" i="18"/>
  <c r="O35" i="18"/>
  <c r="O34" i="18"/>
  <c r="O33" i="18"/>
  <c r="O32" i="18"/>
  <c r="O31" i="18"/>
  <c r="O30" i="18"/>
  <c r="O29" i="18"/>
  <c r="O28" i="18"/>
  <c r="O27" i="18"/>
  <c r="O26" i="18"/>
  <c r="O25" i="18"/>
  <c r="O24" i="18"/>
  <c r="O23" i="18"/>
  <c r="O22" i="18"/>
  <c r="O21" i="18"/>
  <c r="O20" i="18"/>
  <c r="O19" i="18"/>
  <c r="O18" i="18"/>
  <c r="O17" i="18"/>
  <c r="O16" i="18"/>
  <c r="O15" i="18"/>
  <c r="O14" i="18"/>
  <c r="O13" i="18"/>
  <c r="O12" i="18"/>
  <c r="O11" i="18"/>
  <c r="O10" i="18"/>
  <c r="O9" i="18"/>
  <c r="O8" i="18"/>
  <c r="O7" i="18"/>
  <c r="O6" i="18"/>
  <c r="O5" i="18"/>
  <c r="O4" i="18"/>
  <c r="O3" i="18"/>
  <c r="O2" i="18"/>
  <c r="A1" i="17"/>
  <c r="G109" i="15"/>
  <c r="H109" i="15" s="1"/>
  <c r="D109" i="15"/>
  <c r="H108" i="15"/>
  <c r="G108" i="15"/>
  <c r="D108" i="15"/>
  <c r="H107" i="15"/>
  <c r="I107" i="15" s="1"/>
  <c r="J107" i="15" s="1"/>
  <c r="G107" i="15"/>
  <c r="D107" i="15"/>
  <c r="J106" i="15"/>
  <c r="G106" i="15"/>
  <c r="H106" i="15" s="1"/>
  <c r="I106" i="15" s="1"/>
  <c r="D106" i="15"/>
  <c r="G105" i="15"/>
  <c r="H105" i="15" s="1"/>
  <c r="D105" i="15"/>
  <c r="I105" i="15" s="1"/>
  <c r="J105" i="15" s="1"/>
  <c r="G104" i="15"/>
  <c r="H104" i="15" s="1"/>
  <c r="I104" i="15" s="1"/>
  <c r="D104" i="15"/>
  <c r="J104" i="15" s="1"/>
  <c r="I103" i="15"/>
  <c r="H103" i="15"/>
  <c r="G103" i="15"/>
  <c r="D103" i="15"/>
  <c r="J103" i="15" s="1"/>
  <c r="H102" i="15"/>
  <c r="G102" i="15"/>
  <c r="D102" i="15"/>
  <c r="G101" i="15"/>
  <c r="H101" i="15" s="1"/>
  <c r="D101" i="15"/>
  <c r="H100" i="15"/>
  <c r="G100" i="15"/>
  <c r="D100" i="15"/>
  <c r="H99" i="15"/>
  <c r="I99" i="15" s="1"/>
  <c r="J99" i="15" s="1"/>
  <c r="G99" i="15"/>
  <c r="D99" i="15"/>
  <c r="J98" i="15"/>
  <c r="G98" i="15"/>
  <c r="H98" i="15" s="1"/>
  <c r="I98" i="15" s="1"/>
  <c r="D98" i="15"/>
  <c r="G97" i="15"/>
  <c r="H97" i="15" s="1"/>
  <c r="D97" i="15"/>
  <c r="I97" i="15" s="1"/>
  <c r="J97" i="15" s="1"/>
  <c r="G96" i="15"/>
  <c r="H96" i="15" s="1"/>
  <c r="D96" i="15"/>
  <c r="I95" i="15"/>
  <c r="H95" i="15"/>
  <c r="G95" i="15"/>
  <c r="D95" i="15"/>
  <c r="J95" i="15" s="1"/>
  <c r="H94" i="15"/>
  <c r="G94" i="15"/>
  <c r="D94" i="15"/>
  <c r="G93" i="15"/>
  <c r="H93" i="15" s="1"/>
  <c r="D93" i="15"/>
  <c r="H92" i="15"/>
  <c r="G92" i="15"/>
  <c r="D92" i="15"/>
  <c r="H91" i="15"/>
  <c r="I91" i="15" s="1"/>
  <c r="J91" i="15" s="1"/>
  <c r="G91" i="15"/>
  <c r="D91" i="15"/>
  <c r="J90" i="15"/>
  <c r="I90" i="15"/>
  <c r="H90" i="15"/>
  <c r="G90" i="15"/>
  <c r="D90" i="15"/>
  <c r="G89" i="15"/>
  <c r="H89" i="15" s="1"/>
  <c r="D89" i="15"/>
  <c r="I89" i="15" s="1"/>
  <c r="J89" i="15" s="1"/>
  <c r="G88" i="15"/>
  <c r="H88" i="15" s="1"/>
  <c r="D88" i="15"/>
  <c r="I88" i="15" s="1"/>
  <c r="J88" i="15" s="1"/>
  <c r="I87" i="15"/>
  <c r="H87" i="15"/>
  <c r="G87" i="15"/>
  <c r="D87" i="15"/>
  <c r="J87" i="15" s="1"/>
  <c r="H86" i="15"/>
  <c r="G86" i="15"/>
  <c r="D86" i="15"/>
  <c r="G85" i="15"/>
  <c r="H85" i="15" s="1"/>
  <c r="D85" i="15"/>
  <c r="H84" i="15"/>
  <c r="G84" i="15"/>
  <c r="D84" i="15"/>
  <c r="H83" i="15"/>
  <c r="I83" i="15" s="1"/>
  <c r="J83" i="15" s="1"/>
  <c r="G83" i="15"/>
  <c r="D83" i="15"/>
  <c r="J82" i="15"/>
  <c r="I82" i="15"/>
  <c r="H82" i="15"/>
  <c r="G82" i="15"/>
  <c r="D82" i="15"/>
  <c r="G81" i="15"/>
  <c r="H81" i="15" s="1"/>
  <c r="D81" i="15"/>
  <c r="I81" i="15" s="1"/>
  <c r="J81" i="15" s="1"/>
  <c r="G80" i="15"/>
  <c r="H80" i="15" s="1"/>
  <c r="D80" i="15"/>
  <c r="I80" i="15" s="1"/>
  <c r="J80" i="15" s="1"/>
  <c r="I79" i="15"/>
  <c r="H79" i="15"/>
  <c r="G79" i="15"/>
  <c r="D79" i="15"/>
  <c r="J79" i="15" s="1"/>
  <c r="H78" i="15"/>
  <c r="G78" i="15"/>
  <c r="D78" i="15"/>
  <c r="G77" i="15"/>
  <c r="H77" i="15" s="1"/>
  <c r="D77" i="15"/>
  <c r="H76" i="15"/>
  <c r="G76" i="15"/>
  <c r="D76" i="15"/>
  <c r="H75" i="15"/>
  <c r="I75" i="15" s="1"/>
  <c r="J75" i="15" s="1"/>
  <c r="G75" i="15"/>
  <c r="D75" i="15"/>
  <c r="J74" i="15"/>
  <c r="I74" i="15"/>
  <c r="H74" i="15"/>
  <c r="G74" i="15"/>
  <c r="D74" i="15"/>
  <c r="G73" i="15"/>
  <c r="H73" i="15" s="1"/>
  <c r="D73" i="15"/>
  <c r="G72" i="15"/>
  <c r="H72" i="15" s="1"/>
  <c r="D72" i="15"/>
  <c r="I72" i="15" s="1"/>
  <c r="J72" i="15" s="1"/>
  <c r="I71" i="15"/>
  <c r="H71" i="15"/>
  <c r="G71" i="15"/>
  <c r="D71" i="15"/>
  <c r="J71" i="15" s="1"/>
  <c r="H70" i="15"/>
  <c r="G70" i="15"/>
  <c r="D70" i="15"/>
  <c r="G69" i="15"/>
  <c r="H69" i="15" s="1"/>
  <c r="D69" i="15"/>
  <c r="H68" i="15"/>
  <c r="G68" i="15"/>
  <c r="D68" i="15"/>
  <c r="H67" i="15"/>
  <c r="I67" i="15" s="1"/>
  <c r="J67" i="15" s="1"/>
  <c r="G67" i="15"/>
  <c r="D67" i="15"/>
  <c r="J66" i="15"/>
  <c r="I66" i="15"/>
  <c r="H66" i="15"/>
  <c r="G66" i="15"/>
  <c r="D66" i="15"/>
  <c r="G65" i="15"/>
  <c r="H65" i="15" s="1"/>
  <c r="D65" i="15"/>
  <c r="G64" i="15"/>
  <c r="H64" i="15" s="1"/>
  <c r="D64" i="15"/>
  <c r="I64" i="15" s="1"/>
  <c r="J64" i="15" s="1"/>
  <c r="I63" i="15"/>
  <c r="H63" i="15"/>
  <c r="G63" i="15"/>
  <c r="D63" i="15"/>
  <c r="J63" i="15" s="1"/>
  <c r="H62" i="15"/>
  <c r="G62" i="15"/>
  <c r="D62" i="15"/>
  <c r="H61" i="15"/>
  <c r="G61" i="15"/>
  <c r="D61" i="15"/>
  <c r="H60" i="15"/>
  <c r="G60" i="15"/>
  <c r="D60" i="15"/>
  <c r="H59" i="15"/>
  <c r="I59" i="15" s="1"/>
  <c r="J59" i="15" s="1"/>
  <c r="G59" i="15"/>
  <c r="D59" i="15"/>
  <c r="J58" i="15"/>
  <c r="I58" i="15"/>
  <c r="H58" i="15"/>
  <c r="G58" i="15"/>
  <c r="D58" i="15"/>
  <c r="G57" i="15"/>
  <c r="H57" i="15" s="1"/>
  <c r="D57" i="15"/>
  <c r="I57" i="15" s="1"/>
  <c r="J57" i="15" s="1"/>
  <c r="G56" i="15"/>
  <c r="H56" i="15" s="1"/>
  <c r="D56" i="15"/>
  <c r="I55" i="15"/>
  <c r="H55" i="15"/>
  <c r="G55" i="15"/>
  <c r="D55" i="15"/>
  <c r="J55" i="15" s="1"/>
  <c r="H54" i="15"/>
  <c r="G54" i="15"/>
  <c r="D54" i="15"/>
  <c r="H53" i="15"/>
  <c r="G53" i="15"/>
  <c r="D53" i="15"/>
  <c r="H52" i="15"/>
  <c r="G52" i="15"/>
  <c r="D52" i="15"/>
  <c r="H51" i="15"/>
  <c r="I51" i="15" s="1"/>
  <c r="J51" i="15" s="1"/>
  <c r="G51" i="15"/>
  <c r="D51" i="15"/>
  <c r="J50" i="15"/>
  <c r="I50" i="15"/>
  <c r="H50" i="15"/>
  <c r="G50" i="15"/>
  <c r="D50" i="15"/>
  <c r="G49" i="15"/>
  <c r="H49" i="15" s="1"/>
  <c r="D49" i="15"/>
  <c r="I49" i="15" s="1"/>
  <c r="J49" i="15" s="1"/>
  <c r="G48" i="15"/>
  <c r="H48" i="15" s="1"/>
  <c r="D48" i="15"/>
  <c r="I48" i="15" s="1"/>
  <c r="J48" i="15" s="1"/>
  <c r="I47" i="15"/>
  <c r="H47" i="15"/>
  <c r="G47" i="15"/>
  <c r="D47" i="15"/>
  <c r="J47" i="15" s="1"/>
  <c r="H46" i="15"/>
  <c r="G46" i="15"/>
  <c r="D46" i="15"/>
  <c r="H45" i="15"/>
  <c r="G45" i="15"/>
  <c r="D45" i="15"/>
  <c r="H44" i="15"/>
  <c r="G44" i="15"/>
  <c r="D44" i="15"/>
  <c r="H43" i="15"/>
  <c r="I43" i="15" s="1"/>
  <c r="J43" i="15" s="1"/>
  <c r="G43" i="15"/>
  <c r="D43" i="15"/>
  <c r="J42" i="15"/>
  <c r="I42" i="15"/>
  <c r="H42" i="15"/>
  <c r="G42" i="15"/>
  <c r="D42" i="15"/>
  <c r="G41" i="15"/>
  <c r="H41" i="15" s="1"/>
  <c r="D41" i="15"/>
  <c r="G40" i="15"/>
  <c r="H40" i="15" s="1"/>
  <c r="I40" i="15" s="1"/>
  <c r="J40" i="15" s="1"/>
  <c r="D40" i="15"/>
  <c r="I39" i="15"/>
  <c r="H39" i="15"/>
  <c r="G39" i="15"/>
  <c r="D39" i="15"/>
  <c r="J39" i="15" s="1"/>
  <c r="H38" i="15"/>
  <c r="G38" i="15"/>
  <c r="D38" i="15"/>
  <c r="H37" i="15"/>
  <c r="G37" i="15"/>
  <c r="D37" i="15"/>
  <c r="H36" i="15"/>
  <c r="G36" i="15"/>
  <c r="D36" i="15"/>
  <c r="H35" i="15"/>
  <c r="I35" i="15" s="1"/>
  <c r="J35" i="15" s="1"/>
  <c r="G35" i="15"/>
  <c r="D35" i="15"/>
  <c r="J34" i="15"/>
  <c r="I34" i="15"/>
  <c r="H34" i="15"/>
  <c r="G34" i="15"/>
  <c r="D34" i="15"/>
  <c r="G33" i="15"/>
  <c r="H33" i="15" s="1"/>
  <c r="D33" i="15"/>
  <c r="I33" i="15" s="1"/>
  <c r="J33" i="15" s="1"/>
  <c r="G32" i="15"/>
  <c r="H32" i="15" s="1"/>
  <c r="I32" i="15" s="1"/>
  <c r="J32" i="15" s="1"/>
  <c r="D32" i="15"/>
  <c r="I31" i="15"/>
  <c r="H31" i="15"/>
  <c r="G31" i="15"/>
  <c r="D31" i="15"/>
  <c r="J31" i="15" s="1"/>
  <c r="H30" i="15"/>
  <c r="G30" i="15"/>
  <c r="D30" i="15"/>
  <c r="H29" i="15"/>
  <c r="G29" i="15"/>
  <c r="D29" i="15"/>
  <c r="H28" i="15"/>
  <c r="G28" i="15"/>
  <c r="D28" i="15"/>
  <c r="H27" i="15"/>
  <c r="I27" i="15" s="1"/>
  <c r="J27" i="15" s="1"/>
  <c r="G27" i="15"/>
  <c r="D27" i="15"/>
  <c r="J26" i="15"/>
  <c r="I26" i="15"/>
  <c r="H26" i="15"/>
  <c r="G26" i="15"/>
  <c r="D26" i="15"/>
  <c r="G25" i="15"/>
  <c r="H25" i="15" s="1"/>
  <c r="D25" i="15"/>
  <c r="G24" i="15"/>
  <c r="H24" i="15" s="1"/>
  <c r="D24" i="15"/>
  <c r="I24" i="15" s="1"/>
  <c r="J24" i="15" s="1"/>
  <c r="I23" i="15"/>
  <c r="H23" i="15"/>
  <c r="G23" i="15"/>
  <c r="D23" i="15"/>
  <c r="H22" i="15"/>
  <c r="G22" i="15"/>
  <c r="D22" i="15"/>
  <c r="H21" i="15"/>
  <c r="G21" i="15"/>
  <c r="D21" i="15"/>
  <c r="H20" i="15"/>
  <c r="G20" i="15"/>
  <c r="D20" i="15"/>
  <c r="H19" i="15"/>
  <c r="I19" i="15" s="1"/>
  <c r="J19" i="15" s="1"/>
  <c r="G19" i="15"/>
  <c r="D19" i="15"/>
  <c r="J18" i="15"/>
  <c r="I18" i="15"/>
  <c r="H18" i="15"/>
  <c r="G18" i="15"/>
  <c r="D18" i="15"/>
  <c r="G17" i="15"/>
  <c r="H17" i="15" s="1"/>
  <c r="D17" i="15"/>
  <c r="I17" i="15" s="1"/>
  <c r="J17" i="15" s="1"/>
  <c r="G16" i="15"/>
  <c r="H16" i="15" s="1"/>
  <c r="I16" i="15" s="1"/>
  <c r="J16" i="15" s="1"/>
  <c r="D16" i="15"/>
  <c r="I15" i="15"/>
  <c r="H15" i="15"/>
  <c r="G15" i="15"/>
  <c r="D15" i="15"/>
  <c r="H14" i="15"/>
  <c r="G14" i="15"/>
  <c r="D14" i="15"/>
  <c r="H13" i="15"/>
  <c r="G13" i="15"/>
  <c r="D13" i="15"/>
  <c r="H12" i="15"/>
  <c r="G12" i="15"/>
  <c r="D12" i="15"/>
  <c r="H11" i="15"/>
  <c r="I11" i="15" s="1"/>
  <c r="J11" i="15" s="1"/>
  <c r="G11" i="15"/>
  <c r="D11" i="15"/>
  <c r="J10" i="15"/>
  <c r="I10" i="15"/>
  <c r="H10" i="15"/>
  <c r="G10" i="15"/>
  <c r="D10" i="15"/>
  <c r="G9" i="15"/>
  <c r="H9" i="15" s="1"/>
  <c r="D9" i="15"/>
  <c r="I9" i="15" s="1"/>
  <c r="J9" i="15" s="1"/>
  <c r="G8" i="15"/>
  <c r="H8" i="15" s="1"/>
  <c r="I8" i="15" s="1"/>
  <c r="J8" i="15" s="1"/>
  <c r="D8" i="15"/>
  <c r="I7" i="15"/>
  <c r="H7" i="15"/>
  <c r="G7" i="15"/>
  <c r="D7" i="15"/>
  <c r="H6" i="15"/>
  <c r="G6" i="15"/>
  <c r="D6" i="15"/>
  <c r="H5" i="15"/>
  <c r="G5" i="15"/>
  <c r="D5" i="15"/>
  <c r="H4" i="15"/>
  <c r="G4" i="15"/>
  <c r="D4" i="15"/>
  <c r="H3" i="15"/>
  <c r="I3" i="15" s="1"/>
  <c r="J3" i="15" s="1"/>
  <c r="G3" i="15"/>
  <c r="D3" i="15"/>
  <c r="J2" i="15"/>
  <c r="I2" i="15"/>
  <c r="G2" i="15"/>
  <c r="D2" i="15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E342" i="11"/>
  <c r="D342" i="11"/>
  <c r="D341" i="11"/>
  <c r="E341" i="11" s="1"/>
  <c r="D340" i="11"/>
  <c r="E340" i="11" s="1"/>
  <c r="E339" i="11"/>
  <c r="D339" i="11"/>
  <c r="E338" i="11"/>
  <c r="D338" i="11"/>
  <c r="D337" i="11"/>
  <c r="E337" i="11" s="1"/>
  <c r="D336" i="11"/>
  <c r="E336" i="11" s="1"/>
  <c r="E335" i="11"/>
  <c r="D335" i="11"/>
  <c r="E334" i="11"/>
  <c r="D334" i="11"/>
  <c r="D333" i="11"/>
  <c r="E333" i="11" s="1"/>
  <c r="D332" i="11"/>
  <c r="E332" i="11" s="1"/>
  <c r="E331" i="11"/>
  <c r="D331" i="11"/>
  <c r="E330" i="11"/>
  <c r="D330" i="11"/>
  <c r="D329" i="11"/>
  <c r="E329" i="11" s="1"/>
  <c r="D328" i="11"/>
  <c r="E328" i="11" s="1"/>
  <c r="E327" i="11"/>
  <c r="D327" i="11"/>
  <c r="E326" i="11"/>
  <c r="D326" i="11"/>
  <c r="D325" i="11"/>
  <c r="E325" i="11" s="1"/>
  <c r="D324" i="11"/>
  <c r="E324" i="11" s="1"/>
  <c r="E323" i="11"/>
  <c r="D323" i="11"/>
  <c r="E322" i="11"/>
  <c r="D322" i="11"/>
  <c r="D321" i="11"/>
  <c r="E321" i="11" s="1"/>
  <c r="D320" i="11"/>
  <c r="E320" i="11" s="1"/>
  <c r="E319" i="11"/>
  <c r="D319" i="11"/>
  <c r="E318" i="11"/>
  <c r="D318" i="11"/>
  <c r="D317" i="11"/>
  <c r="E317" i="11" s="1"/>
  <c r="D316" i="11"/>
  <c r="E316" i="11" s="1"/>
  <c r="E315" i="11"/>
  <c r="D315" i="11"/>
  <c r="E314" i="11"/>
  <c r="D314" i="11"/>
  <c r="D313" i="11"/>
  <c r="E313" i="11" s="1"/>
  <c r="D312" i="11"/>
  <c r="E312" i="11" s="1"/>
  <c r="D311" i="11"/>
  <c r="E311" i="11" s="1"/>
  <c r="E310" i="11"/>
  <c r="D310" i="11"/>
  <c r="D309" i="11"/>
  <c r="E309" i="11" s="1"/>
  <c r="D308" i="11"/>
  <c r="E308" i="11" s="1"/>
  <c r="D307" i="11"/>
  <c r="E307" i="11" s="1"/>
  <c r="E306" i="11"/>
  <c r="D306" i="11"/>
  <c r="D305" i="11"/>
  <c r="E305" i="11" s="1"/>
  <c r="D304" i="11"/>
  <c r="E304" i="11" s="1"/>
  <c r="E303" i="11"/>
  <c r="D303" i="11"/>
  <c r="E302" i="11"/>
  <c r="D302" i="11"/>
  <c r="D301" i="11"/>
  <c r="E301" i="11" s="1"/>
  <c r="D300" i="11"/>
  <c r="E300" i="11" s="1"/>
  <c r="E299" i="11"/>
  <c r="D299" i="11"/>
  <c r="E298" i="11"/>
  <c r="D298" i="11"/>
  <c r="D297" i="11"/>
  <c r="E297" i="11" s="1"/>
  <c r="D296" i="11"/>
  <c r="E296" i="11" s="1"/>
  <c r="D295" i="11"/>
  <c r="E295" i="11" s="1"/>
  <c r="E294" i="11"/>
  <c r="D294" i="11"/>
  <c r="D293" i="11"/>
  <c r="E293" i="11" s="1"/>
  <c r="D292" i="11"/>
  <c r="E292" i="11" s="1"/>
  <c r="D291" i="11"/>
  <c r="E291" i="11" s="1"/>
  <c r="D290" i="11"/>
  <c r="E290" i="11" s="1"/>
  <c r="D289" i="11"/>
  <c r="E289" i="11" s="1"/>
  <c r="D288" i="11"/>
  <c r="E288" i="11" s="1"/>
  <c r="E287" i="11"/>
  <c r="D287" i="11"/>
  <c r="D286" i="11"/>
  <c r="E286" i="11" s="1"/>
  <c r="D285" i="11"/>
  <c r="E285" i="11" s="1"/>
  <c r="D284" i="11"/>
  <c r="E284" i="11" s="1"/>
  <c r="E283" i="11"/>
  <c r="D283" i="11"/>
  <c r="E282" i="11"/>
  <c r="D282" i="11"/>
  <c r="D281" i="11"/>
  <c r="E281" i="11" s="1"/>
  <c r="D280" i="11"/>
  <c r="E280" i="11" s="1"/>
  <c r="D279" i="11"/>
  <c r="E279" i="11" s="1"/>
  <c r="E278" i="11"/>
  <c r="D278" i="11"/>
  <c r="D277" i="11"/>
  <c r="E277" i="11" s="1"/>
  <c r="D276" i="11"/>
  <c r="E276" i="11" s="1"/>
  <c r="D275" i="11"/>
  <c r="E275" i="11" s="1"/>
  <c r="D274" i="11"/>
  <c r="E274" i="11" s="1"/>
  <c r="D273" i="11"/>
  <c r="E273" i="11" s="1"/>
  <c r="D272" i="11"/>
  <c r="E272" i="11" s="1"/>
  <c r="E271" i="11"/>
  <c r="D271" i="11"/>
  <c r="D270" i="11"/>
  <c r="E270" i="11" s="1"/>
  <c r="D269" i="11"/>
  <c r="E269" i="11" s="1"/>
  <c r="D268" i="11"/>
  <c r="E268" i="11" s="1"/>
  <c r="E267" i="11"/>
  <c r="D267" i="11"/>
  <c r="E266" i="11"/>
  <c r="D266" i="11"/>
  <c r="D265" i="11"/>
  <c r="E265" i="11" s="1"/>
  <c r="D264" i="11"/>
  <c r="E264" i="11" s="1"/>
  <c r="D263" i="11"/>
  <c r="E263" i="11" s="1"/>
  <c r="E262" i="11"/>
  <c r="D262" i="11"/>
  <c r="D261" i="11"/>
  <c r="E261" i="11" s="1"/>
  <c r="D260" i="11"/>
  <c r="E260" i="11" s="1"/>
  <c r="D259" i="11"/>
  <c r="E259" i="11" s="1"/>
  <c r="D258" i="11"/>
  <c r="E258" i="11" s="1"/>
  <c r="D257" i="11"/>
  <c r="E257" i="11" s="1"/>
  <c r="D256" i="11"/>
  <c r="E256" i="11" s="1"/>
  <c r="E255" i="11"/>
  <c r="D255" i="11"/>
  <c r="D254" i="11"/>
  <c r="E254" i="11" s="1"/>
  <c r="D253" i="11"/>
  <c r="E253" i="11" s="1"/>
  <c r="D252" i="11"/>
  <c r="E252" i="11" s="1"/>
  <c r="E251" i="11"/>
  <c r="D251" i="11"/>
  <c r="E250" i="11"/>
  <c r="D250" i="11"/>
  <c r="D249" i="11"/>
  <c r="E249" i="11" s="1"/>
  <c r="D248" i="11"/>
  <c r="E248" i="11" s="1"/>
  <c r="E247" i="11"/>
  <c r="D247" i="11"/>
  <c r="E246" i="11"/>
  <c r="D246" i="11"/>
  <c r="D245" i="11"/>
  <c r="E245" i="11" s="1"/>
  <c r="D244" i="11"/>
  <c r="E244" i="11" s="1"/>
  <c r="D243" i="11"/>
  <c r="E243" i="11" s="1"/>
  <c r="D242" i="11"/>
  <c r="E242" i="11" s="1"/>
  <c r="D241" i="11"/>
  <c r="E241" i="11" s="1"/>
  <c r="D240" i="11"/>
  <c r="E240" i="11" s="1"/>
  <c r="E239" i="11"/>
  <c r="D239" i="11"/>
  <c r="D238" i="11"/>
  <c r="E238" i="11" s="1"/>
  <c r="D237" i="11"/>
  <c r="E237" i="11" s="1"/>
  <c r="D236" i="11"/>
  <c r="E236" i="11" s="1"/>
  <c r="E235" i="11"/>
  <c r="D235" i="11"/>
  <c r="E234" i="11"/>
  <c r="D234" i="11"/>
  <c r="D233" i="11"/>
  <c r="E233" i="11" s="1"/>
  <c r="D232" i="11"/>
  <c r="E232" i="11" s="1"/>
  <c r="D231" i="11"/>
  <c r="E231" i="11" s="1"/>
  <c r="E230" i="11"/>
  <c r="D230" i="11"/>
  <c r="D229" i="11"/>
  <c r="E229" i="11" s="1"/>
  <c r="D228" i="11"/>
  <c r="E228" i="11" s="1"/>
  <c r="D227" i="11"/>
  <c r="E227" i="11" s="1"/>
  <c r="D226" i="11"/>
  <c r="E226" i="11" s="1"/>
  <c r="D225" i="11"/>
  <c r="E225" i="11" s="1"/>
  <c r="D224" i="11"/>
  <c r="E224" i="11" s="1"/>
  <c r="E223" i="11"/>
  <c r="D223" i="11"/>
  <c r="D222" i="11"/>
  <c r="E222" i="11" s="1"/>
  <c r="D221" i="11"/>
  <c r="E221" i="11" s="1"/>
  <c r="D220" i="11"/>
  <c r="E220" i="11" s="1"/>
  <c r="E219" i="11"/>
  <c r="D219" i="11"/>
  <c r="E218" i="11"/>
  <c r="D218" i="11"/>
  <c r="D217" i="11"/>
  <c r="E217" i="11" s="1"/>
  <c r="D216" i="11"/>
  <c r="E216" i="11" s="1"/>
  <c r="D215" i="11"/>
  <c r="E215" i="11" s="1"/>
  <c r="E214" i="11"/>
  <c r="D214" i="11"/>
  <c r="D213" i="11"/>
  <c r="E213" i="11" s="1"/>
  <c r="D212" i="11"/>
  <c r="E212" i="11" s="1"/>
  <c r="D211" i="11"/>
  <c r="E211" i="11" s="1"/>
  <c r="E210" i="11"/>
  <c r="D210" i="11"/>
  <c r="D209" i="11"/>
  <c r="E209" i="11" s="1"/>
  <c r="D208" i="11"/>
  <c r="E208" i="11" s="1"/>
  <c r="E207" i="11"/>
  <c r="D207" i="11"/>
  <c r="D206" i="11"/>
  <c r="E206" i="11" s="1"/>
  <c r="D205" i="11"/>
  <c r="E205" i="11" s="1"/>
  <c r="D204" i="11"/>
  <c r="E204" i="11" s="1"/>
  <c r="E203" i="11"/>
  <c r="D203" i="11"/>
  <c r="E202" i="11"/>
  <c r="D202" i="11"/>
  <c r="D201" i="11"/>
  <c r="E201" i="11" s="1"/>
  <c r="D200" i="11"/>
  <c r="E200" i="11" s="1"/>
  <c r="D199" i="11"/>
  <c r="E199" i="11" s="1"/>
  <c r="D198" i="11"/>
  <c r="E198" i="11" s="1"/>
  <c r="D197" i="11"/>
  <c r="E197" i="11" s="1"/>
  <c r="D196" i="11"/>
  <c r="E196" i="11" s="1"/>
  <c r="D195" i="11"/>
  <c r="E195" i="11" s="1"/>
  <c r="E194" i="11"/>
  <c r="D194" i="11"/>
  <c r="D193" i="11"/>
  <c r="E193" i="11" s="1"/>
  <c r="D192" i="11"/>
  <c r="E192" i="11" s="1"/>
  <c r="D191" i="11"/>
  <c r="E191" i="11" s="1"/>
  <c r="E190" i="11"/>
  <c r="D190" i="11"/>
  <c r="D189" i="11"/>
  <c r="E189" i="11" s="1"/>
  <c r="E188" i="11"/>
  <c r="D188" i="11"/>
  <c r="D187" i="11"/>
  <c r="E187" i="11" s="1"/>
  <c r="D186" i="11"/>
  <c r="E186" i="11" s="1"/>
  <c r="D185" i="11"/>
  <c r="E185" i="11" s="1"/>
  <c r="D184" i="11"/>
  <c r="E184" i="11" s="1"/>
  <c r="D183" i="11"/>
  <c r="E183" i="11" s="1"/>
  <c r="D182" i="11"/>
  <c r="E182" i="11" s="1"/>
  <c r="D181" i="11"/>
  <c r="E181" i="11" s="1"/>
  <c r="E180" i="11"/>
  <c r="D180" i="11"/>
  <c r="E179" i="11"/>
  <c r="D179" i="11"/>
  <c r="D178" i="11"/>
  <c r="E178" i="11" s="1"/>
  <c r="D177" i="11"/>
  <c r="E177" i="11" s="1"/>
  <c r="E176" i="11"/>
  <c r="D176" i="11"/>
  <c r="D175" i="11"/>
  <c r="E175" i="11" s="1"/>
  <c r="D174" i="11"/>
  <c r="E174" i="11" s="1"/>
  <c r="D173" i="11"/>
  <c r="E173" i="11" s="1"/>
  <c r="E172" i="11"/>
  <c r="D172" i="11"/>
  <c r="E171" i="11"/>
  <c r="D171" i="11"/>
  <c r="E170" i="11"/>
  <c r="D170" i="11"/>
  <c r="D169" i="11"/>
  <c r="E169" i="11" s="1"/>
  <c r="E168" i="11"/>
  <c r="D168" i="11"/>
  <c r="E167" i="11"/>
  <c r="D167" i="11"/>
  <c r="D166" i="11"/>
  <c r="E166" i="11" s="1"/>
  <c r="D165" i="11"/>
  <c r="E165" i="11" s="1"/>
  <c r="D164" i="11"/>
  <c r="E164" i="11" s="1"/>
  <c r="D163" i="11"/>
  <c r="E163" i="11" s="1"/>
  <c r="E162" i="11"/>
  <c r="D162" i="11"/>
  <c r="D161" i="11"/>
  <c r="E161" i="11" s="1"/>
  <c r="D160" i="11"/>
  <c r="E160" i="11" s="1"/>
  <c r="D159" i="11"/>
  <c r="E159" i="11" s="1"/>
  <c r="D158" i="11"/>
  <c r="E158" i="11" s="1"/>
  <c r="D157" i="11"/>
  <c r="E157" i="11" s="1"/>
  <c r="D156" i="11"/>
  <c r="E156" i="11" s="1"/>
  <c r="D155" i="11"/>
  <c r="E155" i="11" s="1"/>
  <c r="D154" i="11"/>
  <c r="E154" i="11" s="1"/>
  <c r="D153" i="11"/>
  <c r="E153" i="11" s="1"/>
  <c r="D152" i="11"/>
  <c r="E152" i="11" s="1"/>
  <c r="E151" i="11"/>
  <c r="D151" i="11"/>
  <c r="D150" i="11"/>
  <c r="E150" i="11" s="1"/>
  <c r="D149" i="11"/>
  <c r="E149" i="11" s="1"/>
  <c r="D148" i="11"/>
  <c r="E148" i="11" s="1"/>
  <c r="D147" i="11"/>
  <c r="E147" i="11" s="1"/>
  <c r="E146" i="11"/>
  <c r="D146" i="11"/>
  <c r="D145" i="11"/>
  <c r="E145" i="11" s="1"/>
  <c r="D144" i="11"/>
  <c r="E144" i="11" s="1"/>
  <c r="D143" i="11"/>
  <c r="E143" i="11" s="1"/>
  <c r="D142" i="11"/>
  <c r="E142" i="11" s="1"/>
  <c r="D141" i="11"/>
  <c r="E141" i="11" s="1"/>
  <c r="D140" i="11"/>
  <c r="E140" i="11" s="1"/>
  <c r="D139" i="11"/>
  <c r="E139" i="11" s="1"/>
  <c r="D138" i="11"/>
  <c r="E138" i="11" s="1"/>
  <c r="D137" i="11"/>
  <c r="E137" i="11" s="1"/>
  <c r="D136" i="11"/>
  <c r="E136" i="11" s="1"/>
  <c r="E135" i="11"/>
  <c r="D135" i="11"/>
  <c r="D134" i="11"/>
  <c r="E134" i="11" s="1"/>
  <c r="D133" i="11"/>
  <c r="E133" i="11" s="1"/>
  <c r="D132" i="11"/>
  <c r="E132" i="11" s="1"/>
  <c r="D131" i="11"/>
  <c r="E131" i="11" s="1"/>
  <c r="E130" i="11"/>
  <c r="D130" i="11"/>
  <c r="D129" i="11"/>
  <c r="E129" i="11" s="1"/>
  <c r="D128" i="11"/>
  <c r="E128" i="11" s="1"/>
  <c r="D127" i="11"/>
  <c r="E127" i="11" s="1"/>
  <c r="D126" i="11"/>
  <c r="E126" i="11" s="1"/>
  <c r="D125" i="11"/>
  <c r="E125" i="11" s="1"/>
  <c r="D124" i="11"/>
  <c r="E124" i="11" s="1"/>
  <c r="D123" i="11"/>
  <c r="E123" i="11" s="1"/>
  <c r="D122" i="11"/>
  <c r="E122" i="11" s="1"/>
  <c r="D121" i="11"/>
  <c r="E121" i="11" s="1"/>
  <c r="D120" i="11"/>
  <c r="E120" i="11" s="1"/>
  <c r="E119" i="11"/>
  <c r="D119" i="11"/>
  <c r="D118" i="11"/>
  <c r="E118" i="11" s="1"/>
  <c r="D117" i="11"/>
  <c r="E117" i="11" s="1"/>
  <c r="D116" i="11"/>
  <c r="E116" i="11" s="1"/>
  <c r="D115" i="11"/>
  <c r="E115" i="11" s="1"/>
  <c r="E114" i="11"/>
  <c r="D114" i="11"/>
  <c r="D113" i="11"/>
  <c r="E113" i="11" s="1"/>
  <c r="D112" i="11"/>
  <c r="E112" i="11" s="1"/>
  <c r="D111" i="11"/>
  <c r="E111" i="11" s="1"/>
  <c r="D110" i="11"/>
  <c r="E110" i="11" s="1"/>
  <c r="D109" i="11"/>
  <c r="E109" i="11" s="1"/>
  <c r="D108" i="11"/>
  <c r="E108" i="11" s="1"/>
  <c r="D107" i="11"/>
  <c r="E107" i="11" s="1"/>
  <c r="D106" i="11"/>
  <c r="E106" i="11" s="1"/>
  <c r="D105" i="11"/>
  <c r="E105" i="11" s="1"/>
  <c r="D104" i="11"/>
  <c r="E104" i="11" s="1"/>
  <c r="E103" i="11"/>
  <c r="D103" i="11"/>
  <c r="D102" i="11"/>
  <c r="E102" i="11" s="1"/>
  <c r="D101" i="11"/>
  <c r="E101" i="11" s="1"/>
  <c r="D100" i="11"/>
  <c r="E100" i="11" s="1"/>
  <c r="D99" i="11"/>
  <c r="E99" i="11" s="1"/>
  <c r="E98" i="11"/>
  <c r="D98" i="11"/>
  <c r="D97" i="11"/>
  <c r="E97" i="11" s="1"/>
  <c r="D96" i="11"/>
  <c r="E96" i="11" s="1"/>
  <c r="D95" i="11"/>
  <c r="E95" i="11" s="1"/>
  <c r="D94" i="11"/>
  <c r="E94" i="11" s="1"/>
  <c r="D93" i="11"/>
  <c r="E93" i="11" s="1"/>
  <c r="D92" i="11"/>
  <c r="E92" i="11" s="1"/>
  <c r="D91" i="11"/>
  <c r="E91" i="11" s="1"/>
  <c r="D90" i="11"/>
  <c r="E90" i="11" s="1"/>
  <c r="D89" i="11"/>
  <c r="E89" i="11" s="1"/>
  <c r="D88" i="11"/>
  <c r="E88" i="11" s="1"/>
  <c r="E87" i="11"/>
  <c r="D87" i="11"/>
  <c r="D86" i="11"/>
  <c r="E86" i="11" s="1"/>
  <c r="D85" i="11"/>
  <c r="E85" i="11" s="1"/>
  <c r="D84" i="11"/>
  <c r="E84" i="11" s="1"/>
  <c r="D83" i="11"/>
  <c r="E83" i="11" s="1"/>
  <c r="E82" i="11"/>
  <c r="D82" i="11"/>
  <c r="D81" i="11"/>
  <c r="E81" i="11" s="1"/>
  <c r="D80" i="11"/>
  <c r="E80" i="11" s="1"/>
  <c r="D79" i="11"/>
  <c r="E79" i="11" s="1"/>
  <c r="D78" i="11"/>
  <c r="E78" i="11" s="1"/>
  <c r="D77" i="11"/>
  <c r="E77" i="11" s="1"/>
  <c r="D76" i="11"/>
  <c r="E76" i="11" s="1"/>
  <c r="D75" i="11"/>
  <c r="E75" i="11" s="1"/>
  <c r="D74" i="11"/>
  <c r="E74" i="11" s="1"/>
  <c r="D73" i="11"/>
  <c r="E73" i="11" s="1"/>
  <c r="D72" i="11"/>
  <c r="E72" i="11" s="1"/>
  <c r="E71" i="11"/>
  <c r="D71" i="11"/>
  <c r="D70" i="11"/>
  <c r="E70" i="11" s="1"/>
  <c r="D69" i="11"/>
  <c r="E69" i="11" s="1"/>
  <c r="D68" i="11"/>
  <c r="E68" i="11" s="1"/>
  <c r="D67" i="11"/>
  <c r="E67" i="11" s="1"/>
  <c r="E66" i="11"/>
  <c r="D66" i="11"/>
  <c r="D65" i="11"/>
  <c r="E65" i="11" s="1"/>
  <c r="D64" i="11"/>
  <c r="E64" i="11" s="1"/>
  <c r="D63" i="11"/>
  <c r="E63" i="11" s="1"/>
  <c r="D62" i="11"/>
  <c r="E62" i="11" s="1"/>
  <c r="D61" i="11"/>
  <c r="E61" i="11" s="1"/>
  <c r="D60" i="11"/>
  <c r="E60" i="11" s="1"/>
  <c r="D59" i="11"/>
  <c r="E59" i="11" s="1"/>
  <c r="D58" i="11"/>
  <c r="E58" i="11" s="1"/>
  <c r="D57" i="11"/>
  <c r="E57" i="11" s="1"/>
  <c r="D56" i="11"/>
  <c r="E56" i="11" s="1"/>
  <c r="E55" i="11"/>
  <c r="D55" i="11"/>
  <c r="D54" i="11"/>
  <c r="E54" i="11" s="1"/>
  <c r="D53" i="11"/>
  <c r="E53" i="11" s="1"/>
  <c r="D52" i="11"/>
  <c r="E52" i="11" s="1"/>
  <c r="D51" i="11"/>
  <c r="E51" i="11" s="1"/>
  <c r="E50" i="11"/>
  <c r="D50" i="11"/>
  <c r="D49" i="11"/>
  <c r="E49" i="11" s="1"/>
  <c r="D48" i="11"/>
  <c r="E48" i="11" s="1"/>
  <c r="D47" i="11"/>
  <c r="E47" i="11" s="1"/>
  <c r="D46" i="11"/>
  <c r="E46" i="11" s="1"/>
  <c r="D45" i="11"/>
  <c r="E45" i="11" s="1"/>
  <c r="D44" i="11"/>
  <c r="E44" i="11" s="1"/>
  <c r="D43" i="11"/>
  <c r="E43" i="11" s="1"/>
  <c r="D42" i="11"/>
  <c r="E42" i="11" s="1"/>
  <c r="D41" i="11"/>
  <c r="E41" i="11" s="1"/>
  <c r="D40" i="11"/>
  <c r="E40" i="11" s="1"/>
  <c r="E39" i="11"/>
  <c r="D39" i="11"/>
  <c r="D38" i="11"/>
  <c r="E38" i="11" s="1"/>
  <c r="D37" i="11"/>
  <c r="E37" i="11" s="1"/>
  <c r="D36" i="11"/>
  <c r="E36" i="11" s="1"/>
  <c r="D35" i="11"/>
  <c r="E35" i="11" s="1"/>
  <c r="E34" i="11"/>
  <c r="D34" i="11"/>
  <c r="D33" i="11"/>
  <c r="E33" i="11" s="1"/>
  <c r="D32" i="11"/>
  <c r="E32" i="11" s="1"/>
  <c r="D31" i="11"/>
  <c r="E31" i="11" s="1"/>
  <c r="D30" i="11"/>
  <c r="E30" i="11" s="1"/>
  <c r="D29" i="11"/>
  <c r="E29" i="11" s="1"/>
  <c r="D28" i="11"/>
  <c r="E28" i="11" s="1"/>
  <c r="D27" i="11"/>
  <c r="E27" i="11" s="1"/>
  <c r="D26" i="11"/>
  <c r="E26" i="11" s="1"/>
  <c r="D25" i="11"/>
  <c r="E25" i="11" s="1"/>
  <c r="D24" i="11"/>
  <c r="E24" i="11" s="1"/>
  <c r="E23" i="11"/>
  <c r="D23" i="11"/>
  <c r="D22" i="11"/>
  <c r="E22" i="11" s="1"/>
  <c r="D21" i="11"/>
  <c r="E21" i="11" s="1"/>
  <c r="D20" i="11"/>
  <c r="E20" i="11" s="1"/>
  <c r="D19" i="11"/>
  <c r="E19" i="11" s="1"/>
  <c r="E18" i="11"/>
  <c r="D18" i="11"/>
  <c r="D17" i="11"/>
  <c r="E17" i="11" s="1"/>
  <c r="D16" i="11"/>
  <c r="E16" i="11" s="1"/>
  <c r="D15" i="11"/>
  <c r="E15" i="11" s="1"/>
  <c r="D14" i="11"/>
  <c r="E14" i="11" s="1"/>
  <c r="D13" i="11"/>
  <c r="E13" i="11" s="1"/>
  <c r="D12" i="11"/>
  <c r="E12" i="11" s="1"/>
  <c r="D11" i="11"/>
  <c r="E11" i="11" s="1"/>
  <c r="D10" i="11"/>
  <c r="E10" i="11" s="1"/>
  <c r="D9" i="11"/>
  <c r="E9" i="11" s="1"/>
  <c r="D8" i="11"/>
  <c r="E8" i="11" s="1"/>
  <c r="E7" i="11"/>
  <c r="D7" i="11"/>
  <c r="D6" i="11"/>
  <c r="E6" i="11" s="1"/>
  <c r="D5" i="11"/>
  <c r="E5" i="11" s="1"/>
  <c r="D4" i="11"/>
  <c r="E4" i="11" s="1"/>
  <c r="D3" i="11"/>
  <c r="E3" i="11" s="1"/>
  <c r="F301" i="10"/>
  <c r="E301" i="10"/>
  <c r="D301" i="10"/>
  <c r="F300" i="10"/>
  <c r="D300" i="10"/>
  <c r="E300" i="10" s="1"/>
  <c r="D299" i="10"/>
  <c r="F298" i="10"/>
  <c r="D298" i="10"/>
  <c r="E298" i="10" s="1"/>
  <c r="D297" i="10"/>
  <c r="E296" i="10"/>
  <c r="D296" i="10"/>
  <c r="F296" i="10" s="1"/>
  <c r="E295" i="10"/>
  <c r="F295" i="10" s="1"/>
  <c r="D295" i="10"/>
  <c r="D294" i="10"/>
  <c r="E294" i="10" s="1"/>
  <c r="F294" i="10" s="1"/>
  <c r="E293" i="10"/>
  <c r="F293" i="10" s="1"/>
  <c r="D293" i="10"/>
  <c r="D292" i="10"/>
  <c r="E292" i="10" s="1"/>
  <c r="D291" i="10"/>
  <c r="E291" i="10" s="1"/>
  <c r="F291" i="10" s="1"/>
  <c r="D290" i="10"/>
  <c r="E290" i="10" s="1"/>
  <c r="D289" i="10"/>
  <c r="F288" i="10"/>
  <c r="E288" i="10"/>
  <c r="D288" i="10"/>
  <c r="E287" i="10"/>
  <c r="F287" i="10" s="1"/>
  <c r="D287" i="10"/>
  <c r="D286" i="10"/>
  <c r="F285" i="10"/>
  <c r="E285" i="10"/>
  <c r="D285" i="10"/>
  <c r="F284" i="10"/>
  <c r="D284" i="10"/>
  <c r="E284" i="10" s="1"/>
  <c r="D283" i="10"/>
  <c r="F282" i="10"/>
  <c r="D282" i="10"/>
  <c r="E282" i="10" s="1"/>
  <c r="D281" i="10"/>
  <c r="E280" i="10"/>
  <c r="D280" i="10"/>
  <c r="F280" i="10" s="1"/>
  <c r="E279" i="10"/>
  <c r="F279" i="10" s="1"/>
  <c r="D279" i="10"/>
  <c r="D278" i="10"/>
  <c r="E278" i="10" s="1"/>
  <c r="F278" i="10" s="1"/>
  <c r="E277" i="10"/>
  <c r="F277" i="10" s="1"/>
  <c r="D277" i="10"/>
  <c r="D276" i="10"/>
  <c r="E276" i="10" s="1"/>
  <c r="D275" i="10"/>
  <c r="E275" i="10" s="1"/>
  <c r="F275" i="10" s="1"/>
  <c r="D274" i="10"/>
  <c r="E274" i="10" s="1"/>
  <c r="D273" i="10"/>
  <c r="F272" i="10"/>
  <c r="E272" i="10"/>
  <c r="D272" i="10"/>
  <c r="E271" i="10"/>
  <c r="F271" i="10" s="1"/>
  <c r="D271" i="10"/>
  <c r="D270" i="10"/>
  <c r="F269" i="10"/>
  <c r="E269" i="10"/>
  <c r="D269" i="10"/>
  <c r="F268" i="10"/>
  <c r="D268" i="10"/>
  <c r="E268" i="10" s="1"/>
  <c r="D267" i="10"/>
  <c r="F266" i="10"/>
  <c r="D266" i="10"/>
  <c r="E266" i="10" s="1"/>
  <c r="D265" i="10"/>
  <c r="E264" i="10"/>
  <c r="D264" i="10"/>
  <c r="F264" i="10" s="1"/>
  <c r="E263" i="10"/>
  <c r="F263" i="10" s="1"/>
  <c r="D263" i="10"/>
  <c r="D262" i="10"/>
  <c r="E262" i="10" s="1"/>
  <c r="F262" i="10" s="1"/>
  <c r="E261" i="10"/>
  <c r="F261" i="10" s="1"/>
  <c r="D261" i="10"/>
  <c r="F260" i="10"/>
  <c r="D260" i="10"/>
  <c r="E260" i="10" s="1"/>
  <c r="D259" i="10"/>
  <c r="E259" i="10" s="1"/>
  <c r="F259" i="10" s="1"/>
  <c r="D258" i="10"/>
  <c r="E258" i="10" s="1"/>
  <c r="D257" i="10"/>
  <c r="F256" i="10"/>
  <c r="E256" i="10"/>
  <c r="D256" i="10"/>
  <c r="E255" i="10"/>
  <c r="F255" i="10" s="1"/>
  <c r="D255" i="10"/>
  <c r="D254" i="10"/>
  <c r="E254" i="10" s="1"/>
  <c r="E253" i="10"/>
  <c r="F253" i="10" s="1"/>
  <c r="D253" i="10"/>
  <c r="F252" i="10"/>
  <c r="D252" i="10"/>
  <c r="E252" i="10" s="1"/>
  <c r="D251" i="10"/>
  <c r="E251" i="10" s="1"/>
  <c r="F250" i="10"/>
  <c r="D250" i="10"/>
  <c r="E250" i="10" s="1"/>
  <c r="D249" i="10"/>
  <c r="E248" i="10"/>
  <c r="D248" i="10"/>
  <c r="E247" i="10"/>
  <c r="F247" i="10" s="1"/>
  <c r="D247" i="10"/>
  <c r="D246" i="10"/>
  <c r="E246" i="10" s="1"/>
  <c r="F246" i="10" s="1"/>
  <c r="E245" i="10"/>
  <c r="F245" i="10" s="1"/>
  <c r="D245" i="10"/>
  <c r="F244" i="10"/>
  <c r="D244" i="10"/>
  <c r="E244" i="10" s="1"/>
  <c r="F243" i="10"/>
  <c r="D243" i="10"/>
  <c r="E243" i="10" s="1"/>
  <c r="D242" i="10"/>
  <c r="D241" i="10"/>
  <c r="E240" i="10"/>
  <c r="F240" i="10" s="1"/>
  <c r="D240" i="10"/>
  <c r="E239" i="10"/>
  <c r="F239" i="10" s="1"/>
  <c r="D239" i="10"/>
  <c r="D238" i="10"/>
  <c r="E238" i="10" s="1"/>
  <c r="F237" i="10"/>
  <c r="E237" i="10"/>
  <c r="D237" i="10"/>
  <c r="F236" i="10"/>
  <c r="D236" i="10"/>
  <c r="E236" i="10" s="1"/>
  <c r="F235" i="10"/>
  <c r="D235" i="10"/>
  <c r="E235" i="10" s="1"/>
  <c r="D234" i="10"/>
  <c r="E234" i="10" s="1"/>
  <c r="D233" i="10"/>
  <c r="E232" i="10"/>
  <c r="D232" i="10"/>
  <c r="F232" i="10" s="1"/>
  <c r="E231" i="10"/>
  <c r="F231" i="10" s="1"/>
  <c r="D231" i="10"/>
  <c r="D230" i="10"/>
  <c r="E230" i="10" s="1"/>
  <c r="E229" i="10"/>
  <c r="D229" i="10"/>
  <c r="D228" i="10"/>
  <c r="E228" i="10" s="1"/>
  <c r="F227" i="10"/>
  <c r="D227" i="10"/>
  <c r="E227" i="10" s="1"/>
  <c r="E226" i="10"/>
  <c r="D226" i="10"/>
  <c r="F226" i="10" s="1"/>
  <c r="E225" i="10"/>
  <c r="D225" i="10"/>
  <c r="D224" i="10"/>
  <c r="E224" i="10" s="1"/>
  <c r="E223" i="10"/>
  <c r="F223" i="10" s="1"/>
  <c r="D223" i="10"/>
  <c r="D222" i="10"/>
  <c r="E221" i="10"/>
  <c r="D221" i="10"/>
  <c r="F221" i="10" s="1"/>
  <c r="F220" i="10"/>
  <c r="D220" i="10"/>
  <c r="E220" i="10" s="1"/>
  <c r="D219" i="10"/>
  <c r="E218" i="10"/>
  <c r="D218" i="10"/>
  <c r="E217" i="10"/>
  <c r="D217" i="10"/>
  <c r="F216" i="10"/>
  <c r="E216" i="10"/>
  <c r="D216" i="10"/>
  <c r="E215" i="10"/>
  <c r="F215" i="10" s="1"/>
  <c r="D215" i="10"/>
  <c r="D214" i="10"/>
  <c r="E214" i="10" s="1"/>
  <c r="F213" i="10"/>
  <c r="E213" i="10"/>
  <c r="D213" i="10"/>
  <c r="F212" i="10"/>
  <c r="D212" i="10"/>
  <c r="E212" i="10" s="1"/>
  <c r="F211" i="10"/>
  <c r="D211" i="10"/>
  <c r="E211" i="10" s="1"/>
  <c r="E210" i="10"/>
  <c r="F210" i="10" s="1"/>
  <c r="D210" i="10"/>
  <c r="E209" i="10"/>
  <c r="D209" i="10"/>
  <c r="D208" i="10"/>
  <c r="E208" i="10" s="1"/>
  <c r="E207" i="10"/>
  <c r="F207" i="10" s="1"/>
  <c r="D207" i="10"/>
  <c r="F206" i="10"/>
  <c r="D206" i="10"/>
  <c r="E206" i="10" s="1"/>
  <c r="D205" i="10"/>
  <c r="F204" i="10"/>
  <c r="D204" i="10"/>
  <c r="E204" i="10" s="1"/>
  <c r="D203" i="10"/>
  <c r="E203" i="10" s="1"/>
  <c r="E202" i="10"/>
  <c r="D202" i="10"/>
  <c r="E201" i="10"/>
  <c r="D201" i="10"/>
  <c r="F200" i="10"/>
  <c r="D200" i="10"/>
  <c r="E200" i="10" s="1"/>
  <c r="E199" i="10"/>
  <c r="F199" i="10" s="1"/>
  <c r="D199" i="10"/>
  <c r="F198" i="10"/>
  <c r="D198" i="10"/>
  <c r="E198" i="10" s="1"/>
  <c r="E197" i="10"/>
  <c r="D197" i="10"/>
  <c r="F197" i="10" s="1"/>
  <c r="F196" i="10"/>
  <c r="D196" i="10"/>
  <c r="E196" i="10" s="1"/>
  <c r="D195" i="10"/>
  <c r="E195" i="10" s="1"/>
  <c r="E194" i="10"/>
  <c r="D194" i="10"/>
  <c r="D193" i="10"/>
  <c r="F192" i="10"/>
  <c r="D192" i="10"/>
  <c r="E192" i="10" s="1"/>
  <c r="E191" i="10"/>
  <c r="F191" i="10" s="1"/>
  <c r="D191" i="10"/>
  <c r="F190" i="10"/>
  <c r="E190" i="10"/>
  <c r="D190" i="10"/>
  <c r="E189" i="10"/>
  <c r="D189" i="10"/>
  <c r="F189" i="10" s="1"/>
  <c r="F188" i="10"/>
  <c r="D188" i="10"/>
  <c r="E188" i="10" s="1"/>
  <c r="F187" i="10"/>
  <c r="E187" i="10"/>
  <c r="D187" i="10"/>
  <c r="E186" i="10"/>
  <c r="D186" i="10"/>
  <c r="F186" i="10" s="1"/>
  <c r="E185" i="10"/>
  <c r="D185" i="10"/>
  <c r="E184" i="10"/>
  <c r="F184" i="10" s="1"/>
  <c r="D184" i="10"/>
  <c r="E183" i="10"/>
  <c r="F183" i="10" s="1"/>
  <c r="D183" i="10"/>
  <c r="D182" i="10"/>
  <c r="E182" i="10" s="1"/>
  <c r="E181" i="10"/>
  <c r="F181" i="10" s="1"/>
  <c r="D181" i="10"/>
  <c r="F180" i="10"/>
  <c r="D180" i="10"/>
  <c r="E180" i="10" s="1"/>
  <c r="D179" i="10"/>
  <c r="E179" i="10" s="1"/>
  <c r="F178" i="10"/>
  <c r="E178" i="10"/>
  <c r="D178" i="10"/>
  <c r="E177" i="10"/>
  <c r="D177" i="10"/>
  <c r="F176" i="10"/>
  <c r="D176" i="10"/>
  <c r="E176" i="10" s="1"/>
  <c r="E175" i="10"/>
  <c r="F175" i="10" s="1"/>
  <c r="D175" i="10"/>
  <c r="D174" i="10"/>
  <c r="E174" i="10" s="1"/>
  <c r="E173" i="10"/>
  <c r="D173" i="10"/>
  <c r="F172" i="10"/>
  <c r="D172" i="10"/>
  <c r="E172" i="10" s="1"/>
  <c r="F171" i="10"/>
  <c r="D171" i="10"/>
  <c r="E171" i="10" s="1"/>
  <c r="D170" i="10"/>
  <c r="E169" i="10"/>
  <c r="D169" i="10"/>
  <c r="D168" i="10"/>
  <c r="E168" i="10" s="1"/>
  <c r="E167" i="10"/>
  <c r="F167" i="10" s="1"/>
  <c r="D167" i="10"/>
  <c r="D166" i="10"/>
  <c r="E166" i="10" s="1"/>
  <c r="E165" i="10"/>
  <c r="D165" i="10"/>
  <c r="D164" i="10"/>
  <c r="E164" i="10" s="1"/>
  <c r="F163" i="10"/>
  <c r="D163" i="10"/>
  <c r="E163" i="10" s="1"/>
  <c r="E162" i="10"/>
  <c r="D162" i="10"/>
  <c r="F162" i="10" s="1"/>
  <c r="E161" i="10"/>
  <c r="D161" i="10"/>
  <c r="D160" i="10"/>
  <c r="E160" i="10" s="1"/>
  <c r="E159" i="10"/>
  <c r="F159" i="10" s="1"/>
  <c r="D159" i="10"/>
  <c r="E158" i="10"/>
  <c r="F158" i="10" s="1"/>
  <c r="D158" i="10"/>
  <c r="E157" i="10"/>
  <c r="D157" i="10"/>
  <c r="F156" i="10"/>
  <c r="D156" i="10"/>
  <c r="E156" i="10" s="1"/>
  <c r="D155" i="10"/>
  <c r="E154" i="10"/>
  <c r="D154" i="10"/>
  <c r="D153" i="10"/>
  <c r="E153" i="10" s="1"/>
  <c r="F152" i="10"/>
  <c r="E152" i="10"/>
  <c r="D152" i="10"/>
  <c r="F151" i="10"/>
  <c r="D151" i="10"/>
  <c r="E151" i="10" s="1"/>
  <c r="E150" i="10"/>
  <c r="D150" i="10"/>
  <c r="D149" i="10"/>
  <c r="E149" i="10" s="1"/>
  <c r="E148" i="10"/>
  <c r="D148" i="10"/>
  <c r="F148" i="10" s="1"/>
  <c r="F147" i="10"/>
  <c r="E147" i="10"/>
  <c r="D147" i="10"/>
  <c r="E146" i="10"/>
  <c r="D146" i="10"/>
  <c r="F146" i="10" s="1"/>
  <c r="F145" i="10"/>
  <c r="D145" i="10"/>
  <c r="E145" i="10" s="1"/>
  <c r="E144" i="10"/>
  <c r="F144" i="10" s="1"/>
  <c r="D144" i="10"/>
  <c r="F143" i="10"/>
  <c r="D143" i="10"/>
  <c r="E143" i="10" s="1"/>
  <c r="D142" i="10"/>
  <c r="D141" i="10"/>
  <c r="E141" i="10" s="1"/>
  <c r="E140" i="10"/>
  <c r="D140" i="10"/>
  <c r="D139" i="10"/>
  <c r="E138" i="10"/>
  <c r="D138" i="10"/>
  <c r="D137" i="10"/>
  <c r="E137" i="10" s="1"/>
  <c r="F136" i="10"/>
  <c r="E136" i="10"/>
  <c r="D136" i="10"/>
  <c r="D135" i="10"/>
  <c r="E135" i="10" s="1"/>
  <c r="D134" i="10"/>
  <c r="F133" i="10"/>
  <c r="D133" i="10"/>
  <c r="E133" i="10" s="1"/>
  <c r="E132" i="10"/>
  <c r="D132" i="10"/>
  <c r="E131" i="10"/>
  <c r="F131" i="10" s="1"/>
  <c r="D131" i="10"/>
  <c r="E130" i="10"/>
  <c r="D130" i="10"/>
  <c r="F130" i="10" s="1"/>
  <c r="F129" i="10"/>
  <c r="E129" i="10"/>
  <c r="D129" i="10"/>
  <c r="E128" i="10"/>
  <c r="F128" i="10" s="1"/>
  <c r="D128" i="10"/>
  <c r="D127" i="10"/>
  <c r="E127" i="10" s="1"/>
  <c r="F126" i="10"/>
  <c r="E126" i="10"/>
  <c r="D126" i="10"/>
  <c r="D125" i="10"/>
  <c r="E125" i="10" s="1"/>
  <c r="D124" i="10"/>
  <c r="F123" i="10"/>
  <c r="E123" i="10"/>
  <c r="D123" i="10"/>
  <c r="E122" i="10"/>
  <c r="D122" i="10"/>
  <c r="F122" i="10" s="1"/>
  <c r="D121" i="10"/>
  <c r="F120" i="10"/>
  <c r="E120" i="10"/>
  <c r="D120" i="10"/>
  <c r="D119" i="10"/>
  <c r="E119" i="10" s="1"/>
  <c r="D118" i="10"/>
  <c r="F117" i="10"/>
  <c r="D117" i="10"/>
  <c r="E117" i="10" s="1"/>
  <c r="E116" i="10"/>
  <c r="D116" i="10"/>
  <c r="E115" i="10"/>
  <c r="F115" i="10" s="1"/>
  <c r="D115" i="10"/>
  <c r="E114" i="10"/>
  <c r="D114" i="10"/>
  <c r="F114" i="10" s="1"/>
  <c r="F113" i="10"/>
  <c r="E113" i="10"/>
  <c r="D113" i="10"/>
  <c r="E112" i="10"/>
  <c r="F112" i="10" s="1"/>
  <c r="D112" i="10"/>
  <c r="D111" i="10"/>
  <c r="E111" i="10" s="1"/>
  <c r="F110" i="10"/>
  <c r="E110" i="10"/>
  <c r="D110" i="10"/>
  <c r="D109" i="10"/>
  <c r="E109" i="10" s="1"/>
  <c r="D108" i="10"/>
  <c r="F107" i="10"/>
  <c r="E107" i="10"/>
  <c r="D107" i="10"/>
  <c r="E106" i="10"/>
  <c r="D106" i="10"/>
  <c r="F106" i="10" s="1"/>
  <c r="D105" i="10"/>
  <c r="F104" i="10"/>
  <c r="E104" i="10"/>
  <c r="D104" i="10"/>
  <c r="D103" i="10"/>
  <c r="E103" i="10" s="1"/>
  <c r="D102" i="10"/>
  <c r="F101" i="10"/>
  <c r="D101" i="10"/>
  <c r="E101" i="10" s="1"/>
  <c r="E100" i="10"/>
  <c r="D100" i="10"/>
  <c r="E99" i="10"/>
  <c r="F99" i="10" s="1"/>
  <c r="D99" i="10"/>
  <c r="E98" i="10"/>
  <c r="D98" i="10"/>
  <c r="F98" i="10" s="1"/>
  <c r="F97" i="10"/>
  <c r="E97" i="10"/>
  <c r="D97" i="10"/>
  <c r="E96" i="10"/>
  <c r="F96" i="10" s="1"/>
  <c r="D96" i="10"/>
  <c r="D95" i="10"/>
  <c r="E95" i="10" s="1"/>
  <c r="F94" i="10"/>
  <c r="E94" i="10"/>
  <c r="D94" i="10"/>
  <c r="D93" i="10"/>
  <c r="E93" i="10" s="1"/>
  <c r="D92" i="10"/>
  <c r="F91" i="10"/>
  <c r="E91" i="10"/>
  <c r="D91" i="10"/>
  <c r="E90" i="10"/>
  <c r="D90" i="10"/>
  <c r="F90" i="10" s="1"/>
  <c r="D89" i="10"/>
  <c r="F88" i="10"/>
  <c r="E88" i="10"/>
  <c r="D88" i="10"/>
  <c r="D87" i="10"/>
  <c r="E87" i="10" s="1"/>
  <c r="D86" i="10"/>
  <c r="F85" i="10"/>
  <c r="D85" i="10"/>
  <c r="E85" i="10" s="1"/>
  <c r="E84" i="10"/>
  <c r="D84" i="10"/>
  <c r="E83" i="10"/>
  <c r="F83" i="10" s="1"/>
  <c r="D83" i="10"/>
  <c r="E82" i="10"/>
  <c r="D82" i="10"/>
  <c r="F82" i="10" s="1"/>
  <c r="F81" i="10"/>
  <c r="E81" i="10"/>
  <c r="D81" i="10"/>
  <c r="E80" i="10"/>
  <c r="F80" i="10" s="1"/>
  <c r="D80" i="10"/>
  <c r="D79" i="10"/>
  <c r="E79" i="10" s="1"/>
  <c r="F78" i="10"/>
  <c r="E78" i="10"/>
  <c r="D78" i="10"/>
  <c r="D77" i="10"/>
  <c r="E77" i="10" s="1"/>
  <c r="D76" i="10"/>
  <c r="F75" i="10"/>
  <c r="E75" i="10"/>
  <c r="D75" i="10"/>
  <c r="E74" i="10"/>
  <c r="D74" i="10"/>
  <c r="F74" i="10" s="1"/>
  <c r="D73" i="10"/>
  <c r="F72" i="10"/>
  <c r="E72" i="10"/>
  <c r="D72" i="10"/>
  <c r="D71" i="10"/>
  <c r="E71" i="10" s="1"/>
  <c r="D70" i="10"/>
  <c r="F69" i="10"/>
  <c r="D69" i="10"/>
  <c r="E69" i="10" s="1"/>
  <c r="E68" i="10"/>
  <c r="D68" i="10"/>
  <c r="E67" i="10"/>
  <c r="F67" i="10" s="1"/>
  <c r="D67" i="10"/>
  <c r="D66" i="10"/>
  <c r="F65" i="10"/>
  <c r="E65" i="10"/>
  <c r="D65" i="10"/>
  <c r="E64" i="10"/>
  <c r="F64" i="10" s="1"/>
  <c r="D64" i="10"/>
  <c r="E63" i="10"/>
  <c r="F63" i="10" s="1"/>
  <c r="D63" i="10"/>
  <c r="D62" i="10"/>
  <c r="F61" i="10"/>
  <c r="D61" i="10"/>
  <c r="E61" i="10" s="1"/>
  <c r="E60" i="10"/>
  <c r="F60" i="10" s="1"/>
  <c r="D60" i="10"/>
  <c r="D59" i="10"/>
  <c r="E58" i="10"/>
  <c r="D58" i="10"/>
  <c r="E57" i="10"/>
  <c r="F57" i="10" s="1"/>
  <c r="D57" i="10"/>
  <c r="F56" i="10"/>
  <c r="E56" i="10"/>
  <c r="D56" i="10"/>
  <c r="D55" i="10"/>
  <c r="F54" i="10"/>
  <c r="E54" i="10"/>
  <c r="D54" i="10"/>
  <c r="D53" i="10"/>
  <c r="E53" i="10" s="1"/>
  <c r="D52" i="10"/>
  <c r="F51" i="10"/>
  <c r="E51" i="10"/>
  <c r="D51" i="10"/>
  <c r="D50" i="10"/>
  <c r="D49" i="10"/>
  <c r="F48" i="10"/>
  <c r="E48" i="10"/>
  <c r="D48" i="10"/>
  <c r="D47" i="10"/>
  <c r="D46" i="10"/>
  <c r="F45" i="10"/>
  <c r="D45" i="10"/>
  <c r="E45" i="10" s="1"/>
  <c r="D44" i="10"/>
  <c r="D43" i="10"/>
  <c r="E42" i="10"/>
  <c r="D42" i="10"/>
  <c r="D41" i="10"/>
  <c r="E40" i="10"/>
  <c r="F40" i="10" s="1"/>
  <c r="D40" i="10"/>
  <c r="F39" i="10"/>
  <c r="E39" i="10"/>
  <c r="D39" i="10"/>
  <c r="E38" i="10"/>
  <c r="F38" i="10" s="1"/>
  <c r="D38" i="10"/>
  <c r="D37" i="10"/>
  <c r="E37" i="10" s="1"/>
  <c r="F36" i="10"/>
  <c r="E36" i="10"/>
  <c r="D36" i="10"/>
  <c r="E35" i="10"/>
  <c r="F35" i="10" s="1"/>
  <c r="D35" i="10"/>
  <c r="D34" i="10"/>
  <c r="F33" i="10"/>
  <c r="E33" i="10"/>
  <c r="D33" i="10"/>
  <c r="E32" i="10"/>
  <c r="F32" i="10" s="1"/>
  <c r="D32" i="10"/>
  <c r="E31" i="10"/>
  <c r="F31" i="10" s="1"/>
  <c r="D31" i="10"/>
  <c r="D30" i="10"/>
  <c r="F29" i="10"/>
  <c r="D29" i="10"/>
  <c r="E29" i="10" s="1"/>
  <c r="E28" i="10"/>
  <c r="F28" i="10" s="1"/>
  <c r="D28" i="10"/>
  <c r="D27" i="10"/>
  <c r="D26" i="10"/>
  <c r="F25" i="10"/>
  <c r="E25" i="10"/>
  <c r="D25" i="10"/>
  <c r="D24" i="10"/>
  <c r="D23" i="10"/>
  <c r="F22" i="10"/>
  <c r="E22" i="10"/>
  <c r="D22" i="10"/>
  <c r="E21" i="10"/>
  <c r="F21" i="10" s="1"/>
  <c r="D21" i="10"/>
  <c r="E20" i="10"/>
  <c r="F20" i="10" s="1"/>
  <c r="D20" i="10"/>
  <c r="D19" i="10"/>
  <c r="D18" i="10"/>
  <c r="F17" i="10"/>
  <c r="E17" i="10"/>
  <c r="D17" i="10"/>
  <c r="D16" i="10"/>
  <c r="D15" i="10"/>
  <c r="F14" i="10"/>
  <c r="E14" i="10"/>
  <c r="D14" i="10"/>
  <c r="E13" i="10"/>
  <c r="F13" i="10" s="1"/>
  <c r="D13" i="10"/>
  <c r="E12" i="10"/>
  <c r="F12" i="10" s="1"/>
  <c r="D12" i="10"/>
  <c r="D11" i="10"/>
  <c r="D10" i="10"/>
  <c r="F9" i="10"/>
  <c r="E9" i="10"/>
  <c r="D9" i="10"/>
  <c r="D8" i="10"/>
  <c r="D7" i="10"/>
  <c r="F6" i="10"/>
  <c r="E6" i="10"/>
  <c r="D6" i="10"/>
  <c r="E5" i="10"/>
  <c r="F5" i="10" s="1"/>
  <c r="D5" i="10"/>
  <c r="E4" i="10"/>
  <c r="F4" i="10" s="1"/>
  <c r="D4" i="10"/>
  <c r="D3" i="10"/>
  <c r="D2" i="10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O742" i="8"/>
  <c r="P742" i="8" s="1"/>
  <c r="N742" i="8"/>
  <c r="K742" i="8"/>
  <c r="L742" i="8" s="1"/>
  <c r="P741" i="8"/>
  <c r="O741" i="8"/>
  <c r="N741" i="8"/>
  <c r="K741" i="8"/>
  <c r="L741" i="8" s="1"/>
  <c r="N740" i="8"/>
  <c r="O740" i="8" s="1"/>
  <c r="P740" i="8" s="1"/>
  <c r="K740" i="8"/>
  <c r="L740" i="8" s="1"/>
  <c r="N739" i="8"/>
  <c r="O739" i="8" s="1"/>
  <c r="P739" i="8" s="1"/>
  <c r="K739" i="8"/>
  <c r="L739" i="8" s="1"/>
  <c r="N738" i="8"/>
  <c r="O738" i="8" s="1"/>
  <c r="P738" i="8" s="1"/>
  <c r="K738" i="8"/>
  <c r="L738" i="8" s="1"/>
  <c r="N737" i="8"/>
  <c r="O737" i="8" s="1"/>
  <c r="P737" i="8" s="1"/>
  <c r="L737" i="8"/>
  <c r="K737" i="8"/>
  <c r="N736" i="8"/>
  <c r="O736" i="8" s="1"/>
  <c r="P736" i="8" s="1"/>
  <c r="K736" i="8"/>
  <c r="L736" i="8" s="1"/>
  <c r="O735" i="8"/>
  <c r="P735" i="8" s="1"/>
  <c r="N735" i="8"/>
  <c r="K735" i="8"/>
  <c r="L735" i="8" s="1"/>
  <c r="O734" i="8"/>
  <c r="P734" i="8" s="1"/>
  <c r="N734" i="8"/>
  <c r="K734" i="8"/>
  <c r="L734" i="8" s="1"/>
  <c r="N733" i="8"/>
  <c r="O733" i="8" s="1"/>
  <c r="P733" i="8" s="1"/>
  <c r="K733" i="8"/>
  <c r="L733" i="8" s="1"/>
  <c r="N732" i="8"/>
  <c r="O732" i="8" s="1"/>
  <c r="P732" i="8" s="1"/>
  <c r="K732" i="8"/>
  <c r="L732" i="8" s="1"/>
  <c r="P731" i="8"/>
  <c r="N731" i="8"/>
  <c r="O731" i="8" s="1"/>
  <c r="K731" i="8"/>
  <c r="L731" i="8" s="1"/>
  <c r="P730" i="8"/>
  <c r="N730" i="8"/>
  <c r="O730" i="8" s="1"/>
  <c r="L730" i="8"/>
  <c r="K730" i="8"/>
  <c r="N729" i="8"/>
  <c r="O729" i="8" s="1"/>
  <c r="P729" i="8" s="1"/>
  <c r="K729" i="8"/>
  <c r="L729" i="8" s="1"/>
  <c r="O728" i="8"/>
  <c r="P728" i="8" s="1"/>
  <c r="N728" i="8"/>
  <c r="K728" i="8"/>
  <c r="L728" i="8" s="1"/>
  <c r="O727" i="8"/>
  <c r="P727" i="8" s="1"/>
  <c r="N727" i="8"/>
  <c r="K727" i="8"/>
  <c r="L727" i="8" s="1"/>
  <c r="O726" i="8"/>
  <c r="P726" i="8" s="1"/>
  <c r="N726" i="8"/>
  <c r="K726" i="8"/>
  <c r="L726" i="8" s="1"/>
  <c r="N725" i="8"/>
  <c r="O725" i="8" s="1"/>
  <c r="P725" i="8" s="1"/>
  <c r="K725" i="8"/>
  <c r="L725" i="8" s="1"/>
  <c r="N724" i="8"/>
  <c r="O724" i="8" s="1"/>
  <c r="P724" i="8" s="1"/>
  <c r="K724" i="8"/>
  <c r="L724" i="8" s="1"/>
  <c r="P723" i="8"/>
  <c r="N723" i="8"/>
  <c r="O723" i="8" s="1"/>
  <c r="K723" i="8"/>
  <c r="L723" i="8" s="1"/>
  <c r="P722" i="8"/>
  <c r="N722" i="8"/>
  <c r="O722" i="8" s="1"/>
  <c r="L722" i="8"/>
  <c r="K722" i="8"/>
  <c r="P721" i="8"/>
  <c r="N721" i="8"/>
  <c r="O721" i="8" s="1"/>
  <c r="L721" i="8"/>
  <c r="K721" i="8"/>
  <c r="O720" i="8"/>
  <c r="P720" i="8" s="1"/>
  <c r="N720" i="8"/>
  <c r="L720" i="8"/>
  <c r="K720" i="8"/>
  <c r="P719" i="8"/>
  <c r="O719" i="8"/>
  <c r="N719" i="8"/>
  <c r="K719" i="8"/>
  <c r="L719" i="8" s="1"/>
  <c r="O718" i="8"/>
  <c r="P718" i="8" s="1"/>
  <c r="N718" i="8"/>
  <c r="L718" i="8"/>
  <c r="K718" i="8"/>
  <c r="N717" i="8"/>
  <c r="O717" i="8" s="1"/>
  <c r="P717" i="8" s="1"/>
  <c r="K717" i="8"/>
  <c r="L717" i="8" s="1"/>
  <c r="N716" i="8"/>
  <c r="O716" i="8" s="1"/>
  <c r="P716" i="8" s="1"/>
  <c r="K716" i="8"/>
  <c r="L716" i="8" s="1"/>
  <c r="N715" i="8"/>
  <c r="O715" i="8" s="1"/>
  <c r="P715" i="8" s="1"/>
  <c r="K715" i="8"/>
  <c r="L715" i="8" s="1"/>
  <c r="P714" i="8"/>
  <c r="N714" i="8"/>
  <c r="O714" i="8" s="1"/>
  <c r="K714" i="8"/>
  <c r="L714" i="8" s="1"/>
  <c r="P713" i="8"/>
  <c r="N713" i="8"/>
  <c r="O713" i="8" s="1"/>
  <c r="L713" i="8"/>
  <c r="K713" i="8"/>
  <c r="O712" i="8"/>
  <c r="P712" i="8" s="1"/>
  <c r="N712" i="8"/>
  <c r="K712" i="8"/>
  <c r="L712" i="8" s="1"/>
  <c r="P711" i="8"/>
  <c r="O711" i="8"/>
  <c r="N711" i="8"/>
  <c r="K711" i="8"/>
  <c r="L711" i="8" s="1"/>
  <c r="O710" i="8"/>
  <c r="P710" i="8" s="1"/>
  <c r="N710" i="8"/>
  <c r="K710" i="8"/>
  <c r="L710" i="8" s="1"/>
  <c r="N709" i="8"/>
  <c r="O709" i="8" s="1"/>
  <c r="P709" i="8" s="1"/>
  <c r="K709" i="8"/>
  <c r="L709" i="8" s="1"/>
  <c r="O708" i="8"/>
  <c r="P708" i="8" s="1"/>
  <c r="N708" i="8"/>
  <c r="K708" i="8"/>
  <c r="L708" i="8" s="1"/>
  <c r="P707" i="8"/>
  <c r="N707" i="8"/>
  <c r="O707" i="8" s="1"/>
  <c r="K707" i="8"/>
  <c r="L707" i="8" s="1"/>
  <c r="N706" i="8"/>
  <c r="O706" i="8" s="1"/>
  <c r="P706" i="8" s="1"/>
  <c r="L706" i="8"/>
  <c r="K706" i="8"/>
  <c r="P705" i="8"/>
  <c r="N705" i="8"/>
  <c r="O705" i="8" s="1"/>
  <c r="L705" i="8"/>
  <c r="K705" i="8"/>
  <c r="O704" i="8"/>
  <c r="P704" i="8" s="1"/>
  <c r="N704" i="8"/>
  <c r="L704" i="8"/>
  <c r="K704" i="8"/>
  <c r="P703" i="8"/>
  <c r="O703" i="8"/>
  <c r="N703" i="8"/>
  <c r="K703" i="8"/>
  <c r="L703" i="8" s="1"/>
  <c r="O702" i="8"/>
  <c r="P702" i="8" s="1"/>
  <c r="N702" i="8"/>
  <c r="L702" i="8"/>
  <c r="K702" i="8"/>
  <c r="N701" i="8"/>
  <c r="O701" i="8" s="1"/>
  <c r="P701" i="8" s="1"/>
  <c r="K701" i="8"/>
  <c r="L701" i="8" s="1"/>
  <c r="N700" i="8"/>
  <c r="O700" i="8" s="1"/>
  <c r="P700" i="8" s="1"/>
  <c r="K700" i="8"/>
  <c r="L700" i="8" s="1"/>
  <c r="N699" i="8"/>
  <c r="O699" i="8" s="1"/>
  <c r="P699" i="8" s="1"/>
  <c r="K699" i="8"/>
  <c r="L699" i="8" s="1"/>
  <c r="P698" i="8"/>
  <c r="N698" i="8"/>
  <c r="O698" i="8" s="1"/>
  <c r="L698" i="8"/>
  <c r="K698" i="8"/>
  <c r="P697" i="8"/>
  <c r="N697" i="8"/>
  <c r="O697" i="8" s="1"/>
  <c r="K697" i="8"/>
  <c r="L697" i="8" s="1"/>
  <c r="O696" i="8"/>
  <c r="P696" i="8" s="1"/>
  <c r="N696" i="8"/>
  <c r="L696" i="8"/>
  <c r="K696" i="8"/>
  <c r="P695" i="8"/>
  <c r="O695" i="8"/>
  <c r="N695" i="8"/>
  <c r="K695" i="8"/>
  <c r="L695" i="8" s="1"/>
  <c r="O694" i="8"/>
  <c r="P694" i="8" s="1"/>
  <c r="N694" i="8"/>
  <c r="K694" i="8"/>
  <c r="L694" i="8" s="1"/>
  <c r="N693" i="8"/>
  <c r="O693" i="8" s="1"/>
  <c r="P693" i="8" s="1"/>
  <c r="K693" i="8"/>
  <c r="L693" i="8" s="1"/>
  <c r="O692" i="8"/>
  <c r="P692" i="8" s="1"/>
  <c r="N692" i="8"/>
  <c r="K692" i="8"/>
  <c r="L692" i="8" s="1"/>
  <c r="P691" i="8"/>
  <c r="N691" i="8"/>
  <c r="O691" i="8" s="1"/>
  <c r="K691" i="8"/>
  <c r="L691" i="8" s="1"/>
  <c r="N690" i="8"/>
  <c r="O690" i="8" s="1"/>
  <c r="P690" i="8" s="1"/>
  <c r="L690" i="8"/>
  <c r="K690" i="8"/>
  <c r="P689" i="8"/>
  <c r="N689" i="8"/>
  <c r="O689" i="8" s="1"/>
  <c r="L689" i="8"/>
  <c r="K689" i="8"/>
  <c r="O688" i="8"/>
  <c r="P688" i="8" s="1"/>
  <c r="N688" i="8"/>
  <c r="L688" i="8"/>
  <c r="K688" i="8"/>
  <c r="P687" i="8"/>
  <c r="O687" i="8"/>
  <c r="N687" i="8"/>
  <c r="K687" i="8"/>
  <c r="L687" i="8" s="1"/>
  <c r="O686" i="8"/>
  <c r="P686" i="8" s="1"/>
  <c r="N686" i="8"/>
  <c r="L686" i="8"/>
  <c r="K686" i="8"/>
  <c r="N685" i="8"/>
  <c r="O685" i="8" s="1"/>
  <c r="P685" i="8" s="1"/>
  <c r="K685" i="8"/>
  <c r="L685" i="8" s="1"/>
  <c r="N684" i="8"/>
  <c r="O684" i="8" s="1"/>
  <c r="P684" i="8" s="1"/>
  <c r="K684" i="8"/>
  <c r="L684" i="8" s="1"/>
  <c r="N683" i="8"/>
  <c r="O683" i="8" s="1"/>
  <c r="P683" i="8" s="1"/>
  <c r="K683" i="8"/>
  <c r="L683" i="8" s="1"/>
  <c r="P682" i="8"/>
  <c r="N682" i="8"/>
  <c r="O682" i="8" s="1"/>
  <c r="K682" i="8"/>
  <c r="L682" i="8" s="1"/>
  <c r="N681" i="8"/>
  <c r="O681" i="8" s="1"/>
  <c r="P681" i="8" s="1"/>
  <c r="K681" i="8"/>
  <c r="L681" i="8" s="1"/>
  <c r="O680" i="8"/>
  <c r="P680" i="8" s="1"/>
  <c r="N680" i="8"/>
  <c r="L680" i="8"/>
  <c r="K680" i="8"/>
  <c r="O679" i="8"/>
  <c r="P679" i="8" s="1"/>
  <c r="N679" i="8"/>
  <c r="K679" i="8"/>
  <c r="L679" i="8" s="1"/>
  <c r="O678" i="8"/>
  <c r="P678" i="8" s="1"/>
  <c r="N678" i="8"/>
  <c r="K678" i="8"/>
  <c r="L678" i="8" s="1"/>
  <c r="N677" i="8"/>
  <c r="O677" i="8" s="1"/>
  <c r="P677" i="8" s="1"/>
  <c r="K677" i="8"/>
  <c r="L677" i="8" s="1"/>
  <c r="O676" i="8"/>
  <c r="P676" i="8" s="1"/>
  <c r="N676" i="8"/>
  <c r="K676" i="8"/>
  <c r="L676" i="8" s="1"/>
  <c r="P675" i="8"/>
  <c r="N675" i="8"/>
  <c r="O675" i="8" s="1"/>
  <c r="K675" i="8"/>
  <c r="L675" i="8" s="1"/>
  <c r="N674" i="8"/>
  <c r="O674" i="8" s="1"/>
  <c r="P674" i="8" s="1"/>
  <c r="K674" i="8"/>
  <c r="L674" i="8" s="1"/>
  <c r="P673" i="8"/>
  <c r="N673" i="8"/>
  <c r="O673" i="8" s="1"/>
  <c r="L673" i="8"/>
  <c r="K673" i="8"/>
  <c r="O672" i="8"/>
  <c r="P672" i="8" s="1"/>
  <c r="N672" i="8"/>
  <c r="K672" i="8"/>
  <c r="L672" i="8" s="1"/>
  <c r="P671" i="8"/>
  <c r="O671" i="8"/>
  <c r="N671" i="8"/>
  <c r="K671" i="8"/>
  <c r="L671" i="8" s="1"/>
  <c r="O670" i="8"/>
  <c r="P670" i="8" s="1"/>
  <c r="N670" i="8"/>
  <c r="K670" i="8"/>
  <c r="L670" i="8" s="1"/>
  <c r="N669" i="8"/>
  <c r="O669" i="8" s="1"/>
  <c r="P669" i="8" s="1"/>
  <c r="K669" i="8"/>
  <c r="L669" i="8" s="1"/>
  <c r="N668" i="8"/>
  <c r="O668" i="8" s="1"/>
  <c r="P668" i="8" s="1"/>
  <c r="K668" i="8"/>
  <c r="L668" i="8" s="1"/>
  <c r="N667" i="8"/>
  <c r="O667" i="8" s="1"/>
  <c r="P667" i="8" s="1"/>
  <c r="K667" i="8"/>
  <c r="L667" i="8" s="1"/>
  <c r="P666" i="8"/>
  <c r="N666" i="8"/>
  <c r="O666" i="8" s="1"/>
  <c r="L666" i="8"/>
  <c r="K666" i="8"/>
  <c r="N665" i="8"/>
  <c r="O665" i="8" s="1"/>
  <c r="P665" i="8" s="1"/>
  <c r="K665" i="8"/>
  <c r="L665" i="8" s="1"/>
  <c r="O664" i="8"/>
  <c r="P664" i="8" s="1"/>
  <c r="N664" i="8"/>
  <c r="K664" i="8"/>
  <c r="L664" i="8" s="1"/>
  <c r="O663" i="8"/>
  <c r="P663" i="8" s="1"/>
  <c r="N663" i="8"/>
  <c r="K663" i="8"/>
  <c r="L663" i="8" s="1"/>
  <c r="O662" i="8"/>
  <c r="P662" i="8" s="1"/>
  <c r="N662" i="8"/>
  <c r="K662" i="8"/>
  <c r="L662" i="8" s="1"/>
  <c r="N661" i="8"/>
  <c r="O661" i="8" s="1"/>
  <c r="P661" i="8" s="1"/>
  <c r="K661" i="8"/>
  <c r="L661" i="8" s="1"/>
  <c r="O660" i="8"/>
  <c r="P660" i="8" s="1"/>
  <c r="N660" i="8"/>
  <c r="K660" i="8"/>
  <c r="L660" i="8" s="1"/>
  <c r="P659" i="8"/>
  <c r="N659" i="8"/>
  <c r="O659" i="8" s="1"/>
  <c r="K659" i="8"/>
  <c r="L659" i="8" s="1"/>
  <c r="N658" i="8"/>
  <c r="O658" i="8" s="1"/>
  <c r="P658" i="8" s="1"/>
  <c r="L658" i="8"/>
  <c r="K658" i="8"/>
  <c r="P657" i="8"/>
  <c r="N657" i="8"/>
  <c r="O657" i="8" s="1"/>
  <c r="L657" i="8"/>
  <c r="K657" i="8"/>
  <c r="O656" i="8"/>
  <c r="P656" i="8" s="1"/>
  <c r="N656" i="8"/>
  <c r="L656" i="8"/>
  <c r="K656" i="8"/>
  <c r="P655" i="8"/>
  <c r="O655" i="8"/>
  <c r="N655" i="8"/>
  <c r="K655" i="8"/>
  <c r="L655" i="8" s="1"/>
  <c r="O654" i="8"/>
  <c r="P654" i="8" s="1"/>
  <c r="N654" i="8"/>
  <c r="L654" i="8"/>
  <c r="K654" i="8"/>
  <c r="N653" i="8"/>
  <c r="O653" i="8" s="1"/>
  <c r="P653" i="8" s="1"/>
  <c r="K653" i="8"/>
  <c r="L653" i="8" s="1"/>
  <c r="N652" i="8"/>
  <c r="O652" i="8" s="1"/>
  <c r="P652" i="8" s="1"/>
  <c r="K652" i="8"/>
  <c r="L652" i="8" s="1"/>
  <c r="N651" i="8"/>
  <c r="O651" i="8" s="1"/>
  <c r="P651" i="8" s="1"/>
  <c r="K651" i="8"/>
  <c r="L651" i="8" s="1"/>
  <c r="P650" i="8"/>
  <c r="N650" i="8"/>
  <c r="O650" i="8" s="1"/>
  <c r="K650" i="8"/>
  <c r="L650" i="8" s="1"/>
  <c r="N649" i="8"/>
  <c r="O649" i="8" s="1"/>
  <c r="P649" i="8" s="1"/>
  <c r="L649" i="8"/>
  <c r="K649" i="8"/>
  <c r="O648" i="8"/>
  <c r="P648" i="8" s="1"/>
  <c r="N648" i="8"/>
  <c r="L648" i="8"/>
  <c r="K648" i="8"/>
  <c r="O647" i="8"/>
  <c r="P647" i="8" s="1"/>
  <c r="N647" i="8"/>
  <c r="K647" i="8"/>
  <c r="L647" i="8" s="1"/>
  <c r="O646" i="8"/>
  <c r="P646" i="8" s="1"/>
  <c r="N646" i="8"/>
  <c r="K646" i="8"/>
  <c r="L646" i="8" s="1"/>
  <c r="N645" i="8"/>
  <c r="O645" i="8" s="1"/>
  <c r="P645" i="8" s="1"/>
  <c r="K645" i="8"/>
  <c r="L645" i="8" s="1"/>
  <c r="O644" i="8"/>
  <c r="P644" i="8" s="1"/>
  <c r="N644" i="8"/>
  <c r="K644" i="8"/>
  <c r="L644" i="8" s="1"/>
  <c r="P643" i="8"/>
  <c r="N643" i="8"/>
  <c r="O643" i="8" s="1"/>
  <c r="K643" i="8"/>
  <c r="L643" i="8" s="1"/>
  <c r="N642" i="8"/>
  <c r="O642" i="8" s="1"/>
  <c r="P642" i="8" s="1"/>
  <c r="K642" i="8"/>
  <c r="L642" i="8" s="1"/>
  <c r="P641" i="8"/>
  <c r="N641" i="8"/>
  <c r="O641" i="8" s="1"/>
  <c r="K641" i="8"/>
  <c r="L641" i="8" s="1"/>
  <c r="O640" i="8"/>
  <c r="P640" i="8" s="1"/>
  <c r="N640" i="8"/>
  <c r="K640" i="8"/>
  <c r="L640" i="8" s="1"/>
  <c r="P639" i="8"/>
  <c r="O639" i="8"/>
  <c r="N639" i="8"/>
  <c r="K639" i="8"/>
  <c r="L639" i="8" s="1"/>
  <c r="O638" i="8"/>
  <c r="P638" i="8" s="1"/>
  <c r="N638" i="8"/>
  <c r="K638" i="8"/>
  <c r="L638" i="8" s="1"/>
  <c r="N637" i="8"/>
  <c r="O637" i="8" s="1"/>
  <c r="P637" i="8" s="1"/>
  <c r="K637" i="8"/>
  <c r="L637" i="8" s="1"/>
  <c r="N636" i="8"/>
  <c r="O636" i="8" s="1"/>
  <c r="P636" i="8" s="1"/>
  <c r="K636" i="8"/>
  <c r="L636" i="8" s="1"/>
  <c r="N635" i="8"/>
  <c r="O635" i="8" s="1"/>
  <c r="P635" i="8" s="1"/>
  <c r="K635" i="8"/>
  <c r="L635" i="8" s="1"/>
  <c r="N634" i="8"/>
  <c r="O634" i="8" s="1"/>
  <c r="P634" i="8" s="1"/>
  <c r="K634" i="8"/>
  <c r="L634" i="8" s="1"/>
  <c r="N633" i="8"/>
  <c r="O633" i="8" s="1"/>
  <c r="P633" i="8" s="1"/>
  <c r="K633" i="8"/>
  <c r="L633" i="8" s="1"/>
  <c r="O632" i="8"/>
  <c r="P632" i="8" s="1"/>
  <c r="N632" i="8"/>
  <c r="K632" i="8"/>
  <c r="L632" i="8" s="1"/>
  <c r="O631" i="8"/>
  <c r="P631" i="8" s="1"/>
  <c r="N631" i="8"/>
  <c r="K631" i="8"/>
  <c r="L631" i="8" s="1"/>
  <c r="O630" i="8"/>
  <c r="P630" i="8" s="1"/>
  <c r="N630" i="8"/>
  <c r="K630" i="8"/>
  <c r="L630" i="8" s="1"/>
  <c r="N629" i="8"/>
  <c r="O629" i="8" s="1"/>
  <c r="P629" i="8" s="1"/>
  <c r="K629" i="8"/>
  <c r="L629" i="8" s="1"/>
  <c r="O628" i="8"/>
  <c r="P628" i="8" s="1"/>
  <c r="N628" i="8"/>
  <c r="K628" i="8"/>
  <c r="L628" i="8" s="1"/>
  <c r="N627" i="8"/>
  <c r="O627" i="8" s="1"/>
  <c r="P627" i="8" s="1"/>
  <c r="K627" i="8"/>
  <c r="L627" i="8" s="1"/>
  <c r="N626" i="8"/>
  <c r="O626" i="8" s="1"/>
  <c r="P626" i="8" s="1"/>
  <c r="K626" i="8"/>
  <c r="L626" i="8" s="1"/>
  <c r="P625" i="8"/>
  <c r="N625" i="8"/>
  <c r="O625" i="8" s="1"/>
  <c r="K625" i="8"/>
  <c r="L625" i="8" s="1"/>
  <c r="N624" i="8"/>
  <c r="O624" i="8" s="1"/>
  <c r="P624" i="8" s="1"/>
  <c r="L624" i="8"/>
  <c r="K624" i="8"/>
  <c r="P623" i="8"/>
  <c r="O623" i="8"/>
  <c r="N623" i="8"/>
  <c r="K623" i="8"/>
  <c r="L623" i="8" s="1"/>
  <c r="O622" i="8"/>
  <c r="P622" i="8" s="1"/>
  <c r="N622" i="8"/>
  <c r="L622" i="8"/>
  <c r="K622" i="8"/>
  <c r="N621" i="8"/>
  <c r="O621" i="8" s="1"/>
  <c r="P621" i="8" s="1"/>
  <c r="K621" i="8"/>
  <c r="L621" i="8" s="1"/>
  <c r="O620" i="8"/>
  <c r="P620" i="8" s="1"/>
  <c r="N620" i="8"/>
  <c r="K620" i="8"/>
  <c r="L620" i="8" s="1"/>
  <c r="N619" i="8"/>
  <c r="O619" i="8" s="1"/>
  <c r="P619" i="8" s="1"/>
  <c r="K619" i="8"/>
  <c r="L619" i="8" s="1"/>
  <c r="P618" i="8"/>
  <c r="N618" i="8"/>
  <c r="O618" i="8" s="1"/>
  <c r="L618" i="8"/>
  <c r="K618" i="8"/>
  <c r="O617" i="8"/>
  <c r="P617" i="8" s="1"/>
  <c r="N617" i="8"/>
  <c r="L617" i="8"/>
  <c r="K617" i="8"/>
  <c r="O616" i="8"/>
  <c r="P616" i="8" s="1"/>
  <c r="N616" i="8"/>
  <c r="K616" i="8"/>
  <c r="L616" i="8" s="1"/>
  <c r="P615" i="8"/>
  <c r="O615" i="8"/>
  <c r="N615" i="8"/>
  <c r="K615" i="8"/>
  <c r="L615" i="8" s="1"/>
  <c r="P614" i="8"/>
  <c r="O614" i="8"/>
  <c r="N614" i="8"/>
  <c r="K614" i="8"/>
  <c r="L614" i="8" s="1"/>
  <c r="N613" i="8"/>
  <c r="O613" i="8" s="1"/>
  <c r="P613" i="8" s="1"/>
  <c r="K613" i="8"/>
  <c r="L613" i="8" s="1"/>
  <c r="P612" i="8"/>
  <c r="O612" i="8"/>
  <c r="N612" i="8"/>
  <c r="K612" i="8"/>
  <c r="L612" i="8" s="1"/>
  <c r="P611" i="8"/>
  <c r="O611" i="8"/>
  <c r="N611" i="8"/>
  <c r="L611" i="8"/>
  <c r="K611" i="8"/>
  <c r="P610" i="8"/>
  <c r="N610" i="8"/>
  <c r="O610" i="8" s="1"/>
  <c r="K610" i="8"/>
  <c r="L610" i="8" s="1"/>
  <c r="N609" i="8"/>
  <c r="O609" i="8" s="1"/>
  <c r="P609" i="8" s="1"/>
  <c r="K609" i="8"/>
  <c r="L609" i="8" s="1"/>
  <c r="O608" i="8"/>
  <c r="P608" i="8" s="1"/>
  <c r="N608" i="8"/>
  <c r="L608" i="8"/>
  <c r="K608" i="8"/>
  <c r="O607" i="8"/>
  <c r="P607" i="8" s="1"/>
  <c r="N607" i="8"/>
  <c r="K607" i="8"/>
  <c r="L607" i="8" s="1"/>
  <c r="N606" i="8"/>
  <c r="O606" i="8" s="1"/>
  <c r="P606" i="8" s="1"/>
  <c r="L606" i="8"/>
  <c r="K606" i="8"/>
  <c r="N605" i="8"/>
  <c r="O605" i="8" s="1"/>
  <c r="P605" i="8" s="1"/>
  <c r="K605" i="8"/>
  <c r="L605" i="8" s="1"/>
  <c r="N604" i="8"/>
  <c r="O604" i="8" s="1"/>
  <c r="P604" i="8" s="1"/>
  <c r="K604" i="8"/>
  <c r="L604" i="8" s="1"/>
  <c r="O603" i="8"/>
  <c r="P603" i="8" s="1"/>
  <c r="N603" i="8"/>
  <c r="K603" i="8"/>
  <c r="L603" i="8" s="1"/>
  <c r="N602" i="8"/>
  <c r="O602" i="8" s="1"/>
  <c r="P602" i="8" s="1"/>
  <c r="K602" i="8"/>
  <c r="L602" i="8" s="1"/>
  <c r="P601" i="8"/>
  <c r="O601" i="8"/>
  <c r="N601" i="8"/>
  <c r="K601" i="8"/>
  <c r="L601" i="8" s="1"/>
  <c r="P600" i="8"/>
  <c r="O600" i="8"/>
  <c r="N600" i="8"/>
  <c r="K600" i="8"/>
  <c r="L600" i="8" s="1"/>
  <c r="P599" i="8"/>
  <c r="O599" i="8"/>
  <c r="N599" i="8"/>
  <c r="K599" i="8"/>
  <c r="L599" i="8" s="1"/>
  <c r="O598" i="8"/>
  <c r="P598" i="8" s="1"/>
  <c r="N598" i="8"/>
  <c r="K598" i="8"/>
  <c r="L598" i="8" s="1"/>
  <c r="O597" i="8"/>
  <c r="P597" i="8" s="1"/>
  <c r="N597" i="8"/>
  <c r="K597" i="8"/>
  <c r="L597" i="8" s="1"/>
  <c r="P596" i="8"/>
  <c r="O596" i="8"/>
  <c r="N596" i="8"/>
  <c r="K596" i="8"/>
  <c r="L596" i="8" s="1"/>
  <c r="N595" i="8"/>
  <c r="O595" i="8" s="1"/>
  <c r="P595" i="8" s="1"/>
  <c r="K595" i="8"/>
  <c r="L595" i="8" s="1"/>
  <c r="N594" i="8"/>
  <c r="O594" i="8" s="1"/>
  <c r="P594" i="8" s="1"/>
  <c r="K594" i="8"/>
  <c r="L594" i="8" s="1"/>
  <c r="P593" i="8"/>
  <c r="O593" i="8"/>
  <c r="N593" i="8"/>
  <c r="K593" i="8"/>
  <c r="L593" i="8" s="1"/>
  <c r="P592" i="8"/>
  <c r="O592" i="8"/>
  <c r="N592" i="8"/>
  <c r="K592" i="8"/>
  <c r="L592" i="8" s="1"/>
  <c r="P591" i="8"/>
  <c r="O591" i="8"/>
  <c r="N591" i="8"/>
  <c r="K591" i="8"/>
  <c r="L591" i="8" s="1"/>
  <c r="O590" i="8"/>
  <c r="P590" i="8" s="1"/>
  <c r="N590" i="8"/>
  <c r="K590" i="8"/>
  <c r="L590" i="8" s="1"/>
  <c r="O589" i="8"/>
  <c r="P589" i="8" s="1"/>
  <c r="N589" i="8"/>
  <c r="K589" i="8"/>
  <c r="L589" i="8" s="1"/>
  <c r="P588" i="8"/>
  <c r="O588" i="8"/>
  <c r="N588" i="8"/>
  <c r="K588" i="8"/>
  <c r="L588" i="8" s="1"/>
  <c r="N587" i="8"/>
  <c r="O587" i="8" s="1"/>
  <c r="P587" i="8" s="1"/>
  <c r="K587" i="8"/>
  <c r="L587" i="8" s="1"/>
  <c r="N586" i="8"/>
  <c r="O586" i="8" s="1"/>
  <c r="P586" i="8" s="1"/>
  <c r="K586" i="8"/>
  <c r="L586" i="8" s="1"/>
  <c r="P585" i="8"/>
  <c r="O585" i="8"/>
  <c r="N585" i="8"/>
  <c r="K585" i="8"/>
  <c r="L585" i="8" s="1"/>
  <c r="P584" i="8"/>
  <c r="O584" i="8"/>
  <c r="N584" i="8"/>
  <c r="K584" i="8"/>
  <c r="L584" i="8" s="1"/>
  <c r="P583" i="8"/>
  <c r="O583" i="8"/>
  <c r="N583" i="8"/>
  <c r="K583" i="8"/>
  <c r="L583" i="8" s="1"/>
  <c r="O582" i="8"/>
  <c r="P582" i="8" s="1"/>
  <c r="N582" i="8"/>
  <c r="K582" i="8"/>
  <c r="L582" i="8" s="1"/>
  <c r="O581" i="8"/>
  <c r="P581" i="8" s="1"/>
  <c r="N581" i="8"/>
  <c r="K581" i="8"/>
  <c r="L581" i="8" s="1"/>
  <c r="P580" i="8"/>
  <c r="O580" i="8"/>
  <c r="N580" i="8"/>
  <c r="K580" i="8"/>
  <c r="L580" i="8" s="1"/>
  <c r="N579" i="8"/>
  <c r="O579" i="8" s="1"/>
  <c r="P579" i="8" s="1"/>
  <c r="K579" i="8"/>
  <c r="L579" i="8" s="1"/>
  <c r="N578" i="8"/>
  <c r="O578" i="8" s="1"/>
  <c r="P578" i="8" s="1"/>
  <c r="K578" i="8"/>
  <c r="L578" i="8" s="1"/>
  <c r="P577" i="8"/>
  <c r="O577" i="8"/>
  <c r="N577" i="8"/>
  <c r="K577" i="8"/>
  <c r="L577" i="8" s="1"/>
  <c r="P576" i="8"/>
  <c r="O576" i="8"/>
  <c r="N576" i="8"/>
  <c r="K576" i="8"/>
  <c r="L576" i="8" s="1"/>
  <c r="P575" i="8"/>
  <c r="O575" i="8"/>
  <c r="N575" i="8"/>
  <c r="K575" i="8"/>
  <c r="L575" i="8" s="1"/>
  <c r="O574" i="8"/>
  <c r="P574" i="8" s="1"/>
  <c r="N574" i="8"/>
  <c r="K574" i="8"/>
  <c r="L574" i="8" s="1"/>
  <c r="O573" i="8"/>
  <c r="P573" i="8" s="1"/>
  <c r="N573" i="8"/>
  <c r="K573" i="8"/>
  <c r="L573" i="8" s="1"/>
  <c r="P572" i="8"/>
  <c r="O572" i="8"/>
  <c r="N572" i="8"/>
  <c r="K572" i="8"/>
  <c r="L572" i="8" s="1"/>
  <c r="N571" i="8"/>
  <c r="O571" i="8" s="1"/>
  <c r="P571" i="8" s="1"/>
  <c r="K571" i="8"/>
  <c r="L571" i="8" s="1"/>
  <c r="N570" i="8"/>
  <c r="O570" i="8" s="1"/>
  <c r="P570" i="8" s="1"/>
  <c r="K570" i="8"/>
  <c r="L570" i="8" s="1"/>
  <c r="P569" i="8"/>
  <c r="O569" i="8"/>
  <c r="N569" i="8"/>
  <c r="K569" i="8"/>
  <c r="L569" i="8" s="1"/>
  <c r="P568" i="8"/>
  <c r="O568" i="8"/>
  <c r="N568" i="8"/>
  <c r="K568" i="8"/>
  <c r="L568" i="8" s="1"/>
  <c r="P567" i="8"/>
  <c r="O567" i="8"/>
  <c r="N567" i="8"/>
  <c r="K567" i="8"/>
  <c r="L567" i="8" s="1"/>
  <c r="O566" i="8"/>
  <c r="P566" i="8" s="1"/>
  <c r="N566" i="8"/>
  <c r="K566" i="8"/>
  <c r="L566" i="8" s="1"/>
  <c r="O565" i="8"/>
  <c r="P565" i="8" s="1"/>
  <c r="N565" i="8"/>
  <c r="K565" i="8"/>
  <c r="L565" i="8" s="1"/>
  <c r="P564" i="8"/>
  <c r="O564" i="8"/>
  <c r="N564" i="8"/>
  <c r="K564" i="8"/>
  <c r="L564" i="8" s="1"/>
  <c r="N563" i="8"/>
  <c r="O563" i="8" s="1"/>
  <c r="P563" i="8" s="1"/>
  <c r="K563" i="8"/>
  <c r="L563" i="8" s="1"/>
  <c r="N562" i="8"/>
  <c r="O562" i="8" s="1"/>
  <c r="P562" i="8" s="1"/>
  <c r="K562" i="8"/>
  <c r="L562" i="8" s="1"/>
  <c r="P561" i="8"/>
  <c r="O561" i="8"/>
  <c r="N561" i="8"/>
  <c r="K561" i="8"/>
  <c r="L561" i="8" s="1"/>
  <c r="P560" i="8"/>
  <c r="O560" i="8"/>
  <c r="N560" i="8"/>
  <c r="K560" i="8"/>
  <c r="L560" i="8" s="1"/>
  <c r="P559" i="8"/>
  <c r="O559" i="8"/>
  <c r="N559" i="8"/>
  <c r="K559" i="8"/>
  <c r="L559" i="8" s="1"/>
  <c r="O558" i="8"/>
  <c r="P558" i="8" s="1"/>
  <c r="N558" i="8"/>
  <c r="K558" i="8"/>
  <c r="L558" i="8" s="1"/>
  <c r="O557" i="8"/>
  <c r="P557" i="8" s="1"/>
  <c r="N557" i="8"/>
  <c r="K557" i="8"/>
  <c r="L557" i="8" s="1"/>
  <c r="P556" i="8"/>
  <c r="O556" i="8"/>
  <c r="N556" i="8"/>
  <c r="K556" i="8"/>
  <c r="L556" i="8" s="1"/>
  <c r="N555" i="8"/>
  <c r="O555" i="8" s="1"/>
  <c r="P555" i="8" s="1"/>
  <c r="K555" i="8"/>
  <c r="L555" i="8" s="1"/>
  <c r="N554" i="8"/>
  <c r="O554" i="8" s="1"/>
  <c r="P554" i="8" s="1"/>
  <c r="K554" i="8"/>
  <c r="L554" i="8" s="1"/>
  <c r="P553" i="8"/>
  <c r="O553" i="8"/>
  <c r="N553" i="8"/>
  <c r="K553" i="8"/>
  <c r="L553" i="8" s="1"/>
  <c r="N552" i="8"/>
  <c r="O552" i="8" s="1"/>
  <c r="P552" i="8" s="1"/>
  <c r="L552" i="8"/>
  <c r="K552" i="8"/>
  <c r="G552" i="8" s="1"/>
  <c r="O551" i="8"/>
  <c r="P551" i="8" s="1"/>
  <c r="N551" i="8"/>
  <c r="K551" i="8"/>
  <c r="P550" i="8"/>
  <c r="O550" i="8"/>
  <c r="N550" i="8"/>
  <c r="K550" i="8"/>
  <c r="G550" i="8" s="1"/>
  <c r="P549" i="8"/>
  <c r="O549" i="8"/>
  <c r="N549" i="8"/>
  <c r="L549" i="8"/>
  <c r="K549" i="8"/>
  <c r="G549" i="8"/>
  <c r="N548" i="8"/>
  <c r="O548" i="8" s="1"/>
  <c r="P548" i="8" s="1"/>
  <c r="K548" i="8"/>
  <c r="G548" i="8" s="1"/>
  <c r="O547" i="8"/>
  <c r="P547" i="8" s="1"/>
  <c r="N547" i="8"/>
  <c r="K547" i="8"/>
  <c r="P546" i="8"/>
  <c r="O546" i="8"/>
  <c r="N546" i="8"/>
  <c r="K546" i="8"/>
  <c r="G546" i="8" s="1"/>
  <c r="P545" i="8"/>
  <c r="O545" i="8"/>
  <c r="N545" i="8"/>
  <c r="K545" i="8"/>
  <c r="L545" i="8" s="1"/>
  <c r="G545" i="8"/>
  <c r="N544" i="8"/>
  <c r="O544" i="8" s="1"/>
  <c r="P544" i="8" s="1"/>
  <c r="K544" i="8"/>
  <c r="G544" i="8" s="1"/>
  <c r="O543" i="8"/>
  <c r="P543" i="8" s="1"/>
  <c r="N543" i="8"/>
  <c r="K543" i="8"/>
  <c r="P542" i="8"/>
  <c r="O542" i="8"/>
  <c r="N542" i="8"/>
  <c r="K542" i="8"/>
  <c r="G542" i="8" s="1"/>
  <c r="P541" i="8"/>
  <c r="O541" i="8"/>
  <c r="N541" i="8"/>
  <c r="K541" i="8"/>
  <c r="L541" i="8" s="1"/>
  <c r="N540" i="8"/>
  <c r="O540" i="8" s="1"/>
  <c r="P540" i="8" s="1"/>
  <c r="L540" i="8"/>
  <c r="K540" i="8"/>
  <c r="G540" i="8" s="1"/>
  <c r="O539" i="8"/>
  <c r="P539" i="8" s="1"/>
  <c r="N539" i="8"/>
  <c r="K539" i="8"/>
  <c r="P538" i="8"/>
  <c r="O538" i="8"/>
  <c r="N538" i="8"/>
  <c r="L538" i="8"/>
  <c r="K538" i="8"/>
  <c r="G538" i="8" s="1"/>
  <c r="P537" i="8"/>
  <c r="O537" i="8"/>
  <c r="N537" i="8"/>
  <c r="K537" i="8"/>
  <c r="L537" i="8" s="1"/>
  <c r="G537" i="8"/>
  <c r="N536" i="8"/>
  <c r="O536" i="8" s="1"/>
  <c r="P536" i="8" s="1"/>
  <c r="K536" i="8"/>
  <c r="G536" i="8" s="1"/>
  <c r="O535" i="8"/>
  <c r="P535" i="8" s="1"/>
  <c r="N535" i="8"/>
  <c r="K535" i="8"/>
  <c r="P534" i="8"/>
  <c r="O534" i="8"/>
  <c r="N534" i="8"/>
  <c r="K534" i="8"/>
  <c r="G534" i="8" s="1"/>
  <c r="P533" i="8"/>
  <c r="O533" i="8"/>
  <c r="N533" i="8"/>
  <c r="K533" i="8"/>
  <c r="L533" i="8" s="1"/>
  <c r="G533" i="8"/>
  <c r="N532" i="8"/>
  <c r="O532" i="8" s="1"/>
  <c r="P532" i="8" s="1"/>
  <c r="L532" i="8"/>
  <c r="K532" i="8"/>
  <c r="G532" i="8" s="1"/>
  <c r="O531" i="8"/>
  <c r="P531" i="8" s="1"/>
  <c r="N531" i="8"/>
  <c r="K531" i="8"/>
  <c r="L531" i="8" s="1"/>
  <c r="P530" i="8"/>
  <c r="O530" i="8"/>
  <c r="N530" i="8"/>
  <c r="L530" i="8"/>
  <c r="K530" i="8"/>
  <c r="G530" i="8" s="1"/>
  <c r="O529" i="8"/>
  <c r="P529" i="8" s="1"/>
  <c r="N529" i="8"/>
  <c r="K529" i="8"/>
  <c r="L529" i="8" s="1"/>
  <c r="G529" i="8"/>
  <c r="N528" i="8"/>
  <c r="O528" i="8" s="1"/>
  <c r="P528" i="8" s="1"/>
  <c r="L528" i="8"/>
  <c r="K528" i="8"/>
  <c r="G528" i="8" s="1"/>
  <c r="O527" i="8"/>
  <c r="P527" i="8" s="1"/>
  <c r="N527" i="8"/>
  <c r="K527" i="8"/>
  <c r="P526" i="8"/>
  <c r="O526" i="8"/>
  <c r="N526" i="8"/>
  <c r="L526" i="8"/>
  <c r="K526" i="8"/>
  <c r="G526" i="8" s="1"/>
  <c r="O525" i="8"/>
  <c r="P525" i="8" s="1"/>
  <c r="N525" i="8"/>
  <c r="K525" i="8"/>
  <c r="L525" i="8" s="1"/>
  <c r="G525" i="8"/>
  <c r="N524" i="8"/>
  <c r="O524" i="8" s="1"/>
  <c r="P524" i="8" s="1"/>
  <c r="L524" i="8"/>
  <c r="K524" i="8"/>
  <c r="G524" i="8" s="1"/>
  <c r="O523" i="8"/>
  <c r="P523" i="8" s="1"/>
  <c r="N523" i="8"/>
  <c r="K523" i="8"/>
  <c r="L523" i="8" s="1"/>
  <c r="G523" i="8"/>
  <c r="P522" i="8"/>
  <c r="O522" i="8"/>
  <c r="N522" i="8"/>
  <c r="L522" i="8"/>
  <c r="K522" i="8"/>
  <c r="G522" i="8" s="1"/>
  <c r="O521" i="8"/>
  <c r="P521" i="8" s="1"/>
  <c r="N521" i="8"/>
  <c r="K521" i="8"/>
  <c r="G521" i="8" s="1"/>
  <c r="N520" i="8"/>
  <c r="O520" i="8" s="1"/>
  <c r="P520" i="8" s="1"/>
  <c r="K520" i="8"/>
  <c r="G520" i="8" s="1"/>
  <c r="O519" i="8"/>
  <c r="P519" i="8" s="1"/>
  <c r="N519" i="8"/>
  <c r="K519" i="8"/>
  <c r="L519" i="8" s="1"/>
  <c r="P518" i="8"/>
  <c r="O518" i="8"/>
  <c r="N518" i="8"/>
  <c r="K518" i="8"/>
  <c r="G518" i="8" s="1"/>
  <c r="P517" i="8"/>
  <c r="O517" i="8"/>
  <c r="N517" i="8"/>
  <c r="L517" i="8"/>
  <c r="K517" i="8"/>
  <c r="G517" i="8"/>
  <c r="N516" i="8"/>
  <c r="O516" i="8" s="1"/>
  <c r="P516" i="8" s="1"/>
  <c r="K516" i="8"/>
  <c r="G516" i="8" s="1"/>
  <c r="O515" i="8"/>
  <c r="P515" i="8" s="1"/>
  <c r="N515" i="8"/>
  <c r="K515" i="8"/>
  <c r="L515" i="8" s="1"/>
  <c r="P514" i="8"/>
  <c r="O514" i="8"/>
  <c r="N514" i="8"/>
  <c r="K514" i="8"/>
  <c r="G514" i="8" s="1"/>
  <c r="O513" i="8"/>
  <c r="P513" i="8" s="1"/>
  <c r="N513" i="8"/>
  <c r="K513" i="8"/>
  <c r="G513" i="8" s="1"/>
  <c r="N512" i="8"/>
  <c r="O512" i="8" s="1"/>
  <c r="P512" i="8" s="1"/>
  <c r="K512" i="8"/>
  <c r="G512" i="8" s="1"/>
  <c r="O511" i="8"/>
  <c r="P511" i="8" s="1"/>
  <c r="N511" i="8"/>
  <c r="K511" i="8"/>
  <c r="P510" i="8"/>
  <c r="O510" i="8"/>
  <c r="N510" i="8"/>
  <c r="K510" i="8"/>
  <c r="G510" i="8" s="1"/>
  <c r="O509" i="8"/>
  <c r="P509" i="8" s="1"/>
  <c r="N509" i="8"/>
  <c r="K509" i="8"/>
  <c r="L509" i="8" s="1"/>
  <c r="G509" i="8"/>
  <c r="N508" i="8"/>
  <c r="O508" i="8" s="1"/>
  <c r="P508" i="8" s="1"/>
  <c r="K508" i="8"/>
  <c r="G508" i="8" s="1"/>
  <c r="O507" i="8"/>
  <c r="P507" i="8" s="1"/>
  <c r="N507" i="8"/>
  <c r="K507" i="8"/>
  <c r="L507" i="8" s="1"/>
  <c r="G507" i="8"/>
  <c r="P506" i="8"/>
  <c r="N506" i="8"/>
  <c r="O506" i="8" s="1"/>
  <c r="K506" i="8"/>
  <c r="G506" i="8" s="1"/>
  <c r="O505" i="8"/>
  <c r="P505" i="8" s="1"/>
  <c r="N505" i="8"/>
  <c r="K505" i="8"/>
  <c r="L505" i="8" s="1"/>
  <c r="G505" i="8"/>
  <c r="N504" i="8"/>
  <c r="O504" i="8" s="1"/>
  <c r="P504" i="8" s="1"/>
  <c r="K504" i="8"/>
  <c r="G504" i="8" s="1"/>
  <c r="O503" i="8"/>
  <c r="P503" i="8" s="1"/>
  <c r="N503" i="8"/>
  <c r="K503" i="8"/>
  <c r="L503" i="8" s="1"/>
  <c r="G503" i="8"/>
  <c r="P502" i="8"/>
  <c r="N502" i="8"/>
  <c r="O502" i="8" s="1"/>
  <c r="K502" i="8"/>
  <c r="G502" i="8" s="1"/>
  <c r="O501" i="8"/>
  <c r="P501" i="8" s="1"/>
  <c r="N501" i="8"/>
  <c r="K501" i="8"/>
  <c r="L501" i="8" s="1"/>
  <c r="G501" i="8"/>
  <c r="N500" i="8"/>
  <c r="O500" i="8" s="1"/>
  <c r="P500" i="8" s="1"/>
  <c r="K500" i="8"/>
  <c r="G500" i="8" s="1"/>
  <c r="O499" i="8"/>
  <c r="P499" i="8" s="1"/>
  <c r="N499" i="8"/>
  <c r="K499" i="8"/>
  <c r="L499" i="8" s="1"/>
  <c r="G499" i="8"/>
  <c r="P498" i="8"/>
  <c r="N498" i="8"/>
  <c r="O498" i="8" s="1"/>
  <c r="K498" i="8"/>
  <c r="G498" i="8" s="1"/>
  <c r="O497" i="8"/>
  <c r="P497" i="8" s="1"/>
  <c r="N497" i="8"/>
  <c r="K497" i="8"/>
  <c r="L497" i="8" s="1"/>
  <c r="G497" i="8"/>
  <c r="P496" i="8"/>
  <c r="N496" i="8"/>
  <c r="O496" i="8" s="1"/>
  <c r="K496" i="8"/>
  <c r="G496" i="8" s="1"/>
  <c r="N495" i="8"/>
  <c r="O495" i="8" s="1"/>
  <c r="P495" i="8" s="1"/>
  <c r="K495" i="8"/>
  <c r="L495" i="8" s="1"/>
  <c r="N494" i="8"/>
  <c r="O494" i="8" s="1"/>
  <c r="P494" i="8" s="1"/>
  <c r="K494" i="8"/>
  <c r="N493" i="8"/>
  <c r="O493" i="8" s="1"/>
  <c r="P493" i="8" s="1"/>
  <c r="K493" i="8"/>
  <c r="L493" i="8" s="1"/>
  <c r="P492" i="8"/>
  <c r="N492" i="8"/>
  <c r="O492" i="8" s="1"/>
  <c r="K492" i="8"/>
  <c r="G492" i="8" s="1"/>
  <c r="O491" i="8"/>
  <c r="P491" i="8" s="1"/>
  <c r="N491" i="8"/>
  <c r="K491" i="8"/>
  <c r="L491" i="8" s="1"/>
  <c r="G491" i="8"/>
  <c r="N490" i="8"/>
  <c r="O490" i="8" s="1"/>
  <c r="P490" i="8" s="1"/>
  <c r="K490" i="8"/>
  <c r="G490" i="8" s="1"/>
  <c r="P489" i="8"/>
  <c r="O489" i="8"/>
  <c r="N489" i="8"/>
  <c r="K489" i="8"/>
  <c r="L489" i="8" s="1"/>
  <c r="P488" i="8"/>
  <c r="N488" i="8"/>
  <c r="O488" i="8" s="1"/>
  <c r="K488" i="8"/>
  <c r="G488" i="8" s="1"/>
  <c r="N487" i="8"/>
  <c r="O487" i="8" s="1"/>
  <c r="P487" i="8" s="1"/>
  <c r="K487" i="8"/>
  <c r="L487" i="8" s="1"/>
  <c r="G487" i="8"/>
  <c r="N486" i="8"/>
  <c r="O486" i="8" s="1"/>
  <c r="P486" i="8" s="1"/>
  <c r="L486" i="8"/>
  <c r="K486" i="8"/>
  <c r="G486" i="8" s="1"/>
  <c r="O485" i="8"/>
  <c r="P485" i="8" s="1"/>
  <c r="N485" i="8"/>
  <c r="K485" i="8"/>
  <c r="N484" i="8"/>
  <c r="O484" i="8" s="1"/>
  <c r="P484" i="8" s="1"/>
  <c r="L484" i="8"/>
  <c r="K484" i="8"/>
  <c r="G484" i="8" s="1"/>
  <c r="N483" i="8"/>
  <c r="O483" i="8" s="1"/>
  <c r="P483" i="8" s="1"/>
  <c r="K483" i="8"/>
  <c r="L483" i="8" s="1"/>
  <c r="G483" i="8"/>
  <c r="P482" i="8"/>
  <c r="N482" i="8"/>
  <c r="O482" i="8" s="1"/>
  <c r="K482" i="8"/>
  <c r="G482" i="8" s="1"/>
  <c r="O481" i="8"/>
  <c r="P481" i="8" s="1"/>
  <c r="N481" i="8"/>
  <c r="K481" i="8"/>
  <c r="L481" i="8" s="1"/>
  <c r="P480" i="8"/>
  <c r="N480" i="8"/>
  <c r="O480" i="8" s="1"/>
  <c r="K480" i="8"/>
  <c r="G480" i="8" s="1"/>
  <c r="N479" i="8"/>
  <c r="O479" i="8" s="1"/>
  <c r="P479" i="8" s="1"/>
  <c r="K479" i="8"/>
  <c r="L479" i="8" s="1"/>
  <c r="N478" i="8"/>
  <c r="O478" i="8" s="1"/>
  <c r="P478" i="8" s="1"/>
  <c r="K478" i="8"/>
  <c r="N477" i="8"/>
  <c r="O477" i="8" s="1"/>
  <c r="P477" i="8" s="1"/>
  <c r="K477" i="8"/>
  <c r="L477" i="8" s="1"/>
  <c r="P476" i="8"/>
  <c r="N476" i="8"/>
  <c r="O476" i="8" s="1"/>
  <c r="L476" i="8"/>
  <c r="K476" i="8"/>
  <c r="G476" i="8" s="1"/>
  <c r="O475" i="8"/>
  <c r="P475" i="8" s="1"/>
  <c r="N475" i="8"/>
  <c r="K475" i="8"/>
  <c r="L475" i="8" s="1"/>
  <c r="N474" i="8"/>
  <c r="O474" i="8" s="1"/>
  <c r="P474" i="8" s="1"/>
  <c r="K474" i="8"/>
  <c r="G474" i="8" s="1"/>
  <c r="P473" i="8"/>
  <c r="O473" i="8"/>
  <c r="N473" i="8"/>
  <c r="K473" i="8"/>
  <c r="L473" i="8" s="1"/>
  <c r="P472" i="8"/>
  <c r="N472" i="8"/>
  <c r="O472" i="8" s="1"/>
  <c r="K472" i="8"/>
  <c r="G472" i="8" s="1"/>
  <c r="N471" i="8"/>
  <c r="O471" i="8" s="1"/>
  <c r="P471" i="8" s="1"/>
  <c r="K471" i="8"/>
  <c r="L471" i="8" s="1"/>
  <c r="N470" i="8"/>
  <c r="O470" i="8" s="1"/>
  <c r="P470" i="8" s="1"/>
  <c r="K470" i="8"/>
  <c r="G470" i="8" s="1"/>
  <c r="O469" i="8"/>
  <c r="P469" i="8" s="1"/>
  <c r="N469" i="8"/>
  <c r="K469" i="8"/>
  <c r="N468" i="8"/>
  <c r="O468" i="8" s="1"/>
  <c r="P468" i="8" s="1"/>
  <c r="K468" i="8"/>
  <c r="L468" i="8" s="1"/>
  <c r="O467" i="8"/>
  <c r="P467" i="8" s="1"/>
  <c r="N467" i="8"/>
  <c r="K467" i="8"/>
  <c r="L467" i="8" s="1"/>
  <c r="G467" i="8"/>
  <c r="N466" i="8"/>
  <c r="O466" i="8" s="1"/>
  <c r="P466" i="8" s="1"/>
  <c r="K466" i="8"/>
  <c r="N465" i="8"/>
  <c r="O465" i="8" s="1"/>
  <c r="P465" i="8" s="1"/>
  <c r="K465" i="8"/>
  <c r="L465" i="8" s="1"/>
  <c r="N464" i="8"/>
  <c r="O464" i="8" s="1"/>
  <c r="P464" i="8" s="1"/>
  <c r="K464" i="8"/>
  <c r="L464" i="8" s="1"/>
  <c r="G464" i="8"/>
  <c r="N463" i="8"/>
  <c r="O463" i="8" s="1"/>
  <c r="P463" i="8" s="1"/>
  <c r="K463" i="8"/>
  <c r="L463" i="8" s="1"/>
  <c r="N462" i="8"/>
  <c r="O462" i="8" s="1"/>
  <c r="P462" i="8" s="1"/>
  <c r="K462" i="8"/>
  <c r="G462" i="8" s="1"/>
  <c r="N461" i="8"/>
  <c r="O461" i="8" s="1"/>
  <c r="P461" i="8" s="1"/>
  <c r="K461" i="8"/>
  <c r="L461" i="8" s="1"/>
  <c r="P460" i="8"/>
  <c r="N460" i="8"/>
  <c r="O460" i="8" s="1"/>
  <c r="L460" i="8"/>
  <c r="K460" i="8"/>
  <c r="G460" i="8"/>
  <c r="N459" i="8"/>
  <c r="O459" i="8" s="1"/>
  <c r="P459" i="8" s="1"/>
  <c r="K459" i="8"/>
  <c r="L459" i="8" s="1"/>
  <c r="N458" i="8"/>
  <c r="O458" i="8" s="1"/>
  <c r="P458" i="8" s="1"/>
  <c r="K458" i="8"/>
  <c r="G458" i="8" s="1"/>
  <c r="P457" i="8"/>
  <c r="O457" i="8"/>
  <c r="N457" i="8"/>
  <c r="K457" i="8"/>
  <c r="L457" i="8" s="1"/>
  <c r="G457" i="8"/>
  <c r="N456" i="8"/>
  <c r="O456" i="8" s="1"/>
  <c r="P456" i="8" s="1"/>
  <c r="K456" i="8"/>
  <c r="L456" i="8" s="1"/>
  <c r="N455" i="8"/>
  <c r="O455" i="8" s="1"/>
  <c r="P455" i="8" s="1"/>
  <c r="K455" i="8"/>
  <c r="L455" i="8" s="1"/>
  <c r="O454" i="8"/>
  <c r="P454" i="8" s="1"/>
  <c r="N454" i="8"/>
  <c r="L454" i="8"/>
  <c r="K454" i="8"/>
  <c r="G454" i="8" s="1"/>
  <c r="N453" i="8"/>
  <c r="O453" i="8" s="1"/>
  <c r="P453" i="8" s="1"/>
  <c r="K453" i="8"/>
  <c r="L453" i="8" s="1"/>
  <c r="P452" i="8"/>
  <c r="N452" i="8"/>
  <c r="O452" i="8" s="1"/>
  <c r="K452" i="8"/>
  <c r="L452" i="8" s="1"/>
  <c r="G452" i="8"/>
  <c r="O451" i="8"/>
  <c r="P451" i="8" s="1"/>
  <c r="N451" i="8"/>
  <c r="K451" i="8"/>
  <c r="L451" i="8" s="1"/>
  <c r="N450" i="8"/>
  <c r="O450" i="8" s="1"/>
  <c r="P450" i="8" s="1"/>
  <c r="K450" i="8"/>
  <c r="G450" i="8" s="1"/>
  <c r="O449" i="8"/>
  <c r="P449" i="8" s="1"/>
  <c r="N449" i="8"/>
  <c r="L449" i="8"/>
  <c r="K449" i="8"/>
  <c r="G449" i="8"/>
  <c r="N448" i="8"/>
  <c r="O448" i="8" s="1"/>
  <c r="P448" i="8" s="1"/>
  <c r="K448" i="8"/>
  <c r="L448" i="8" s="1"/>
  <c r="P447" i="8"/>
  <c r="N447" i="8"/>
  <c r="O447" i="8" s="1"/>
  <c r="K447" i="8"/>
  <c r="L447" i="8" s="1"/>
  <c r="G447" i="8"/>
  <c r="O446" i="8"/>
  <c r="P446" i="8" s="1"/>
  <c r="N446" i="8"/>
  <c r="K446" i="8"/>
  <c r="G446" i="8" s="1"/>
  <c r="N445" i="8"/>
  <c r="O445" i="8" s="1"/>
  <c r="P445" i="8" s="1"/>
  <c r="K445" i="8"/>
  <c r="L445" i="8" s="1"/>
  <c r="P444" i="8"/>
  <c r="N444" i="8"/>
  <c r="O444" i="8" s="1"/>
  <c r="K444" i="8"/>
  <c r="L444" i="8" s="1"/>
  <c r="G444" i="8"/>
  <c r="O443" i="8"/>
  <c r="P443" i="8" s="1"/>
  <c r="N443" i="8"/>
  <c r="K443" i="8"/>
  <c r="N442" i="8"/>
  <c r="O442" i="8" s="1"/>
  <c r="P442" i="8" s="1"/>
  <c r="K442" i="8"/>
  <c r="G442" i="8" s="1"/>
  <c r="O441" i="8"/>
  <c r="P441" i="8" s="1"/>
  <c r="N441" i="8"/>
  <c r="K441" i="8"/>
  <c r="L441" i="8" s="1"/>
  <c r="N440" i="8"/>
  <c r="O440" i="8" s="1"/>
  <c r="P440" i="8" s="1"/>
  <c r="K440" i="8"/>
  <c r="N439" i="8"/>
  <c r="O439" i="8" s="1"/>
  <c r="P439" i="8" s="1"/>
  <c r="K439" i="8"/>
  <c r="L439" i="8" s="1"/>
  <c r="G439" i="8"/>
  <c r="O438" i="8"/>
  <c r="P438" i="8" s="1"/>
  <c r="N438" i="8"/>
  <c r="K438" i="8"/>
  <c r="G438" i="8" s="1"/>
  <c r="N437" i="8"/>
  <c r="O437" i="8" s="1"/>
  <c r="P437" i="8" s="1"/>
  <c r="K437" i="8"/>
  <c r="N436" i="8"/>
  <c r="O436" i="8" s="1"/>
  <c r="P436" i="8" s="1"/>
  <c r="K436" i="8"/>
  <c r="G436" i="8" s="1"/>
  <c r="O435" i="8"/>
  <c r="P435" i="8" s="1"/>
  <c r="N435" i="8"/>
  <c r="K435" i="8"/>
  <c r="L435" i="8" s="1"/>
  <c r="N434" i="8"/>
  <c r="O434" i="8" s="1"/>
  <c r="P434" i="8" s="1"/>
  <c r="K434" i="8"/>
  <c r="N433" i="8"/>
  <c r="O433" i="8" s="1"/>
  <c r="P433" i="8" s="1"/>
  <c r="K433" i="8"/>
  <c r="L433" i="8" s="1"/>
  <c r="N432" i="8"/>
  <c r="O432" i="8" s="1"/>
  <c r="P432" i="8" s="1"/>
  <c r="K432" i="8"/>
  <c r="L432" i="8" s="1"/>
  <c r="G432" i="8"/>
  <c r="N431" i="8"/>
  <c r="O431" i="8" s="1"/>
  <c r="P431" i="8" s="1"/>
  <c r="K431" i="8"/>
  <c r="L431" i="8" s="1"/>
  <c r="N430" i="8"/>
  <c r="O430" i="8" s="1"/>
  <c r="P430" i="8" s="1"/>
  <c r="K430" i="8"/>
  <c r="G430" i="8" s="1"/>
  <c r="N429" i="8"/>
  <c r="O429" i="8" s="1"/>
  <c r="P429" i="8" s="1"/>
  <c r="K429" i="8"/>
  <c r="L429" i="8" s="1"/>
  <c r="G429" i="8"/>
  <c r="P428" i="8"/>
  <c r="N428" i="8"/>
  <c r="O428" i="8" s="1"/>
  <c r="L428" i="8"/>
  <c r="K428" i="8"/>
  <c r="G428" i="8"/>
  <c r="N427" i="8"/>
  <c r="O427" i="8" s="1"/>
  <c r="P427" i="8" s="1"/>
  <c r="K427" i="8"/>
  <c r="L427" i="8" s="1"/>
  <c r="N426" i="8"/>
  <c r="O426" i="8" s="1"/>
  <c r="P426" i="8" s="1"/>
  <c r="K426" i="8"/>
  <c r="G426" i="8" s="1"/>
  <c r="O425" i="8"/>
  <c r="P425" i="8" s="1"/>
  <c r="N425" i="8"/>
  <c r="K425" i="8"/>
  <c r="L425" i="8" s="1"/>
  <c r="N424" i="8"/>
  <c r="O424" i="8" s="1"/>
  <c r="P424" i="8" s="1"/>
  <c r="K424" i="8"/>
  <c r="L424" i="8" s="1"/>
  <c r="N423" i="8"/>
  <c r="O423" i="8" s="1"/>
  <c r="P423" i="8" s="1"/>
  <c r="K423" i="8"/>
  <c r="L423" i="8" s="1"/>
  <c r="G423" i="8"/>
  <c r="O422" i="8"/>
  <c r="P422" i="8" s="1"/>
  <c r="N422" i="8"/>
  <c r="K422" i="8"/>
  <c r="G422" i="8" s="1"/>
  <c r="P421" i="8"/>
  <c r="N421" i="8"/>
  <c r="O421" i="8" s="1"/>
  <c r="K421" i="8"/>
  <c r="L421" i="8" s="1"/>
  <c r="P420" i="8"/>
  <c r="N420" i="8"/>
  <c r="O420" i="8" s="1"/>
  <c r="L420" i="8"/>
  <c r="K420" i="8"/>
  <c r="G420" i="8"/>
  <c r="O419" i="8"/>
  <c r="P419" i="8" s="1"/>
  <c r="N419" i="8"/>
  <c r="K419" i="8"/>
  <c r="L419" i="8" s="1"/>
  <c r="P418" i="8"/>
  <c r="N418" i="8"/>
  <c r="O418" i="8" s="1"/>
  <c r="K418" i="8"/>
  <c r="G418" i="8" s="1"/>
  <c r="O417" i="8"/>
  <c r="P417" i="8" s="1"/>
  <c r="N417" i="8"/>
  <c r="K417" i="8"/>
  <c r="G417" i="8" s="1"/>
  <c r="N416" i="8"/>
  <c r="O416" i="8" s="1"/>
  <c r="P416" i="8" s="1"/>
  <c r="K416" i="8"/>
  <c r="L416" i="8" s="1"/>
  <c r="P415" i="8"/>
  <c r="N415" i="8"/>
  <c r="O415" i="8" s="1"/>
  <c r="K415" i="8"/>
  <c r="L415" i="8" s="1"/>
  <c r="G415" i="8"/>
  <c r="O414" i="8"/>
  <c r="P414" i="8" s="1"/>
  <c r="N414" i="8"/>
  <c r="L414" i="8"/>
  <c r="K414" i="8"/>
  <c r="G414" i="8" s="1"/>
  <c r="N413" i="8"/>
  <c r="O413" i="8" s="1"/>
  <c r="P413" i="8" s="1"/>
  <c r="K413" i="8"/>
  <c r="L413" i="8" s="1"/>
  <c r="P412" i="8"/>
  <c r="N412" i="8"/>
  <c r="O412" i="8" s="1"/>
  <c r="K412" i="8"/>
  <c r="L412" i="8" s="1"/>
  <c r="O411" i="8"/>
  <c r="P411" i="8" s="1"/>
  <c r="N411" i="8"/>
  <c r="K411" i="8"/>
  <c r="N410" i="8"/>
  <c r="O410" i="8" s="1"/>
  <c r="P410" i="8" s="1"/>
  <c r="K410" i="8"/>
  <c r="G410" i="8" s="1"/>
  <c r="O409" i="8"/>
  <c r="P409" i="8" s="1"/>
  <c r="N409" i="8"/>
  <c r="K409" i="8"/>
  <c r="L409" i="8" s="1"/>
  <c r="G409" i="8"/>
  <c r="N408" i="8"/>
  <c r="O408" i="8" s="1"/>
  <c r="P408" i="8" s="1"/>
  <c r="K408" i="8"/>
  <c r="N407" i="8"/>
  <c r="O407" i="8" s="1"/>
  <c r="P407" i="8" s="1"/>
  <c r="K407" i="8"/>
  <c r="L407" i="8" s="1"/>
  <c r="G407" i="8"/>
  <c r="O406" i="8"/>
  <c r="P406" i="8" s="1"/>
  <c r="N406" i="8"/>
  <c r="K406" i="8"/>
  <c r="G406" i="8" s="1"/>
  <c r="N405" i="8"/>
  <c r="O405" i="8" s="1"/>
  <c r="P405" i="8" s="1"/>
  <c r="K405" i="8"/>
  <c r="N404" i="8"/>
  <c r="O404" i="8" s="1"/>
  <c r="P404" i="8" s="1"/>
  <c r="K404" i="8"/>
  <c r="L404" i="8" s="1"/>
  <c r="G404" i="8"/>
  <c r="O403" i="8"/>
  <c r="P403" i="8" s="1"/>
  <c r="N403" i="8"/>
  <c r="K403" i="8"/>
  <c r="L403" i="8" s="1"/>
  <c r="G403" i="8"/>
  <c r="N402" i="8"/>
  <c r="O402" i="8" s="1"/>
  <c r="P402" i="8" s="1"/>
  <c r="K402" i="8"/>
  <c r="N401" i="8"/>
  <c r="O401" i="8" s="1"/>
  <c r="P401" i="8" s="1"/>
  <c r="L401" i="8"/>
  <c r="K401" i="8"/>
  <c r="G401" i="8"/>
  <c r="N400" i="8"/>
  <c r="O400" i="8" s="1"/>
  <c r="P400" i="8" s="1"/>
  <c r="K400" i="8"/>
  <c r="L400" i="8" s="1"/>
  <c r="N399" i="8"/>
  <c r="O399" i="8" s="1"/>
  <c r="P399" i="8" s="1"/>
  <c r="K399" i="8"/>
  <c r="L399" i="8" s="1"/>
  <c r="G399" i="8"/>
  <c r="N398" i="8"/>
  <c r="O398" i="8" s="1"/>
  <c r="P398" i="8" s="1"/>
  <c r="L398" i="8"/>
  <c r="K398" i="8"/>
  <c r="G398" i="8" s="1"/>
  <c r="N397" i="8"/>
  <c r="O397" i="8" s="1"/>
  <c r="P397" i="8" s="1"/>
  <c r="K397" i="8"/>
  <c r="L397" i="8" s="1"/>
  <c r="G397" i="8"/>
  <c r="P396" i="8"/>
  <c r="N396" i="8"/>
  <c r="O396" i="8" s="1"/>
  <c r="K396" i="8"/>
  <c r="L396" i="8" s="1"/>
  <c r="N395" i="8"/>
  <c r="O395" i="8" s="1"/>
  <c r="P395" i="8" s="1"/>
  <c r="K395" i="8"/>
  <c r="L395" i="8" s="1"/>
  <c r="N394" i="8"/>
  <c r="O394" i="8" s="1"/>
  <c r="P394" i="8" s="1"/>
  <c r="K394" i="8"/>
  <c r="G394" i="8" s="1"/>
  <c r="O393" i="8"/>
  <c r="P393" i="8" s="1"/>
  <c r="N393" i="8"/>
  <c r="L393" i="8"/>
  <c r="K393" i="8"/>
  <c r="G393" i="8"/>
  <c r="N392" i="8"/>
  <c r="O392" i="8" s="1"/>
  <c r="P392" i="8" s="1"/>
  <c r="K392" i="8"/>
  <c r="L392" i="8" s="1"/>
  <c r="N391" i="8"/>
  <c r="O391" i="8" s="1"/>
  <c r="P391" i="8" s="1"/>
  <c r="K391" i="8"/>
  <c r="L391" i="8" s="1"/>
  <c r="O390" i="8"/>
  <c r="P390" i="8" s="1"/>
  <c r="N390" i="8"/>
  <c r="L390" i="8"/>
  <c r="K390" i="8"/>
  <c r="G390" i="8" s="1"/>
  <c r="N389" i="8"/>
  <c r="O389" i="8" s="1"/>
  <c r="P389" i="8" s="1"/>
  <c r="K389" i="8"/>
  <c r="L389" i="8" s="1"/>
  <c r="P388" i="8"/>
  <c r="N388" i="8"/>
  <c r="O388" i="8" s="1"/>
  <c r="L388" i="8"/>
  <c r="K388" i="8"/>
  <c r="G388" i="8"/>
  <c r="O387" i="8"/>
  <c r="P387" i="8" s="1"/>
  <c r="N387" i="8"/>
  <c r="K387" i="8"/>
  <c r="L387" i="8" s="1"/>
  <c r="N386" i="8"/>
  <c r="O386" i="8" s="1"/>
  <c r="P386" i="8" s="1"/>
  <c r="K386" i="8"/>
  <c r="G386" i="8" s="1"/>
  <c r="O385" i="8"/>
  <c r="P385" i="8" s="1"/>
  <c r="N385" i="8"/>
  <c r="L385" i="8"/>
  <c r="K385" i="8"/>
  <c r="G385" i="8"/>
  <c r="N384" i="8"/>
  <c r="O384" i="8" s="1"/>
  <c r="P384" i="8" s="1"/>
  <c r="K384" i="8"/>
  <c r="L384" i="8" s="1"/>
  <c r="N383" i="8"/>
  <c r="O383" i="8" s="1"/>
  <c r="P383" i="8" s="1"/>
  <c r="K383" i="8"/>
  <c r="L383" i="8" s="1"/>
  <c r="O382" i="8"/>
  <c r="P382" i="8" s="1"/>
  <c r="N382" i="8"/>
  <c r="K382" i="8"/>
  <c r="G382" i="8" s="1"/>
  <c r="N381" i="8"/>
  <c r="O381" i="8" s="1"/>
  <c r="P381" i="8" s="1"/>
  <c r="K381" i="8"/>
  <c r="L381" i="8" s="1"/>
  <c r="P380" i="8"/>
  <c r="N380" i="8"/>
  <c r="O380" i="8" s="1"/>
  <c r="K380" i="8"/>
  <c r="L380" i="8" s="1"/>
  <c r="O379" i="8"/>
  <c r="P379" i="8" s="1"/>
  <c r="N379" i="8"/>
  <c r="K379" i="8"/>
  <c r="N378" i="8"/>
  <c r="O378" i="8" s="1"/>
  <c r="P378" i="8" s="1"/>
  <c r="K378" i="8"/>
  <c r="L378" i="8" s="1"/>
  <c r="N377" i="8"/>
  <c r="O377" i="8" s="1"/>
  <c r="P377" i="8" s="1"/>
  <c r="K377" i="8"/>
  <c r="L377" i="8" s="1"/>
  <c r="N376" i="8"/>
  <c r="O376" i="8" s="1"/>
  <c r="P376" i="8" s="1"/>
  <c r="K376" i="8"/>
  <c r="L376" i="8" s="1"/>
  <c r="G376" i="8"/>
  <c r="N375" i="8"/>
  <c r="O375" i="8" s="1"/>
  <c r="P375" i="8" s="1"/>
  <c r="K375" i="8"/>
  <c r="N374" i="8"/>
  <c r="O374" i="8" s="1"/>
  <c r="P374" i="8" s="1"/>
  <c r="K374" i="8"/>
  <c r="L374" i="8" s="1"/>
  <c r="N373" i="8"/>
  <c r="O373" i="8" s="1"/>
  <c r="P373" i="8" s="1"/>
  <c r="K373" i="8"/>
  <c r="L373" i="8" s="1"/>
  <c r="N372" i="8"/>
  <c r="O372" i="8" s="1"/>
  <c r="P372" i="8" s="1"/>
  <c r="K372" i="8"/>
  <c r="L372" i="8" s="1"/>
  <c r="N371" i="8"/>
  <c r="O371" i="8" s="1"/>
  <c r="P371" i="8" s="1"/>
  <c r="K371" i="8"/>
  <c r="N370" i="8"/>
  <c r="O370" i="8" s="1"/>
  <c r="P370" i="8" s="1"/>
  <c r="K370" i="8"/>
  <c r="L370" i="8" s="1"/>
  <c r="N369" i="8"/>
  <c r="O369" i="8" s="1"/>
  <c r="P369" i="8" s="1"/>
  <c r="K369" i="8"/>
  <c r="L369" i="8" s="1"/>
  <c r="N368" i="8"/>
  <c r="O368" i="8" s="1"/>
  <c r="P368" i="8" s="1"/>
  <c r="K368" i="8"/>
  <c r="L368" i="8" s="1"/>
  <c r="N367" i="8"/>
  <c r="O367" i="8" s="1"/>
  <c r="P367" i="8" s="1"/>
  <c r="K367" i="8"/>
  <c r="N366" i="8"/>
  <c r="O366" i="8" s="1"/>
  <c r="P366" i="8" s="1"/>
  <c r="K366" i="8"/>
  <c r="L366" i="8" s="1"/>
  <c r="P365" i="8"/>
  <c r="N365" i="8"/>
  <c r="O365" i="8" s="1"/>
  <c r="K365" i="8"/>
  <c r="L365" i="8" s="1"/>
  <c r="N364" i="8"/>
  <c r="O364" i="8" s="1"/>
  <c r="P364" i="8" s="1"/>
  <c r="K364" i="8"/>
  <c r="L364" i="8" s="1"/>
  <c r="N363" i="8"/>
  <c r="O363" i="8" s="1"/>
  <c r="P363" i="8" s="1"/>
  <c r="K363" i="8"/>
  <c r="N362" i="8"/>
  <c r="O362" i="8" s="1"/>
  <c r="P362" i="8" s="1"/>
  <c r="K362" i="8"/>
  <c r="L362" i="8" s="1"/>
  <c r="N361" i="8"/>
  <c r="O361" i="8" s="1"/>
  <c r="P361" i="8" s="1"/>
  <c r="K361" i="8"/>
  <c r="L361" i="8" s="1"/>
  <c r="N360" i="8"/>
  <c r="O360" i="8" s="1"/>
  <c r="P360" i="8" s="1"/>
  <c r="K360" i="8"/>
  <c r="L360" i="8" s="1"/>
  <c r="N359" i="8"/>
  <c r="O359" i="8" s="1"/>
  <c r="P359" i="8" s="1"/>
  <c r="K359" i="8"/>
  <c r="N358" i="8"/>
  <c r="O358" i="8" s="1"/>
  <c r="P358" i="8" s="1"/>
  <c r="K358" i="8"/>
  <c r="L358" i="8" s="1"/>
  <c r="P357" i="8"/>
  <c r="N357" i="8"/>
  <c r="O357" i="8" s="1"/>
  <c r="K357" i="8"/>
  <c r="L357" i="8" s="1"/>
  <c r="N356" i="8"/>
  <c r="O356" i="8" s="1"/>
  <c r="P356" i="8" s="1"/>
  <c r="K356" i="8"/>
  <c r="L356" i="8" s="1"/>
  <c r="N355" i="8"/>
  <c r="O355" i="8" s="1"/>
  <c r="P355" i="8" s="1"/>
  <c r="K355" i="8"/>
  <c r="N354" i="8"/>
  <c r="O354" i="8" s="1"/>
  <c r="P354" i="8" s="1"/>
  <c r="K354" i="8"/>
  <c r="L354" i="8" s="1"/>
  <c r="P353" i="8"/>
  <c r="N353" i="8"/>
  <c r="O353" i="8" s="1"/>
  <c r="K353" i="8"/>
  <c r="L353" i="8" s="1"/>
  <c r="N352" i="8"/>
  <c r="O352" i="8" s="1"/>
  <c r="P352" i="8" s="1"/>
  <c r="K352" i="8"/>
  <c r="L352" i="8" s="1"/>
  <c r="N351" i="8"/>
  <c r="O351" i="8" s="1"/>
  <c r="P351" i="8" s="1"/>
  <c r="K351" i="8"/>
  <c r="D351" i="8"/>
  <c r="O350" i="8"/>
  <c r="P350" i="8" s="1"/>
  <c r="N350" i="8"/>
  <c r="L350" i="8"/>
  <c r="K350" i="8"/>
  <c r="G350" i="8"/>
  <c r="D350" i="8"/>
  <c r="N349" i="8"/>
  <c r="O349" i="8" s="1"/>
  <c r="P349" i="8" s="1"/>
  <c r="K349" i="8"/>
  <c r="L349" i="8" s="1"/>
  <c r="D349" i="8"/>
  <c r="O348" i="8"/>
  <c r="P348" i="8" s="1"/>
  <c r="N348" i="8"/>
  <c r="K348" i="8"/>
  <c r="L348" i="8" s="1"/>
  <c r="D348" i="8"/>
  <c r="P347" i="8"/>
  <c r="N347" i="8"/>
  <c r="O347" i="8" s="1"/>
  <c r="K347" i="8"/>
  <c r="L347" i="8" s="1"/>
  <c r="D347" i="8"/>
  <c r="O346" i="8"/>
  <c r="P346" i="8" s="1"/>
  <c r="N346" i="8"/>
  <c r="K346" i="8"/>
  <c r="L346" i="8" s="1"/>
  <c r="D346" i="8"/>
  <c r="N345" i="8"/>
  <c r="O345" i="8" s="1"/>
  <c r="P345" i="8" s="1"/>
  <c r="K345" i="8"/>
  <c r="L345" i="8" s="1"/>
  <c r="D345" i="8"/>
  <c r="O344" i="8"/>
  <c r="P344" i="8" s="1"/>
  <c r="N344" i="8"/>
  <c r="L344" i="8"/>
  <c r="K344" i="8"/>
  <c r="G344" i="8"/>
  <c r="D344" i="8"/>
  <c r="N343" i="8"/>
  <c r="O343" i="8" s="1"/>
  <c r="P343" i="8" s="1"/>
  <c r="K343" i="8"/>
  <c r="D343" i="8"/>
  <c r="O342" i="8"/>
  <c r="P342" i="8" s="1"/>
  <c r="N342" i="8"/>
  <c r="K342" i="8"/>
  <c r="L342" i="8" s="1"/>
  <c r="G342" i="8"/>
  <c r="D342" i="8"/>
  <c r="N341" i="8"/>
  <c r="O341" i="8" s="1"/>
  <c r="P341" i="8" s="1"/>
  <c r="K341" i="8"/>
  <c r="L341" i="8" s="1"/>
  <c r="D341" i="8"/>
  <c r="O340" i="8"/>
  <c r="P340" i="8" s="1"/>
  <c r="N340" i="8"/>
  <c r="K340" i="8"/>
  <c r="L340" i="8" s="1"/>
  <c r="G340" i="8"/>
  <c r="D340" i="8"/>
  <c r="N339" i="8"/>
  <c r="O339" i="8" s="1"/>
  <c r="P339" i="8" s="1"/>
  <c r="K339" i="8"/>
  <c r="L339" i="8" s="1"/>
  <c r="D339" i="8"/>
  <c r="O338" i="8"/>
  <c r="P338" i="8" s="1"/>
  <c r="N338" i="8"/>
  <c r="K338" i="8"/>
  <c r="G338" i="8" s="1"/>
  <c r="D338" i="8"/>
  <c r="N337" i="8"/>
  <c r="O337" i="8" s="1"/>
  <c r="P337" i="8" s="1"/>
  <c r="K337" i="8"/>
  <c r="L337" i="8" s="1"/>
  <c r="D337" i="8"/>
  <c r="O336" i="8"/>
  <c r="P336" i="8" s="1"/>
  <c r="N336" i="8"/>
  <c r="L336" i="8"/>
  <c r="K336" i="8"/>
  <c r="G336" i="8"/>
  <c r="D336" i="8"/>
  <c r="N335" i="8"/>
  <c r="O335" i="8" s="1"/>
  <c r="P335" i="8" s="1"/>
  <c r="K335" i="8"/>
  <c r="D335" i="8"/>
  <c r="O334" i="8"/>
  <c r="P334" i="8" s="1"/>
  <c r="N334" i="8"/>
  <c r="K334" i="8"/>
  <c r="L334" i="8" s="1"/>
  <c r="D334" i="8"/>
  <c r="N333" i="8"/>
  <c r="O333" i="8" s="1"/>
  <c r="P333" i="8" s="1"/>
  <c r="K333" i="8"/>
  <c r="L333" i="8" s="1"/>
  <c r="D333" i="8"/>
  <c r="O332" i="8"/>
  <c r="P332" i="8" s="1"/>
  <c r="N332" i="8"/>
  <c r="L332" i="8"/>
  <c r="K332" i="8"/>
  <c r="G332" i="8"/>
  <c r="D332" i="8"/>
  <c r="N331" i="8"/>
  <c r="O331" i="8" s="1"/>
  <c r="P331" i="8" s="1"/>
  <c r="K331" i="8"/>
  <c r="L331" i="8" s="1"/>
  <c r="D331" i="8"/>
  <c r="O330" i="8"/>
  <c r="P330" i="8" s="1"/>
  <c r="N330" i="8"/>
  <c r="K330" i="8"/>
  <c r="L330" i="8" s="1"/>
  <c r="D330" i="8"/>
  <c r="N329" i="8"/>
  <c r="O329" i="8" s="1"/>
  <c r="P329" i="8" s="1"/>
  <c r="K329" i="8"/>
  <c r="L329" i="8" s="1"/>
  <c r="D329" i="8"/>
  <c r="O328" i="8"/>
  <c r="P328" i="8" s="1"/>
  <c r="N328" i="8"/>
  <c r="L328" i="8"/>
  <c r="K328" i="8"/>
  <c r="G328" i="8"/>
  <c r="D328" i="8"/>
  <c r="N327" i="8"/>
  <c r="O327" i="8" s="1"/>
  <c r="P327" i="8" s="1"/>
  <c r="K327" i="8"/>
  <c r="D327" i="8"/>
  <c r="O326" i="8"/>
  <c r="P326" i="8" s="1"/>
  <c r="N326" i="8"/>
  <c r="K326" i="8"/>
  <c r="L326" i="8" s="1"/>
  <c r="G326" i="8"/>
  <c r="D326" i="8"/>
  <c r="N325" i="8"/>
  <c r="O325" i="8" s="1"/>
  <c r="P325" i="8" s="1"/>
  <c r="K325" i="8"/>
  <c r="L325" i="8" s="1"/>
  <c r="D325" i="8"/>
  <c r="P324" i="8"/>
  <c r="O324" i="8"/>
  <c r="N324" i="8"/>
  <c r="K324" i="8"/>
  <c r="G324" i="8" s="1"/>
  <c r="D324" i="8"/>
  <c r="P323" i="8"/>
  <c r="O323" i="8"/>
  <c r="N323" i="8"/>
  <c r="K323" i="8"/>
  <c r="L323" i="8" s="1"/>
  <c r="D323" i="8"/>
  <c r="O322" i="8"/>
  <c r="P322" i="8" s="1"/>
  <c r="N322" i="8"/>
  <c r="L322" i="8"/>
  <c r="K322" i="8"/>
  <c r="G322" i="8"/>
  <c r="D322" i="8"/>
  <c r="N321" i="8"/>
  <c r="O321" i="8" s="1"/>
  <c r="P321" i="8" s="1"/>
  <c r="K321" i="8"/>
  <c r="G321" i="8" s="1"/>
  <c r="D321" i="8"/>
  <c r="O320" i="8"/>
  <c r="P320" i="8" s="1"/>
  <c r="N320" i="8"/>
  <c r="L320" i="8"/>
  <c r="K320" i="8"/>
  <c r="G320" i="8" s="1"/>
  <c r="D320" i="8"/>
  <c r="N319" i="8"/>
  <c r="O319" i="8" s="1"/>
  <c r="P319" i="8" s="1"/>
  <c r="K319" i="8"/>
  <c r="D319" i="8"/>
  <c r="O318" i="8"/>
  <c r="P318" i="8" s="1"/>
  <c r="N318" i="8"/>
  <c r="L318" i="8"/>
  <c r="K318" i="8"/>
  <c r="G318" i="8"/>
  <c r="D318" i="8"/>
  <c r="N317" i="8"/>
  <c r="O317" i="8" s="1"/>
  <c r="P317" i="8" s="1"/>
  <c r="K317" i="8"/>
  <c r="L317" i="8" s="1"/>
  <c r="D317" i="8"/>
  <c r="P316" i="8"/>
  <c r="O316" i="8"/>
  <c r="N316" i="8"/>
  <c r="K316" i="8"/>
  <c r="L316" i="8" s="1"/>
  <c r="G316" i="8"/>
  <c r="D316" i="8"/>
  <c r="P315" i="8"/>
  <c r="O315" i="8"/>
  <c r="N315" i="8"/>
  <c r="K315" i="8"/>
  <c r="L315" i="8" s="1"/>
  <c r="D315" i="8"/>
  <c r="O314" i="8"/>
  <c r="P314" i="8" s="1"/>
  <c r="N314" i="8"/>
  <c r="K314" i="8"/>
  <c r="L314" i="8" s="1"/>
  <c r="D314" i="8"/>
  <c r="N313" i="8"/>
  <c r="O313" i="8" s="1"/>
  <c r="P313" i="8" s="1"/>
  <c r="K313" i="8"/>
  <c r="G313" i="8" s="1"/>
  <c r="D313" i="8"/>
  <c r="O312" i="8"/>
  <c r="P312" i="8" s="1"/>
  <c r="N312" i="8"/>
  <c r="K312" i="8"/>
  <c r="G312" i="8" s="1"/>
  <c r="D312" i="8"/>
  <c r="N311" i="8"/>
  <c r="O311" i="8" s="1"/>
  <c r="P311" i="8" s="1"/>
  <c r="K311" i="8"/>
  <c r="D311" i="8"/>
  <c r="O310" i="8"/>
  <c r="P310" i="8" s="1"/>
  <c r="N310" i="8"/>
  <c r="K310" i="8"/>
  <c r="L310" i="8" s="1"/>
  <c r="D310" i="8"/>
  <c r="N309" i="8"/>
  <c r="O309" i="8" s="1"/>
  <c r="P309" i="8" s="1"/>
  <c r="K309" i="8"/>
  <c r="L309" i="8" s="1"/>
  <c r="D309" i="8"/>
  <c r="P308" i="8"/>
  <c r="O308" i="8"/>
  <c r="N308" i="8"/>
  <c r="K308" i="8"/>
  <c r="L308" i="8" s="1"/>
  <c r="G308" i="8"/>
  <c r="D308" i="8"/>
  <c r="P307" i="8"/>
  <c r="O307" i="8"/>
  <c r="N307" i="8"/>
  <c r="K307" i="8"/>
  <c r="L307" i="8" s="1"/>
  <c r="D307" i="8"/>
  <c r="O306" i="8"/>
  <c r="P306" i="8" s="1"/>
  <c r="N306" i="8"/>
  <c r="L306" i="8"/>
  <c r="K306" i="8"/>
  <c r="G306" i="8"/>
  <c r="D306" i="8"/>
  <c r="P305" i="8"/>
  <c r="N305" i="8"/>
  <c r="O305" i="8" s="1"/>
  <c r="K305" i="8"/>
  <c r="G305" i="8" s="1"/>
  <c r="D305" i="8"/>
  <c r="O304" i="8"/>
  <c r="P304" i="8" s="1"/>
  <c r="N304" i="8"/>
  <c r="K304" i="8"/>
  <c r="G304" i="8" s="1"/>
  <c r="D304" i="8"/>
  <c r="N303" i="8"/>
  <c r="O303" i="8" s="1"/>
  <c r="P303" i="8" s="1"/>
  <c r="K303" i="8"/>
  <c r="L303" i="8" s="1"/>
  <c r="D303" i="8"/>
  <c r="O302" i="8"/>
  <c r="P302" i="8" s="1"/>
  <c r="N302" i="8"/>
  <c r="K302" i="8"/>
  <c r="L302" i="8" s="1"/>
  <c r="D302" i="8"/>
  <c r="N301" i="8"/>
  <c r="O301" i="8" s="1"/>
  <c r="P301" i="8" s="1"/>
  <c r="K301" i="8"/>
  <c r="D301" i="8"/>
  <c r="P300" i="8"/>
  <c r="O300" i="8"/>
  <c r="N300" i="8"/>
  <c r="K300" i="8"/>
  <c r="L300" i="8" s="1"/>
  <c r="G300" i="8"/>
  <c r="D300" i="8"/>
  <c r="O299" i="8"/>
  <c r="P299" i="8" s="1"/>
  <c r="N299" i="8"/>
  <c r="K299" i="8"/>
  <c r="L299" i="8" s="1"/>
  <c r="D299" i="8"/>
  <c r="O298" i="8"/>
  <c r="P298" i="8" s="1"/>
  <c r="N298" i="8"/>
  <c r="K298" i="8"/>
  <c r="G298" i="8" s="1"/>
  <c r="D298" i="8"/>
  <c r="N297" i="8"/>
  <c r="O297" i="8" s="1"/>
  <c r="P297" i="8" s="1"/>
  <c r="L297" i="8"/>
  <c r="K297" i="8"/>
  <c r="G297" i="8" s="1"/>
  <c r="D297" i="8"/>
  <c r="O296" i="8"/>
  <c r="P296" i="8" s="1"/>
  <c r="N296" i="8"/>
  <c r="K296" i="8"/>
  <c r="G296" i="8" s="1"/>
  <c r="D296" i="8"/>
  <c r="N295" i="8"/>
  <c r="O295" i="8" s="1"/>
  <c r="P295" i="8" s="1"/>
  <c r="K295" i="8"/>
  <c r="L295" i="8" s="1"/>
  <c r="G295" i="8"/>
  <c r="D295" i="8"/>
  <c r="O294" i="8"/>
  <c r="P294" i="8" s="1"/>
  <c r="N294" i="8"/>
  <c r="L294" i="8"/>
  <c r="K294" i="8"/>
  <c r="G294" i="8"/>
  <c r="D294" i="8"/>
  <c r="N293" i="8"/>
  <c r="O293" i="8" s="1"/>
  <c r="P293" i="8" s="1"/>
  <c r="K293" i="8"/>
  <c r="D293" i="8"/>
  <c r="P292" i="8"/>
  <c r="O292" i="8"/>
  <c r="N292" i="8"/>
  <c r="L292" i="8"/>
  <c r="K292" i="8"/>
  <c r="G292" i="8"/>
  <c r="D292" i="8"/>
  <c r="P291" i="8"/>
  <c r="O291" i="8"/>
  <c r="N291" i="8"/>
  <c r="K291" i="8"/>
  <c r="L291" i="8" s="1"/>
  <c r="D291" i="8"/>
  <c r="N290" i="8"/>
  <c r="O290" i="8" s="1"/>
  <c r="P290" i="8" s="1"/>
  <c r="K290" i="8"/>
  <c r="L290" i="8" s="1"/>
  <c r="G290" i="8"/>
  <c r="D290" i="8"/>
  <c r="N289" i="8"/>
  <c r="O289" i="8" s="1"/>
  <c r="P289" i="8" s="1"/>
  <c r="K289" i="8"/>
  <c r="G289" i="8" s="1"/>
  <c r="D289" i="8"/>
  <c r="O288" i="8"/>
  <c r="P288" i="8" s="1"/>
  <c r="N288" i="8"/>
  <c r="K288" i="8"/>
  <c r="G288" i="8" s="1"/>
  <c r="D288" i="8"/>
  <c r="N287" i="8"/>
  <c r="O287" i="8" s="1"/>
  <c r="P287" i="8" s="1"/>
  <c r="K287" i="8"/>
  <c r="L287" i="8" s="1"/>
  <c r="D287" i="8"/>
  <c r="O286" i="8"/>
  <c r="P286" i="8" s="1"/>
  <c r="N286" i="8"/>
  <c r="K286" i="8"/>
  <c r="G286" i="8" s="1"/>
  <c r="D286" i="8"/>
  <c r="N285" i="8"/>
  <c r="O285" i="8" s="1"/>
  <c r="P285" i="8" s="1"/>
  <c r="K285" i="8"/>
  <c r="D285" i="8"/>
  <c r="P284" i="8"/>
  <c r="O284" i="8"/>
  <c r="N284" i="8"/>
  <c r="K284" i="8"/>
  <c r="L284" i="8" s="1"/>
  <c r="D284" i="8"/>
  <c r="P283" i="8"/>
  <c r="O283" i="8"/>
  <c r="N283" i="8"/>
  <c r="K283" i="8"/>
  <c r="L283" i="8" s="1"/>
  <c r="D283" i="8"/>
  <c r="O282" i="8"/>
  <c r="P282" i="8" s="1"/>
  <c r="N282" i="8"/>
  <c r="L282" i="8"/>
  <c r="K282" i="8"/>
  <c r="G282" i="8"/>
  <c r="D282" i="8"/>
  <c r="P281" i="8"/>
  <c r="N281" i="8"/>
  <c r="O281" i="8" s="1"/>
  <c r="L281" i="8"/>
  <c r="K281" i="8"/>
  <c r="G281" i="8" s="1"/>
  <c r="D281" i="8"/>
  <c r="O280" i="8"/>
  <c r="P280" i="8" s="1"/>
  <c r="N280" i="8"/>
  <c r="K280" i="8"/>
  <c r="G280" i="8" s="1"/>
  <c r="D280" i="8"/>
  <c r="N279" i="8"/>
  <c r="O279" i="8" s="1"/>
  <c r="P279" i="8" s="1"/>
  <c r="K279" i="8"/>
  <c r="L279" i="8" s="1"/>
  <c r="D279" i="8"/>
  <c r="O278" i="8"/>
  <c r="P278" i="8" s="1"/>
  <c r="N278" i="8"/>
  <c r="K278" i="8"/>
  <c r="G278" i="8" s="1"/>
  <c r="D278" i="8"/>
  <c r="N277" i="8"/>
  <c r="O277" i="8" s="1"/>
  <c r="P277" i="8" s="1"/>
  <c r="K277" i="8"/>
  <c r="D277" i="8"/>
  <c r="P276" i="8"/>
  <c r="O276" i="8"/>
  <c r="N276" i="8"/>
  <c r="K276" i="8"/>
  <c r="L276" i="8" s="1"/>
  <c r="D276" i="8"/>
  <c r="O275" i="8"/>
  <c r="P275" i="8" s="1"/>
  <c r="N275" i="8"/>
  <c r="K275" i="8"/>
  <c r="L275" i="8" s="1"/>
  <c r="D275" i="8"/>
  <c r="N274" i="8"/>
  <c r="O274" i="8" s="1"/>
  <c r="P274" i="8" s="1"/>
  <c r="L274" i="8"/>
  <c r="K274" i="8"/>
  <c r="G274" i="8"/>
  <c r="D274" i="8"/>
  <c r="N273" i="8"/>
  <c r="O273" i="8" s="1"/>
  <c r="P273" i="8" s="1"/>
  <c r="K273" i="8"/>
  <c r="G273" i="8" s="1"/>
  <c r="D273" i="8"/>
  <c r="O272" i="8"/>
  <c r="P272" i="8" s="1"/>
  <c r="N272" i="8"/>
  <c r="L272" i="8"/>
  <c r="K272" i="8"/>
  <c r="G272" i="8" s="1"/>
  <c r="D272" i="8"/>
  <c r="N271" i="8"/>
  <c r="O271" i="8" s="1"/>
  <c r="P271" i="8" s="1"/>
  <c r="K271" i="8"/>
  <c r="L271" i="8" s="1"/>
  <c r="D271" i="8"/>
  <c r="O270" i="8"/>
  <c r="P270" i="8" s="1"/>
  <c r="N270" i="8"/>
  <c r="L270" i="8"/>
  <c r="K270" i="8"/>
  <c r="G270" i="8"/>
  <c r="D270" i="8"/>
  <c r="N269" i="8"/>
  <c r="O269" i="8" s="1"/>
  <c r="P269" i="8" s="1"/>
  <c r="K269" i="8"/>
  <c r="D269" i="8"/>
  <c r="P268" i="8"/>
  <c r="O268" i="8"/>
  <c r="N268" i="8"/>
  <c r="K268" i="8"/>
  <c r="L268" i="8" s="1"/>
  <c r="G268" i="8"/>
  <c r="D268" i="8"/>
  <c r="O267" i="8"/>
  <c r="P267" i="8" s="1"/>
  <c r="N267" i="8"/>
  <c r="K267" i="8"/>
  <c r="L267" i="8" s="1"/>
  <c r="D267" i="8"/>
  <c r="O266" i="8"/>
  <c r="P266" i="8" s="1"/>
  <c r="N266" i="8"/>
  <c r="L266" i="8"/>
  <c r="K266" i="8"/>
  <c r="G266" i="8"/>
  <c r="D266" i="8"/>
  <c r="P265" i="8"/>
  <c r="N265" i="8"/>
  <c r="O265" i="8" s="1"/>
  <c r="K265" i="8"/>
  <c r="G265" i="8" s="1"/>
  <c r="D265" i="8"/>
  <c r="O264" i="8"/>
  <c r="P264" i="8" s="1"/>
  <c r="N264" i="8"/>
  <c r="K264" i="8"/>
  <c r="G264" i="8" s="1"/>
  <c r="D264" i="8"/>
  <c r="N263" i="8"/>
  <c r="O263" i="8" s="1"/>
  <c r="P263" i="8" s="1"/>
  <c r="K263" i="8"/>
  <c r="L263" i="8" s="1"/>
  <c r="D263" i="8"/>
  <c r="O262" i="8"/>
  <c r="P262" i="8" s="1"/>
  <c r="N262" i="8"/>
  <c r="L262" i="8"/>
  <c r="K262" i="8"/>
  <c r="G262" i="8"/>
  <c r="D262" i="8"/>
  <c r="N261" i="8"/>
  <c r="O261" i="8" s="1"/>
  <c r="P261" i="8" s="1"/>
  <c r="K261" i="8"/>
  <c r="D261" i="8"/>
  <c r="P260" i="8"/>
  <c r="O260" i="8"/>
  <c r="N260" i="8"/>
  <c r="L260" i="8"/>
  <c r="K260" i="8"/>
  <c r="G260" i="8"/>
  <c r="D260" i="8"/>
  <c r="P259" i="8"/>
  <c r="O259" i="8"/>
  <c r="N259" i="8"/>
  <c r="K259" i="8"/>
  <c r="L259" i="8" s="1"/>
  <c r="D259" i="8"/>
  <c r="O258" i="8"/>
  <c r="P258" i="8" s="1"/>
  <c r="N258" i="8"/>
  <c r="K258" i="8"/>
  <c r="G258" i="8" s="1"/>
  <c r="D258" i="8"/>
  <c r="N257" i="8"/>
  <c r="O257" i="8" s="1"/>
  <c r="P257" i="8" s="1"/>
  <c r="L257" i="8"/>
  <c r="K257" i="8"/>
  <c r="G257" i="8" s="1"/>
  <c r="D257" i="8"/>
  <c r="O256" i="8"/>
  <c r="P256" i="8" s="1"/>
  <c r="N256" i="8"/>
  <c r="K256" i="8"/>
  <c r="G256" i="8" s="1"/>
  <c r="D256" i="8"/>
  <c r="N255" i="8"/>
  <c r="O255" i="8" s="1"/>
  <c r="P255" i="8" s="1"/>
  <c r="K255" i="8"/>
  <c r="L255" i="8" s="1"/>
  <c r="G255" i="8"/>
  <c r="D255" i="8"/>
  <c r="O254" i="8"/>
  <c r="P254" i="8" s="1"/>
  <c r="N254" i="8"/>
  <c r="L254" i="8"/>
  <c r="K254" i="8"/>
  <c r="G254" i="8"/>
  <c r="D254" i="8"/>
  <c r="N253" i="8"/>
  <c r="O253" i="8" s="1"/>
  <c r="P253" i="8" s="1"/>
  <c r="K253" i="8"/>
  <c r="D253" i="8"/>
  <c r="P252" i="8"/>
  <c r="O252" i="8"/>
  <c r="N252" i="8"/>
  <c r="L252" i="8"/>
  <c r="K252" i="8"/>
  <c r="G252" i="8" s="1"/>
  <c r="D252" i="8"/>
  <c r="O251" i="8"/>
  <c r="P251" i="8" s="1"/>
  <c r="N251" i="8"/>
  <c r="K251" i="8"/>
  <c r="D251" i="8"/>
  <c r="N250" i="8"/>
  <c r="O250" i="8" s="1"/>
  <c r="P250" i="8" s="1"/>
  <c r="K250" i="8"/>
  <c r="L250" i="8" s="1"/>
  <c r="G250" i="8"/>
  <c r="D250" i="8"/>
  <c r="P249" i="8"/>
  <c r="N249" i="8"/>
  <c r="O249" i="8" s="1"/>
  <c r="K249" i="8"/>
  <c r="G249" i="8" s="1"/>
  <c r="D249" i="8"/>
  <c r="O248" i="8"/>
  <c r="P248" i="8" s="1"/>
  <c r="N248" i="8"/>
  <c r="K248" i="8"/>
  <c r="G248" i="8" s="1"/>
  <c r="D248" i="8"/>
  <c r="N247" i="8"/>
  <c r="O247" i="8" s="1"/>
  <c r="P247" i="8" s="1"/>
  <c r="K247" i="8"/>
  <c r="L247" i="8" s="1"/>
  <c r="D247" i="8"/>
  <c r="O246" i="8"/>
  <c r="P246" i="8" s="1"/>
  <c r="N246" i="8"/>
  <c r="K246" i="8"/>
  <c r="G246" i="8" s="1"/>
  <c r="D246" i="8"/>
  <c r="N245" i="8"/>
  <c r="O245" i="8" s="1"/>
  <c r="P245" i="8" s="1"/>
  <c r="K245" i="8"/>
  <c r="D245" i="8"/>
  <c r="P244" i="8"/>
  <c r="O244" i="8"/>
  <c r="N244" i="8"/>
  <c r="K244" i="8"/>
  <c r="L244" i="8" s="1"/>
  <c r="D244" i="8"/>
  <c r="O243" i="8"/>
  <c r="P243" i="8" s="1"/>
  <c r="N243" i="8"/>
  <c r="K243" i="8"/>
  <c r="D243" i="8"/>
  <c r="O242" i="8"/>
  <c r="P242" i="8" s="1"/>
  <c r="N242" i="8"/>
  <c r="K242" i="8"/>
  <c r="L242" i="8" s="1"/>
  <c r="D242" i="8"/>
  <c r="N241" i="8"/>
  <c r="O241" i="8" s="1"/>
  <c r="P241" i="8" s="1"/>
  <c r="L241" i="8"/>
  <c r="K241" i="8"/>
  <c r="G241" i="8" s="1"/>
  <c r="D241" i="8"/>
  <c r="O240" i="8"/>
  <c r="P240" i="8" s="1"/>
  <c r="N240" i="8"/>
  <c r="K240" i="8"/>
  <c r="G240" i="8" s="1"/>
  <c r="D240" i="8"/>
  <c r="P239" i="8"/>
  <c r="N239" i="8"/>
  <c r="O239" i="8" s="1"/>
  <c r="K239" i="8"/>
  <c r="L239" i="8" s="1"/>
  <c r="D239" i="8"/>
  <c r="O238" i="8"/>
  <c r="P238" i="8" s="1"/>
  <c r="N238" i="8"/>
  <c r="K238" i="8"/>
  <c r="L238" i="8" s="1"/>
  <c r="G238" i="8"/>
  <c r="D238" i="8"/>
  <c r="N237" i="8"/>
  <c r="O237" i="8" s="1"/>
  <c r="P237" i="8" s="1"/>
  <c r="K237" i="8"/>
  <c r="D237" i="8"/>
  <c r="P236" i="8"/>
  <c r="O236" i="8"/>
  <c r="N236" i="8"/>
  <c r="L236" i="8"/>
  <c r="K236" i="8"/>
  <c r="G236" i="8"/>
  <c r="D236" i="8"/>
  <c r="P235" i="8"/>
  <c r="O235" i="8"/>
  <c r="N235" i="8"/>
  <c r="K235" i="8"/>
  <c r="D235" i="8"/>
  <c r="O234" i="8"/>
  <c r="P234" i="8" s="1"/>
  <c r="N234" i="8"/>
  <c r="K234" i="8"/>
  <c r="L234" i="8" s="1"/>
  <c r="D234" i="8"/>
  <c r="P233" i="8"/>
  <c r="N233" i="8"/>
  <c r="O233" i="8" s="1"/>
  <c r="K233" i="8"/>
  <c r="G233" i="8" s="1"/>
  <c r="D233" i="8"/>
  <c r="O232" i="8"/>
  <c r="P232" i="8" s="1"/>
  <c r="N232" i="8"/>
  <c r="K232" i="8"/>
  <c r="L232" i="8" s="1"/>
  <c r="D232" i="8"/>
  <c r="N231" i="8"/>
  <c r="O231" i="8" s="1"/>
  <c r="P231" i="8" s="1"/>
  <c r="K231" i="8"/>
  <c r="L231" i="8" s="1"/>
  <c r="D231" i="8"/>
  <c r="O230" i="8"/>
  <c r="P230" i="8" s="1"/>
  <c r="N230" i="8"/>
  <c r="K230" i="8"/>
  <c r="L230" i="8" s="1"/>
  <c r="G230" i="8"/>
  <c r="D230" i="8"/>
  <c r="N229" i="8"/>
  <c r="O229" i="8" s="1"/>
  <c r="P229" i="8" s="1"/>
  <c r="K229" i="8"/>
  <c r="D229" i="8"/>
  <c r="P228" i="8"/>
  <c r="O228" i="8"/>
  <c r="N228" i="8"/>
  <c r="K228" i="8"/>
  <c r="G228" i="8" s="1"/>
  <c r="D228" i="8"/>
  <c r="O227" i="8"/>
  <c r="P227" i="8" s="1"/>
  <c r="N227" i="8"/>
  <c r="K227" i="8"/>
  <c r="D227" i="8"/>
  <c r="N226" i="8"/>
  <c r="O226" i="8" s="1"/>
  <c r="P226" i="8" s="1"/>
  <c r="L226" i="8"/>
  <c r="K226" i="8"/>
  <c r="G226" i="8"/>
  <c r="D226" i="8"/>
  <c r="P225" i="8"/>
  <c r="N225" i="8"/>
  <c r="O225" i="8" s="1"/>
  <c r="K225" i="8"/>
  <c r="G225" i="8" s="1"/>
  <c r="D225" i="8"/>
  <c r="O224" i="8"/>
  <c r="P224" i="8" s="1"/>
  <c r="N224" i="8"/>
  <c r="K224" i="8"/>
  <c r="G224" i="8" s="1"/>
  <c r="D224" i="8"/>
  <c r="N223" i="8"/>
  <c r="O223" i="8" s="1"/>
  <c r="P223" i="8" s="1"/>
  <c r="K223" i="8"/>
  <c r="L223" i="8" s="1"/>
  <c r="G223" i="8"/>
  <c r="D223" i="8"/>
  <c r="O222" i="8"/>
  <c r="P222" i="8" s="1"/>
  <c r="N222" i="8"/>
  <c r="L222" i="8"/>
  <c r="K222" i="8"/>
  <c r="G222" i="8"/>
  <c r="D222" i="8"/>
  <c r="P221" i="8"/>
  <c r="N221" i="8"/>
  <c r="O221" i="8" s="1"/>
  <c r="K221" i="8"/>
  <c r="D221" i="8"/>
  <c r="O220" i="8"/>
  <c r="P220" i="8" s="1"/>
  <c r="N220" i="8"/>
  <c r="L220" i="8"/>
  <c r="K220" i="8"/>
  <c r="G220" i="8"/>
  <c r="D220" i="8"/>
  <c r="N219" i="8"/>
  <c r="O219" i="8" s="1"/>
  <c r="P219" i="8" s="1"/>
  <c r="K219" i="8"/>
  <c r="D219" i="8"/>
  <c r="O218" i="8"/>
  <c r="P218" i="8" s="1"/>
  <c r="N218" i="8"/>
  <c r="K218" i="8"/>
  <c r="L218" i="8" s="1"/>
  <c r="G218" i="8"/>
  <c r="D218" i="8"/>
  <c r="P217" i="8"/>
  <c r="N217" i="8"/>
  <c r="O217" i="8" s="1"/>
  <c r="K217" i="8"/>
  <c r="G217" i="8" s="1"/>
  <c r="D217" i="8"/>
  <c r="O216" i="8"/>
  <c r="P216" i="8" s="1"/>
  <c r="N216" i="8"/>
  <c r="K216" i="8"/>
  <c r="L216" i="8" s="1"/>
  <c r="D216" i="8"/>
  <c r="N215" i="8"/>
  <c r="O215" i="8" s="1"/>
  <c r="P215" i="8" s="1"/>
  <c r="K215" i="8"/>
  <c r="L215" i="8" s="1"/>
  <c r="D215" i="8"/>
  <c r="O214" i="8"/>
  <c r="P214" i="8" s="1"/>
  <c r="N214" i="8"/>
  <c r="K214" i="8"/>
  <c r="G214" i="8" s="1"/>
  <c r="D214" i="8"/>
  <c r="N213" i="8"/>
  <c r="O213" i="8" s="1"/>
  <c r="P213" i="8" s="1"/>
  <c r="K213" i="8"/>
  <c r="D213" i="8"/>
  <c r="P212" i="8"/>
  <c r="O212" i="8"/>
  <c r="N212" i="8"/>
  <c r="K212" i="8"/>
  <c r="L212" i="8" s="1"/>
  <c r="F212" i="8"/>
  <c r="E212" i="8"/>
  <c r="D212" i="8"/>
  <c r="N211" i="8"/>
  <c r="O211" i="8" s="1"/>
  <c r="P211" i="8" s="1"/>
  <c r="K211" i="8"/>
  <c r="F211" i="8"/>
  <c r="E211" i="8"/>
  <c r="D211" i="8"/>
  <c r="O210" i="8"/>
  <c r="P210" i="8" s="1"/>
  <c r="N210" i="8"/>
  <c r="K210" i="8"/>
  <c r="L210" i="8" s="1"/>
  <c r="G210" i="8"/>
  <c r="F210" i="8"/>
  <c r="E210" i="8"/>
  <c r="D210" i="8"/>
  <c r="O209" i="8"/>
  <c r="P209" i="8" s="1"/>
  <c r="N209" i="8"/>
  <c r="K209" i="8"/>
  <c r="L209" i="8" s="1"/>
  <c r="F209" i="8"/>
  <c r="E209" i="8"/>
  <c r="D209" i="8"/>
  <c r="O208" i="8"/>
  <c r="P208" i="8" s="1"/>
  <c r="N208" i="8"/>
  <c r="L208" i="8"/>
  <c r="K208" i="8"/>
  <c r="G208" i="8" s="1"/>
  <c r="F208" i="8"/>
  <c r="E208" i="8"/>
  <c r="D208" i="8"/>
  <c r="P207" i="8"/>
  <c r="N207" i="8"/>
  <c r="O207" i="8" s="1"/>
  <c r="K207" i="8"/>
  <c r="G207" i="8" s="1"/>
  <c r="F207" i="8"/>
  <c r="E207" i="8"/>
  <c r="D207" i="8"/>
  <c r="N206" i="8"/>
  <c r="O206" i="8" s="1"/>
  <c r="P206" i="8" s="1"/>
  <c r="K206" i="8"/>
  <c r="L206" i="8" s="1"/>
  <c r="F206" i="8"/>
  <c r="E206" i="8"/>
  <c r="D206" i="8"/>
  <c r="O205" i="8"/>
  <c r="P205" i="8" s="1"/>
  <c r="N205" i="8"/>
  <c r="K205" i="8"/>
  <c r="L205" i="8" s="1"/>
  <c r="G205" i="8"/>
  <c r="F205" i="8"/>
  <c r="E205" i="8"/>
  <c r="D205" i="8"/>
  <c r="P204" i="8"/>
  <c r="O204" i="8"/>
  <c r="N204" i="8"/>
  <c r="K204" i="8"/>
  <c r="L204" i="8" s="1"/>
  <c r="F204" i="8"/>
  <c r="E204" i="8"/>
  <c r="D204" i="8"/>
  <c r="N203" i="8"/>
  <c r="O203" i="8" s="1"/>
  <c r="P203" i="8" s="1"/>
  <c r="K203" i="8"/>
  <c r="L203" i="8" s="1"/>
  <c r="G203" i="8"/>
  <c r="F203" i="8"/>
  <c r="E203" i="8"/>
  <c r="D203" i="8"/>
  <c r="N202" i="8"/>
  <c r="O202" i="8" s="1"/>
  <c r="P202" i="8" s="1"/>
  <c r="K202" i="8"/>
  <c r="L202" i="8" s="1"/>
  <c r="F202" i="8"/>
  <c r="E202" i="8"/>
  <c r="D202" i="8"/>
  <c r="O201" i="8"/>
  <c r="P201" i="8" s="1"/>
  <c r="N201" i="8"/>
  <c r="K201" i="8"/>
  <c r="L201" i="8" s="1"/>
  <c r="F201" i="8"/>
  <c r="E201" i="8"/>
  <c r="D201" i="8"/>
  <c r="N200" i="8"/>
  <c r="O200" i="8" s="1"/>
  <c r="P200" i="8" s="1"/>
  <c r="K200" i="8"/>
  <c r="G200" i="8" s="1"/>
  <c r="F200" i="8"/>
  <c r="E200" i="8"/>
  <c r="D200" i="8"/>
  <c r="O199" i="8"/>
  <c r="P199" i="8" s="1"/>
  <c r="N199" i="8"/>
  <c r="L199" i="8"/>
  <c r="K199" i="8"/>
  <c r="G199" i="8" s="1"/>
  <c r="F199" i="8"/>
  <c r="E199" i="8"/>
  <c r="D199" i="8"/>
  <c r="N198" i="8"/>
  <c r="O198" i="8" s="1"/>
  <c r="P198" i="8" s="1"/>
  <c r="K198" i="8"/>
  <c r="L198" i="8" s="1"/>
  <c r="G198" i="8"/>
  <c r="F198" i="8"/>
  <c r="E198" i="8"/>
  <c r="D198" i="8"/>
  <c r="O197" i="8"/>
  <c r="P197" i="8" s="1"/>
  <c r="N197" i="8"/>
  <c r="K197" i="8"/>
  <c r="L197" i="8" s="1"/>
  <c r="G197" i="8"/>
  <c r="F197" i="8"/>
  <c r="E197" i="8"/>
  <c r="D197" i="8"/>
  <c r="P196" i="8"/>
  <c r="O196" i="8"/>
  <c r="N196" i="8"/>
  <c r="K196" i="8"/>
  <c r="L196" i="8" s="1"/>
  <c r="F196" i="8"/>
  <c r="E196" i="8"/>
  <c r="D196" i="8"/>
  <c r="N195" i="8"/>
  <c r="O195" i="8" s="1"/>
  <c r="P195" i="8" s="1"/>
  <c r="K195" i="8"/>
  <c r="L195" i="8" s="1"/>
  <c r="F195" i="8"/>
  <c r="E195" i="8"/>
  <c r="D195" i="8"/>
  <c r="N194" i="8"/>
  <c r="O194" i="8" s="1"/>
  <c r="P194" i="8" s="1"/>
  <c r="K194" i="8"/>
  <c r="L194" i="8" s="1"/>
  <c r="F194" i="8"/>
  <c r="E194" i="8"/>
  <c r="D194" i="8"/>
  <c r="O193" i="8"/>
  <c r="P193" i="8" s="1"/>
  <c r="N193" i="8"/>
  <c r="L193" i="8"/>
  <c r="K193" i="8"/>
  <c r="G193" i="8"/>
  <c r="F193" i="8"/>
  <c r="E193" i="8"/>
  <c r="D193" i="8"/>
  <c r="N192" i="8"/>
  <c r="O192" i="8" s="1"/>
  <c r="P192" i="8" s="1"/>
  <c r="K192" i="8"/>
  <c r="G192" i="8" s="1"/>
  <c r="F192" i="8"/>
  <c r="E192" i="8"/>
  <c r="D192" i="8"/>
  <c r="O191" i="8"/>
  <c r="P191" i="8" s="1"/>
  <c r="N191" i="8"/>
  <c r="K191" i="8"/>
  <c r="G191" i="8" s="1"/>
  <c r="F191" i="8"/>
  <c r="E191" i="8"/>
  <c r="D191" i="8"/>
  <c r="N190" i="8"/>
  <c r="O190" i="8" s="1"/>
  <c r="P190" i="8" s="1"/>
  <c r="K190" i="8"/>
  <c r="L190" i="8" s="1"/>
  <c r="F190" i="8"/>
  <c r="E190" i="8"/>
  <c r="D190" i="8"/>
  <c r="O189" i="8"/>
  <c r="P189" i="8" s="1"/>
  <c r="N189" i="8"/>
  <c r="K189" i="8"/>
  <c r="L189" i="8" s="1"/>
  <c r="G189" i="8"/>
  <c r="F189" i="8"/>
  <c r="E189" i="8"/>
  <c r="D189" i="8"/>
  <c r="P188" i="8"/>
  <c r="O188" i="8"/>
  <c r="N188" i="8"/>
  <c r="K188" i="8"/>
  <c r="L188" i="8" s="1"/>
  <c r="F188" i="8"/>
  <c r="E188" i="8"/>
  <c r="D188" i="8"/>
  <c r="N187" i="8"/>
  <c r="O187" i="8" s="1"/>
  <c r="P187" i="8" s="1"/>
  <c r="L187" i="8"/>
  <c r="K187" i="8"/>
  <c r="G187" i="8"/>
  <c r="F187" i="8"/>
  <c r="E187" i="8"/>
  <c r="D187" i="8"/>
  <c r="N186" i="8"/>
  <c r="O186" i="8" s="1"/>
  <c r="P186" i="8" s="1"/>
  <c r="K186" i="8"/>
  <c r="L186" i="8" s="1"/>
  <c r="F186" i="8"/>
  <c r="E186" i="8"/>
  <c r="D186" i="8"/>
  <c r="O185" i="8"/>
  <c r="P185" i="8" s="1"/>
  <c r="N185" i="8"/>
  <c r="K185" i="8"/>
  <c r="L185" i="8" s="1"/>
  <c r="G185" i="8"/>
  <c r="F185" i="8"/>
  <c r="E185" i="8"/>
  <c r="D185" i="8"/>
  <c r="N184" i="8"/>
  <c r="O184" i="8" s="1"/>
  <c r="P184" i="8" s="1"/>
  <c r="K184" i="8"/>
  <c r="G184" i="8" s="1"/>
  <c r="F184" i="8"/>
  <c r="E184" i="8"/>
  <c r="D184" i="8"/>
  <c r="O183" i="8"/>
  <c r="P183" i="8" s="1"/>
  <c r="N183" i="8"/>
  <c r="L183" i="8"/>
  <c r="K183" i="8"/>
  <c r="G183" i="8" s="1"/>
  <c r="F183" i="8"/>
  <c r="E183" i="8"/>
  <c r="D183" i="8"/>
  <c r="N182" i="8"/>
  <c r="O182" i="8" s="1"/>
  <c r="P182" i="8" s="1"/>
  <c r="L182" i="8"/>
  <c r="K182" i="8"/>
  <c r="G182" i="8"/>
  <c r="F182" i="8"/>
  <c r="E182" i="8"/>
  <c r="D182" i="8"/>
  <c r="O181" i="8"/>
  <c r="P181" i="8" s="1"/>
  <c r="N181" i="8"/>
  <c r="K181" i="8"/>
  <c r="L181" i="8" s="1"/>
  <c r="F181" i="8"/>
  <c r="E181" i="8"/>
  <c r="D181" i="8"/>
  <c r="P180" i="8"/>
  <c r="O180" i="8"/>
  <c r="N180" i="8"/>
  <c r="K180" i="8"/>
  <c r="L180" i="8" s="1"/>
  <c r="F180" i="8"/>
  <c r="E180" i="8"/>
  <c r="D180" i="8"/>
  <c r="N179" i="8"/>
  <c r="O179" i="8" s="1"/>
  <c r="P179" i="8" s="1"/>
  <c r="K179" i="8"/>
  <c r="L179" i="8" s="1"/>
  <c r="G179" i="8"/>
  <c r="F179" i="8"/>
  <c r="E179" i="8"/>
  <c r="D179" i="8"/>
  <c r="N178" i="8"/>
  <c r="O178" i="8" s="1"/>
  <c r="P178" i="8" s="1"/>
  <c r="K178" i="8"/>
  <c r="L178" i="8" s="1"/>
  <c r="F178" i="8"/>
  <c r="E178" i="8"/>
  <c r="D178" i="8"/>
  <c r="O177" i="8"/>
  <c r="P177" i="8" s="1"/>
  <c r="N177" i="8"/>
  <c r="L177" i="8"/>
  <c r="K177" i="8"/>
  <c r="G177" i="8"/>
  <c r="F177" i="8"/>
  <c r="E177" i="8"/>
  <c r="D177" i="8"/>
  <c r="N176" i="8"/>
  <c r="O176" i="8" s="1"/>
  <c r="P176" i="8" s="1"/>
  <c r="K176" i="8"/>
  <c r="G176" i="8" s="1"/>
  <c r="F176" i="8"/>
  <c r="E176" i="8"/>
  <c r="D176" i="8"/>
  <c r="O175" i="8"/>
  <c r="P175" i="8" s="1"/>
  <c r="N175" i="8"/>
  <c r="K175" i="8"/>
  <c r="G175" i="8" s="1"/>
  <c r="F175" i="8"/>
  <c r="E175" i="8"/>
  <c r="D175" i="8"/>
  <c r="N174" i="8"/>
  <c r="O174" i="8" s="1"/>
  <c r="P174" i="8" s="1"/>
  <c r="K174" i="8"/>
  <c r="L174" i="8" s="1"/>
  <c r="G174" i="8"/>
  <c r="F174" i="8"/>
  <c r="E174" i="8"/>
  <c r="D174" i="8"/>
  <c r="O173" i="8"/>
  <c r="P173" i="8" s="1"/>
  <c r="N173" i="8"/>
  <c r="K173" i="8"/>
  <c r="L173" i="8" s="1"/>
  <c r="G173" i="8"/>
  <c r="F173" i="8"/>
  <c r="E173" i="8"/>
  <c r="D173" i="8"/>
  <c r="P172" i="8"/>
  <c r="O172" i="8"/>
  <c r="N172" i="8"/>
  <c r="K172" i="8"/>
  <c r="L172" i="8" s="1"/>
  <c r="F172" i="8"/>
  <c r="E172" i="8"/>
  <c r="D172" i="8"/>
  <c r="N171" i="8"/>
  <c r="O171" i="8" s="1"/>
  <c r="P171" i="8" s="1"/>
  <c r="L171" i="8"/>
  <c r="K171" i="8"/>
  <c r="G171" i="8"/>
  <c r="F171" i="8"/>
  <c r="E171" i="8"/>
  <c r="D171" i="8"/>
  <c r="N170" i="8"/>
  <c r="O170" i="8" s="1"/>
  <c r="P170" i="8" s="1"/>
  <c r="K170" i="8"/>
  <c r="L170" i="8" s="1"/>
  <c r="F170" i="8"/>
  <c r="E170" i="8"/>
  <c r="D170" i="8"/>
  <c r="O169" i="8"/>
  <c r="P169" i="8" s="1"/>
  <c r="N169" i="8"/>
  <c r="K169" i="8"/>
  <c r="G169" i="8" s="1"/>
  <c r="F169" i="8"/>
  <c r="E169" i="8"/>
  <c r="D169" i="8"/>
  <c r="N168" i="8"/>
  <c r="O168" i="8" s="1"/>
  <c r="P168" i="8" s="1"/>
  <c r="K168" i="8"/>
  <c r="G168" i="8" s="1"/>
  <c r="F168" i="8"/>
  <c r="E168" i="8"/>
  <c r="D168" i="8"/>
  <c r="O167" i="8"/>
  <c r="P167" i="8" s="1"/>
  <c r="N167" i="8"/>
  <c r="L167" i="8"/>
  <c r="K167" i="8"/>
  <c r="G167" i="8" s="1"/>
  <c r="F167" i="8"/>
  <c r="E167" i="8"/>
  <c r="D167" i="8"/>
  <c r="N166" i="8"/>
  <c r="O166" i="8" s="1"/>
  <c r="P166" i="8" s="1"/>
  <c r="L166" i="8"/>
  <c r="K166" i="8"/>
  <c r="G166" i="8"/>
  <c r="F166" i="8"/>
  <c r="E166" i="8"/>
  <c r="D166" i="8"/>
  <c r="O165" i="8"/>
  <c r="P165" i="8" s="1"/>
  <c r="N165" i="8"/>
  <c r="K165" i="8"/>
  <c r="L165" i="8" s="1"/>
  <c r="F165" i="8"/>
  <c r="E165" i="8"/>
  <c r="D165" i="8"/>
  <c r="P164" i="8"/>
  <c r="O164" i="8"/>
  <c r="N164" i="8"/>
  <c r="K164" i="8"/>
  <c r="L164" i="8" s="1"/>
  <c r="F164" i="8"/>
  <c r="E164" i="8"/>
  <c r="D164" i="8"/>
  <c r="N163" i="8"/>
  <c r="O163" i="8" s="1"/>
  <c r="P163" i="8" s="1"/>
  <c r="K163" i="8"/>
  <c r="G163" i="8" s="1"/>
  <c r="F163" i="8"/>
  <c r="E163" i="8"/>
  <c r="D163" i="8"/>
  <c r="N162" i="8"/>
  <c r="O162" i="8" s="1"/>
  <c r="P162" i="8" s="1"/>
  <c r="K162" i="8"/>
  <c r="L162" i="8" s="1"/>
  <c r="F162" i="8"/>
  <c r="E162" i="8"/>
  <c r="D162" i="8"/>
  <c r="O161" i="8"/>
  <c r="P161" i="8" s="1"/>
  <c r="N161" i="8"/>
  <c r="L161" i="8"/>
  <c r="K161" i="8"/>
  <c r="G161" i="8"/>
  <c r="F161" i="8"/>
  <c r="E161" i="8"/>
  <c r="D161" i="8"/>
  <c r="N160" i="8"/>
  <c r="O160" i="8" s="1"/>
  <c r="P160" i="8" s="1"/>
  <c r="K160" i="8"/>
  <c r="G160" i="8" s="1"/>
  <c r="F160" i="8"/>
  <c r="E160" i="8"/>
  <c r="D160" i="8"/>
  <c r="O159" i="8"/>
  <c r="P159" i="8" s="1"/>
  <c r="N159" i="8"/>
  <c r="K159" i="8"/>
  <c r="G159" i="8" s="1"/>
  <c r="F159" i="8"/>
  <c r="E159" i="8"/>
  <c r="D159" i="8"/>
  <c r="N158" i="8"/>
  <c r="O158" i="8" s="1"/>
  <c r="P158" i="8" s="1"/>
  <c r="K158" i="8"/>
  <c r="G158" i="8" s="1"/>
  <c r="F158" i="8"/>
  <c r="E158" i="8"/>
  <c r="D158" i="8"/>
  <c r="O157" i="8"/>
  <c r="P157" i="8" s="1"/>
  <c r="N157" i="8"/>
  <c r="K157" i="8"/>
  <c r="L157" i="8" s="1"/>
  <c r="F157" i="8"/>
  <c r="E157" i="8"/>
  <c r="D157" i="8"/>
  <c r="P156" i="8"/>
  <c r="O156" i="8"/>
  <c r="N156" i="8"/>
  <c r="K156" i="8"/>
  <c r="G156" i="8" s="1"/>
  <c r="F156" i="8"/>
  <c r="E156" i="8"/>
  <c r="D156" i="8"/>
  <c r="N155" i="8"/>
  <c r="O155" i="8" s="1"/>
  <c r="P155" i="8" s="1"/>
  <c r="L155" i="8"/>
  <c r="K155" i="8"/>
  <c r="G155" i="8"/>
  <c r="F155" i="8"/>
  <c r="E155" i="8"/>
  <c r="D155" i="8"/>
  <c r="O154" i="8"/>
  <c r="P154" i="8" s="1"/>
  <c r="N154" i="8"/>
  <c r="K154" i="8"/>
  <c r="L154" i="8" s="1"/>
  <c r="F154" i="8"/>
  <c r="E154" i="8"/>
  <c r="D154" i="8"/>
  <c r="P153" i="8"/>
  <c r="O153" i="8"/>
  <c r="N153" i="8"/>
  <c r="K153" i="8"/>
  <c r="L153" i="8" s="1"/>
  <c r="F153" i="8"/>
  <c r="E153" i="8"/>
  <c r="D153" i="8"/>
  <c r="N152" i="8"/>
  <c r="O152" i="8" s="1"/>
  <c r="P152" i="8" s="1"/>
  <c r="K152" i="8"/>
  <c r="G152" i="8" s="1"/>
  <c r="F152" i="8"/>
  <c r="E152" i="8"/>
  <c r="D152" i="8"/>
  <c r="O151" i="8"/>
  <c r="P151" i="8" s="1"/>
  <c r="N151" i="8"/>
  <c r="L151" i="8"/>
  <c r="K151" i="8"/>
  <c r="G151" i="8" s="1"/>
  <c r="F151" i="8"/>
  <c r="E151" i="8"/>
  <c r="D151" i="8"/>
  <c r="N150" i="8"/>
  <c r="O150" i="8" s="1"/>
  <c r="P150" i="8" s="1"/>
  <c r="K150" i="8"/>
  <c r="L150" i="8" s="1"/>
  <c r="G150" i="8"/>
  <c r="F150" i="8"/>
  <c r="E150" i="8"/>
  <c r="D150" i="8"/>
  <c r="O149" i="8"/>
  <c r="P149" i="8" s="1"/>
  <c r="N149" i="8"/>
  <c r="K149" i="8"/>
  <c r="L149" i="8" s="1"/>
  <c r="F149" i="8"/>
  <c r="E149" i="8"/>
  <c r="D149" i="8"/>
  <c r="P148" i="8"/>
  <c r="O148" i="8"/>
  <c r="N148" i="8"/>
  <c r="K148" i="8"/>
  <c r="G148" i="8" s="1"/>
  <c r="F148" i="8"/>
  <c r="E148" i="8"/>
  <c r="D148" i="8"/>
  <c r="N147" i="8"/>
  <c r="O147" i="8" s="1"/>
  <c r="P147" i="8" s="1"/>
  <c r="K147" i="8"/>
  <c r="L147" i="8" s="1"/>
  <c r="F147" i="8"/>
  <c r="E147" i="8"/>
  <c r="D147" i="8"/>
  <c r="O146" i="8"/>
  <c r="P146" i="8" s="1"/>
  <c r="N146" i="8"/>
  <c r="K146" i="8"/>
  <c r="L146" i="8" s="1"/>
  <c r="F146" i="8"/>
  <c r="E146" i="8"/>
  <c r="D146" i="8"/>
  <c r="P145" i="8"/>
  <c r="O145" i="8"/>
  <c r="N145" i="8"/>
  <c r="L145" i="8"/>
  <c r="K145" i="8"/>
  <c r="G145" i="8"/>
  <c r="F145" i="8"/>
  <c r="E145" i="8"/>
  <c r="D145" i="8"/>
  <c r="N144" i="8"/>
  <c r="O144" i="8" s="1"/>
  <c r="P144" i="8" s="1"/>
  <c r="K144" i="8"/>
  <c r="G144" i="8" s="1"/>
  <c r="F144" i="8"/>
  <c r="E144" i="8"/>
  <c r="D144" i="8"/>
  <c r="O143" i="8"/>
  <c r="P143" i="8" s="1"/>
  <c r="N143" i="8"/>
  <c r="K143" i="8"/>
  <c r="G143" i="8" s="1"/>
  <c r="F143" i="8"/>
  <c r="E143" i="8"/>
  <c r="D143" i="8"/>
  <c r="N142" i="8"/>
  <c r="O142" i="8" s="1"/>
  <c r="P142" i="8" s="1"/>
  <c r="K142" i="8"/>
  <c r="L142" i="8" s="1"/>
  <c r="G142" i="8"/>
  <c r="F142" i="8"/>
  <c r="E142" i="8"/>
  <c r="D142" i="8"/>
  <c r="O141" i="8"/>
  <c r="P141" i="8" s="1"/>
  <c r="N141" i="8"/>
  <c r="K141" i="8"/>
  <c r="L141" i="8" s="1"/>
  <c r="F141" i="8"/>
  <c r="E141" i="8"/>
  <c r="D141" i="8"/>
  <c r="P140" i="8"/>
  <c r="O140" i="8"/>
  <c r="N140" i="8"/>
  <c r="L140" i="8"/>
  <c r="K140" i="8"/>
  <c r="G140" i="8" s="1"/>
  <c r="F140" i="8"/>
  <c r="E140" i="8"/>
  <c r="D140" i="8"/>
  <c r="N139" i="8"/>
  <c r="O139" i="8" s="1"/>
  <c r="P139" i="8" s="1"/>
  <c r="L139" i="8"/>
  <c r="K139" i="8"/>
  <c r="G139" i="8"/>
  <c r="F139" i="8"/>
  <c r="E139" i="8"/>
  <c r="D139" i="8"/>
  <c r="O138" i="8"/>
  <c r="P138" i="8" s="1"/>
  <c r="N138" i="8"/>
  <c r="K138" i="8"/>
  <c r="L138" i="8" s="1"/>
  <c r="F138" i="8"/>
  <c r="E138" i="8"/>
  <c r="D138" i="8"/>
  <c r="P137" i="8"/>
  <c r="O137" i="8"/>
  <c r="N137" i="8"/>
  <c r="K137" i="8"/>
  <c r="L137" i="8" s="1"/>
  <c r="F137" i="8"/>
  <c r="E137" i="8"/>
  <c r="D137" i="8"/>
  <c r="N136" i="8"/>
  <c r="O136" i="8" s="1"/>
  <c r="P136" i="8" s="1"/>
  <c r="K136" i="8"/>
  <c r="G136" i="8" s="1"/>
  <c r="F136" i="8"/>
  <c r="E136" i="8"/>
  <c r="D136" i="8"/>
  <c r="O135" i="8"/>
  <c r="P135" i="8" s="1"/>
  <c r="N135" i="8"/>
  <c r="K135" i="8"/>
  <c r="G135" i="8" s="1"/>
  <c r="F135" i="8"/>
  <c r="E135" i="8"/>
  <c r="D135" i="8"/>
  <c r="N134" i="8"/>
  <c r="O134" i="8" s="1"/>
  <c r="P134" i="8" s="1"/>
  <c r="L134" i="8"/>
  <c r="K134" i="8"/>
  <c r="G134" i="8"/>
  <c r="F134" i="8"/>
  <c r="E134" i="8"/>
  <c r="D134" i="8"/>
  <c r="O133" i="8"/>
  <c r="P133" i="8" s="1"/>
  <c r="N133" i="8"/>
  <c r="K133" i="8"/>
  <c r="L133" i="8" s="1"/>
  <c r="F133" i="8"/>
  <c r="E133" i="8"/>
  <c r="D133" i="8"/>
  <c r="P132" i="8"/>
  <c r="O132" i="8"/>
  <c r="N132" i="8"/>
  <c r="K132" i="8"/>
  <c r="G132" i="8" s="1"/>
  <c r="F132" i="8"/>
  <c r="E132" i="8"/>
  <c r="D132" i="8"/>
  <c r="N131" i="8"/>
  <c r="O131" i="8" s="1"/>
  <c r="P131" i="8" s="1"/>
  <c r="K131" i="8"/>
  <c r="L131" i="8" s="1"/>
  <c r="F131" i="8"/>
  <c r="E131" i="8"/>
  <c r="D131" i="8"/>
  <c r="O130" i="8"/>
  <c r="P130" i="8" s="1"/>
  <c r="N130" i="8"/>
  <c r="K130" i="8"/>
  <c r="L130" i="8" s="1"/>
  <c r="F130" i="8"/>
  <c r="E130" i="8"/>
  <c r="D130" i="8"/>
  <c r="P129" i="8"/>
  <c r="O129" i="8"/>
  <c r="N129" i="8"/>
  <c r="L129" i="8"/>
  <c r="K129" i="8"/>
  <c r="G129" i="8"/>
  <c r="F129" i="8"/>
  <c r="E129" i="8"/>
  <c r="D129" i="8"/>
  <c r="N128" i="8"/>
  <c r="O128" i="8" s="1"/>
  <c r="P128" i="8" s="1"/>
  <c r="K128" i="8"/>
  <c r="G128" i="8" s="1"/>
  <c r="F128" i="8"/>
  <c r="E128" i="8"/>
  <c r="D128" i="8"/>
  <c r="O127" i="8"/>
  <c r="P127" i="8" s="1"/>
  <c r="N127" i="8"/>
  <c r="K127" i="8"/>
  <c r="G127" i="8" s="1"/>
  <c r="F127" i="8"/>
  <c r="E127" i="8"/>
  <c r="D127" i="8"/>
  <c r="N126" i="8"/>
  <c r="O126" i="8" s="1"/>
  <c r="P126" i="8" s="1"/>
  <c r="K126" i="8"/>
  <c r="L126" i="8" s="1"/>
  <c r="F126" i="8"/>
  <c r="E126" i="8"/>
  <c r="D126" i="8"/>
  <c r="O125" i="8"/>
  <c r="P125" i="8" s="1"/>
  <c r="N125" i="8"/>
  <c r="K125" i="8"/>
  <c r="L125" i="8" s="1"/>
  <c r="F125" i="8"/>
  <c r="E125" i="8"/>
  <c r="D125" i="8"/>
  <c r="P124" i="8"/>
  <c r="O124" i="8"/>
  <c r="N124" i="8"/>
  <c r="L124" i="8"/>
  <c r="K124" i="8"/>
  <c r="G124" i="8" s="1"/>
  <c r="F124" i="8"/>
  <c r="E124" i="8"/>
  <c r="D124" i="8"/>
  <c r="N123" i="8"/>
  <c r="O123" i="8" s="1"/>
  <c r="P123" i="8" s="1"/>
  <c r="L123" i="8"/>
  <c r="K123" i="8"/>
  <c r="G123" i="8"/>
  <c r="F123" i="8"/>
  <c r="E123" i="8"/>
  <c r="D123" i="8"/>
  <c r="O122" i="8"/>
  <c r="P122" i="8" s="1"/>
  <c r="N122" i="8"/>
  <c r="K122" i="8"/>
  <c r="L122" i="8" s="1"/>
  <c r="F122" i="8"/>
  <c r="E122" i="8"/>
  <c r="D122" i="8"/>
  <c r="P121" i="8"/>
  <c r="O121" i="8"/>
  <c r="N121" i="8"/>
  <c r="K121" i="8"/>
  <c r="G121" i="8" s="1"/>
  <c r="F121" i="8"/>
  <c r="E121" i="8"/>
  <c r="D121" i="8"/>
  <c r="N120" i="8"/>
  <c r="O120" i="8" s="1"/>
  <c r="P120" i="8" s="1"/>
  <c r="K120" i="8"/>
  <c r="G120" i="8" s="1"/>
  <c r="F120" i="8"/>
  <c r="E120" i="8"/>
  <c r="D120" i="8"/>
  <c r="O119" i="8"/>
  <c r="P119" i="8" s="1"/>
  <c r="N119" i="8"/>
  <c r="L119" i="8"/>
  <c r="K119" i="8"/>
  <c r="G119" i="8" s="1"/>
  <c r="F119" i="8"/>
  <c r="E119" i="8"/>
  <c r="D119" i="8"/>
  <c r="N118" i="8"/>
  <c r="O118" i="8" s="1"/>
  <c r="P118" i="8" s="1"/>
  <c r="L118" i="8"/>
  <c r="K118" i="8"/>
  <c r="G118" i="8"/>
  <c r="F118" i="8"/>
  <c r="E118" i="8"/>
  <c r="D118" i="8"/>
  <c r="O117" i="8"/>
  <c r="P117" i="8" s="1"/>
  <c r="N117" i="8"/>
  <c r="K117" i="8"/>
  <c r="L117" i="8" s="1"/>
  <c r="F117" i="8"/>
  <c r="E117" i="8"/>
  <c r="D117" i="8"/>
  <c r="P116" i="8"/>
  <c r="O116" i="8"/>
  <c r="N116" i="8"/>
  <c r="K116" i="8"/>
  <c r="G116" i="8" s="1"/>
  <c r="F116" i="8"/>
  <c r="E116" i="8"/>
  <c r="D116" i="8"/>
  <c r="N115" i="8"/>
  <c r="O115" i="8" s="1"/>
  <c r="P115" i="8" s="1"/>
  <c r="K115" i="8"/>
  <c r="L115" i="8" s="1"/>
  <c r="G115" i="8"/>
  <c r="F115" i="8"/>
  <c r="E115" i="8"/>
  <c r="D115" i="8"/>
  <c r="O114" i="8"/>
  <c r="P114" i="8" s="1"/>
  <c r="N114" i="8"/>
  <c r="K114" i="8"/>
  <c r="L114" i="8" s="1"/>
  <c r="F114" i="8"/>
  <c r="E114" i="8"/>
  <c r="D114" i="8"/>
  <c r="N113" i="8"/>
  <c r="O113" i="8" s="1"/>
  <c r="P113" i="8" s="1"/>
  <c r="K113" i="8"/>
  <c r="L113" i="8" s="1"/>
  <c r="F113" i="8"/>
  <c r="E113" i="8"/>
  <c r="D113" i="8"/>
  <c r="N112" i="8"/>
  <c r="O112" i="8" s="1"/>
  <c r="P112" i="8" s="1"/>
  <c r="K112" i="8"/>
  <c r="G112" i="8" s="1"/>
  <c r="F112" i="8"/>
  <c r="E112" i="8"/>
  <c r="D112" i="8"/>
  <c r="O111" i="8"/>
  <c r="P111" i="8" s="1"/>
  <c r="N111" i="8"/>
  <c r="L111" i="8"/>
  <c r="K111" i="8"/>
  <c r="G111" i="8" s="1"/>
  <c r="F111" i="8"/>
  <c r="E111" i="8"/>
  <c r="D111" i="8"/>
  <c r="N110" i="8"/>
  <c r="O110" i="8" s="1"/>
  <c r="P110" i="8" s="1"/>
  <c r="K110" i="8"/>
  <c r="L110" i="8" s="1"/>
  <c r="G110" i="8"/>
  <c r="F110" i="8"/>
  <c r="E110" i="8"/>
  <c r="D110" i="8"/>
  <c r="O109" i="8"/>
  <c r="P109" i="8" s="1"/>
  <c r="N109" i="8"/>
  <c r="K109" i="8"/>
  <c r="L109" i="8" s="1"/>
  <c r="F109" i="8"/>
  <c r="E109" i="8"/>
  <c r="D109" i="8"/>
  <c r="P108" i="8"/>
  <c r="O108" i="8"/>
  <c r="N108" i="8"/>
  <c r="K108" i="8"/>
  <c r="L108" i="8" s="1"/>
  <c r="G108" i="8"/>
  <c r="F108" i="8"/>
  <c r="E108" i="8"/>
  <c r="D108" i="8"/>
  <c r="N107" i="8"/>
  <c r="O107" i="8" s="1"/>
  <c r="P107" i="8" s="1"/>
  <c r="K107" i="8"/>
  <c r="L107" i="8" s="1"/>
  <c r="F107" i="8"/>
  <c r="E107" i="8"/>
  <c r="D107" i="8"/>
  <c r="O106" i="8"/>
  <c r="P106" i="8" s="1"/>
  <c r="N106" i="8"/>
  <c r="K106" i="8"/>
  <c r="L106" i="8" s="1"/>
  <c r="F106" i="8"/>
  <c r="E106" i="8"/>
  <c r="D106" i="8"/>
  <c r="N105" i="8"/>
  <c r="O105" i="8" s="1"/>
  <c r="P105" i="8" s="1"/>
  <c r="L105" i="8"/>
  <c r="K105" i="8"/>
  <c r="G105" i="8"/>
  <c r="F105" i="8"/>
  <c r="E105" i="8"/>
  <c r="D105" i="8"/>
  <c r="N104" i="8"/>
  <c r="O104" i="8" s="1"/>
  <c r="P104" i="8" s="1"/>
  <c r="K104" i="8"/>
  <c r="G104" i="8" s="1"/>
  <c r="F104" i="8"/>
  <c r="E104" i="8"/>
  <c r="D104" i="8"/>
  <c r="O103" i="8"/>
  <c r="P103" i="8" s="1"/>
  <c r="N103" i="8"/>
  <c r="K103" i="8"/>
  <c r="G103" i="8" s="1"/>
  <c r="F103" i="8"/>
  <c r="E103" i="8"/>
  <c r="D103" i="8"/>
  <c r="N102" i="8"/>
  <c r="O102" i="8" s="1"/>
  <c r="P102" i="8" s="1"/>
  <c r="K102" i="8"/>
  <c r="L102" i="8" s="1"/>
  <c r="F102" i="8"/>
  <c r="E102" i="8"/>
  <c r="D102" i="8"/>
  <c r="O101" i="8"/>
  <c r="P101" i="8" s="1"/>
  <c r="N101" i="8"/>
  <c r="K101" i="8"/>
  <c r="L101" i="8" s="1"/>
  <c r="F101" i="8"/>
  <c r="E101" i="8"/>
  <c r="D101" i="8"/>
  <c r="P100" i="8"/>
  <c r="O100" i="8"/>
  <c r="N100" i="8"/>
  <c r="L100" i="8"/>
  <c r="K100" i="8"/>
  <c r="G100" i="8"/>
  <c r="F100" i="8"/>
  <c r="E100" i="8"/>
  <c r="D100" i="8"/>
  <c r="N99" i="8"/>
  <c r="O99" i="8" s="1"/>
  <c r="P99" i="8" s="1"/>
  <c r="K99" i="8"/>
  <c r="L99" i="8" s="1"/>
  <c r="G99" i="8"/>
  <c r="F99" i="8"/>
  <c r="E99" i="8"/>
  <c r="D99" i="8"/>
  <c r="O98" i="8"/>
  <c r="P98" i="8" s="1"/>
  <c r="N98" i="8"/>
  <c r="K98" i="8"/>
  <c r="L98" i="8" s="1"/>
  <c r="F98" i="8"/>
  <c r="E98" i="8"/>
  <c r="D98" i="8"/>
  <c r="N97" i="8"/>
  <c r="O97" i="8" s="1"/>
  <c r="P97" i="8" s="1"/>
  <c r="K97" i="8"/>
  <c r="L97" i="8" s="1"/>
  <c r="G97" i="8"/>
  <c r="F97" i="8"/>
  <c r="E97" i="8"/>
  <c r="D97" i="8"/>
  <c r="N96" i="8"/>
  <c r="O96" i="8" s="1"/>
  <c r="P96" i="8" s="1"/>
  <c r="K96" i="8"/>
  <c r="G96" i="8" s="1"/>
  <c r="F96" i="8"/>
  <c r="E96" i="8"/>
  <c r="D96" i="8"/>
  <c r="O95" i="8"/>
  <c r="P95" i="8" s="1"/>
  <c r="N95" i="8"/>
  <c r="L95" i="8"/>
  <c r="K95" i="8"/>
  <c r="G95" i="8" s="1"/>
  <c r="F95" i="8"/>
  <c r="E95" i="8"/>
  <c r="D95" i="8"/>
  <c r="N94" i="8"/>
  <c r="O94" i="8" s="1"/>
  <c r="P94" i="8" s="1"/>
  <c r="L94" i="8"/>
  <c r="K94" i="8"/>
  <c r="G94" i="8"/>
  <c r="F94" i="8"/>
  <c r="E94" i="8"/>
  <c r="D94" i="8"/>
  <c r="O93" i="8"/>
  <c r="P93" i="8" s="1"/>
  <c r="N93" i="8"/>
  <c r="K93" i="8"/>
  <c r="L93" i="8" s="1"/>
  <c r="F93" i="8"/>
  <c r="E93" i="8"/>
  <c r="D93" i="8"/>
  <c r="P92" i="8"/>
  <c r="O92" i="8"/>
  <c r="N92" i="8"/>
  <c r="K92" i="8"/>
  <c r="G92" i="8" s="1"/>
  <c r="F92" i="8"/>
  <c r="E92" i="8"/>
  <c r="D92" i="8"/>
  <c r="N91" i="8"/>
  <c r="O91" i="8" s="1"/>
  <c r="P91" i="8" s="1"/>
  <c r="K91" i="8"/>
  <c r="L91" i="8" s="1"/>
  <c r="G91" i="8"/>
  <c r="F91" i="8"/>
  <c r="E91" i="8"/>
  <c r="D91" i="8"/>
  <c r="O90" i="8"/>
  <c r="P90" i="8" s="1"/>
  <c r="N90" i="8"/>
  <c r="K90" i="8"/>
  <c r="L90" i="8" s="1"/>
  <c r="F90" i="8"/>
  <c r="E90" i="8"/>
  <c r="D90" i="8"/>
  <c r="N89" i="8"/>
  <c r="O89" i="8" s="1"/>
  <c r="P89" i="8" s="1"/>
  <c r="L89" i="8"/>
  <c r="K89" i="8"/>
  <c r="G89" i="8"/>
  <c r="F89" i="8"/>
  <c r="E89" i="8"/>
  <c r="D89" i="8"/>
  <c r="N88" i="8"/>
  <c r="O88" i="8" s="1"/>
  <c r="P88" i="8" s="1"/>
  <c r="K88" i="8"/>
  <c r="G88" i="8" s="1"/>
  <c r="F88" i="8"/>
  <c r="E88" i="8"/>
  <c r="D88" i="8"/>
  <c r="O87" i="8"/>
  <c r="P87" i="8" s="1"/>
  <c r="N87" i="8"/>
  <c r="K87" i="8"/>
  <c r="G87" i="8" s="1"/>
  <c r="F87" i="8"/>
  <c r="E87" i="8"/>
  <c r="D87" i="8"/>
  <c r="N86" i="8"/>
  <c r="O86" i="8" s="1"/>
  <c r="P86" i="8" s="1"/>
  <c r="K86" i="8"/>
  <c r="L86" i="8" s="1"/>
  <c r="G86" i="8"/>
  <c r="F86" i="8"/>
  <c r="E86" i="8"/>
  <c r="D86" i="8"/>
  <c r="O85" i="8"/>
  <c r="P85" i="8" s="1"/>
  <c r="N85" i="8"/>
  <c r="K85" i="8"/>
  <c r="L85" i="8" s="1"/>
  <c r="F85" i="8"/>
  <c r="E85" i="8"/>
  <c r="D85" i="8"/>
  <c r="P84" i="8"/>
  <c r="O84" i="8"/>
  <c r="N84" i="8"/>
  <c r="L84" i="8"/>
  <c r="K84" i="8"/>
  <c r="G84" i="8"/>
  <c r="F84" i="8"/>
  <c r="E84" i="8"/>
  <c r="D84" i="8"/>
  <c r="N83" i="8"/>
  <c r="O83" i="8" s="1"/>
  <c r="P83" i="8" s="1"/>
  <c r="K83" i="8"/>
  <c r="L83" i="8" s="1"/>
  <c r="G83" i="8"/>
  <c r="F83" i="8"/>
  <c r="E83" i="8"/>
  <c r="D83" i="8"/>
  <c r="O82" i="8"/>
  <c r="P82" i="8" s="1"/>
  <c r="N82" i="8"/>
  <c r="K82" i="8"/>
  <c r="L82" i="8" s="1"/>
  <c r="F82" i="8"/>
  <c r="E82" i="8"/>
  <c r="D82" i="8"/>
  <c r="N81" i="8"/>
  <c r="O81" i="8" s="1"/>
  <c r="P81" i="8" s="1"/>
  <c r="K81" i="8"/>
  <c r="G81" i="8" s="1"/>
  <c r="F81" i="8"/>
  <c r="E81" i="8"/>
  <c r="D81" i="8"/>
  <c r="N80" i="8"/>
  <c r="O80" i="8" s="1"/>
  <c r="P80" i="8" s="1"/>
  <c r="K80" i="8"/>
  <c r="G80" i="8" s="1"/>
  <c r="F80" i="8"/>
  <c r="E80" i="8"/>
  <c r="D80" i="8"/>
  <c r="O79" i="8"/>
  <c r="P79" i="8" s="1"/>
  <c r="N79" i="8"/>
  <c r="L79" i="8"/>
  <c r="K79" i="8"/>
  <c r="G79" i="8" s="1"/>
  <c r="F79" i="8"/>
  <c r="E79" i="8"/>
  <c r="D79" i="8"/>
  <c r="N78" i="8"/>
  <c r="O78" i="8" s="1"/>
  <c r="P78" i="8" s="1"/>
  <c r="L78" i="8"/>
  <c r="K78" i="8"/>
  <c r="G78" i="8"/>
  <c r="F78" i="8"/>
  <c r="E78" i="8"/>
  <c r="D78" i="8"/>
  <c r="O77" i="8"/>
  <c r="P77" i="8" s="1"/>
  <c r="N77" i="8"/>
  <c r="K77" i="8"/>
  <c r="L77" i="8" s="1"/>
  <c r="F77" i="8"/>
  <c r="E77" i="8"/>
  <c r="D77" i="8"/>
  <c r="P76" i="8"/>
  <c r="O76" i="8"/>
  <c r="N76" i="8"/>
  <c r="K76" i="8"/>
  <c r="L76" i="8" s="1"/>
  <c r="F76" i="8"/>
  <c r="E76" i="8"/>
  <c r="D76" i="8"/>
  <c r="N75" i="8"/>
  <c r="O75" i="8" s="1"/>
  <c r="P75" i="8" s="1"/>
  <c r="K75" i="8"/>
  <c r="L75" i="8" s="1"/>
  <c r="F75" i="8"/>
  <c r="E75" i="8"/>
  <c r="D75" i="8"/>
  <c r="O74" i="8"/>
  <c r="P74" i="8" s="1"/>
  <c r="N74" i="8"/>
  <c r="K74" i="8"/>
  <c r="L74" i="8" s="1"/>
  <c r="F74" i="8"/>
  <c r="E74" i="8"/>
  <c r="D74" i="8"/>
  <c r="N73" i="8"/>
  <c r="O73" i="8" s="1"/>
  <c r="P73" i="8" s="1"/>
  <c r="L73" i="8"/>
  <c r="K73" i="8"/>
  <c r="G73" i="8"/>
  <c r="F73" i="8"/>
  <c r="E73" i="8"/>
  <c r="D73" i="8"/>
  <c r="N72" i="8"/>
  <c r="O72" i="8" s="1"/>
  <c r="P72" i="8" s="1"/>
  <c r="K72" i="8"/>
  <c r="G72" i="8" s="1"/>
  <c r="F72" i="8"/>
  <c r="E72" i="8"/>
  <c r="D72" i="8"/>
  <c r="O71" i="8"/>
  <c r="P71" i="8" s="1"/>
  <c r="N71" i="8"/>
  <c r="K71" i="8"/>
  <c r="G71" i="8" s="1"/>
  <c r="F71" i="8"/>
  <c r="E71" i="8"/>
  <c r="D71" i="8"/>
  <c r="N70" i="8"/>
  <c r="O70" i="8" s="1"/>
  <c r="P70" i="8" s="1"/>
  <c r="K70" i="8"/>
  <c r="G70" i="8" s="1"/>
  <c r="F70" i="8"/>
  <c r="E70" i="8"/>
  <c r="D70" i="8"/>
  <c r="O69" i="8"/>
  <c r="P69" i="8" s="1"/>
  <c r="N69" i="8"/>
  <c r="K69" i="8"/>
  <c r="L69" i="8" s="1"/>
  <c r="F69" i="8"/>
  <c r="E69" i="8"/>
  <c r="D69" i="8"/>
  <c r="P68" i="8"/>
  <c r="O68" i="8"/>
  <c r="N68" i="8"/>
  <c r="K68" i="8"/>
  <c r="L68" i="8" s="1"/>
  <c r="G68" i="8"/>
  <c r="F68" i="8"/>
  <c r="E68" i="8"/>
  <c r="D68" i="8"/>
  <c r="N67" i="8"/>
  <c r="O67" i="8" s="1"/>
  <c r="P67" i="8" s="1"/>
  <c r="K67" i="8"/>
  <c r="L67" i="8" s="1"/>
  <c r="G67" i="8"/>
  <c r="F67" i="8"/>
  <c r="E67" i="8"/>
  <c r="D67" i="8"/>
  <c r="O66" i="8"/>
  <c r="P66" i="8" s="1"/>
  <c r="N66" i="8"/>
  <c r="K66" i="8"/>
  <c r="L66" i="8" s="1"/>
  <c r="F66" i="8"/>
  <c r="E66" i="8"/>
  <c r="D66" i="8"/>
  <c r="N65" i="8"/>
  <c r="O65" i="8" s="1"/>
  <c r="P65" i="8" s="1"/>
  <c r="K65" i="8"/>
  <c r="L65" i="8" s="1"/>
  <c r="F65" i="8"/>
  <c r="E65" i="8"/>
  <c r="D65" i="8"/>
  <c r="N64" i="8"/>
  <c r="O64" i="8" s="1"/>
  <c r="P64" i="8" s="1"/>
  <c r="K64" i="8"/>
  <c r="G64" i="8" s="1"/>
  <c r="F64" i="8"/>
  <c r="E64" i="8"/>
  <c r="D64" i="8"/>
  <c r="O63" i="8"/>
  <c r="P63" i="8" s="1"/>
  <c r="N63" i="8"/>
  <c r="K63" i="8"/>
  <c r="G63" i="8" s="1"/>
  <c r="F63" i="8"/>
  <c r="E63" i="8"/>
  <c r="D63" i="8"/>
  <c r="N62" i="8"/>
  <c r="O62" i="8" s="1"/>
  <c r="P62" i="8" s="1"/>
  <c r="L62" i="8"/>
  <c r="K62" i="8"/>
  <c r="G62" i="8"/>
  <c r="F62" i="8"/>
  <c r="E62" i="8"/>
  <c r="D62" i="8"/>
  <c r="O61" i="8"/>
  <c r="P61" i="8" s="1"/>
  <c r="N61" i="8"/>
  <c r="K61" i="8"/>
  <c r="L61" i="8" s="1"/>
  <c r="F61" i="8"/>
  <c r="E61" i="8"/>
  <c r="D61" i="8"/>
  <c r="P60" i="8"/>
  <c r="O60" i="8"/>
  <c r="N60" i="8"/>
  <c r="K60" i="8"/>
  <c r="G60" i="8" s="1"/>
  <c r="F60" i="8"/>
  <c r="E60" i="8"/>
  <c r="D60" i="8"/>
  <c r="N59" i="8"/>
  <c r="O59" i="8" s="1"/>
  <c r="P59" i="8" s="1"/>
  <c r="K59" i="8"/>
  <c r="L59" i="8" s="1"/>
  <c r="G59" i="8"/>
  <c r="F59" i="8"/>
  <c r="E59" i="8"/>
  <c r="D59" i="8"/>
  <c r="O58" i="8"/>
  <c r="P58" i="8" s="1"/>
  <c r="N58" i="8"/>
  <c r="K58" i="8"/>
  <c r="L58" i="8" s="1"/>
  <c r="F58" i="8"/>
  <c r="E58" i="8"/>
  <c r="D58" i="8"/>
  <c r="N57" i="8"/>
  <c r="O57" i="8" s="1"/>
  <c r="P57" i="8" s="1"/>
  <c r="K57" i="8"/>
  <c r="L57" i="8" s="1"/>
  <c r="G57" i="8"/>
  <c r="F57" i="8"/>
  <c r="E57" i="8"/>
  <c r="D57" i="8"/>
  <c r="N56" i="8"/>
  <c r="O56" i="8" s="1"/>
  <c r="P56" i="8" s="1"/>
  <c r="K56" i="8"/>
  <c r="G56" i="8" s="1"/>
  <c r="F56" i="8"/>
  <c r="E56" i="8"/>
  <c r="D56" i="8"/>
  <c r="O55" i="8"/>
  <c r="P55" i="8" s="1"/>
  <c r="N55" i="8"/>
  <c r="L55" i="8"/>
  <c r="K55" i="8"/>
  <c r="G55" i="8" s="1"/>
  <c r="F55" i="8"/>
  <c r="E55" i="8"/>
  <c r="D55" i="8"/>
  <c r="N54" i="8"/>
  <c r="O54" i="8" s="1"/>
  <c r="P54" i="8" s="1"/>
  <c r="L54" i="8"/>
  <c r="K54" i="8"/>
  <c r="G54" i="8"/>
  <c r="F54" i="8"/>
  <c r="E54" i="8"/>
  <c r="D54" i="8"/>
  <c r="O53" i="8"/>
  <c r="P53" i="8" s="1"/>
  <c r="N53" i="8"/>
  <c r="K53" i="8"/>
  <c r="L53" i="8" s="1"/>
  <c r="F53" i="8"/>
  <c r="E53" i="8"/>
  <c r="D53" i="8"/>
  <c r="P52" i="8"/>
  <c r="O52" i="8"/>
  <c r="N52" i="8"/>
  <c r="K52" i="8"/>
  <c r="G52" i="8" s="1"/>
  <c r="F52" i="8"/>
  <c r="E52" i="8"/>
  <c r="D52" i="8"/>
  <c r="N51" i="8"/>
  <c r="O51" i="8" s="1"/>
  <c r="P51" i="8" s="1"/>
  <c r="K51" i="8"/>
  <c r="L51" i="8" s="1"/>
  <c r="G51" i="8"/>
  <c r="F51" i="8"/>
  <c r="E51" i="8"/>
  <c r="D51" i="8"/>
  <c r="O50" i="8"/>
  <c r="P50" i="8" s="1"/>
  <c r="N50" i="8"/>
  <c r="K50" i="8"/>
  <c r="L50" i="8" s="1"/>
  <c r="F50" i="8"/>
  <c r="E50" i="8"/>
  <c r="D50" i="8"/>
  <c r="N49" i="8"/>
  <c r="O49" i="8" s="1"/>
  <c r="P49" i="8" s="1"/>
  <c r="K49" i="8"/>
  <c r="L49" i="8" s="1"/>
  <c r="F49" i="8"/>
  <c r="E49" i="8"/>
  <c r="D49" i="8"/>
  <c r="N48" i="8"/>
  <c r="O48" i="8" s="1"/>
  <c r="P48" i="8" s="1"/>
  <c r="K48" i="8"/>
  <c r="G48" i="8" s="1"/>
  <c r="F48" i="8"/>
  <c r="E48" i="8"/>
  <c r="D48" i="8"/>
  <c r="O47" i="8"/>
  <c r="P47" i="8" s="1"/>
  <c r="N47" i="8"/>
  <c r="K47" i="8"/>
  <c r="G47" i="8" s="1"/>
  <c r="F47" i="8"/>
  <c r="E47" i="8"/>
  <c r="D47" i="8"/>
  <c r="N46" i="8"/>
  <c r="O46" i="8" s="1"/>
  <c r="P46" i="8" s="1"/>
  <c r="L46" i="8"/>
  <c r="K46" i="8"/>
  <c r="G46" i="8"/>
  <c r="F46" i="8"/>
  <c r="E46" i="8"/>
  <c r="D46" i="8"/>
  <c r="O45" i="8"/>
  <c r="P45" i="8" s="1"/>
  <c r="N45" i="8"/>
  <c r="K45" i="8"/>
  <c r="L45" i="8" s="1"/>
  <c r="F45" i="8"/>
  <c r="E45" i="8"/>
  <c r="D45" i="8"/>
  <c r="P44" i="8"/>
  <c r="O44" i="8"/>
  <c r="N44" i="8"/>
  <c r="K44" i="8"/>
  <c r="G44" i="8" s="1"/>
  <c r="F44" i="8"/>
  <c r="E44" i="8"/>
  <c r="D44" i="8"/>
  <c r="N43" i="8"/>
  <c r="O43" i="8" s="1"/>
  <c r="P43" i="8" s="1"/>
  <c r="K43" i="8"/>
  <c r="L43" i="8" s="1"/>
  <c r="G43" i="8"/>
  <c r="F43" i="8"/>
  <c r="E43" i="8"/>
  <c r="D43" i="8"/>
  <c r="O42" i="8"/>
  <c r="P42" i="8" s="1"/>
  <c r="N42" i="8"/>
  <c r="K42" i="8"/>
  <c r="L42" i="8" s="1"/>
  <c r="F42" i="8"/>
  <c r="E42" i="8"/>
  <c r="D42" i="8"/>
  <c r="N41" i="8"/>
  <c r="O41" i="8" s="1"/>
  <c r="P41" i="8" s="1"/>
  <c r="K41" i="8"/>
  <c r="L41" i="8" s="1"/>
  <c r="G41" i="8"/>
  <c r="F41" i="8"/>
  <c r="E41" i="8"/>
  <c r="D41" i="8"/>
  <c r="N40" i="8"/>
  <c r="O40" i="8" s="1"/>
  <c r="P40" i="8" s="1"/>
  <c r="K40" i="8"/>
  <c r="G40" i="8" s="1"/>
  <c r="F40" i="8"/>
  <c r="E40" i="8"/>
  <c r="D40" i="8"/>
  <c r="O39" i="8"/>
  <c r="P39" i="8" s="1"/>
  <c r="N39" i="8"/>
  <c r="L39" i="8"/>
  <c r="K39" i="8"/>
  <c r="G39" i="8" s="1"/>
  <c r="F39" i="8"/>
  <c r="E39" i="8"/>
  <c r="D39" i="8"/>
  <c r="N38" i="8"/>
  <c r="O38" i="8" s="1"/>
  <c r="P38" i="8" s="1"/>
  <c r="L38" i="8"/>
  <c r="K38" i="8"/>
  <c r="G38" i="8"/>
  <c r="F38" i="8"/>
  <c r="E38" i="8"/>
  <c r="D38" i="8"/>
  <c r="O37" i="8"/>
  <c r="P37" i="8" s="1"/>
  <c r="N37" i="8"/>
  <c r="K37" i="8"/>
  <c r="L37" i="8" s="1"/>
  <c r="F37" i="8"/>
  <c r="E37" i="8"/>
  <c r="D37" i="8"/>
  <c r="P36" i="8"/>
  <c r="O36" i="8"/>
  <c r="N36" i="8"/>
  <c r="K36" i="8"/>
  <c r="G36" i="8" s="1"/>
  <c r="F36" i="8"/>
  <c r="E36" i="8"/>
  <c r="D36" i="8"/>
  <c r="N35" i="8"/>
  <c r="O35" i="8" s="1"/>
  <c r="P35" i="8" s="1"/>
  <c r="K35" i="8"/>
  <c r="L35" i="8" s="1"/>
  <c r="G35" i="8"/>
  <c r="F35" i="8"/>
  <c r="E35" i="8"/>
  <c r="D35" i="8"/>
  <c r="O34" i="8"/>
  <c r="P34" i="8" s="1"/>
  <c r="N34" i="8"/>
  <c r="K34" i="8"/>
  <c r="L34" i="8" s="1"/>
  <c r="F34" i="8"/>
  <c r="E34" i="8"/>
  <c r="D34" i="8"/>
  <c r="P33" i="8"/>
  <c r="O33" i="8"/>
  <c r="N33" i="8"/>
  <c r="L33" i="8"/>
  <c r="K33" i="8"/>
  <c r="G33" i="8"/>
  <c r="F33" i="8"/>
  <c r="E33" i="8"/>
  <c r="D33" i="8"/>
  <c r="N32" i="8"/>
  <c r="O32" i="8" s="1"/>
  <c r="P32" i="8" s="1"/>
  <c r="K32" i="8"/>
  <c r="G32" i="8" s="1"/>
  <c r="F32" i="8"/>
  <c r="E32" i="8"/>
  <c r="D32" i="8"/>
  <c r="O31" i="8"/>
  <c r="P31" i="8" s="1"/>
  <c r="N31" i="8"/>
  <c r="K31" i="8"/>
  <c r="G31" i="8" s="1"/>
  <c r="F31" i="8"/>
  <c r="E31" i="8"/>
  <c r="D31" i="8"/>
  <c r="N30" i="8"/>
  <c r="O30" i="8" s="1"/>
  <c r="P30" i="8" s="1"/>
  <c r="K30" i="8"/>
  <c r="G30" i="8" s="1"/>
  <c r="F30" i="8"/>
  <c r="E30" i="8"/>
  <c r="D30" i="8"/>
  <c r="O29" i="8"/>
  <c r="P29" i="8" s="1"/>
  <c r="N29" i="8"/>
  <c r="K29" i="8"/>
  <c r="L29" i="8" s="1"/>
  <c r="F29" i="8"/>
  <c r="E29" i="8"/>
  <c r="D29" i="8"/>
  <c r="P28" i="8"/>
  <c r="O28" i="8"/>
  <c r="N28" i="8"/>
  <c r="K28" i="8"/>
  <c r="G28" i="8" s="1"/>
  <c r="F28" i="8"/>
  <c r="E28" i="8"/>
  <c r="D28" i="8"/>
  <c r="N27" i="8"/>
  <c r="O27" i="8" s="1"/>
  <c r="P27" i="8" s="1"/>
  <c r="L27" i="8"/>
  <c r="K27" i="8"/>
  <c r="G27" i="8"/>
  <c r="F27" i="8"/>
  <c r="E27" i="8"/>
  <c r="D27" i="8"/>
  <c r="O26" i="8"/>
  <c r="P26" i="8" s="1"/>
  <c r="N26" i="8"/>
  <c r="K26" i="8"/>
  <c r="L26" i="8" s="1"/>
  <c r="F26" i="8"/>
  <c r="E26" i="8"/>
  <c r="D26" i="8"/>
  <c r="P25" i="8"/>
  <c r="O25" i="8"/>
  <c r="N25" i="8"/>
  <c r="K25" i="8"/>
  <c r="L25" i="8" s="1"/>
  <c r="F25" i="8"/>
  <c r="E25" i="8"/>
  <c r="D25" i="8"/>
  <c r="N24" i="8"/>
  <c r="O24" i="8" s="1"/>
  <c r="P24" i="8" s="1"/>
  <c r="K24" i="8"/>
  <c r="G24" i="8" s="1"/>
  <c r="F24" i="8"/>
  <c r="E24" i="8"/>
  <c r="D24" i="8"/>
  <c r="O23" i="8"/>
  <c r="P23" i="8" s="1"/>
  <c r="N23" i="8"/>
  <c r="L23" i="8"/>
  <c r="K23" i="8"/>
  <c r="G23" i="8" s="1"/>
  <c r="F23" i="8"/>
  <c r="E23" i="8"/>
  <c r="D23" i="8"/>
  <c r="N22" i="8"/>
  <c r="O22" i="8" s="1"/>
  <c r="P22" i="8" s="1"/>
  <c r="K22" i="8"/>
  <c r="L22" i="8" s="1"/>
  <c r="G22" i="8"/>
  <c r="F22" i="8"/>
  <c r="E22" i="8"/>
  <c r="D22" i="8"/>
  <c r="O21" i="8"/>
  <c r="P21" i="8" s="1"/>
  <c r="N21" i="8"/>
  <c r="K21" i="8"/>
  <c r="L21" i="8" s="1"/>
  <c r="F21" i="8"/>
  <c r="E21" i="8"/>
  <c r="D21" i="8"/>
  <c r="P20" i="8"/>
  <c r="O20" i="8"/>
  <c r="N20" i="8"/>
  <c r="K20" i="8"/>
  <c r="G20" i="8" s="1"/>
  <c r="F20" i="8"/>
  <c r="E20" i="8"/>
  <c r="D20" i="8"/>
  <c r="N19" i="8"/>
  <c r="O19" i="8" s="1"/>
  <c r="P19" i="8" s="1"/>
  <c r="K19" i="8"/>
  <c r="L19" i="8" s="1"/>
  <c r="F19" i="8"/>
  <c r="E19" i="8"/>
  <c r="D19" i="8"/>
  <c r="O18" i="8"/>
  <c r="P18" i="8" s="1"/>
  <c r="N18" i="8"/>
  <c r="K18" i="8"/>
  <c r="L18" i="8" s="1"/>
  <c r="F18" i="8"/>
  <c r="E18" i="8"/>
  <c r="D18" i="8"/>
  <c r="P17" i="8"/>
  <c r="O17" i="8"/>
  <c r="N17" i="8"/>
  <c r="L17" i="8"/>
  <c r="K17" i="8"/>
  <c r="G17" i="8"/>
  <c r="F17" i="8"/>
  <c r="E17" i="8"/>
  <c r="D17" i="8"/>
  <c r="N16" i="8"/>
  <c r="O16" i="8" s="1"/>
  <c r="P16" i="8" s="1"/>
  <c r="K16" i="8"/>
  <c r="G16" i="8" s="1"/>
  <c r="F16" i="8"/>
  <c r="E16" i="8"/>
  <c r="D16" i="8"/>
  <c r="O15" i="8"/>
  <c r="P15" i="8" s="1"/>
  <c r="N15" i="8"/>
  <c r="K15" i="8"/>
  <c r="G15" i="8" s="1"/>
  <c r="F15" i="8"/>
  <c r="E15" i="8"/>
  <c r="D15" i="8"/>
  <c r="N14" i="8"/>
  <c r="O14" i="8" s="1"/>
  <c r="P14" i="8" s="1"/>
  <c r="K14" i="8"/>
  <c r="L14" i="8" s="1"/>
  <c r="G14" i="8"/>
  <c r="F14" i="8"/>
  <c r="E14" i="8"/>
  <c r="D14" i="8"/>
  <c r="O13" i="8"/>
  <c r="P13" i="8" s="1"/>
  <c r="N13" i="8"/>
  <c r="K13" i="8"/>
  <c r="L13" i="8" s="1"/>
  <c r="F13" i="8"/>
  <c r="E13" i="8"/>
  <c r="D13" i="8"/>
  <c r="P12" i="8"/>
  <c r="O12" i="8"/>
  <c r="N12" i="8"/>
  <c r="L12" i="8"/>
  <c r="K12" i="8"/>
  <c r="G12" i="8" s="1"/>
  <c r="F12" i="8"/>
  <c r="E12" i="8"/>
  <c r="D12" i="8"/>
  <c r="N11" i="8"/>
  <c r="O11" i="8" s="1"/>
  <c r="P11" i="8" s="1"/>
  <c r="L11" i="8"/>
  <c r="K11" i="8"/>
  <c r="G11" i="8"/>
  <c r="F11" i="8"/>
  <c r="E11" i="8"/>
  <c r="D11" i="8"/>
  <c r="O10" i="8"/>
  <c r="P10" i="8" s="1"/>
  <c r="N10" i="8"/>
  <c r="K10" i="8"/>
  <c r="L10" i="8" s="1"/>
  <c r="F10" i="8"/>
  <c r="E10" i="8"/>
  <c r="D10" i="8"/>
  <c r="P9" i="8"/>
  <c r="O9" i="8"/>
  <c r="N9" i="8"/>
  <c r="K9" i="8"/>
  <c r="L9" i="8" s="1"/>
  <c r="F9" i="8"/>
  <c r="E9" i="8"/>
  <c r="D9" i="8"/>
  <c r="N8" i="8"/>
  <c r="O8" i="8" s="1"/>
  <c r="P8" i="8" s="1"/>
  <c r="K8" i="8"/>
  <c r="G8" i="8" s="1"/>
  <c r="F8" i="8"/>
  <c r="E8" i="8"/>
  <c r="D8" i="8"/>
  <c r="O7" i="8"/>
  <c r="P7" i="8" s="1"/>
  <c r="N7" i="8"/>
  <c r="K7" i="8"/>
  <c r="G7" i="8" s="1"/>
  <c r="F7" i="8"/>
  <c r="E7" i="8"/>
  <c r="D7" i="8"/>
  <c r="N6" i="8"/>
  <c r="O6" i="8" s="1"/>
  <c r="P6" i="8" s="1"/>
  <c r="L6" i="8"/>
  <c r="K6" i="8"/>
  <c r="G6" i="8"/>
  <c r="F6" i="8"/>
  <c r="E6" i="8"/>
  <c r="D6" i="8"/>
  <c r="O5" i="8"/>
  <c r="P5" i="8" s="1"/>
  <c r="N5" i="8"/>
  <c r="K5" i="8"/>
  <c r="L5" i="8" s="1"/>
  <c r="F5" i="8"/>
  <c r="E5" i="8"/>
  <c r="D5" i="8"/>
  <c r="P4" i="8"/>
  <c r="O4" i="8"/>
  <c r="N4" i="8"/>
  <c r="K4" i="8"/>
  <c r="G4" i="8" s="1"/>
  <c r="F4" i="8"/>
  <c r="E4" i="8"/>
  <c r="D4" i="8"/>
  <c r="N3" i="8"/>
  <c r="O3" i="8" s="1"/>
  <c r="P3" i="8" s="1"/>
  <c r="K3" i="8"/>
  <c r="L3" i="8" s="1"/>
  <c r="F3" i="8"/>
  <c r="E3" i="8"/>
  <c r="D3" i="8"/>
  <c r="O2" i="8"/>
  <c r="P2" i="8" s="1"/>
  <c r="N2" i="8"/>
  <c r="K2" i="8"/>
  <c r="L2" i="8" s="1"/>
  <c r="F2" i="8"/>
  <c r="E2" i="8"/>
  <c r="D2" i="8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I310" i="6"/>
  <c r="H310" i="6"/>
  <c r="G310" i="6"/>
  <c r="I309" i="6"/>
  <c r="H309" i="6"/>
  <c r="G309" i="6"/>
  <c r="I308" i="6"/>
  <c r="H308" i="6"/>
  <c r="G308" i="6"/>
  <c r="I307" i="6"/>
  <c r="H307" i="6"/>
  <c r="G307" i="6"/>
  <c r="I306" i="6"/>
  <c r="H306" i="6"/>
  <c r="G306" i="6"/>
  <c r="I305" i="6"/>
  <c r="H305" i="6"/>
  <c r="G305" i="6"/>
  <c r="I304" i="6"/>
  <c r="H304" i="6"/>
  <c r="G304" i="6"/>
  <c r="I303" i="6"/>
  <c r="H303" i="6"/>
  <c r="G303" i="6"/>
  <c r="I302" i="6"/>
  <c r="H302" i="6"/>
  <c r="G302" i="6"/>
  <c r="I301" i="6"/>
  <c r="H301" i="6"/>
  <c r="G301" i="6"/>
  <c r="I300" i="6"/>
  <c r="H300" i="6"/>
  <c r="G300" i="6"/>
  <c r="I299" i="6"/>
  <c r="H299" i="6"/>
  <c r="G299" i="6"/>
  <c r="I298" i="6"/>
  <c r="H298" i="6"/>
  <c r="G298" i="6"/>
  <c r="I297" i="6"/>
  <c r="H297" i="6"/>
  <c r="G297" i="6"/>
  <c r="I296" i="6"/>
  <c r="H296" i="6"/>
  <c r="G296" i="6"/>
  <c r="I295" i="6"/>
  <c r="H295" i="6"/>
  <c r="G295" i="6"/>
  <c r="I294" i="6"/>
  <c r="H294" i="6"/>
  <c r="G294" i="6"/>
  <c r="I293" i="6"/>
  <c r="H293" i="6"/>
  <c r="G293" i="6"/>
  <c r="I292" i="6"/>
  <c r="H292" i="6"/>
  <c r="G292" i="6"/>
  <c r="I291" i="6"/>
  <c r="H291" i="6"/>
  <c r="G291" i="6"/>
  <c r="I290" i="6"/>
  <c r="H290" i="6"/>
  <c r="G290" i="6"/>
  <c r="I289" i="6"/>
  <c r="H289" i="6"/>
  <c r="G289" i="6"/>
  <c r="I288" i="6"/>
  <c r="H288" i="6"/>
  <c r="G288" i="6"/>
  <c r="I287" i="6"/>
  <c r="H287" i="6"/>
  <c r="G287" i="6"/>
  <c r="I286" i="6"/>
  <c r="H286" i="6"/>
  <c r="G286" i="6"/>
  <c r="I285" i="6"/>
  <c r="H285" i="6"/>
  <c r="G285" i="6"/>
  <c r="I284" i="6"/>
  <c r="H284" i="6"/>
  <c r="G284" i="6"/>
  <c r="I283" i="6"/>
  <c r="H283" i="6"/>
  <c r="G283" i="6"/>
  <c r="I282" i="6"/>
  <c r="H282" i="6"/>
  <c r="G282" i="6"/>
  <c r="I281" i="6"/>
  <c r="H281" i="6"/>
  <c r="G281" i="6"/>
  <c r="I280" i="6"/>
  <c r="H280" i="6"/>
  <c r="G280" i="6"/>
  <c r="I279" i="6"/>
  <c r="H279" i="6"/>
  <c r="G279" i="6"/>
  <c r="I278" i="6"/>
  <c r="H278" i="6"/>
  <c r="G278" i="6"/>
  <c r="I277" i="6"/>
  <c r="H277" i="6"/>
  <c r="G277" i="6"/>
  <c r="I276" i="6"/>
  <c r="H276" i="6"/>
  <c r="G276" i="6"/>
  <c r="I275" i="6"/>
  <c r="H275" i="6"/>
  <c r="G275" i="6"/>
  <c r="I274" i="6"/>
  <c r="H274" i="6"/>
  <c r="G274" i="6"/>
  <c r="I273" i="6"/>
  <c r="H273" i="6"/>
  <c r="G273" i="6"/>
  <c r="I272" i="6"/>
  <c r="H272" i="6"/>
  <c r="G272" i="6"/>
  <c r="I271" i="6"/>
  <c r="H271" i="6"/>
  <c r="G271" i="6"/>
  <c r="I270" i="6"/>
  <c r="H270" i="6"/>
  <c r="G270" i="6"/>
  <c r="I269" i="6"/>
  <c r="H269" i="6"/>
  <c r="G269" i="6"/>
  <c r="I268" i="6"/>
  <c r="H268" i="6"/>
  <c r="G268" i="6"/>
  <c r="I267" i="6"/>
  <c r="H267" i="6"/>
  <c r="G267" i="6"/>
  <c r="I266" i="6"/>
  <c r="H266" i="6"/>
  <c r="G266" i="6"/>
  <c r="I265" i="6"/>
  <c r="H265" i="6"/>
  <c r="G265" i="6"/>
  <c r="I264" i="6"/>
  <c r="H264" i="6"/>
  <c r="G264" i="6"/>
  <c r="I263" i="6"/>
  <c r="H263" i="6"/>
  <c r="G263" i="6"/>
  <c r="I262" i="6"/>
  <c r="H262" i="6"/>
  <c r="G262" i="6"/>
  <c r="I261" i="6"/>
  <c r="H261" i="6"/>
  <c r="G261" i="6"/>
  <c r="I260" i="6"/>
  <c r="H260" i="6"/>
  <c r="G260" i="6"/>
  <c r="I259" i="6"/>
  <c r="H259" i="6"/>
  <c r="G259" i="6"/>
  <c r="I258" i="6"/>
  <c r="H258" i="6"/>
  <c r="G258" i="6"/>
  <c r="I257" i="6"/>
  <c r="H257" i="6"/>
  <c r="G257" i="6"/>
  <c r="I256" i="6"/>
  <c r="H256" i="6"/>
  <c r="G256" i="6"/>
  <c r="I255" i="6"/>
  <c r="H255" i="6"/>
  <c r="G255" i="6"/>
  <c r="I254" i="6"/>
  <c r="H254" i="6"/>
  <c r="G254" i="6"/>
  <c r="I253" i="6"/>
  <c r="H253" i="6"/>
  <c r="G253" i="6"/>
  <c r="I252" i="6"/>
  <c r="H252" i="6"/>
  <c r="G252" i="6"/>
  <c r="I251" i="6"/>
  <c r="H251" i="6"/>
  <c r="G251" i="6"/>
  <c r="I250" i="6"/>
  <c r="H250" i="6"/>
  <c r="G250" i="6"/>
  <c r="I249" i="6"/>
  <c r="H249" i="6"/>
  <c r="G249" i="6"/>
  <c r="I248" i="6"/>
  <c r="H248" i="6"/>
  <c r="G248" i="6"/>
  <c r="I247" i="6"/>
  <c r="H247" i="6"/>
  <c r="G247" i="6"/>
  <c r="I246" i="6"/>
  <c r="H246" i="6"/>
  <c r="G246" i="6"/>
  <c r="I245" i="6"/>
  <c r="H245" i="6"/>
  <c r="G245" i="6"/>
  <c r="I244" i="6"/>
  <c r="H244" i="6"/>
  <c r="G244" i="6"/>
  <c r="I243" i="6"/>
  <c r="H243" i="6"/>
  <c r="G243" i="6"/>
  <c r="I242" i="6"/>
  <c r="H242" i="6"/>
  <c r="G242" i="6"/>
  <c r="I241" i="6"/>
  <c r="H241" i="6"/>
  <c r="G241" i="6"/>
  <c r="I240" i="6"/>
  <c r="H240" i="6"/>
  <c r="G240" i="6"/>
  <c r="I239" i="6"/>
  <c r="H239" i="6"/>
  <c r="G239" i="6"/>
  <c r="I238" i="6"/>
  <c r="H238" i="6"/>
  <c r="G238" i="6"/>
  <c r="I237" i="6"/>
  <c r="H237" i="6"/>
  <c r="G237" i="6"/>
  <c r="I236" i="6"/>
  <c r="H236" i="6"/>
  <c r="G236" i="6"/>
  <c r="I235" i="6"/>
  <c r="H235" i="6"/>
  <c r="G235" i="6"/>
  <c r="I234" i="6"/>
  <c r="H234" i="6"/>
  <c r="G234" i="6"/>
  <c r="I233" i="6"/>
  <c r="H233" i="6"/>
  <c r="G233" i="6"/>
  <c r="I232" i="6"/>
  <c r="H232" i="6"/>
  <c r="G232" i="6"/>
  <c r="I231" i="6"/>
  <c r="H231" i="6"/>
  <c r="G231" i="6"/>
  <c r="I230" i="6"/>
  <c r="H230" i="6"/>
  <c r="G230" i="6"/>
  <c r="I229" i="6"/>
  <c r="H229" i="6"/>
  <c r="G229" i="6"/>
  <c r="I228" i="6"/>
  <c r="H228" i="6"/>
  <c r="G228" i="6"/>
  <c r="I227" i="6"/>
  <c r="H227" i="6"/>
  <c r="G227" i="6"/>
  <c r="I226" i="6"/>
  <c r="H226" i="6"/>
  <c r="G226" i="6"/>
  <c r="I225" i="6"/>
  <c r="H225" i="6"/>
  <c r="G225" i="6"/>
  <c r="I224" i="6"/>
  <c r="H224" i="6"/>
  <c r="G224" i="6"/>
  <c r="I223" i="6"/>
  <c r="H223" i="6"/>
  <c r="G223" i="6"/>
  <c r="I222" i="6"/>
  <c r="H222" i="6"/>
  <c r="G222" i="6"/>
  <c r="I221" i="6"/>
  <c r="H221" i="6"/>
  <c r="G221" i="6"/>
  <c r="I220" i="6"/>
  <c r="H220" i="6"/>
  <c r="G220" i="6"/>
  <c r="I219" i="6"/>
  <c r="H219" i="6"/>
  <c r="G219" i="6"/>
  <c r="I218" i="6"/>
  <c r="H218" i="6"/>
  <c r="G218" i="6"/>
  <c r="I217" i="6"/>
  <c r="H217" i="6"/>
  <c r="G217" i="6"/>
  <c r="I216" i="6"/>
  <c r="H216" i="6"/>
  <c r="G216" i="6"/>
  <c r="I215" i="6"/>
  <c r="H215" i="6"/>
  <c r="G215" i="6"/>
  <c r="I214" i="6"/>
  <c r="H214" i="6"/>
  <c r="G214" i="6"/>
  <c r="I213" i="6"/>
  <c r="H213" i="6"/>
  <c r="G213" i="6"/>
  <c r="I212" i="6"/>
  <c r="H212" i="6"/>
  <c r="G212" i="6"/>
  <c r="I211" i="6"/>
  <c r="H211" i="6"/>
  <c r="G211" i="6"/>
  <c r="I210" i="6"/>
  <c r="H210" i="6"/>
  <c r="G210" i="6"/>
  <c r="I209" i="6"/>
  <c r="H209" i="6"/>
  <c r="G209" i="6"/>
  <c r="I208" i="6"/>
  <c r="H208" i="6"/>
  <c r="G208" i="6"/>
  <c r="I207" i="6"/>
  <c r="H207" i="6"/>
  <c r="G207" i="6"/>
  <c r="I206" i="6"/>
  <c r="H206" i="6"/>
  <c r="G206" i="6"/>
  <c r="I205" i="6"/>
  <c r="H205" i="6"/>
  <c r="G205" i="6"/>
  <c r="I204" i="6"/>
  <c r="H204" i="6"/>
  <c r="G204" i="6"/>
  <c r="I203" i="6"/>
  <c r="H203" i="6"/>
  <c r="G203" i="6"/>
  <c r="I202" i="6"/>
  <c r="H202" i="6"/>
  <c r="G202" i="6"/>
  <c r="I201" i="6"/>
  <c r="H201" i="6"/>
  <c r="G201" i="6"/>
  <c r="I200" i="6"/>
  <c r="H200" i="6"/>
  <c r="G200" i="6"/>
  <c r="I199" i="6"/>
  <c r="H199" i="6"/>
  <c r="G199" i="6"/>
  <c r="I198" i="6"/>
  <c r="H198" i="6"/>
  <c r="G198" i="6"/>
  <c r="I197" i="6"/>
  <c r="H197" i="6"/>
  <c r="G197" i="6"/>
  <c r="I196" i="6"/>
  <c r="H196" i="6"/>
  <c r="G196" i="6"/>
  <c r="I195" i="6"/>
  <c r="H195" i="6"/>
  <c r="G195" i="6"/>
  <c r="I194" i="6"/>
  <c r="H194" i="6"/>
  <c r="G194" i="6"/>
  <c r="I193" i="6"/>
  <c r="H193" i="6"/>
  <c r="G193" i="6"/>
  <c r="I192" i="6"/>
  <c r="H192" i="6"/>
  <c r="G192" i="6"/>
  <c r="I191" i="6"/>
  <c r="H191" i="6"/>
  <c r="G191" i="6"/>
  <c r="I190" i="6"/>
  <c r="H190" i="6"/>
  <c r="G190" i="6"/>
  <c r="I189" i="6"/>
  <c r="H189" i="6"/>
  <c r="G189" i="6"/>
  <c r="I188" i="6"/>
  <c r="H188" i="6"/>
  <c r="G188" i="6"/>
  <c r="I187" i="6"/>
  <c r="H187" i="6"/>
  <c r="G187" i="6"/>
  <c r="I186" i="6"/>
  <c r="H186" i="6"/>
  <c r="G186" i="6"/>
  <c r="I185" i="6"/>
  <c r="H185" i="6"/>
  <c r="G185" i="6"/>
  <c r="I184" i="6"/>
  <c r="H184" i="6"/>
  <c r="G184" i="6"/>
  <c r="I183" i="6"/>
  <c r="H183" i="6"/>
  <c r="G183" i="6"/>
  <c r="I182" i="6"/>
  <c r="H182" i="6"/>
  <c r="G182" i="6"/>
  <c r="I181" i="6"/>
  <c r="H181" i="6"/>
  <c r="G181" i="6"/>
  <c r="I180" i="6"/>
  <c r="H180" i="6"/>
  <c r="G180" i="6"/>
  <c r="I179" i="6"/>
  <c r="H179" i="6"/>
  <c r="G179" i="6"/>
  <c r="I178" i="6"/>
  <c r="H178" i="6"/>
  <c r="G178" i="6"/>
  <c r="I177" i="6"/>
  <c r="H177" i="6"/>
  <c r="G177" i="6"/>
  <c r="I176" i="6"/>
  <c r="H176" i="6"/>
  <c r="G176" i="6"/>
  <c r="I175" i="6"/>
  <c r="H175" i="6"/>
  <c r="G175" i="6"/>
  <c r="I174" i="6"/>
  <c r="H174" i="6"/>
  <c r="G174" i="6"/>
  <c r="I173" i="6"/>
  <c r="H173" i="6"/>
  <c r="G173" i="6"/>
  <c r="I172" i="6"/>
  <c r="H172" i="6"/>
  <c r="G172" i="6"/>
  <c r="I171" i="6"/>
  <c r="H171" i="6"/>
  <c r="G171" i="6"/>
  <c r="I170" i="6"/>
  <c r="H170" i="6"/>
  <c r="G170" i="6"/>
  <c r="I169" i="6"/>
  <c r="H169" i="6"/>
  <c r="G169" i="6"/>
  <c r="I168" i="6"/>
  <c r="H168" i="6"/>
  <c r="G168" i="6"/>
  <c r="I167" i="6"/>
  <c r="H167" i="6"/>
  <c r="G167" i="6"/>
  <c r="I166" i="6"/>
  <c r="H166" i="6"/>
  <c r="G166" i="6"/>
  <c r="I165" i="6"/>
  <c r="H165" i="6"/>
  <c r="G165" i="6"/>
  <c r="I164" i="6"/>
  <c r="H164" i="6"/>
  <c r="G164" i="6"/>
  <c r="I163" i="6"/>
  <c r="H163" i="6"/>
  <c r="G163" i="6"/>
  <c r="I162" i="6"/>
  <c r="H162" i="6"/>
  <c r="G162" i="6"/>
  <c r="I161" i="6"/>
  <c r="H161" i="6"/>
  <c r="G161" i="6"/>
  <c r="I160" i="6"/>
  <c r="H160" i="6"/>
  <c r="G160" i="6"/>
  <c r="I159" i="6"/>
  <c r="H159" i="6"/>
  <c r="G159" i="6"/>
  <c r="I158" i="6"/>
  <c r="H158" i="6"/>
  <c r="G158" i="6"/>
  <c r="I157" i="6"/>
  <c r="H157" i="6"/>
  <c r="G157" i="6"/>
  <c r="I156" i="6"/>
  <c r="H156" i="6"/>
  <c r="G156" i="6"/>
  <c r="I155" i="6"/>
  <c r="H155" i="6"/>
  <c r="G155" i="6"/>
  <c r="I154" i="6"/>
  <c r="H154" i="6"/>
  <c r="G154" i="6"/>
  <c r="I153" i="6"/>
  <c r="H153" i="6"/>
  <c r="G153" i="6"/>
  <c r="I152" i="6"/>
  <c r="H152" i="6"/>
  <c r="G152" i="6"/>
  <c r="I151" i="6"/>
  <c r="H151" i="6"/>
  <c r="G151" i="6"/>
  <c r="I150" i="6"/>
  <c r="H150" i="6"/>
  <c r="G150" i="6"/>
  <c r="I149" i="6"/>
  <c r="H149" i="6"/>
  <c r="G149" i="6"/>
  <c r="I148" i="6"/>
  <c r="H148" i="6"/>
  <c r="G148" i="6"/>
  <c r="I147" i="6"/>
  <c r="H147" i="6"/>
  <c r="G147" i="6"/>
  <c r="I146" i="6"/>
  <c r="H146" i="6"/>
  <c r="G146" i="6"/>
  <c r="I145" i="6"/>
  <c r="H145" i="6"/>
  <c r="G145" i="6"/>
  <c r="I144" i="6"/>
  <c r="H144" i="6"/>
  <c r="G144" i="6"/>
  <c r="I143" i="6"/>
  <c r="H143" i="6"/>
  <c r="G143" i="6"/>
  <c r="I142" i="6"/>
  <c r="H142" i="6"/>
  <c r="G142" i="6"/>
  <c r="I141" i="6"/>
  <c r="H141" i="6"/>
  <c r="G141" i="6"/>
  <c r="I140" i="6"/>
  <c r="H140" i="6"/>
  <c r="G140" i="6"/>
  <c r="I139" i="6"/>
  <c r="H139" i="6"/>
  <c r="G139" i="6"/>
  <c r="I138" i="6"/>
  <c r="H138" i="6"/>
  <c r="G138" i="6"/>
  <c r="I137" i="6"/>
  <c r="H137" i="6"/>
  <c r="G137" i="6"/>
  <c r="I136" i="6"/>
  <c r="H136" i="6"/>
  <c r="G136" i="6"/>
  <c r="I135" i="6"/>
  <c r="H135" i="6"/>
  <c r="G135" i="6"/>
  <c r="I134" i="6"/>
  <c r="H134" i="6"/>
  <c r="G134" i="6"/>
  <c r="I133" i="6"/>
  <c r="H133" i="6"/>
  <c r="G133" i="6"/>
  <c r="I132" i="6"/>
  <c r="H132" i="6"/>
  <c r="G132" i="6"/>
  <c r="I131" i="6"/>
  <c r="H131" i="6"/>
  <c r="G131" i="6"/>
  <c r="I130" i="6"/>
  <c r="H130" i="6"/>
  <c r="G130" i="6"/>
  <c r="I129" i="6"/>
  <c r="H129" i="6"/>
  <c r="G129" i="6"/>
  <c r="I128" i="6"/>
  <c r="H128" i="6"/>
  <c r="G128" i="6"/>
  <c r="I127" i="6"/>
  <c r="H127" i="6"/>
  <c r="G127" i="6"/>
  <c r="I126" i="6"/>
  <c r="H126" i="6"/>
  <c r="G126" i="6"/>
  <c r="I125" i="6"/>
  <c r="H125" i="6"/>
  <c r="G125" i="6"/>
  <c r="I124" i="6"/>
  <c r="H124" i="6"/>
  <c r="G124" i="6"/>
  <c r="I123" i="6"/>
  <c r="H123" i="6"/>
  <c r="G123" i="6"/>
  <c r="I122" i="6"/>
  <c r="H122" i="6"/>
  <c r="G122" i="6"/>
  <c r="I121" i="6"/>
  <c r="H121" i="6"/>
  <c r="G121" i="6"/>
  <c r="I120" i="6"/>
  <c r="H120" i="6"/>
  <c r="G120" i="6"/>
  <c r="I119" i="6"/>
  <c r="H119" i="6"/>
  <c r="G119" i="6"/>
  <c r="I118" i="6"/>
  <c r="H118" i="6"/>
  <c r="G118" i="6"/>
  <c r="I117" i="6"/>
  <c r="H117" i="6"/>
  <c r="G117" i="6"/>
  <c r="I116" i="6"/>
  <c r="H116" i="6"/>
  <c r="G116" i="6"/>
  <c r="I115" i="6"/>
  <c r="H115" i="6"/>
  <c r="G115" i="6"/>
  <c r="I114" i="6"/>
  <c r="H114" i="6"/>
  <c r="G114" i="6"/>
  <c r="I113" i="6"/>
  <c r="H113" i="6"/>
  <c r="G113" i="6"/>
  <c r="I112" i="6"/>
  <c r="H112" i="6"/>
  <c r="G112" i="6"/>
  <c r="I111" i="6"/>
  <c r="H111" i="6"/>
  <c r="G111" i="6"/>
  <c r="I110" i="6"/>
  <c r="H110" i="6"/>
  <c r="G110" i="6"/>
  <c r="I109" i="6"/>
  <c r="H109" i="6"/>
  <c r="G109" i="6"/>
  <c r="I108" i="6"/>
  <c r="H108" i="6"/>
  <c r="G108" i="6"/>
  <c r="I107" i="6"/>
  <c r="H107" i="6"/>
  <c r="G107" i="6"/>
  <c r="I106" i="6"/>
  <c r="H106" i="6"/>
  <c r="G106" i="6"/>
  <c r="I105" i="6"/>
  <c r="H105" i="6"/>
  <c r="G105" i="6"/>
  <c r="I104" i="6"/>
  <c r="H104" i="6"/>
  <c r="G104" i="6"/>
  <c r="I103" i="6"/>
  <c r="H103" i="6"/>
  <c r="G103" i="6"/>
  <c r="I102" i="6"/>
  <c r="H102" i="6"/>
  <c r="G102" i="6"/>
  <c r="I101" i="6"/>
  <c r="H101" i="6"/>
  <c r="G101" i="6"/>
  <c r="I100" i="6"/>
  <c r="H100" i="6"/>
  <c r="G100" i="6"/>
  <c r="I99" i="6"/>
  <c r="H99" i="6"/>
  <c r="G99" i="6"/>
  <c r="I98" i="6"/>
  <c r="H98" i="6"/>
  <c r="G98" i="6"/>
  <c r="I97" i="6"/>
  <c r="H97" i="6"/>
  <c r="G97" i="6"/>
  <c r="N96" i="6"/>
  <c r="I96" i="6"/>
  <c r="H96" i="6"/>
  <c r="G96" i="6"/>
  <c r="N95" i="6"/>
  <c r="I95" i="6"/>
  <c r="H95" i="6"/>
  <c r="G95" i="6"/>
  <c r="N94" i="6"/>
  <c r="I94" i="6"/>
  <c r="H94" i="6"/>
  <c r="G94" i="6"/>
  <c r="N93" i="6"/>
  <c r="I93" i="6"/>
  <c r="H93" i="6"/>
  <c r="G93" i="6"/>
  <c r="N92" i="6"/>
  <c r="I92" i="6"/>
  <c r="H92" i="6"/>
  <c r="G92" i="6"/>
  <c r="N91" i="6"/>
  <c r="I91" i="6"/>
  <c r="H91" i="6"/>
  <c r="G91" i="6"/>
  <c r="N90" i="6"/>
  <c r="I90" i="6"/>
  <c r="H90" i="6"/>
  <c r="G90" i="6"/>
  <c r="N89" i="6"/>
  <c r="I89" i="6"/>
  <c r="H89" i="6"/>
  <c r="G89" i="6"/>
  <c r="N88" i="6"/>
  <c r="I88" i="6"/>
  <c r="H88" i="6"/>
  <c r="G88" i="6"/>
  <c r="N87" i="6"/>
  <c r="I87" i="6"/>
  <c r="H87" i="6"/>
  <c r="G87" i="6"/>
  <c r="N86" i="6"/>
  <c r="I86" i="6"/>
  <c r="H86" i="6"/>
  <c r="G86" i="6"/>
  <c r="N85" i="6"/>
  <c r="I85" i="6"/>
  <c r="H85" i="6"/>
  <c r="G85" i="6"/>
  <c r="N84" i="6"/>
  <c r="I84" i="6"/>
  <c r="H84" i="6"/>
  <c r="G84" i="6"/>
  <c r="N83" i="6"/>
  <c r="I83" i="6"/>
  <c r="H83" i="6"/>
  <c r="G83" i="6"/>
  <c r="N82" i="6"/>
  <c r="I82" i="6"/>
  <c r="H82" i="6"/>
  <c r="G82" i="6"/>
  <c r="N81" i="6"/>
  <c r="I81" i="6"/>
  <c r="H81" i="6"/>
  <c r="G81" i="6"/>
  <c r="N80" i="6"/>
  <c r="I80" i="6"/>
  <c r="H80" i="6"/>
  <c r="G80" i="6"/>
  <c r="N79" i="6"/>
  <c r="I79" i="6"/>
  <c r="H79" i="6"/>
  <c r="G79" i="6"/>
  <c r="N78" i="6"/>
  <c r="I78" i="6"/>
  <c r="H78" i="6"/>
  <c r="G78" i="6"/>
  <c r="N77" i="6"/>
  <c r="I77" i="6"/>
  <c r="H77" i="6"/>
  <c r="G77" i="6"/>
  <c r="N76" i="6"/>
  <c r="I76" i="6"/>
  <c r="H76" i="6"/>
  <c r="G76" i="6"/>
  <c r="N75" i="6"/>
  <c r="I75" i="6"/>
  <c r="H75" i="6"/>
  <c r="G75" i="6"/>
  <c r="N74" i="6"/>
  <c r="I74" i="6"/>
  <c r="H74" i="6"/>
  <c r="G74" i="6"/>
  <c r="N73" i="6"/>
  <c r="I73" i="6"/>
  <c r="H73" i="6"/>
  <c r="G73" i="6"/>
  <c r="N72" i="6"/>
  <c r="I72" i="6"/>
  <c r="H72" i="6"/>
  <c r="G72" i="6"/>
  <c r="N71" i="6"/>
  <c r="I71" i="6"/>
  <c r="H71" i="6"/>
  <c r="G71" i="6"/>
  <c r="N70" i="6"/>
  <c r="I70" i="6"/>
  <c r="H70" i="6"/>
  <c r="G70" i="6"/>
  <c r="N69" i="6"/>
  <c r="I69" i="6"/>
  <c r="H69" i="6"/>
  <c r="G69" i="6"/>
  <c r="N68" i="6"/>
  <c r="I68" i="6"/>
  <c r="H68" i="6"/>
  <c r="G68" i="6"/>
  <c r="N67" i="6"/>
  <c r="I67" i="6"/>
  <c r="H67" i="6"/>
  <c r="G67" i="6"/>
  <c r="N66" i="6"/>
  <c r="I66" i="6"/>
  <c r="H66" i="6"/>
  <c r="G66" i="6"/>
  <c r="N65" i="6"/>
  <c r="I65" i="6"/>
  <c r="H65" i="6"/>
  <c r="G65" i="6"/>
  <c r="N64" i="6"/>
  <c r="I64" i="6"/>
  <c r="H64" i="6"/>
  <c r="G64" i="6"/>
  <c r="N63" i="6"/>
  <c r="I63" i="6"/>
  <c r="H63" i="6"/>
  <c r="G63" i="6"/>
  <c r="N62" i="6"/>
  <c r="I62" i="6"/>
  <c r="H62" i="6"/>
  <c r="G62" i="6"/>
  <c r="N61" i="6"/>
  <c r="I61" i="6"/>
  <c r="H61" i="6"/>
  <c r="G61" i="6"/>
  <c r="N60" i="6"/>
  <c r="I60" i="6"/>
  <c r="H60" i="6"/>
  <c r="G60" i="6"/>
  <c r="N59" i="6"/>
  <c r="I59" i="6"/>
  <c r="H59" i="6"/>
  <c r="G59" i="6"/>
  <c r="N58" i="6"/>
  <c r="I58" i="6"/>
  <c r="H58" i="6"/>
  <c r="G58" i="6"/>
  <c r="N57" i="6"/>
  <c r="I57" i="6"/>
  <c r="H57" i="6"/>
  <c r="G57" i="6"/>
  <c r="N56" i="6"/>
  <c r="I56" i="6"/>
  <c r="H56" i="6"/>
  <c r="G56" i="6"/>
  <c r="N55" i="6"/>
  <c r="I55" i="6"/>
  <c r="H55" i="6"/>
  <c r="G55" i="6"/>
  <c r="N54" i="6"/>
  <c r="I54" i="6"/>
  <c r="H54" i="6"/>
  <c r="G54" i="6"/>
  <c r="N53" i="6"/>
  <c r="I53" i="6"/>
  <c r="H53" i="6"/>
  <c r="G53" i="6"/>
  <c r="N52" i="6"/>
  <c r="I52" i="6"/>
  <c r="H52" i="6"/>
  <c r="G52" i="6"/>
  <c r="N51" i="6"/>
  <c r="I51" i="6"/>
  <c r="H51" i="6"/>
  <c r="G51" i="6"/>
  <c r="N50" i="6"/>
  <c r="I50" i="6"/>
  <c r="H50" i="6"/>
  <c r="G50" i="6"/>
  <c r="N49" i="6"/>
  <c r="I49" i="6"/>
  <c r="H49" i="6"/>
  <c r="G49" i="6"/>
  <c r="N48" i="6"/>
  <c r="I48" i="6"/>
  <c r="H48" i="6"/>
  <c r="G48" i="6"/>
  <c r="N47" i="6"/>
  <c r="I47" i="6"/>
  <c r="H47" i="6"/>
  <c r="G47" i="6"/>
  <c r="N46" i="6"/>
  <c r="I46" i="6"/>
  <c r="H46" i="6"/>
  <c r="G46" i="6"/>
  <c r="N45" i="6"/>
  <c r="I45" i="6"/>
  <c r="H45" i="6"/>
  <c r="G45" i="6"/>
  <c r="N44" i="6"/>
  <c r="I44" i="6"/>
  <c r="H44" i="6"/>
  <c r="G44" i="6"/>
  <c r="N43" i="6"/>
  <c r="I43" i="6"/>
  <c r="H43" i="6"/>
  <c r="G43" i="6"/>
  <c r="N42" i="6"/>
  <c r="I42" i="6"/>
  <c r="H42" i="6"/>
  <c r="G42" i="6"/>
  <c r="N41" i="6"/>
  <c r="I41" i="6"/>
  <c r="H41" i="6"/>
  <c r="G41" i="6"/>
  <c r="N40" i="6"/>
  <c r="I40" i="6"/>
  <c r="H40" i="6"/>
  <c r="G40" i="6"/>
  <c r="N39" i="6"/>
  <c r="I39" i="6"/>
  <c r="H39" i="6"/>
  <c r="G39" i="6"/>
  <c r="N38" i="6"/>
  <c r="I38" i="6"/>
  <c r="H38" i="6"/>
  <c r="G38" i="6"/>
  <c r="N37" i="6"/>
  <c r="I37" i="6"/>
  <c r="H37" i="6"/>
  <c r="G37" i="6"/>
  <c r="N36" i="6"/>
  <c r="I36" i="6"/>
  <c r="H36" i="6"/>
  <c r="G36" i="6"/>
  <c r="N35" i="6"/>
  <c r="I35" i="6"/>
  <c r="H35" i="6"/>
  <c r="G35" i="6"/>
  <c r="N34" i="6"/>
  <c r="I34" i="6"/>
  <c r="H34" i="6"/>
  <c r="G34" i="6"/>
  <c r="N33" i="6"/>
  <c r="I33" i="6"/>
  <c r="H33" i="6"/>
  <c r="G33" i="6"/>
  <c r="N32" i="6"/>
  <c r="I32" i="6"/>
  <c r="H32" i="6"/>
  <c r="G32" i="6"/>
  <c r="N31" i="6"/>
  <c r="I31" i="6"/>
  <c r="H31" i="6"/>
  <c r="G31" i="6"/>
  <c r="N30" i="6"/>
  <c r="I30" i="6"/>
  <c r="H30" i="6"/>
  <c r="G30" i="6"/>
  <c r="N29" i="6"/>
  <c r="I29" i="6"/>
  <c r="H29" i="6"/>
  <c r="G29" i="6"/>
  <c r="N28" i="6"/>
  <c r="I28" i="6"/>
  <c r="H28" i="6"/>
  <c r="G28" i="6"/>
  <c r="N27" i="6"/>
  <c r="I27" i="6"/>
  <c r="H27" i="6"/>
  <c r="G27" i="6"/>
  <c r="N26" i="6"/>
  <c r="I26" i="6"/>
  <c r="H26" i="6"/>
  <c r="G26" i="6"/>
  <c r="N25" i="6"/>
  <c r="I25" i="6"/>
  <c r="H25" i="6"/>
  <c r="G25" i="6"/>
  <c r="N24" i="6"/>
  <c r="I24" i="6"/>
  <c r="H24" i="6"/>
  <c r="G24" i="6"/>
  <c r="N23" i="6"/>
  <c r="I23" i="6"/>
  <c r="H23" i="6"/>
  <c r="G23" i="6"/>
  <c r="N22" i="6"/>
  <c r="I22" i="6"/>
  <c r="H22" i="6"/>
  <c r="G22" i="6"/>
  <c r="N21" i="6"/>
  <c r="I21" i="6"/>
  <c r="H21" i="6"/>
  <c r="G21" i="6"/>
  <c r="N20" i="6"/>
  <c r="I20" i="6"/>
  <c r="H20" i="6"/>
  <c r="G20" i="6"/>
  <c r="N19" i="6"/>
  <c r="I19" i="6"/>
  <c r="H19" i="6"/>
  <c r="G19" i="6"/>
  <c r="N18" i="6"/>
  <c r="I18" i="6"/>
  <c r="H18" i="6"/>
  <c r="G18" i="6"/>
  <c r="N17" i="6"/>
  <c r="I17" i="6"/>
  <c r="H17" i="6"/>
  <c r="G17" i="6"/>
  <c r="N16" i="6"/>
  <c r="I16" i="6"/>
  <c r="H16" i="6"/>
  <c r="G16" i="6"/>
  <c r="N15" i="6"/>
  <c r="I15" i="6"/>
  <c r="H15" i="6"/>
  <c r="G15" i="6"/>
  <c r="N14" i="6"/>
  <c r="I14" i="6"/>
  <c r="H14" i="6"/>
  <c r="G14" i="6"/>
  <c r="N13" i="6"/>
  <c r="I13" i="6"/>
  <c r="H13" i="6"/>
  <c r="G13" i="6"/>
  <c r="N12" i="6"/>
  <c r="I12" i="6"/>
  <c r="H12" i="6"/>
  <c r="G12" i="6"/>
  <c r="N11" i="6"/>
  <c r="I11" i="6"/>
  <c r="H11" i="6"/>
  <c r="G11" i="6"/>
  <c r="J26" i="4"/>
  <c r="I26" i="4"/>
  <c r="H26" i="4"/>
  <c r="F26" i="4"/>
  <c r="D26" i="4" s="1"/>
  <c r="L26" i="4" s="1"/>
  <c r="J25" i="4"/>
  <c r="I25" i="4"/>
  <c r="H25" i="4"/>
  <c r="F25" i="4"/>
  <c r="D25" i="4" s="1"/>
  <c r="L25" i="4" s="1"/>
  <c r="J24" i="4"/>
  <c r="I24" i="4"/>
  <c r="H24" i="4"/>
  <c r="F24" i="4"/>
  <c r="K24" i="4" s="1"/>
  <c r="D24" i="4"/>
  <c r="L24" i="4" s="1"/>
  <c r="J23" i="4"/>
  <c r="I23" i="4"/>
  <c r="H23" i="4"/>
  <c r="F23" i="4"/>
  <c r="D23" i="4" s="1"/>
  <c r="L23" i="4" s="1"/>
  <c r="J22" i="4"/>
  <c r="I22" i="4"/>
  <c r="H22" i="4"/>
  <c r="F22" i="4"/>
  <c r="K22" i="4" s="1"/>
  <c r="D22" i="4"/>
  <c r="L22" i="4" s="1"/>
  <c r="J21" i="4"/>
  <c r="I21" i="4"/>
  <c r="H21" i="4"/>
  <c r="F21" i="4"/>
  <c r="D21" i="4" s="1"/>
  <c r="L21" i="4" s="1"/>
  <c r="K20" i="4"/>
  <c r="J20" i="4"/>
  <c r="I20" i="4"/>
  <c r="H20" i="4"/>
  <c r="F20" i="4"/>
  <c r="D20" i="4"/>
  <c r="L20" i="4" s="1"/>
  <c r="J19" i="4"/>
  <c r="I19" i="4"/>
  <c r="H19" i="4"/>
  <c r="F19" i="4"/>
  <c r="D19" i="4" s="1"/>
  <c r="L19" i="4" s="1"/>
  <c r="J18" i="4"/>
  <c r="I18" i="4"/>
  <c r="H18" i="4"/>
  <c r="F18" i="4"/>
  <c r="D18" i="4" s="1"/>
  <c r="L18" i="4" s="1"/>
  <c r="J17" i="4"/>
  <c r="I17" i="4"/>
  <c r="H17" i="4"/>
  <c r="F17" i="4"/>
  <c r="D17" i="4" s="1"/>
  <c r="L17" i="4" s="1"/>
  <c r="J16" i="4"/>
  <c r="I16" i="4"/>
  <c r="H16" i="4"/>
  <c r="F16" i="4"/>
  <c r="K16" i="4" s="1"/>
  <c r="D16" i="4"/>
  <c r="L16" i="4" s="1"/>
  <c r="J15" i="4"/>
  <c r="I15" i="4"/>
  <c r="H15" i="4"/>
  <c r="F15" i="4"/>
  <c r="K15" i="4" s="1"/>
  <c r="K14" i="4"/>
  <c r="J14" i="4"/>
  <c r="I14" i="4"/>
  <c r="H14" i="4"/>
  <c r="F14" i="4"/>
  <c r="D14" i="4"/>
  <c r="L14" i="4" s="1"/>
  <c r="J13" i="4"/>
  <c r="I13" i="4"/>
  <c r="H13" i="4"/>
  <c r="F13" i="4"/>
  <c r="D13" i="4" s="1"/>
  <c r="L13" i="4" s="1"/>
  <c r="K12" i="4"/>
  <c r="J12" i="4"/>
  <c r="I12" i="4"/>
  <c r="H12" i="4"/>
  <c r="F12" i="4"/>
  <c r="D12" i="4"/>
  <c r="L12" i="4" s="1"/>
  <c r="K11" i="4"/>
  <c r="J11" i="4"/>
  <c r="I11" i="4"/>
  <c r="H11" i="4"/>
  <c r="F11" i="4"/>
  <c r="D11" i="4" s="1"/>
  <c r="L11" i="4" s="1"/>
  <c r="J10" i="4"/>
  <c r="I10" i="4"/>
  <c r="H10" i="4"/>
  <c r="F10" i="4"/>
  <c r="D10" i="4" s="1"/>
  <c r="L10" i="4" s="1"/>
  <c r="J9" i="4"/>
  <c r="I9" i="4"/>
  <c r="H9" i="4"/>
  <c r="F9" i="4"/>
  <c r="D9" i="4" s="1"/>
  <c r="L9" i="4" s="1"/>
  <c r="J8" i="4"/>
  <c r="I8" i="4"/>
  <c r="H8" i="4"/>
  <c r="F8" i="4"/>
  <c r="K8" i="4" s="1"/>
  <c r="D8" i="4"/>
  <c r="L8" i="4" s="1"/>
  <c r="L7" i="4"/>
  <c r="J7" i="4"/>
  <c r="I7" i="4"/>
  <c r="H7" i="4"/>
  <c r="F7" i="4"/>
  <c r="K7" i="4" s="1"/>
  <c r="D7" i="4"/>
  <c r="K6" i="4"/>
  <c r="J6" i="4"/>
  <c r="I6" i="4"/>
  <c r="H6" i="4"/>
  <c r="F6" i="4"/>
  <c r="D6" i="4"/>
  <c r="L6" i="4" s="1"/>
  <c r="J5" i="4"/>
  <c r="I5" i="4"/>
  <c r="H5" i="4"/>
  <c r="F5" i="4"/>
  <c r="D5" i="4" s="1"/>
  <c r="L5" i="4" s="1"/>
  <c r="J4" i="4"/>
  <c r="I4" i="4"/>
  <c r="H4" i="4"/>
  <c r="F4" i="4"/>
  <c r="K4" i="4" s="1"/>
  <c r="K3" i="4"/>
  <c r="J3" i="4"/>
  <c r="I3" i="4"/>
  <c r="H3" i="4"/>
  <c r="F3" i="4"/>
  <c r="D3" i="4" s="1"/>
  <c r="L3" i="4" s="1"/>
  <c r="J2" i="4"/>
  <c r="I2" i="4"/>
  <c r="H2" i="4"/>
  <c r="F2" i="4"/>
  <c r="D2" i="4" s="1"/>
  <c r="L2" i="4" s="1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L15" i="8" l="1"/>
  <c r="L30" i="8"/>
  <c r="L36" i="8"/>
  <c r="L52" i="8"/>
  <c r="L70" i="8"/>
  <c r="L81" i="8"/>
  <c r="L87" i="8"/>
  <c r="L92" i="8"/>
  <c r="L121" i="8"/>
  <c r="L143" i="8"/>
  <c r="L158" i="8"/>
  <c r="L163" i="8"/>
  <c r="L169" i="8"/>
  <c r="L175" i="8"/>
  <c r="L214" i="8"/>
  <c r="L228" i="8"/>
  <c r="L246" i="8"/>
  <c r="L258" i="8"/>
  <c r="L273" i="8"/>
  <c r="L278" i="8"/>
  <c r="L286" i="8"/>
  <c r="L298" i="8"/>
  <c r="L321" i="8"/>
  <c r="L324" i="8"/>
  <c r="L338" i="8"/>
  <c r="L417" i="8"/>
  <c r="L436" i="8"/>
  <c r="L492" i="8"/>
  <c r="L502" i="8"/>
  <c r="L513" i="8"/>
  <c r="L521" i="8"/>
  <c r="L542" i="8"/>
  <c r="L544" i="8"/>
  <c r="D4" i="4"/>
  <c r="L4" i="4" s="1"/>
  <c r="K9" i="4"/>
  <c r="L7" i="8"/>
  <c r="L28" i="8"/>
  <c r="L47" i="8"/>
  <c r="L63" i="8"/>
  <c r="L135" i="8"/>
  <c r="L156" i="8"/>
  <c r="L265" i="8"/>
  <c r="L305" i="8"/>
  <c r="L313" i="8"/>
  <c r="L382" i="8"/>
  <c r="L480" i="8"/>
  <c r="G541" i="8"/>
  <c r="L546" i="8"/>
  <c r="L548" i="8"/>
  <c r="G19" i="8"/>
  <c r="L20" i="8"/>
  <c r="G25" i="8"/>
  <c r="G102" i="8"/>
  <c r="L103" i="8"/>
  <c r="G107" i="8"/>
  <c r="G113" i="8"/>
  <c r="G126" i="8"/>
  <c r="L127" i="8"/>
  <c r="G147" i="8"/>
  <c r="L148" i="8"/>
  <c r="G153" i="8"/>
  <c r="G190" i="8"/>
  <c r="L191" i="8"/>
  <c r="G195" i="8"/>
  <c r="G201" i="8"/>
  <c r="G234" i="8"/>
  <c r="L240" i="8"/>
  <c r="G242" i="8"/>
  <c r="G302" i="8"/>
  <c r="G310" i="8"/>
  <c r="G330" i="8"/>
  <c r="G346" i="8"/>
  <c r="G380" i="8"/>
  <c r="G400" i="8"/>
  <c r="L422" i="8"/>
  <c r="G425" i="8"/>
  <c r="G435" i="8"/>
  <c r="G455" i="8"/>
  <c r="L462" i="8"/>
  <c r="G465" i="8"/>
  <c r="G475" i="8"/>
  <c r="L496" i="8"/>
  <c r="L498" i="8"/>
  <c r="L550" i="8"/>
  <c r="K17" i="4"/>
  <c r="K23" i="4"/>
  <c r="D15" i="4"/>
  <c r="L15" i="4" s="1"/>
  <c r="K19" i="4"/>
  <c r="G3" i="8"/>
  <c r="L4" i="8"/>
  <c r="G9" i="8"/>
  <c r="L44" i="8"/>
  <c r="G49" i="8"/>
  <c r="L60" i="8"/>
  <c r="G65" i="8"/>
  <c r="G76" i="8"/>
  <c r="G131" i="8"/>
  <c r="L132" i="8"/>
  <c r="G137" i="8"/>
  <c r="G165" i="8"/>
  <c r="G206" i="8"/>
  <c r="L207" i="8"/>
  <c r="G212" i="8"/>
  <c r="L217" i="8"/>
  <c r="G244" i="8"/>
  <c r="L249" i="8"/>
  <c r="G276" i="8"/>
  <c r="G279" i="8"/>
  <c r="G284" i="8"/>
  <c r="L289" i="8"/>
  <c r="L304" i="8"/>
  <c r="L312" i="8"/>
  <c r="G314" i="8"/>
  <c r="G334" i="8"/>
  <c r="G348" i="8"/>
  <c r="G383" i="8"/>
  <c r="G396" i="8"/>
  <c r="L430" i="8"/>
  <c r="G433" i="8"/>
  <c r="G441" i="8"/>
  <c r="L446" i="8"/>
  <c r="G463" i="8"/>
  <c r="G468" i="8"/>
  <c r="L470" i="8"/>
  <c r="G481" i="8"/>
  <c r="L510" i="8"/>
  <c r="L512" i="8"/>
  <c r="L514" i="8"/>
  <c r="L518" i="8"/>
  <c r="L520" i="8"/>
  <c r="G553" i="8"/>
  <c r="K25" i="4"/>
  <c r="L31" i="8"/>
  <c r="L71" i="8"/>
  <c r="G75" i="8"/>
  <c r="L116" i="8"/>
  <c r="L159" i="8"/>
  <c r="G181" i="8"/>
  <c r="L233" i="8"/>
  <c r="L256" i="8"/>
  <c r="L296" i="8"/>
  <c r="G391" i="8"/>
  <c r="G412" i="8"/>
  <c r="G431" i="8"/>
  <c r="G461" i="8"/>
  <c r="G471" i="8"/>
  <c r="L506" i="8"/>
  <c r="L534" i="8"/>
  <c r="L536" i="8"/>
  <c r="L221" i="8"/>
  <c r="G221" i="8"/>
  <c r="L227" i="8"/>
  <c r="G227" i="8"/>
  <c r="L237" i="8"/>
  <c r="G237" i="8"/>
  <c r="L251" i="8"/>
  <c r="G251" i="8"/>
  <c r="L285" i="8"/>
  <c r="G285" i="8"/>
  <c r="G405" i="8"/>
  <c r="L405" i="8"/>
  <c r="G408" i="8"/>
  <c r="L408" i="8"/>
  <c r="L411" i="8"/>
  <c r="G411" i="8"/>
  <c r="K5" i="4"/>
  <c r="K21" i="4"/>
  <c r="G2" i="8"/>
  <c r="L8" i="8"/>
  <c r="G10" i="8"/>
  <c r="L16" i="8"/>
  <c r="G18" i="8"/>
  <c r="L24" i="8"/>
  <c r="G26" i="8"/>
  <c r="L32" i="8"/>
  <c r="G34" i="8"/>
  <c r="L40" i="8"/>
  <c r="G42" i="8"/>
  <c r="L48" i="8"/>
  <c r="G50" i="8"/>
  <c r="L56" i="8"/>
  <c r="G58" i="8"/>
  <c r="L64" i="8"/>
  <c r="G66" i="8"/>
  <c r="L72" i="8"/>
  <c r="G74" i="8"/>
  <c r="L80" i="8"/>
  <c r="G82" i="8"/>
  <c r="L88" i="8"/>
  <c r="G90" i="8"/>
  <c r="L96" i="8"/>
  <c r="G98" i="8"/>
  <c r="L104" i="8"/>
  <c r="G106" i="8"/>
  <c r="L112" i="8"/>
  <c r="G114" i="8"/>
  <c r="L120" i="8"/>
  <c r="G122" i="8"/>
  <c r="L128" i="8"/>
  <c r="G130" i="8"/>
  <c r="L136" i="8"/>
  <c r="G138" i="8"/>
  <c r="L144" i="8"/>
  <c r="G146" i="8"/>
  <c r="L152" i="8"/>
  <c r="G154" i="8"/>
  <c r="L160" i="8"/>
  <c r="G162" i="8"/>
  <c r="L168" i="8"/>
  <c r="G170" i="8"/>
  <c r="L176" i="8"/>
  <c r="G178" i="8"/>
  <c r="L184" i="8"/>
  <c r="G186" i="8"/>
  <c r="L192" i="8"/>
  <c r="G194" i="8"/>
  <c r="L200" i="8"/>
  <c r="G202" i="8"/>
  <c r="L224" i="8"/>
  <c r="G239" i="8"/>
  <c r="L248" i="8"/>
  <c r="G287" i="8"/>
  <c r="L293" i="8"/>
  <c r="G293" i="8"/>
  <c r="G351" i="8"/>
  <c r="L351" i="8"/>
  <c r="L379" i="8"/>
  <c r="G379" i="8"/>
  <c r="L485" i="8"/>
  <c r="G485" i="8"/>
  <c r="L511" i="8"/>
  <c r="G511" i="8"/>
  <c r="L245" i="8"/>
  <c r="G245" i="8"/>
  <c r="L301" i="8"/>
  <c r="G301" i="8"/>
  <c r="G327" i="8"/>
  <c r="L327" i="8"/>
  <c r="G355" i="8"/>
  <c r="L355" i="8"/>
  <c r="L527" i="8"/>
  <c r="G527" i="8"/>
  <c r="K13" i="4"/>
  <c r="G164" i="8"/>
  <c r="G172" i="8"/>
  <c r="G180" i="8"/>
  <c r="G188" i="8"/>
  <c r="G196" i="8"/>
  <c r="G204" i="8"/>
  <c r="G216" i="8"/>
  <c r="G232" i="8"/>
  <c r="G247" i="8"/>
  <c r="L264" i="8"/>
  <c r="G303" i="8"/>
  <c r="G319" i="8"/>
  <c r="L319" i="8"/>
  <c r="G359" i="8"/>
  <c r="L359" i="8"/>
  <c r="G478" i="8"/>
  <c r="L478" i="8"/>
  <c r="K2" i="4"/>
  <c r="K10" i="4"/>
  <c r="K18" i="4"/>
  <c r="K26" i="4"/>
  <c r="G5" i="8"/>
  <c r="G13" i="8"/>
  <c r="G21" i="8"/>
  <c r="G29" i="8"/>
  <c r="G37" i="8"/>
  <c r="G45" i="8"/>
  <c r="G53" i="8"/>
  <c r="G61" i="8"/>
  <c r="G69" i="8"/>
  <c r="G77" i="8"/>
  <c r="G85" i="8"/>
  <c r="G93" i="8"/>
  <c r="G101" i="8"/>
  <c r="G109" i="8"/>
  <c r="G117" i="8"/>
  <c r="G125" i="8"/>
  <c r="G133" i="8"/>
  <c r="G141" i="8"/>
  <c r="G149" i="8"/>
  <c r="G157" i="8"/>
  <c r="L213" i="8"/>
  <c r="G213" i="8"/>
  <c r="L219" i="8"/>
  <c r="G219" i="8"/>
  <c r="L229" i="8"/>
  <c r="G229" i="8"/>
  <c r="L235" i="8"/>
  <c r="G235" i="8"/>
  <c r="L253" i="8"/>
  <c r="G253" i="8"/>
  <c r="G311" i="8"/>
  <c r="L311" i="8"/>
  <c r="G343" i="8"/>
  <c r="L343" i="8"/>
  <c r="G363" i="8"/>
  <c r="L363" i="8"/>
  <c r="L261" i="8"/>
  <c r="G261" i="8"/>
  <c r="L280" i="8"/>
  <c r="G367" i="8"/>
  <c r="L367" i="8"/>
  <c r="G434" i="8"/>
  <c r="L434" i="8"/>
  <c r="G466" i="8"/>
  <c r="L466" i="8"/>
  <c r="G494" i="8"/>
  <c r="L494" i="8"/>
  <c r="G215" i="8"/>
  <c r="L225" i="8"/>
  <c r="G231" i="8"/>
  <c r="L243" i="8"/>
  <c r="G243" i="8"/>
  <c r="G263" i="8"/>
  <c r="L269" i="8"/>
  <c r="G269" i="8"/>
  <c r="L288" i="8"/>
  <c r="G371" i="8"/>
  <c r="L371" i="8"/>
  <c r="G402" i="8"/>
  <c r="L402" i="8"/>
  <c r="G209" i="8"/>
  <c r="L211" i="8"/>
  <c r="G211" i="8"/>
  <c r="G271" i="8"/>
  <c r="L277" i="8"/>
  <c r="G277" i="8"/>
  <c r="G335" i="8"/>
  <c r="L335" i="8"/>
  <c r="G375" i="8"/>
  <c r="L375" i="8"/>
  <c r="G437" i="8"/>
  <c r="L437" i="8"/>
  <c r="G440" i="8"/>
  <c r="L440" i="8"/>
  <c r="L443" i="8"/>
  <c r="G443" i="8"/>
  <c r="L469" i="8"/>
  <c r="G469" i="8"/>
  <c r="G309" i="8"/>
  <c r="G317" i="8"/>
  <c r="G325" i="8"/>
  <c r="G333" i="8"/>
  <c r="G341" i="8"/>
  <c r="G349" i="8"/>
  <c r="G354" i="8"/>
  <c r="G358" i="8"/>
  <c r="G362" i="8"/>
  <c r="G366" i="8"/>
  <c r="G370" i="8"/>
  <c r="G374" i="8"/>
  <c r="G378" i="8"/>
  <c r="G381" i="8"/>
  <c r="G384" i="8"/>
  <c r="G387" i="8"/>
  <c r="G413" i="8"/>
  <c r="G416" i="8"/>
  <c r="G419" i="8"/>
  <c r="G445" i="8"/>
  <c r="G448" i="8"/>
  <c r="G451" i="8"/>
  <c r="G473" i="8"/>
  <c r="G489" i="8"/>
  <c r="G515" i="8"/>
  <c r="G531" i="8"/>
  <c r="G259" i="8"/>
  <c r="G267" i="8"/>
  <c r="G275" i="8"/>
  <c r="G283" i="8"/>
  <c r="G291" i="8"/>
  <c r="G299" i="8"/>
  <c r="G307" i="8"/>
  <c r="G315" i="8"/>
  <c r="G323" i="8"/>
  <c r="G331" i="8"/>
  <c r="G339" i="8"/>
  <c r="G347" i="8"/>
  <c r="G353" i="8"/>
  <c r="G357" i="8"/>
  <c r="G361" i="8"/>
  <c r="G365" i="8"/>
  <c r="G369" i="8"/>
  <c r="G373" i="8"/>
  <c r="G377" i="8"/>
  <c r="G389" i="8"/>
  <c r="G392" i="8"/>
  <c r="G395" i="8"/>
  <c r="L410" i="8"/>
  <c r="G421" i="8"/>
  <c r="G424" i="8"/>
  <c r="G427" i="8"/>
  <c r="L442" i="8"/>
  <c r="G453" i="8"/>
  <c r="G456" i="8"/>
  <c r="G459" i="8"/>
  <c r="G477" i="8"/>
  <c r="L482" i="8"/>
  <c r="G493" i="8"/>
  <c r="L500" i="8"/>
  <c r="L504" i="8"/>
  <c r="L508" i="8"/>
  <c r="G519" i="8"/>
  <c r="L535" i="8"/>
  <c r="G535" i="8"/>
  <c r="G479" i="8"/>
  <c r="G495" i="8"/>
  <c r="L539" i="8"/>
  <c r="G539" i="8"/>
  <c r="G329" i="8"/>
  <c r="G337" i="8"/>
  <c r="G345" i="8"/>
  <c r="G352" i="8"/>
  <c r="G356" i="8"/>
  <c r="G360" i="8"/>
  <c r="G364" i="8"/>
  <c r="G368" i="8"/>
  <c r="G372" i="8"/>
  <c r="L386" i="8"/>
  <c r="L418" i="8"/>
  <c r="L450" i="8"/>
  <c r="L543" i="8"/>
  <c r="G543" i="8"/>
  <c r="L406" i="8"/>
  <c r="L438" i="8"/>
  <c r="L472" i="8"/>
  <c r="L488" i="8"/>
  <c r="L516" i="8"/>
  <c r="L547" i="8"/>
  <c r="G547" i="8"/>
  <c r="L394" i="8"/>
  <c r="L426" i="8"/>
  <c r="L458" i="8"/>
  <c r="L474" i="8"/>
  <c r="L490" i="8"/>
  <c r="L551" i="8"/>
  <c r="G551" i="8"/>
  <c r="F23" i="10"/>
  <c r="F86" i="10"/>
  <c r="F7" i="10"/>
  <c r="F118" i="10"/>
  <c r="F34" i="10"/>
  <c r="E289" i="10"/>
  <c r="F289" i="10" s="1"/>
  <c r="I54" i="15"/>
  <c r="J54" i="15" s="1"/>
  <c r="E7" i="10"/>
  <c r="E15" i="10"/>
  <c r="F15" i="10" s="1"/>
  <c r="E23" i="10"/>
  <c r="E34" i="10"/>
  <c r="F37" i="10"/>
  <c r="E43" i="10"/>
  <c r="F43" i="10" s="1"/>
  <c r="E46" i="10"/>
  <c r="F46" i="10" s="1"/>
  <c r="E66" i="10"/>
  <c r="F66" i="10" s="1"/>
  <c r="F79" i="10"/>
  <c r="F92" i="10"/>
  <c r="F95" i="10"/>
  <c r="F111" i="10"/>
  <c r="F127" i="10"/>
  <c r="F137" i="10"/>
  <c r="E155" i="10"/>
  <c r="F155" i="10" s="1"/>
  <c r="F166" i="10"/>
  <c r="E170" i="10"/>
  <c r="F170" i="10" s="1"/>
  <c r="F174" i="10"/>
  <c r="F195" i="10"/>
  <c r="F203" i="10"/>
  <c r="F224" i="10"/>
  <c r="F228" i="10"/>
  <c r="E267" i="10"/>
  <c r="F267" i="10" s="1"/>
  <c r="F276" i="10"/>
  <c r="J21" i="15"/>
  <c r="J62" i="15"/>
  <c r="I62" i="15"/>
  <c r="I70" i="15"/>
  <c r="J70" i="15" s="1"/>
  <c r="J78" i="15"/>
  <c r="I78" i="15"/>
  <c r="J86" i="15"/>
  <c r="I86" i="15"/>
  <c r="J94" i="15"/>
  <c r="I94" i="15"/>
  <c r="E2" i="10"/>
  <c r="F2" i="10" s="1"/>
  <c r="E10" i="10"/>
  <c r="F10" i="10" s="1"/>
  <c r="E18" i="10"/>
  <c r="F18" i="10" s="1"/>
  <c r="E26" i="10"/>
  <c r="F26" i="10" s="1"/>
  <c r="E49" i="10"/>
  <c r="F49" i="10" s="1"/>
  <c r="E52" i="10"/>
  <c r="F52" i="10" s="1"/>
  <c r="E55" i="10"/>
  <c r="F55" i="10" s="1"/>
  <c r="F58" i="10"/>
  <c r="E70" i="10"/>
  <c r="F70" i="10" s="1"/>
  <c r="E73" i="10"/>
  <c r="F73" i="10" s="1"/>
  <c r="E76" i="10"/>
  <c r="F76" i="10" s="1"/>
  <c r="E86" i="10"/>
  <c r="E89" i="10"/>
  <c r="F89" i="10" s="1"/>
  <c r="E92" i="10"/>
  <c r="E102" i="10"/>
  <c r="F102" i="10" s="1"/>
  <c r="E105" i="10"/>
  <c r="F105" i="10" s="1"/>
  <c r="E108" i="10"/>
  <c r="F108" i="10" s="1"/>
  <c r="E118" i="10"/>
  <c r="E121" i="10"/>
  <c r="F121" i="10" s="1"/>
  <c r="E124" i="10"/>
  <c r="F124" i="10" s="1"/>
  <c r="E134" i="10"/>
  <c r="F134" i="10" s="1"/>
  <c r="F138" i="10"/>
  <c r="F141" i="10"/>
  <c r="F214" i="10"/>
  <c r="F218" i="10"/>
  <c r="F225" i="10"/>
  <c r="F229" i="10"/>
  <c r="E233" i="10"/>
  <c r="F233" i="10" s="1"/>
  <c r="E257" i="10"/>
  <c r="F257" i="10" s="1"/>
  <c r="E286" i="10"/>
  <c r="F286" i="10" s="1"/>
  <c r="F142" i="10"/>
  <c r="F241" i="10"/>
  <c r="E241" i="10"/>
  <c r="E8" i="10"/>
  <c r="F8" i="10" s="1"/>
  <c r="E16" i="10"/>
  <c r="F16" i="10" s="1"/>
  <c r="E24" i="10"/>
  <c r="F24" i="10" s="1"/>
  <c r="E41" i="10"/>
  <c r="F41" i="10" s="1"/>
  <c r="E44" i="10"/>
  <c r="F44" i="10" s="1"/>
  <c r="E47" i="10"/>
  <c r="F47" i="10" s="1"/>
  <c r="F50" i="10"/>
  <c r="F77" i="10"/>
  <c r="F93" i="10"/>
  <c r="F109" i="10"/>
  <c r="F125" i="10"/>
  <c r="F135" i="10"/>
  <c r="E142" i="10"/>
  <c r="F149" i="10"/>
  <c r="F182" i="10"/>
  <c r="F205" i="10"/>
  <c r="F208" i="10"/>
  <c r="E222" i="10"/>
  <c r="F222" i="10" s="1"/>
  <c r="F234" i="10"/>
  <c r="E242" i="10"/>
  <c r="F242" i="10"/>
  <c r="F254" i="10"/>
  <c r="E283" i="10"/>
  <c r="F283" i="10" s="1"/>
  <c r="F292" i="10"/>
  <c r="E3" i="10"/>
  <c r="F3" i="10" s="1"/>
  <c r="E11" i="10"/>
  <c r="F11" i="10" s="1"/>
  <c r="E19" i="10"/>
  <c r="F19" i="10" s="1"/>
  <c r="E27" i="10"/>
  <c r="F27" i="10" s="1"/>
  <c r="E30" i="10"/>
  <c r="F30" i="10" s="1"/>
  <c r="E50" i="10"/>
  <c r="F53" i="10"/>
  <c r="E59" i="10"/>
  <c r="F59" i="10" s="1"/>
  <c r="E62" i="10"/>
  <c r="F62" i="10" s="1"/>
  <c r="F68" i="10"/>
  <c r="F71" i="10"/>
  <c r="F84" i="10"/>
  <c r="F87" i="10"/>
  <c r="F100" i="10"/>
  <c r="F103" i="10"/>
  <c r="F116" i="10"/>
  <c r="F119" i="10"/>
  <c r="F132" i="10"/>
  <c r="E139" i="10"/>
  <c r="F139" i="10" s="1"/>
  <c r="F150" i="10"/>
  <c r="F153" i="10"/>
  <c r="F157" i="10"/>
  <c r="F160" i="10"/>
  <c r="F164" i="10"/>
  <c r="F168" i="10"/>
  <c r="F179" i="10"/>
  <c r="E193" i="10"/>
  <c r="F193" i="10" s="1"/>
  <c r="E205" i="10"/>
  <c r="E219" i="10"/>
  <c r="F219" i="10" s="1"/>
  <c r="F230" i="10"/>
  <c r="F238" i="10"/>
  <c r="F251" i="10"/>
  <c r="F273" i="10"/>
  <c r="E273" i="10"/>
  <c r="F42" i="10"/>
  <c r="F154" i="10"/>
  <c r="F161" i="10"/>
  <c r="F165" i="10"/>
  <c r="F173" i="10"/>
  <c r="F194" i="10"/>
  <c r="F202" i="10"/>
  <c r="F140" i="10"/>
  <c r="F248" i="10"/>
  <c r="E270" i="10"/>
  <c r="F270" i="10" s="1"/>
  <c r="E299" i="10"/>
  <c r="F299" i="10" s="1"/>
  <c r="F185" i="10"/>
  <c r="F217" i="10"/>
  <c r="F177" i="10"/>
  <c r="F209" i="10"/>
  <c r="F258" i="10"/>
  <c r="F274" i="10"/>
  <c r="F290" i="10"/>
  <c r="F249" i="10"/>
  <c r="F169" i="10"/>
  <c r="F201" i="10"/>
  <c r="E249" i="10"/>
  <c r="E265" i="10"/>
  <c r="F265" i="10" s="1"/>
  <c r="E281" i="10"/>
  <c r="F281" i="10" s="1"/>
  <c r="E297" i="10"/>
  <c r="F297" i="10" s="1"/>
  <c r="J6" i="15"/>
  <c r="I6" i="15"/>
  <c r="J29" i="15"/>
  <c r="J52" i="15"/>
  <c r="I65" i="15"/>
  <c r="J65" i="15" s="1"/>
  <c r="I73" i="15"/>
  <c r="J73" i="15" s="1"/>
  <c r="J100" i="15"/>
  <c r="I14" i="15"/>
  <c r="J14" i="15" s="1"/>
  <c r="I22" i="15"/>
  <c r="J22" i="15" s="1"/>
  <c r="J92" i="15"/>
  <c r="J7" i="15"/>
  <c r="I25" i="15"/>
  <c r="J25" i="15" s="1"/>
  <c r="I30" i="15"/>
  <c r="J30" i="15" s="1"/>
  <c r="J15" i="15"/>
  <c r="I38" i="15"/>
  <c r="J38" i="15" s="1"/>
  <c r="J23" i="15"/>
  <c r="I41" i="15"/>
  <c r="J41" i="15" s="1"/>
  <c r="J46" i="15"/>
  <c r="I46" i="15"/>
  <c r="I56" i="15"/>
  <c r="J56" i="15" s="1"/>
  <c r="J77" i="15"/>
  <c r="J93" i="15"/>
  <c r="I102" i="15"/>
  <c r="J102" i="15" s="1"/>
  <c r="I96" i="15"/>
  <c r="J96" i="15" s="1"/>
  <c r="I5" i="15"/>
  <c r="J5" i="15" s="1"/>
  <c r="I13" i="15"/>
  <c r="J13" i="15" s="1"/>
  <c r="I21" i="15"/>
  <c r="I29" i="15"/>
  <c r="I37" i="15"/>
  <c r="J37" i="15" s="1"/>
  <c r="I45" i="15"/>
  <c r="J45" i="15" s="1"/>
  <c r="I53" i="15"/>
  <c r="J53" i="15" s="1"/>
  <c r="I61" i="15"/>
  <c r="J61" i="15" s="1"/>
  <c r="I69" i="15"/>
  <c r="J69" i="15" s="1"/>
  <c r="I77" i="15"/>
  <c r="I85" i="15"/>
  <c r="J85" i="15" s="1"/>
  <c r="I93" i="15"/>
  <c r="I101" i="15"/>
  <c r="J101" i="15" s="1"/>
  <c r="I109" i="15"/>
  <c r="J109" i="15" s="1"/>
  <c r="I4" i="15"/>
  <c r="J4" i="15" s="1"/>
  <c r="I12" i="15"/>
  <c r="J12" i="15" s="1"/>
  <c r="I20" i="15"/>
  <c r="J20" i="15" s="1"/>
  <c r="I28" i="15"/>
  <c r="J28" i="15" s="1"/>
  <c r="I36" i="15"/>
  <c r="J36" i="15" s="1"/>
  <c r="I44" i="15"/>
  <c r="J44" i="15" s="1"/>
  <c r="I52" i="15"/>
  <c r="I60" i="15"/>
  <c r="J60" i="15" s="1"/>
  <c r="I68" i="15"/>
  <c r="J68" i="15" s="1"/>
  <c r="I76" i="15"/>
  <c r="J76" i="15" s="1"/>
  <c r="I84" i="15"/>
  <c r="J84" i="15" s="1"/>
  <c r="I92" i="15"/>
  <c r="I100" i="15"/>
  <c r="I108" i="15"/>
  <c r="J108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1" authorId="0" shapeId="0" xr:uid="{00000000-0006-0000-0600-000001000000}">
      <text>
        <r>
          <rPr>
            <sz val="11"/>
            <color rgb="FF000000"/>
            <rFont val="Calibri"/>
          </rPr>
          <t>Full Time e Mais de 10 Anos de Empresa ganha 6 Weeks de Férias pagas, caso contrário ganha 4 weeks
	-Jerry Strazzeri</t>
        </r>
      </text>
    </comment>
  </commentList>
</comments>
</file>

<file path=xl/sharedStrings.xml><?xml version="1.0" encoding="utf-8"?>
<sst xmlns="http://schemas.openxmlformats.org/spreadsheetml/2006/main" count="14496" uniqueCount="3676">
  <si>
    <t>account_number</t>
  </si>
  <si>
    <t>email_addr</t>
  </si>
  <si>
    <t>MHerman18@gmail.com</t>
  </si>
  <si>
    <t>SKeys28@gmail.com</t>
  </si>
  <si>
    <t>FBakker49@gmail.com</t>
  </si>
  <si>
    <t>HLoyola22@aol.com</t>
  </si>
  <si>
    <t>PSulzbach81@gmail.com</t>
  </si>
  <si>
    <t>ABeckert55@gmail.com</t>
  </si>
  <si>
    <t>GBehrend25@gmail.com</t>
  </si>
  <si>
    <t>RHampson41@gmail.com</t>
  </si>
  <si>
    <t>NPaget69@gmail.com</t>
  </si>
  <si>
    <t>MJokela46@gmail.com</t>
  </si>
  <si>
    <t>APresley28@gmail.com</t>
  </si>
  <si>
    <t>FFilep56@yahoo.com</t>
  </si>
  <si>
    <t>MHanley39@gmail.com</t>
  </si>
  <si>
    <t>BRoyle57@gmail.com</t>
  </si>
  <si>
    <t>ZOberst93@gmail.com</t>
  </si>
  <si>
    <t>AMelendez42@gmail.com</t>
  </si>
  <si>
    <t>SPetit91@yahoo.com</t>
  </si>
  <si>
    <t>CPeerenboom51@gmail.com</t>
  </si>
  <si>
    <t>VDaugherty60@aol.com</t>
  </si>
  <si>
    <t>BMatveev57@gmail.com</t>
  </si>
  <si>
    <t>first_name</t>
  </si>
  <si>
    <t>last_name</t>
  </si>
  <si>
    <t>email</t>
  </si>
  <si>
    <t>Fred</t>
  </si>
  <si>
    <t>Bakker</t>
  </si>
  <si>
    <t>Aleksander</t>
  </si>
  <si>
    <t>Beckert</t>
  </si>
  <si>
    <t>Greta</t>
  </si>
  <si>
    <t>Behrend</t>
  </si>
  <si>
    <t>Vittore</t>
  </si>
  <si>
    <t>Daugherty</t>
  </si>
  <si>
    <t>Firuza</t>
  </si>
  <si>
    <t>Filep</t>
  </si>
  <si>
    <t>Ratree</t>
  </si>
  <si>
    <t>Hampson</t>
  </si>
  <si>
    <t>Mikaela</t>
  </si>
  <si>
    <t>Hanley</t>
  </si>
  <si>
    <t>Marin</t>
  </si>
  <si>
    <t>Herman</t>
  </si>
  <si>
    <t>Manon</t>
  </si>
  <si>
    <t>Jokela</t>
  </si>
  <si>
    <t>Spartak</t>
  </si>
  <si>
    <t>Keys</t>
  </si>
  <si>
    <t>Hroderich</t>
  </si>
  <si>
    <t>Loyola</t>
  </si>
  <si>
    <t>Berhtoald</t>
  </si>
  <si>
    <t>Matveev</t>
  </si>
  <si>
    <t>Antiochos</t>
  </si>
  <si>
    <t>Melendez</t>
  </si>
  <si>
    <t>Zdenko</t>
  </si>
  <si>
    <t>Oberst</t>
  </si>
  <si>
    <t>Niles</t>
  </si>
  <si>
    <t>Paget</t>
  </si>
  <si>
    <t>Carlos</t>
  </si>
  <si>
    <t>Peerenboom</t>
  </si>
  <si>
    <t>Sabina</t>
  </si>
  <si>
    <t>Petit</t>
  </si>
  <si>
    <t>Aristides</t>
  </si>
  <si>
    <t>Presley</t>
  </si>
  <si>
    <t>Bryson</t>
  </si>
  <si>
    <t>Royle</t>
  </si>
  <si>
    <t>Prem</t>
  </si>
  <si>
    <t>Sulzbach</t>
  </si>
  <si>
    <t>Full Name</t>
  </si>
  <si>
    <t>Name</t>
  </si>
  <si>
    <t>Last Name</t>
  </si>
  <si>
    <t>Plan</t>
  </si>
  <si>
    <t>Admission Date</t>
  </si>
  <si>
    <t>Days since admission</t>
  </si>
  <si>
    <t>Sales</t>
  </si>
  <si>
    <t>Day</t>
  </si>
  <si>
    <t>Month</t>
  </si>
  <si>
    <t>Year</t>
  </si>
  <si>
    <t>5% Bonus</t>
  </si>
  <si>
    <t>Best Employee Gift</t>
  </si>
  <si>
    <t>Plans equal or above 50 and more than 130 days adimission</t>
  </si>
  <si>
    <t>Days</t>
  </si>
  <si>
    <t>MURIEL ADKINS</t>
  </si>
  <si>
    <t>Muriel</t>
  </si>
  <si>
    <t>Adkins</t>
  </si>
  <si>
    <t>TRAVIS SNYDER</t>
  </si>
  <si>
    <t>Travis</t>
  </si>
  <si>
    <t>Snyder</t>
  </si>
  <si>
    <t>MARCUS STEVENS</t>
  </si>
  <si>
    <t>Marcus</t>
  </si>
  <si>
    <t>Stevens</t>
  </si>
  <si>
    <t>BOBBIE PALMER</t>
  </si>
  <si>
    <t>Bobbie</t>
  </si>
  <si>
    <t>Palmer</t>
  </si>
  <si>
    <t>SALLY CRUZ</t>
  </si>
  <si>
    <t>Sally</t>
  </si>
  <si>
    <t>Cruz</t>
  </si>
  <si>
    <t>LORA BRYAN</t>
  </si>
  <si>
    <t>Lora</t>
  </si>
  <si>
    <t>Bryan</t>
  </si>
  <si>
    <t>ALISON COLEMAN</t>
  </si>
  <si>
    <t>Alison</t>
  </si>
  <si>
    <t>Coleman</t>
  </si>
  <si>
    <t>KARL NGUYEN</t>
  </si>
  <si>
    <t>Karl</t>
  </si>
  <si>
    <t>Nguyen</t>
  </si>
  <si>
    <t>SHELDON GREEN</t>
  </si>
  <si>
    <t>Sheldon</t>
  </si>
  <si>
    <t>Green</t>
  </si>
  <si>
    <t>ARTURO DOYLE</t>
  </si>
  <si>
    <t>Arturo</t>
  </si>
  <si>
    <t>Doyle</t>
  </si>
  <si>
    <t>GILBERT CARTER</t>
  </si>
  <si>
    <t>Gilbert</t>
  </si>
  <si>
    <t>Carter</t>
  </si>
  <si>
    <t>LLOYD PERKINS</t>
  </si>
  <si>
    <t>Lloyd</t>
  </si>
  <si>
    <t>Perkins</t>
  </si>
  <si>
    <t>SHEILA LAMB</t>
  </si>
  <si>
    <t>Sheila</t>
  </si>
  <si>
    <t>Lamb</t>
  </si>
  <si>
    <t>REX BUCHANAN</t>
  </si>
  <si>
    <t>Rex</t>
  </si>
  <si>
    <t>Buchanan</t>
  </si>
  <si>
    <t>JASON CROSS</t>
  </si>
  <si>
    <t>Jason</t>
  </si>
  <si>
    <t>Cross</t>
  </si>
  <si>
    <t>WILLIE ORTEGA</t>
  </si>
  <si>
    <t>Willie</t>
  </si>
  <si>
    <t>Ortega</t>
  </si>
  <si>
    <t>MISTY COLON</t>
  </si>
  <si>
    <t>Misty</t>
  </si>
  <si>
    <t>Colon</t>
  </si>
  <si>
    <t>NOAH MORENO</t>
  </si>
  <si>
    <t>Noah</t>
  </si>
  <si>
    <t>Moreno</t>
  </si>
  <si>
    <t>REBECCA RICHARDS</t>
  </si>
  <si>
    <t>Rebecca</t>
  </si>
  <si>
    <t>Richards</t>
  </si>
  <si>
    <t>JESSIE NORTON</t>
  </si>
  <si>
    <t>Jessie</t>
  </si>
  <si>
    <t>Norton</t>
  </si>
  <si>
    <t>VIVIAN WOODS</t>
  </si>
  <si>
    <t>Vivian</t>
  </si>
  <si>
    <t>Woods</t>
  </si>
  <si>
    <t>GUILLERMO VAUGHN</t>
  </si>
  <si>
    <t>Guillermo</t>
  </si>
  <si>
    <t>Vaughn</t>
  </si>
  <si>
    <t>ANITA GRAVES</t>
  </si>
  <si>
    <t>Anita</t>
  </si>
  <si>
    <t>Graves</t>
  </si>
  <si>
    <t>MARC CONNER</t>
  </si>
  <si>
    <t>Marc</t>
  </si>
  <si>
    <t>Conner</t>
  </si>
  <si>
    <t>TINA POWELL</t>
  </si>
  <si>
    <t>Tina</t>
  </si>
  <si>
    <t>Powell</t>
  </si>
  <si>
    <t>T.J MAXX</t>
  </si>
  <si>
    <t>Exercício</t>
  </si>
  <si>
    <t>A Loja T.J Maxx quer calcular as vendas por departamento e categoria</t>
  </si>
  <si>
    <t>Eles tem os dados de vendas na tabela abaixo, mas as informações sobre categoria e departamento</t>
  </si>
  <si>
    <t xml:space="preserve">estão em outra tabela (ao lado). Relacione cada produto ao seu devido departamento e categoria </t>
  </si>
  <si>
    <t>E depois calcule a venda total (total revenue) por product, department and category</t>
  </si>
  <si>
    <t>Product</t>
  </si>
  <si>
    <t>Size</t>
  </si>
  <si>
    <t>Color</t>
  </si>
  <si>
    <t>$ Preço</t>
  </si>
  <si>
    <t>stock</t>
  </si>
  <si>
    <t>Revenue</t>
  </si>
  <si>
    <t>Department</t>
  </si>
  <si>
    <t>Category</t>
  </si>
  <si>
    <t>Total Revenue</t>
  </si>
  <si>
    <t>Bamboo Arm Chair</t>
  </si>
  <si>
    <t>H:41"xW:24"xD:24"</t>
  </si>
  <si>
    <t>Ebony</t>
  </si>
  <si>
    <t>Wooden Bamboo Curtain Rod</t>
  </si>
  <si>
    <t>Home</t>
  </si>
  <si>
    <t>Bath</t>
  </si>
  <si>
    <t>Natural</t>
  </si>
  <si>
    <t>Dream White Noise Machine</t>
  </si>
  <si>
    <t>Bedroom</t>
  </si>
  <si>
    <t>Bamboo Side Chair</t>
  </si>
  <si>
    <t>H:36"xW:22"xD:24"</t>
  </si>
  <si>
    <t>Natural Bamboo Runner Mat</t>
  </si>
  <si>
    <t>Entryways</t>
  </si>
  <si>
    <t>Ceramic Saucepan with Lid</t>
  </si>
  <si>
    <t>Kitchen</t>
  </si>
  <si>
    <t>Kitchen Utensil Set</t>
  </si>
  <si>
    <t>4 Piece</t>
  </si>
  <si>
    <t>Silver</t>
  </si>
  <si>
    <t>Recycled Red Wine Glasses</t>
  </si>
  <si>
    <t xml:space="preserve">Natural Bamboo Desk </t>
  </si>
  <si>
    <t>H:20"xW:30"xD:20"</t>
  </si>
  <si>
    <t>White</t>
  </si>
  <si>
    <t>Natural Bamboo Floor Lamp</t>
  </si>
  <si>
    <t>Lighting</t>
  </si>
  <si>
    <t>Living Room</t>
  </si>
  <si>
    <t>Ceramic Utensil Cady</t>
  </si>
  <si>
    <t>8"</t>
  </si>
  <si>
    <t>Natural Bamboo Table Lamp</t>
  </si>
  <si>
    <t>Natural Bamboo Bath Towel</t>
  </si>
  <si>
    <t>Textiles</t>
  </si>
  <si>
    <t>Natural Bamboo Hand Towel</t>
  </si>
  <si>
    <t>Bamboo Placemats-Set of 4</t>
  </si>
  <si>
    <t>Dining</t>
  </si>
  <si>
    <t>Black</t>
  </si>
  <si>
    <t>Wooden Bamboo Shower Rings</t>
  </si>
  <si>
    <t>Natural Bamboo Doormat</t>
  </si>
  <si>
    <t>W:30"xL:18"</t>
  </si>
  <si>
    <t>Furniture</t>
  </si>
  <si>
    <t>Wooden Bamboo Headboard</t>
  </si>
  <si>
    <t>W:60"xH:48"</t>
  </si>
  <si>
    <t>Natural Bamboo Bath Mat</t>
  </si>
  <si>
    <t>36"x24"</t>
  </si>
  <si>
    <t>Cream</t>
  </si>
  <si>
    <t>Kids Room</t>
  </si>
  <si>
    <t>Honey</t>
  </si>
  <si>
    <t>Wooden Bamboo Towel Bar</t>
  </si>
  <si>
    <t>24"</t>
  </si>
  <si>
    <t>W:60"xH:49"</t>
  </si>
  <si>
    <t>Charcoal</t>
  </si>
  <si>
    <t>Natural Bamboo End Table</t>
  </si>
  <si>
    <t>Sage</t>
  </si>
  <si>
    <t>Natural Bamboo Washcloth</t>
  </si>
  <si>
    <t>Violet</t>
  </si>
  <si>
    <t>Ceramic Stock Pot with Lid</t>
  </si>
  <si>
    <t>Blue</t>
  </si>
  <si>
    <t>Recycled Plastic Dish Rack</t>
  </si>
  <si>
    <t>H:20"xW:20"xD:20"</t>
  </si>
  <si>
    <t>Natural Bamboo Coffee Table</t>
  </si>
  <si>
    <t>Recycled White Wine Glasses</t>
  </si>
  <si>
    <t>Recycled Plastic Train Lamp</t>
  </si>
  <si>
    <t>12"x12"</t>
  </si>
  <si>
    <t>Natural Bamboo Table Runner</t>
  </si>
  <si>
    <t>Natural Bamboo Twin Bunk Bed</t>
  </si>
  <si>
    <t>Modular Ottoman with Storage</t>
  </si>
  <si>
    <t>Reclaimed Redwood Sofa Table</t>
  </si>
  <si>
    <t>7 Piece Ceramic Cookware Set</t>
  </si>
  <si>
    <t>Recycled 60 oz. Glass Pitcher</t>
  </si>
  <si>
    <t>Recycled Plastic Ladybug Lamp</t>
  </si>
  <si>
    <t>12"x9"x5"</t>
  </si>
  <si>
    <t>Natural Bamboo Shower Curtain</t>
  </si>
  <si>
    <t>Set of 4</t>
  </si>
  <si>
    <t>Clear</t>
  </si>
  <si>
    <t>Ceramic Casserole Pan with Lid</t>
  </si>
  <si>
    <t>60"x40"</t>
  </si>
  <si>
    <t>Dream Natural Bamboo Comforter</t>
  </si>
  <si>
    <t>W:24"xL:60"</t>
  </si>
  <si>
    <t>Dream Natural Bamboo Sheet Set</t>
  </si>
  <si>
    <t>46" to 84"</t>
  </si>
  <si>
    <t>Natural Bamboo 4 Drawer Dresser</t>
  </si>
  <si>
    <t>Natural Bamboo Children's Chair</t>
  </si>
  <si>
    <t>Reclaimed Redwood Modular Chair</t>
  </si>
  <si>
    <t>Recycled 6 oz. Drinking Glasses</t>
  </si>
  <si>
    <t>Organic Cotton Round Tablecloth</t>
  </si>
  <si>
    <t>9"</t>
  </si>
  <si>
    <t>Recycled Glass and Bamboo Vanity</t>
  </si>
  <si>
    <t>Reclaimed Redwood Secretary Desk</t>
  </si>
  <si>
    <t>20"x18"</t>
  </si>
  <si>
    <t>Recycled 12 oz. Drinking Glasses</t>
  </si>
  <si>
    <t>Slumber Organic Cotton Comforter</t>
  </si>
  <si>
    <t>Slumber Organic Cotton Sheet Set</t>
  </si>
  <si>
    <t>Organic Cotton Square Tablecloth</t>
  </si>
  <si>
    <t>Recycled Glass and Bamboo Dresser</t>
  </si>
  <si>
    <t>6"</t>
  </si>
  <si>
    <t>Organic Cotton Train Throw Pillow</t>
  </si>
  <si>
    <t>63"x15"</t>
  </si>
  <si>
    <t>Natural Bamboo 2 Drawer Nightstand</t>
  </si>
  <si>
    <t>Reclaimed Redwood Modular Loveseat</t>
  </si>
  <si>
    <t>Slumber Organic Cotton Body Pillow</t>
  </si>
  <si>
    <t>Natural Bamboo Potholder-Pack of 2</t>
  </si>
  <si>
    <t>Recycled Glass and Bamboo Sideboard</t>
  </si>
  <si>
    <t>Wooden Enamel Bamboo Napkin Holders</t>
  </si>
  <si>
    <t>Organic Cotton Rectangle Tablecloth</t>
  </si>
  <si>
    <t>Organic Cotton Children's Comforter</t>
  </si>
  <si>
    <t>Organic Cotton Children's Sheet Set</t>
  </si>
  <si>
    <t>Organic Cotton Ladybug Throw Pillow</t>
  </si>
  <si>
    <t>Organic Cotton Pop Art Throw Pillow</t>
  </si>
  <si>
    <t>22"x18"</t>
  </si>
  <si>
    <t>Recycled Glass and Bamboo Nightstand</t>
  </si>
  <si>
    <t>W:18"xL:12"</t>
  </si>
  <si>
    <t>Pearl</t>
  </si>
  <si>
    <t>Recycled Rubber Non-Skid Outdoor Mat</t>
  </si>
  <si>
    <t>Ceramic Fondue Set with Bamboo Forks</t>
  </si>
  <si>
    <t>Wine Corkscrew and Bottle Opener Set</t>
  </si>
  <si>
    <t>Slumber Organic Cotton Contour Pillow</t>
  </si>
  <si>
    <t>Natural Bamboo Cooking Mitt-Pack of 2</t>
  </si>
  <si>
    <t>Bronze</t>
  </si>
  <si>
    <t>Natural Bamboo Dinner Napkins-Set of 4</t>
  </si>
  <si>
    <t>Copper</t>
  </si>
  <si>
    <t>Natural Bamboo Kitchen Towel-Pack of 2</t>
  </si>
  <si>
    <t>16"x9"</t>
  </si>
  <si>
    <t>Slumber Organic Cotton Body Pillow Case</t>
  </si>
  <si>
    <t>12"</t>
  </si>
  <si>
    <t>Reclaimed Redwood Television Media Table</t>
  </si>
  <si>
    <t>Dream Natural Organic Microplush Blanket</t>
  </si>
  <si>
    <t>Recycled Glass and Bamboo Highboy Dresser</t>
  </si>
  <si>
    <t>Pack of 12</t>
  </si>
  <si>
    <t>Slumber Organic Cotton Microplush Blanket</t>
  </si>
  <si>
    <t>Reclaimed Redwood Computer Desk with Hutch</t>
  </si>
  <si>
    <t>H:18"xW:36"xD:28"</t>
  </si>
  <si>
    <t>Reclaimed Redwood Modular Sofa with Lounge</t>
  </si>
  <si>
    <t>Slumber Organic Cotton Contour Pillow Case</t>
  </si>
  <si>
    <t>Natural Bamboo Kitchen Washcloth-Pack of 2</t>
  </si>
  <si>
    <t>Natural Bamboo Storage Bench with 3 Baskets</t>
  </si>
  <si>
    <t>H:18"xW:12"xW:12"</t>
  </si>
  <si>
    <t>Multi</t>
  </si>
  <si>
    <t>Recycled Glass and Bamboo Dining Table-Round</t>
  </si>
  <si>
    <t>W:14"xL:58"</t>
  </si>
  <si>
    <t>Ruby</t>
  </si>
  <si>
    <t>Recycled Glass and Bamboo Dining Table-Square</t>
  </si>
  <si>
    <t>Reclaimed Redwood Hall Tree with Storage Bench</t>
  </si>
  <si>
    <t>Natural Bamboo Writing Desk with Shaker Drawer</t>
  </si>
  <si>
    <t>Reclaimed Redwood Console Table with Shaker Drawer</t>
  </si>
  <si>
    <t>Varies</t>
  </si>
  <si>
    <t xml:space="preserve">Recycled Glass and Bamboo Dining Table-Rectangular </t>
  </si>
  <si>
    <t>H:84"xW:80"xD:54"</t>
  </si>
  <si>
    <t>H:84"xW:80"xD:55"</t>
  </si>
  <si>
    <t>H:29"xW:60"xD:15"</t>
  </si>
  <si>
    <t>H:16"xW:34"xD:26"</t>
  </si>
  <si>
    <t>Olive</t>
  </si>
  <si>
    <t>72"x72"</t>
  </si>
  <si>
    <t>13"</t>
  </si>
  <si>
    <t>Twin</t>
  </si>
  <si>
    <t>King</t>
  </si>
  <si>
    <t>Queen</t>
  </si>
  <si>
    <t>16"</t>
  </si>
  <si>
    <t>H:37"xW:38"xD:22"</t>
  </si>
  <si>
    <t>H:33"xW:36"xD:38"</t>
  </si>
  <si>
    <t>70"</t>
  </si>
  <si>
    <t>H:21"xW:12"xD:12"</t>
  </si>
  <si>
    <t>W:38"xD:19"xH:48"</t>
  </si>
  <si>
    <t>H:44"xW:36"xD:19"</t>
  </si>
  <si>
    <t>52"x52"</t>
  </si>
  <si>
    <t>W:38"xD:19"xH:49"</t>
  </si>
  <si>
    <t>W:60"xD:20"xH:35"</t>
  </si>
  <si>
    <t>H:12"xW:3"xW:12"</t>
  </si>
  <si>
    <t>H:20"xW:17"xD:20"</t>
  </si>
  <si>
    <t>H:33"xW:79"xD:26"</t>
  </si>
  <si>
    <t>34"x15"</t>
  </si>
  <si>
    <t>7"x7"</t>
  </si>
  <si>
    <t>H:36"xW:48"xD:26</t>
  </si>
  <si>
    <t>Ocean Blue</t>
  </si>
  <si>
    <t>Pink</t>
  </si>
  <si>
    <t>Mint</t>
  </si>
  <si>
    <t>Lavender</t>
  </si>
  <si>
    <t>Sunny Yellow</t>
  </si>
  <si>
    <t>W:60"xL:84"</t>
  </si>
  <si>
    <t>W:30"xD:16"xH:26"</t>
  </si>
  <si>
    <t>W:48"xL:22"</t>
  </si>
  <si>
    <t>9"x9"</t>
  </si>
  <si>
    <t>Burgundy</t>
  </si>
  <si>
    <t>3 Piece</t>
  </si>
  <si>
    <t>25"x15"</t>
  </si>
  <si>
    <t>8"x2.5"x12"</t>
  </si>
  <si>
    <t>18"x18"</t>
  </si>
  <si>
    <t>38"x17"</t>
  </si>
  <si>
    <t>H:22"xW:58"xD:18"</t>
  </si>
  <si>
    <t>W:35"xD:19"xH 62"</t>
  </si>
  <si>
    <t>H:33"xW:110"xD:63"</t>
  </si>
  <si>
    <t>H:54"xW:60"xD:24"</t>
  </si>
  <si>
    <t>28"x17"</t>
  </si>
  <si>
    <t>H:22"xW:40"xD:22"</t>
  </si>
  <si>
    <t>H:22"xW:40"xD:23"</t>
  </si>
  <si>
    <t>H:30"xW:40"xL:40"</t>
  </si>
  <si>
    <t>H:30"xW:36"xL:36"</t>
  </si>
  <si>
    <t>H:84"xW:42"xD:22"</t>
  </si>
  <si>
    <t>H:28"xW:45"xD:22"</t>
  </si>
  <si>
    <t>H:29"xW:34"xD:12"</t>
  </si>
  <si>
    <t>H:30"xW:36"xL:60"</t>
  </si>
  <si>
    <t>Employee ID</t>
  </si>
  <si>
    <t>FIRST NAME</t>
  </si>
  <si>
    <t>LAST NAME</t>
  </si>
  <si>
    <t>FULL NAME</t>
  </si>
  <si>
    <t>Client Name</t>
  </si>
  <si>
    <t>STATE</t>
  </si>
  <si>
    <t>Long Term Full Time</t>
  </si>
  <si>
    <t>Manager</t>
  </si>
  <si>
    <t>Status</t>
  </si>
  <si>
    <t>Employee Since</t>
  </si>
  <si>
    <t>Years</t>
  </si>
  <si>
    <t>Paid Leave</t>
  </si>
  <si>
    <t>Salary</t>
  </si>
  <si>
    <t>Bonus</t>
  </si>
  <si>
    <t>Bonus Total</t>
  </si>
  <si>
    <t>Total Salary</t>
  </si>
  <si>
    <t>State Name</t>
  </si>
  <si>
    <t>CLIENT Name</t>
  </si>
  <si>
    <t>Laila</t>
  </si>
  <si>
    <t xml:space="preserve">    friese</t>
  </si>
  <si>
    <t>Rebbecca Tyree</t>
  </si>
  <si>
    <t>Full Time</t>
  </si>
  <si>
    <t>Alabama</t>
  </si>
  <si>
    <t>Page, Lisa</t>
  </si>
  <si>
    <t>Alden</t>
  </si>
  <si>
    <t xml:space="preserve">    Puccio</t>
  </si>
  <si>
    <t>Sherron Gaumer</t>
  </si>
  <si>
    <t>Half-Time</t>
  </si>
  <si>
    <t>Alaska</t>
  </si>
  <si>
    <t>Taylor, Hector</t>
  </si>
  <si>
    <t>Dona</t>
  </si>
  <si>
    <t xml:space="preserve">   Mccammon</t>
  </si>
  <si>
    <t>Oralee Hilliker</t>
  </si>
  <si>
    <t>Contract</t>
  </si>
  <si>
    <t>Arizona</t>
  </si>
  <si>
    <t>Dawson, Jonathan</t>
  </si>
  <si>
    <t>Leland</t>
  </si>
  <si>
    <t>Upton</t>
  </si>
  <si>
    <t>Vita Tores</t>
  </si>
  <si>
    <t>Hourly</t>
  </si>
  <si>
    <t>Arkansas</t>
  </si>
  <si>
    <t>Duran, Brian</t>
  </si>
  <si>
    <t>Ariane</t>
  </si>
  <si>
    <t>Belvin</t>
  </si>
  <si>
    <t>Kate Dagenhart</t>
  </si>
  <si>
    <t>California</t>
  </si>
  <si>
    <t>Weber, Larry</t>
  </si>
  <si>
    <t>Regine</t>
  </si>
  <si>
    <t>Ellender</t>
  </si>
  <si>
    <t>Inocencia Wiste</t>
  </si>
  <si>
    <t>Colorado</t>
  </si>
  <si>
    <t>Pratt, Erik</t>
  </si>
  <si>
    <t>Vincenza</t>
  </si>
  <si>
    <t>Petrus</t>
  </si>
  <si>
    <t>Kassie Pertuit</t>
  </si>
  <si>
    <t>Connecticut</t>
  </si>
  <si>
    <t>Oconnor, Kent</t>
  </si>
  <si>
    <t>Maegan</t>
  </si>
  <si>
    <t>Sandusky</t>
  </si>
  <si>
    <t>Winfred Yoon</t>
  </si>
  <si>
    <t>Delaware</t>
  </si>
  <si>
    <t>Spencer, Boyd</t>
  </si>
  <si>
    <t>Erma</t>
  </si>
  <si>
    <t>Vicini</t>
  </si>
  <si>
    <t>Jerrell Baltazar</t>
  </si>
  <si>
    <t>Florida</t>
  </si>
  <si>
    <t>Wiggins, Frank</t>
  </si>
  <si>
    <t>Laura</t>
  </si>
  <si>
    <t>Mcmakin</t>
  </si>
  <si>
    <t>Angelina Brakefield</t>
  </si>
  <si>
    <t>Georgia</t>
  </si>
  <si>
    <t>Tanner, Timothy</t>
  </si>
  <si>
    <t>Giuseppina</t>
  </si>
  <si>
    <t>Bonilla</t>
  </si>
  <si>
    <t>Yuriko Du</t>
  </si>
  <si>
    <t>Hawaii</t>
  </si>
  <si>
    <t>Strickland, Rajean</t>
  </si>
  <si>
    <t>Kerstin</t>
  </si>
  <si>
    <t xml:space="preserve">   Thode</t>
  </si>
  <si>
    <t>Jeanetta Steenbergen</t>
  </si>
  <si>
    <t>Idaho</t>
  </si>
  <si>
    <t>Chase, Troy</t>
  </si>
  <si>
    <t>Sonny</t>
  </si>
  <si>
    <t>Harbour</t>
  </si>
  <si>
    <t>Graham Sparling</t>
  </si>
  <si>
    <t>Illinois</t>
  </si>
  <si>
    <t>Brewer, Kent</t>
  </si>
  <si>
    <t>Teena</t>
  </si>
  <si>
    <t>Wurst</t>
  </si>
  <si>
    <t>Dierdre Ivey</t>
  </si>
  <si>
    <t>Indiana</t>
  </si>
  <si>
    <t>Wilkins, Jesse</t>
  </si>
  <si>
    <t>Lanie</t>
  </si>
  <si>
    <t xml:space="preserve">    Witmer</t>
  </si>
  <si>
    <t>Jeffry Warthen</t>
  </si>
  <si>
    <t>Iowa</t>
  </si>
  <si>
    <t>White, Daniel</t>
  </si>
  <si>
    <t>Sherril</t>
  </si>
  <si>
    <t>Ruddick</t>
  </si>
  <si>
    <t>Johnson Epting</t>
  </si>
  <si>
    <t>Kansas</t>
  </si>
  <si>
    <t>Holland, Donald</t>
  </si>
  <si>
    <t>Neva</t>
  </si>
  <si>
    <t>Siegler</t>
  </si>
  <si>
    <t>Tish Seidman</t>
  </si>
  <si>
    <t>Kentucky</t>
  </si>
  <si>
    <t>Rowe, Ken</t>
  </si>
  <si>
    <t xml:space="preserve">Catrice   </t>
  </si>
  <si>
    <t>Ridley</t>
  </si>
  <si>
    <t>Frankie Haberman</t>
  </si>
  <si>
    <t>Louisiana</t>
  </si>
  <si>
    <t>Burton, Cam</t>
  </si>
  <si>
    <t>Rodrick</t>
  </si>
  <si>
    <t>Pardee</t>
  </si>
  <si>
    <t>Brigid Mattos</t>
  </si>
  <si>
    <t>Maine</t>
  </si>
  <si>
    <t>Phillips, Liesl</t>
  </si>
  <si>
    <t>Lionel</t>
  </si>
  <si>
    <t>Bourgoin</t>
  </si>
  <si>
    <t>Timothy Kring</t>
  </si>
  <si>
    <t>Maryland</t>
  </si>
  <si>
    <t>Gallagher, Johnson</t>
  </si>
  <si>
    <t>Qiana</t>
  </si>
  <si>
    <t xml:space="preserve">   Pierre</t>
  </si>
  <si>
    <t>Angel Turnbull</t>
  </si>
  <si>
    <t>Massachusetts</t>
  </si>
  <si>
    <t>Wolf, Debbie</t>
  </si>
  <si>
    <t>Erik</t>
  </si>
  <si>
    <t>Saul</t>
  </si>
  <si>
    <t>Leona Selander</t>
  </si>
  <si>
    <t>Michigan</t>
  </si>
  <si>
    <t>Todd, Steven</t>
  </si>
  <si>
    <t>Laci</t>
  </si>
  <si>
    <t>Meints</t>
  </si>
  <si>
    <t>Wynell Griffeth</t>
  </si>
  <si>
    <t>Minnesota</t>
  </si>
  <si>
    <t>McKenzie, Michelle</t>
  </si>
  <si>
    <t>Thomasina</t>
  </si>
  <si>
    <t>Ramerez</t>
  </si>
  <si>
    <t>Meggan Seamon</t>
  </si>
  <si>
    <t>Mississippi</t>
  </si>
  <si>
    <t>Thornton, Charles</t>
  </si>
  <si>
    <t>Rosena</t>
  </si>
  <si>
    <t>Eden</t>
  </si>
  <si>
    <t>Amanda Bemis</t>
  </si>
  <si>
    <t>Missouri</t>
  </si>
  <si>
    <t>Dunn, Matthew</t>
  </si>
  <si>
    <t>Alesha</t>
  </si>
  <si>
    <t>Gabourel</t>
  </si>
  <si>
    <t>Concha Hisle</t>
  </si>
  <si>
    <t>Montana</t>
  </si>
  <si>
    <t>Potter, Dawn</t>
  </si>
  <si>
    <t>Kyoko</t>
  </si>
  <si>
    <t>Pasquale</t>
  </si>
  <si>
    <t>Marilynn Oxford</t>
  </si>
  <si>
    <t>Nebraska</t>
  </si>
  <si>
    <t>Carroll, Lesa</t>
  </si>
  <si>
    <t>Shelley</t>
  </si>
  <si>
    <t>Westergard</t>
  </si>
  <si>
    <t>Isaiah Rines</t>
  </si>
  <si>
    <t>Nevada</t>
  </si>
  <si>
    <t>Fleming, Irv</t>
  </si>
  <si>
    <t>Alyson</t>
  </si>
  <si>
    <t>Vahle</t>
  </si>
  <si>
    <t>Mari Acy</t>
  </si>
  <si>
    <t>New Hampshire</t>
  </si>
  <si>
    <t>Nguyen, Dennis</t>
  </si>
  <si>
    <t>Al</t>
  </si>
  <si>
    <t>Lukowski</t>
  </si>
  <si>
    <t>Zonia Mcknight</t>
  </si>
  <si>
    <t>New Jersey</t>
  </si>
  <si>
    <t>Blair, Sperry</t>
  </si>
  <si>
    <t>Cecil</t>
  </si>
  <si>
    <t>Luciano</t>
  </si>
  <si>
    <t>Breana Fravel</t>
  </si>
  <si>
    <t>New Mexico</t>
  </si>
  <si>
    <t>Wyatt, Kelly</t>
  </si>
  <si>
    <t>Hilaria</t>
  </si>
  <si>
    <t>Rogers</t>
  </si>
  <si>
    <t>Kimberley Proctor</t>
  </si>
  <si>
    <t>New York</t>
  </si>
  <si>
    <t>Walton, Benjamin</t>
  </si>
  <si>
    <t>Howard</t>
  </si>
  <si>
    <t>Cruise</t>
  </si>
  <si>
    <t>Contessa Courser</t>
  </si>
  <si>
    <t>North Carolina</t>
  </si>
  <si>
    <t>Beck, Craig</t>
  </si>
  <si>
    <t>Jacqualine</t>
  </si>
  <si>
    <t>Fuhrman</t>
  </si>
  <si>
    <t>Dillon Lumpkins</t>
  </si>
  <si>
    <t>North Dakota</t>
  </si>
  <si>
    <t>Phelps, Gretchen</t>
  </si>
  <si>
    <t>Lizzette</t>
  </si>
  <si>
    <t>Mccormick</t>
  </si>
  <si>
    <t>Patrica Mcvay</t>
  </si>
  <si>
    <t>Ohio</t>
  </si>
  <si>
    <t>Bond, John</t>
  </si>
  <si>
    <t>Simone</t>
  </si>
  <si>
    <t>Seto</t>
  </si>
  <si>
    <t>Peggy Portner</t>
  </si>
  <si>
    <t>Oklahoma</t>
  </si>
  <si>
    <t>Chang, Gabriel</t>
  </si>
  <si>
    <t>Lang</t>
  </si>
  <si>
    <t>Burkholder</t>
  </si>
  <si>
    <t>Leila Lashley</t>
  </si>
  <si>
    <t>Oregon</t>
  </si>
  <si>
    <t>Bullock, Greg</t>
  </si>
  <si>
    <t>Art</t>
  </si>
  <si>
    <t>Muse</t>
  </si>
  <si>
    <t>Mohamed Fluellen</t>
  </si>
  <si>
    <t>Pennsylvania</t>
  </si>
  <si>
    <t>Wheeler, Meegan</t>
  </si>
  <si>
    <t>Stanton</t>
  </si>
  <si>
    <t>Kothari</t>
  </si>
  <si>
    <t>Laci Rhynes</t>
  </si>
  <si>
    <t>Rhode Island</t>
  </si>
  <si>
    <t>Cunningham, Denise</t>
  </si>
  <si>
    <t>Daysi</t>
  </si>
  <si>
    <t>Duarte</t>
  </si>
  <si>
    <t>Rebecka Kim</t>
  </si>
  <si>
    <t>South Carolina</t>
  </si>
  <si>
    <t>Simpson, Jimmy</t>
  </si>
  <si>
    <t>Loni</t>
  </si>
  <si>
    <t>Cobbley</t>
  </si>
  <si>
    <t>Francesco Roquemore</t>
  </si>
  <si>
    <t>South Dakota</t>
  </si>
  <si>
    <t>Griffith, Michelle</t>
  </si>
  <si>
    <t>Tess</t>
  </si>
  <si>
    <t>Vrooman</t>
  </si>
  <si>
    <t>Gricelda Lassen</t>
  </si>
  <si>
    <t>Tennessee</t>
  </si>
  <si>
    <t>Powers, Tia</t>
  </si>
  <si>
    <t>Fredericka</t>
  </si>
  <si>
    <t>Eckart</t>
  </si>
  <si>
    <t>Maxie Chauez</t>
  </si>
  <si>
    <t>Texas</t>
  </si>
  <si>
    <t>Navarro, Marc</t>
  </si>
  <si>
    <t>Dusti</t>
  </si>
  <si>
    <t>Major</t>
  </si>
  <si>
    <t>Marty Buettner</t>
  </si>
  <si>
    <t>Utah</t>
  </si>
  <si>
    <t>Briggs, Bryan</t>
  </si>
  <si>
    <t>Naomi</t>
  </si>
  <si>
    <t>Borges</t>
  </si>
  <si>
    <t>Margorie Cassidy</t>
  </si>
  <si>
    <t>Vermont</t>
  </si>
  <si>
    <t>Warren, Jean</t>
  </si>
  <si>
    <t>Glynis</t>
  </si>
  <si>
    <t>Brodbeck</t>
  </si>
  <si>
    <t>Claretha Ahern</t>
  </si>
  <si>
    <t>Virginia</t>
  </si>
  <si>
    <t>McDonald, Debra</t>
  </si>
  <si>
    <t>Letitia</t>
  </si>
  <si>
    <t>Brighton</t>
  </si>
  <si>
    <t>Carli Leleux</t>
  </si>
  <si>
    <t>Washington</t>
  </si>
  <si>
    <t>Pitts, Dana</t>
  </si>
  <si>
    <t>Effie</t>
  </si>
  <si>
    <t>Calle</t>
  </si>
  <si>
    <t>Santo Yocom</t>
  </si>
  <si>
    <t>West Virginia</t>
  </si>
  <si>
    <t>Pruitt, Randy</t>
  </si>
  <si>
    <t>Elina</t>
  </si>
  <si>
    <t>Spight</t>
  </si>
  <si>
    <t>Starla Waite</t>
  </si>
  <si>
    <t>Wisconsin</t>
  </si>
  <si>
    <t>Nicholson, Lee</t>
  </si>
  <si>
    <t>Jere</t>
  </si>
  <si>
    <t>Reller</t>
  </si>
  <si>
    <t>Roselia Sandoz</t>
  </si>
  <si>
    <t>Wyoming</t>
  </si>
  <si>
    <t>Matthews, Diane</t>
  </si>
  <si>
    <t>Ringo</t>
  </si>
  <si>
    <t>Star</t>
  </si>
  <si>
    <t>Paul Young</t>
  </si>
  <si>
    <t>Norris, Tamara</t>
  </si>
  <si>
    <t>Alonzo</t>
  </si>
  <si>
    <t>Hansen</t>
  </si>
  <si>
    <t>Carl Lewis</t>
  </si>
  <si>
    <t>Weiss, Marisa</t>
  </si>
  <si>
    <t>Candice</t>
  </si>
  <si>
    <t>Fox</t>
  </si>
  <si>
    <t>Mike Tyson</t>
  </si>
  <si>
    <t>Lawrence, Ronald</t>
  </si>
  <si>
    <t>Jacquelyn</t>
  </si>
  <si>
    <t>Davis</t>
  </si>
  <si>
    <t>Jerry berry</t>
  </si>
  <si>
    <t>Sherman, Karin</t>
  </si>
  <si>
    <t>Jeffery</t>
  </si>
  <si>
    <t>Norris</t>
  </si>
  <si>
    <t>Harmon, Paul</t>
  </si>
  <si>
    <t>Benny</t>
  </si>
  <si>
    <t>Boyd</t>
  </si>
  <si>
    <t>Vance, Cheryl</t>
  </si>
  <si>
    <t>Orlando</t>
  </si>
  <si>
    <t>Reese</t>
  </si>
  <si>
    <t>Swanson, Vicki</t>
  </si>
  <si>
    <t>Joel</t>
  </si>
  <si>
    <t>Reeves</t>
  </si>
  <si>
    <t>Steele, Gerald</t>
  </si>
  <si>
    <t>Stella</t>
  </si>
  <si>
    <t>Wong</t>
  </si>
  <si>
    <t>Richardson, Debbie</t>
  </si>
  <si>
    <t>Helen</t>
  </si>
  <si>
    <t>Cook</t>
  </si>
  <si>
    <t>Whitehead, Carolyn</t>
  </si>
  <si>
    <t>Schultz</t>
  </si>
  <si>
    <t>Flowers, Kathleen</t>
  </si>
  <si>
    <t>Gloria</t>
  </si>
  <si>
    <t>Butler</t>
  </si>
  <si>
    <t>Huff, Erik</t>
  </si>
  <si>
    <t>Randall</t>
  </si>
  <si>
    <t>Cummings</t>
  </si>
  <si>
    <t>Deleon, Jaquelyn</t>
  </si>
  <si>
    <t>Faith</t>
  </si>
  <si>
    <t>Peterson</t>
  </si>
  <si>
    <t>Kent, Angus</t>
  </si>
  <si>
    <t>Patty</t>
  </si>
  <si>
    <t>Cunningham</t>
  </si>
  <si>
    <t>Wallace, Timothy</t>
  </si>
  <si>
    <t>Carla</t>
  </si>
  <si>
    <t>Bates</t>
  </si>
  <si>
    <t>Nichols, Nathaniel</t>
  </si>
  <si>
    <t>Nadine</t>
  </si>
  <si>
    <t>Morgan, Patricia</t>
  </si>
  <si>
    <t>Tasha</t>
  </si>
  <si>
    <t>Nichols</t>
  </si>
  <si>
    <t>Harding, Erin</t>
  </si>
  <si>
    <t>Mitchell</t>
  </si>
  <si>
    <t>Brock</t>
  </si>
  <si>
    <t>Hood, Renee</t>
  </si>
  <si>
    <t>Kellie</t>
  </si>
  <si>
    <t>Figueroa</t>
  </si>
  <si>
    <t>Hickman, John</t>
  </si>
  <si>
    <t>Bonnie</t>
  </si>
  <si>
    <t>Ramirez</t>
  </si>
  <si>
    <t>Schneider, Gay</t>
  </si>
  <si>
    <t>Logan</t>
  </si>
  <si>
    <t>Stone, Brian</t>
  </si>
  <si>
    <t>Carson</t>
  </si>
  <si>
    <t>Goodman, Kuyler</t>
  </si>
  <si>
    <t>Terry</t>
  </si>
  <si>
    <t>Simmons, Robert</t>
  </si>
  <si>
    <t>Gordon</t>
  </si>
  <si>
    <t>Wolfe, Keith</t>
  </si>
  <si>
    <t>Dean</t>
  </si>
  <si>
    <t>Sandoval</t>
  </si>
  <si>
    <t>Conway, Brett</t>
  </si>
  <si>
    <t>Simon</t>
  </si>
  <si>
    <t>Salazar</t>
  </si>
  <si>
    <t>Mendoza, Bobby</t>
  </si>
  <si>
    <t>Mandy</t>
  </si>
  <si>
    <t>Lewis</t>
  </si>
  <si>
    <t>James, Lynn</t>
  </si>
  <si>
    <t>Gerald</t>
  </si>
  <si>
    <t>Watkins</t>
  </si>
  <si>
    <t>Porter, Rachel</t>
  </si>
  <si>
    <t>Patti</t>
  </si>
  <si>
    <t>Riley</t>
  </si>
  <si>
    <t>Mullins, Angela</t>
  </si>
  <si>
    <t>Jonathon</t>
  </si>
  <si>
    <t>Soto</t>
  </si>
  <si>
    <t>Poole, Tracy</t>
  </si>
  <si>
    <t>Erica</t>
  </si>
  <si>
    <t>Hunt</t>
  </si>
  <si>
    <t>Farrell, Laura</t>
  </si>
  <si>
    <t>Dewey</t>
  </si>
  <si>
    <t>Daniel</t>
  </si>
  <si>
    <t>Perry, Christopher</t>
  </si>
  <si>
    <t>Reed</t>
  </si>
  <si>
    <t>Fletcher, Brian</t>
  </si>
  <si>
    <t>Garrett</t>
  </si>
  <si>
    <t>Barker</t>
  </si>
  <si>
    <t>York, Steven</t>
  </si>
  <si>
    <t>Julian</t>
  </si>
  <si>
    <t>Lyons</t>
  </si>
  <si>
    <t>Hudson, Lorna</t>
  </si>
  <si>
    <t>Caleb</t>
  </si>
  <si>
    <t>Morton</t>
  </si>
  <si>
    <t>May, Steve</t>
  </si>
  <si>
    <t>Carole</t>
  </si>
  <si>
    <t>Holloway</t>
  </si>
  <si>
    <t>Booker, Judith</t>
  </si>
  <si>
    <t>Louise</t>
  </si>
  <si>
    <t>Mcbride</t>
  </si>
  <si>
    <t>Dorsey, Matthew</t>
  </si>
  <si>
    <t>Hill</t>
  </si>
  <si>
    <t>Gardner, Anthony</t>
  </si>
  <si>
    <t>Geneva</t>
  </si>
  <si>
    <t>Lowe</t>
  </si>
  <si>
    <t>Hammond, Robert</t>
  </si>
  <si>
    <t>Colin</t>
  </si>
  <si>
    <t>Nunez</t>
  </si>
  <si>
    <t>Clayton, Gregory</t>
  </si>
  <si>
    <t>Hubbard</t>
  </si>
  <si>
    <t>Martinez, Kathleen</t>
  </si>
  <si>
    <t>Greg</t>
  </si>
  <si>
    <t>Graham</t>
  </si>
  <si>
    <t>Becker, Gretchen</t>
  </si>
  <si>
    <t>Dallas</t>
  </si>
  <si>
    <t>Ball</t>
  </si>
  <si>
    <t>Thompson, John</t>
  </si>
  <si>
    <t>Jana</t>
  </si>
  <si>
    <t>Pope</t>
  </si>
  <si>
    <t>Cortez, Jack</t>
  </si>
  <si>
    <t>Teri</t>
  </si>
  <si>
    <t>Bowers</t>
  </si>
  <si>
    <t>Hardin, Gregory</t>
  </si>
  <si>
    <t>Esther</t>
  </si>
  <si>
    <t>Gomez</t>
  </si>
  <si>
    <t>Pacheco, Therese</t>
  </si>
  <si>
    <t>Colleen</t>
  </si>
  <si>
    <t>Cannon</t>
  </si>
  <si>
    <t>Stokes, Jonathan</t>
  </si>
  <si>
    <t>Stacey</t>
  </si>
  <si>
    <t>Carroll</t>
  </si>
  <si>
    <t>Kerr, Mihaela</t>
  </si>
  <si>
    <t>Irene</t>
  </si>
  <si>
    <t>Mcguire</t>
  </si>
  <si>
    <t>Juarez, Neill</t>
  </si>
  <si>
    <t>Leslie</t>
  </si>
  <si>
    <t>French</t>
  </si>
  <si>
    <t>Wade, Kevin</t>
  </si>
  <si>
    <t>Collins</t>
  </si>
  <si>
    <t>Cohen, Bruce</t>
  </si>
  <si>
    <t>Lindsay</t>
  </si>
  <si>
    <t>Vargas</t>
  </si>
  <si>
    <t>Norton, Bruce</t>
  </si>
  <si>
    <t>Dana</t>
  </si>
  <si>
    <t>Fields</t>
  </si>
  <si>
    <t>Gomez, Ed</t>
  </si>
  <si>
    <t>Erika</t>
  </si>
  <si>
    <t>Andrews</t>
  </si>
  <si>
    <t>Carey, Andrea</t>
  </si>
  <si>
    <t>Peter</t>
  </si>
  <si>
    <t>Rodgers</t>
  </si>
  <si>
    <t>Kim, Deborah</t>
  </si>
  <si>
    <t>Emily</t>
  </si>
  <si>
    <t>Maxwell</t>
  </si>
  <si>
    <t>Foley, Peter</t>
  </si>
  <si>
    <t>Dale</t>
  </si>
  <si>
    <t>Alexander</t>
  </si>
  <si>
    <t>Landry, Linda</t>
  </si>
  <si>
    <t>Keith</t>
  </si>
  <si>
    <t>Hanson</t>
  </si>
  <si>
    <t>Hill, Robin</t>
  </si>
  <si>
    <t>Shelia</t>
  </si>
  <si>
    <t>Curry</t>
  </si>
  <si>
    <t>Malone, Daniel</t>
  </si>
  <si>
    <t>Casey</t>
  </si>
  <si>
    <t>Hawkins, Douglas</t>
  </si>
  <si>
    <t>Mindy</t>
  </si>
  <si>
    <t>Baker, Barney</t>
  </si>
  <si>
    <t>Krista</t>
  </si>
  <si>
    <t>Knight</t>
  </si>
  <si>
    <t>Allison, Timothy</t>
  </si>
  <si>
    <t>Sherri</t>
  </si>
  <si>
    <t>Hall</t>
  </si>
  <si>
    <t>McCoy, Preston</t>
  </si>
  <si>
    <t>Tami</t>
  </si>
  <si>
    <t>Estrada</t>
  </si>
  <si>
    <t>Maxwell, Jill</t>
  </si>
  <si>
    <t>Alicia</t>
  </si>
  <si>
    <t>Lawson</t>
  </si>
  <si>
    <t>Garner, Terry</t>
  </si>
  <si>
    <t>Dora</t>
  </si>
  <si>
    <t>Dawson</t>
  </si>
  <si>
    <t>Durham, Troy</t>
  </si>
  <si>
    <t>Lucia</t>
  </si>
  <si>
    <t>Dixon</t>
  </si>
  <si>
    <t>Ray, ReAnnon</t>
  </si>
  <si>
    <t>Cesar</t>
  </si>
  <si>
    <t>Winters, Shaun</t>
  </si>
  <si>
    <t>Grady</t>
  </si>
  <si>
    <t>Gonzalez</t>
  </si>
  <si>
    <t>Roberson, Eileen</t>
  </si>
  <si>
    <t>Byron</t>
  </si>
  <si>
    <t>Floyd</t>
  </si>
  <si>
    <t>Perkins, Donald</t>
  </si>
  <si>
    <t>Janis</t>
  </si>
  <si>
    <t>Stone</t>
  </si>
  <si>
    <t>Copeland, Roger</t>
  </si>
  <si>
    <t>Eduardo</t>
  </si>
  <si>
    <t>Silva, Stephen</t>
  </si>
  <si>
    <t>Guadalupe</t>
  </si>
  <si>
    <t>Jackson</t>
  </si>
  <si>
    <t>Lloyd, John</t>
  </si>
  <si>
    <t>Rosalie</t>
  </si>
  <si>
    <t>Gutierrez</t>
  </si>
  <si>
    <t>Park, Timothy</t>
  </si>
  <si>
    <t>Leonard</t>
  </si>
  <si>
    <t>Abbott</t>
  </si>
  <si>
    <t>Molina, Michael</t>
  </si>
  <si>
    <t>Edna</t>
  </si>
  <si>
    <t>Patterson</t>
  </si>
  <si>
    <t>McDowell, Scott</t>
  </si>
  <si>
    <t>Karla</t>
  </si>
  <si>
    <t>Nelson</t>
  </si>
  <si>
    <t>Nixon, Randy</t>
  </si>
  <si>
    <t>Margarita</t>
  </si>
  <si>
    <t>Hernandez</t>
  </si>
  <si>
    <t>Figueroa, Leonard</t>
  </si>
  <si>
    <t>Brenda</t>
  </si>
  <si>
    <t>Mcdaniel</t>
  </si>
  <si>
    <t>Hutchinson, Robin</t>
  </si>
  <si>
    <t>Everett</t>
  </si>
  <si>
    <t>Wagner</t>
  </si>
  <si>
    <t>Nelson, Shira</t>
  </si>
  <si>
    <t>Gene</t>
  </si>
  <si>
    <t>Daniel, Robert</t>
  </si>
  <si>
    <t>Dwight</t>
  </si>
  <si>
    <t>Long</t>
  </si>
  <si>
    <t>Barnett, Brenda</t>
  </si>
  <si>
    <t>Lamar</t>
  </si>
  <si>
    <t>Reynolds</t>
  </si>
  <si>
    <t>Gregory, Jon</t>
  </si>
  <si>
    <t>Jennie</t>
  </si>
  <si>
    <t>Erickson</t>
  </si>
  <si>
    <t>Ramos, Jan</t>
  </si>
  <si>
    <t>Micheal</t>
  </si>
  <si>
    <t>Goodwin</t>
  </si>
  <si>
    <t>Calhoun, Dac Vinh</t>
  </si>
  <si>
    <t>Eloise</t>
  </si>
  <si>
    <t>Delgado</t>
  </si>
  <si>
    <t>Adams, David</t>
  </si>
  <si>
    <t>Felix</t>
  </si>
  <si>
    <t>Bass, Justin</t>
  </si>
  <si>
    <t>Arnold</t>
  </si>
  <si>
    <t>Zimmerman</t>
  </si>
  <si>
    <t>Robertson, Nathan</t>
  </si>
  <si>
    <t>Clinton</t>
  </si>
  <si>
    <t>Watts</t>
  </si>
  <si>
    <t>Young, Benjamin</t>
  </si>
  <si>
    <t>Ramona</t>
  </si>
  <si>
    <t>Mendez</t>
  </si>
  <si>
    <t>Nunez, Benning</t>
  </si>
  <si>
    <t>Allan</t>
  </si>
  <si>
    <t>Cohen</t>
  </si>
  <si>
    <t>Shields, Robert</t>
  </si>
  <si>
    <t>Dianna</t>
  </si>
  <si>
    <t>Vasquez</t>
  </si>
  <si>
    <t>Hardy, Svetlana</t>
  </si>
  <si>
    <t>Gwendolyn</t>
  </si>
  <si>
    <t>Parker</t>
  </si>
  <si>
    <t>Woodward, Tim</t>
  </si>
  <si>
    <t>Rosie</t>
  </si>
  <si>
    <t>Bridges</t>
  </si>
  <si>
    <t>Shaffer, Nobuko</t>
  </si>
  <si>
    <t>Gladys</t>
  </si>
  <si>
    <t>Hardy</t>
  </si>
  <si>
    <t>Hale, Deon</t>
  </si>
  <si>
    <t>Katrina</t>
  </si>
  <si>
    <t>Baker</t>
  </si>
  <si>
    <t>Gates, Anne</t>
  </si>
  <si>
    <t>Denise</t>
  </si>
  <si>
    <t>Campbell</t>
  </si>
  <si>
    <t>Lara, Mark</t>
  </si>
  <si>
    <t>Jamie</t>
  </si>
  <si>
    <t>Brooks</t>
  </si>
  <si>
    <t>Vazquez, Kenneth</t>
  </si>
  <si>
    <t>Ray</t>
  </si>
  <si>
    <t>Stokes</t>
  </si>
  <si>
    <t>Montgomery, Chris</t>
  </si>
  <si>
    <t>Mai</t>
  </si>
  <si>
    <t>Qualls</t>
  </si>
  <si>
    <t>Lee, Charles</t>
  </si>
  <si>
    <t>Mitchel</t>
  </si>
  <si>
    <t>Boswell</t>
  </si>
  <si>
    <t>Curtis, Patrick</t>
  </si>
  <si>
    <t>Ronald</t>
  </si>
  <si>
    <t>Hutson</t>
  </si>
  <si>
    <t>Gallegos, Rick</t>
  </si>
  <si>
    <t>Julieta</t>
  </si>
  <si>
    <t>Clay</t>
  </si>
  <si>
    <t>Morse, Michael</t>
  </si>
  <si>
    <t>Micaela</t>
  </si>
  <si>
    <t>Block</t>
  </si>
  <si>
    <t>Gross, Davin</t>
  </si>
  <si>
    <t>Mendy</t>
  </si>
  <si>
    <t>Ragan</t>
  </si>
  <si>
    <t>Newton, Leigh</t>
  </si>
  <si>
    <t>Audra</t>
  </si>
  <si>
    <t>Toro</t>
  </si>
  <si>
    <t>Noble, Michael</t>
  </si>
  <si>
    <t>Bulah</t>
  </si>
  <si>
    <t>London</t>
  </si>
  <si>
    <t>Jordan, Mark</t>
  </si>
  <si>
    <t>Leonie</t>
  </si>
  <si>
    <t>Rowland</t>
  </si>
  <si>
    <t>Rich, Brent</t>
  </si>
  <si>
    <t>Eugenie</t>
  </si>
  <si>
    <t>Wild</t>
  </si>
  <si>
    <t>Evans, Rolin</t>
  </si>
  <si>
    <t>Shondra</t>
  </si>
  <si>
    <t>Wyman</t>
  </si>
  <si>
    <t>Santos, Garret</t>
  </si>
  <si>
    <t>Jacquiline</t>
  </si>
  <si>
    <t>Proffitt</t>
  </si>
  <si>
    <t>Wise, Ted</t>
  </si>
  <si>
    <t>Rutha</t>
  </si>
  <si>
    <t>Headley</t>
  </si>
  <si>
    <t>Townsend, Jerry</t>
  </si>
  <si>
    <t>Collette</t>
  </si>
  <si>
    <t>Coronado</t>
  </si>
  <si>
    <t>Estrada, Joan</t>
  </si>
  <si>
    <t>Keely</t>
  </si>
  <si>
    <t>Mcfall</t>
  </si>
  <si>
    <t>Oliver, Francisco</t>
  </si>
  <si>
    <t>Serafina</t>
  </si>
  <si>
    <t>Metz</t>
  </si>
  <si>
    <t>Clarke, Dennis</t>
  </si>
  <si>
    <t>Colby</t>
  </si>
  <si>
    <t>Marvin</t>
  </si>
  <si>
    <t>Wagner, Lynne</t>
  </si>
  <si>
    <t>Christen</t>
  </si>
  <si>
    <t>Link</t>
  </si>
  <si>
    <t>Mathis, Shari</t>
  </si>
  <si>
    <t>Josie</t>
  </si>
  <si>
    <t>Kozlowski</t>
  </si>
  <si>
    <t>Chen, Jaime</t>
  </si>
  <si>
    <t>Babette</t>
  </si>
  <si>
    <t>Crutcher</t>
  </si>
  <si>
    <t>Reese, Marc</t>
  </si>
  <si>
    <t>Adam</t>
  </si>
  <si>
    <t>Bray</t>
  </si>
  <si>
    <t>Lowe, Michelle</t>
  </si>
  <si>
    <t>Naoma</t>
  </si>
  <si>
    <t>Lo</t>
  </si>
  <si>
    <t>Cummings, Jose</t>
  </si>
  <si>
    <t>Troy</t>
  </si>
  <si>
    <t>Toledo</t>
  </si>
  <si>
    <t>Padilla, Christopher</t>
  </si>
  <si>
    <t>Fernanda</t>
  </si>
  <si>
    <t>Coble</t>
  </si>
  <si>
    <t>Tran, Chad</t>
  </si>
  <si>
    <t>Gregorio</t>
  </si>
  <si>
    <t>Merrick</t>
  </si>
  <si>
    <t>Boone, Eric</t>
  </si>
  <si>
    <t>Mirella</t>
  </si>
  <si>
    <t>Goble</t>
  </si>
  <si>
    <t>Romero, Randy</t>
  </si>
  <si>
    <t>Sherice</t>
  </si>
  <si>
    <t>Wilder</t>
  </si>
  <si>
    <t>Randolph, Kristin</t>
  </si>
  <si>
    <t>Devona</t>
  </si>
  <si>
    <t>Miranda, Elena</t>
  </si>
  <si>
    <t>Waltraud</t>
  </si>
  <si>
    <t>Britton</t>
  </si>
  <si>
    <t>Gilmore, Terry</t>
  </si>
  <si>
    <t>Hsiu</t>
  </si>
  <si>
    <t>Goad</t>
  </si>
  <si>
    <t>Douglas, Kenneth</t>
  </si>
  <si>
    <t>Warner</t>
  </si>
  <si>
    <t>Faber</t>
  </si>
  <si>
    <t>Campos, Richard</t>
  </si>
  <si>
    <t>Eleonor</t>
  </si>
  <si>
    <t>Rendon</t>
  </si>
  <si>
    <t>Rios, Fredrick</t>
  </si>
  <si>
    <t>Adrian</t>
  </si>
  <si>
    <t>Harbin</t>
  </si>
  <si>
    <t>Castro, Christopher</t>
  </si>
  <si>
    <t>Mao</t>
  </si>
  <si>
    <t>Sykes</t>
  </si>
  <si>
    <t>Pierce, Karen</t>
  </si>
  <si>
    <t>Louetta</t>
  </si>
  <si>
    <t>Lange</t>
  </si>
  <si>
    <t>Small, Athanasios</t>
  </si>
  <si>
    <t>Love</t>
  </si>
  <si>
    <t>Saenz</t>
  </si>
  <si>
    <t>Logan, Karen</t>
  </si>
  <si>
    <t>Catherina</t>
  </si>
  <si>
    <t>Askew</t>
  </si>
  <si>
    <t>Tate, Zachary</t>
  </si>
  <si>
    <t>Khadijah</t>
  </si>
  <si>
    <t>Fair</t>
  </si>
  <si>
    <t>Baxter, Teresa</t>
  </si>
  <si>
    <t>Marquita</t>
  </si>
  <si>
    <t>Saxton</t>
  </si>
  <si>
    <t>Mercado, David</t>
  </si>
  <si>
    <t>Jama</t>
  </si>
  <si>
    <t>Sturgill</t>
  </si>
  <si>
    <t>Patel, Donald</t>
  </si>
  <si>
    <t>Riva</t>
  </si>
  <si>
    <t>Freed</t>
  </si>
  <si>
    <t>Rodriguez, Scott</t>
  </si>
  <si>
    <t>Hosea</t>
  </si>
  <si>
    <t>Gold</t>
  </si>
  <si>
    <t>Conley, Mark</t>
  </si>
  <si>
    <t>Kandy</t>
  </si>
  <si>
    <t>Laflamme</t>
  </si>
  <si>
    <t>Vincent, Guy</t>
  </si>
  <si>
    <t>Angelika</t>
  </si>
  <si>
    <t>Shaffer</t>
  </si>
  <si>
    <t>Dixon, Richard</t>
  </si>
  <si>
    <t>Lashaun</t>
  </si>
  <si>
    <t>Lord</t>
  </si>
  <si>
    <t>Schultz, Norman</t>
  </si>
  <si>
    <t>Lia</t>
  </si>
  <si>
    <t>Bloom</t>
  </si>
  <si>
    <t>Cox, Stephanie</t>
  </si>
  <si>
    <t>Tona</t>
  </si>
  <si>
    <t>Dupree</t>
  </si>
  <si>
    <t>Conner, Mark</t>
  </si>
  <si>
    <t>Glenn</t>
  </si>
  <si>
    <t>Harwell</t>
  </si>
  <si>
    <t>Rojas, Charles</t>
  </si>
  <si>
    <t>Armida</t>
  </si>
  <si>
    <t>Lemaster</t>
  </si>
  <si>
    <t>McCall, Keith</t>
  </si>
  <si>
    <t>Ladonna</t>
  </si>
  <si>
    <t>Chacon</t>
  </si>
  <si>
    <t>Burns, Fiona</t>
  </si>
  <si>
    <t>Delois</t>
  </si>
  <si>
    <t>Rosenbaum</t>
  </si>
  <si>
    <t>Herman, Henrietta</t>
  </si>
  <si>
    <t>Youlanda</t>
  </si>
  <si>
    <t>Mundy</t>
  </si>
  <si>
    <t>Meyers, David</t>
  </si>
  <si>
    <t>Dahlia</t>
  </si>
  <si>
    <t>Murdock</t>
  </si>
  <si>
    <t>Walker, Mike</t>
  </si>
  <si>
    <t>Thalia</t>
  </si>
  <si>
    <t>Guevara</t>
  </si>
  <si>
    <t>Butler, Roy</t>
  </si>
  <si>
    <t>Kenyetta</t>
  </si>
  <si>
    <t>Cavanaugh</t>
  </si>
  <si>
    <t>Carrillo, Robert</t>
  </si>
  <si>
    <t>Juliet</t>
  </si>
  <si>
    <t>Varela</t>
  </si>
  <si>
    <t>Bridges, Jeff</t>
  </si>
  <si>
    <t>Kaci</t>
  </si>
  <si>
    <t>Drummond</t>
  </si>
  <si>
    <t>Berry, Jacklyn</t>
  </si>
  <si>
    <t>Sima</t>
  </si>
  <si>
    <t>Workman</t>
  </si>
  <si>
    <t>Oneal, William</t>
  </si>
  <si>
    <t>Glynda</t>
  </si>
  <si>
    <t>Mcmillan</t>
  </si>
  <si>
    <t>Frazier, Chris</t>
  </si>
  <si>
    <t>Porter</t>
  </si>
  <si>
    <t>House</t>
  </si>
  <si>
    <t>Rice, Diane</t>
  </si>
  <si>
    <t>Audria</t>
  </si>
  <si>
    <t>Archer</t>
  </si>
  <si>
    <t>Sharp, Janine</t>
  </si>
  <si>
    <t>Berta</t>
  </si>
  <si>
    <t>Schreiber</t>
  </si>
  <si>
    <t>Boyer, John</t>
  </si>
  <si>
    <t>Libby</t>
  </si>
  <si>
    <t>Morrell</t>
  </si>
  <si>
    <t>Allen, Thomas</t>
  </si>
  <si>
    <t>Celeste</t>
  </si>
  <si>
    <t>Jacques</t>
  </si>
  <si>
    <t>Cole, Elbert</t>
  </si>
  <si>
    <t>Zula</t>
  </si>
  <si>
    <t>Engle</t>
  </si>
  <si>
    <t>Boyd, Debra</t>
  </si>
  <si>
    <t>Johna</t>
  </si>
  <si>
    <t>Kemper</t>
  </si>
  <si>
    <t>Larson, David</t>
  </si>
  <si>
    <t>Taren</t>
  </si>
  <si>
    <t>Willson</t>
  </si>
  <si>
    <t>Roth, Tony</t>
  </si>
  <si>
    <t>Avery</t>
  </si>
  <si>
    <t>Chism</t>
  </si>
  <si>
    <t>Stewart, Elizabeth</t>
  </si>
  <si>
    <t>Lavelle</t>
  </si>
  <si>
    <t>Overton</t>
  </si>
  <si>
    <t>Robinson, John</t>
  </si>
  <si>
    <t>Beau</t>
  </si>
  <si>
    <t>Treadwell</t>
  </si>
  <si>
    <t>Blackburn, Kathryn</t>
  </si>
  <si>
    <t>Inger</t>
  </si>
  <si>
    <t>Burgos</t>
  </si>
  <si>
    <t>Gibbs, Debra</t>
  </si>
  <si>
    <t>Anthony</t>
  </si>
  <si>
    <t>Michaels</t>
  </si>
  <si>
    <t>Greene, Alexander</t>
  </si>
  <si>
    <t>Mitsue</t>
  </si>
  <si>
    <t>Abell</t>
  </si>
  <si>
    <t>Fuller, Brenda</t>
  </si>
  <si>
    <t>Retha</t>
  </si>
  <si>
    <t>Tennant</t>
  </si>
  <si>
    <t>Callahan, Marilyn</t>
  </si>
  <si>
    <t>Coletta</t>
  </si>
  <si>
    <t>Fanning</t>
  </si>
  <si>
    <t>McConnell, Justin</t>
  </si>
  <si>
    <t>Mark</t>
  </si>
  <si>
    <t>Barbee</t>
  </si>
  <si>
    <t>Smith, Koleen</t>
  </si>
  <si>
    <t>Wanetta</t>
  </si>
  <si>
    <t>Pape</t>
  </si>
  <si>
    <t>Herring, Joanna</t>
  </si>
  <si>
    <t>Stacee</t>
  </si>
  <si>
    <t>Mcgill</t>
  </si>
  <si>
    <t>Fernandez, Marie</t>
  </si>
  <si>
    <t>Arie</t>
  </si>
  <si>
    <t>Harter</t>
  </si>
  <si>
    <t>Houston, Mark</t>
  </si>
  <si>
    <t>Jasmin</t>
  </si>
  <si>
    <t>Hermann</t>
  </si>
  <si>
    <t>Francis, Todd</t>
  </si>
  <si>
    <t>Susanne</t>
  </si>
  <si>
    <t>Glynn</t>
  </si>
  <si>
    <t>Wright, Brad</t>
  </si>
  <si>
    <t>Jeanelle</t>
  </si>
  <si>
    <t>Calabrese</t>
  </si>
  <si>
    <t>Sexton, John</t>
  </si>
  <si>
    <t>Meaghan</t>
  </si>
  <si>
    <t>Dickerson, Lincoln</t>
  </si>
  <si>
    <t>Burl</t>
  </si>
  <si>
    <t>Loomis</t>
  </si>
  <si>
    <t>Harris, Brian</t>
  </si>
  <si>
    <t>Dorotha</t>
  </si>
  <si>
    <t>McGee, Carol</t>
  </si>
  <si>
    <t>Kanesha</t>
  </si>
  <si>
    <t>Starr</t>
  </si>
  <si>
    <t>Hobbs, Scott</t>
  </si>
  <si>
    <t>Delma</t>
  </si>
  <si>
    <t>Vann</t>
  </si>
  <si>
    <t>Merritt, Kevin</t>
  </si>
  <si>
    <t>Margy</t>
  </si>
  <si>
    <t>Drew</t>
  </si>
  <si>
    <t>Perez, Kim</t>
  </si>
  <si>
    <t>Leilani</t>
  </si>
  <si>
    <t>Hardesty</t>
  </si>
  <si>
    <t>Eaton, Cris</t>
  </si>
  <si>
    <t>Hayden</t>
  </si>
  <si>
    <t>Pritchett</t>
  </si>
  <si>
    <t>Brady, Traci</t>
  </si>
  <si>
    <t>Rebecka</t>
  </si>
  <si>
    <t>Andres</t>
  </si>
  <si>
    <t>Joseph, Christopher</t>
  </si>
  <si>
    <t>Amada</t>
  </si>
  <si>
    <t>Ratcliff</t>
  </si>
  <si>
    <t>Golden, Christine</t>
  </si>
  <si>
    <t>Bo</t>
  </si>
  <si>
    <t>Estrella</t>
  </si>
  <si>
    <t>Shelton, Donna</t>
  </si>
  <si>
    <t>Peacock</t>
  </si>
  <si>
    <t>Powell, Juli</t>
  </si>
  <si>
    <t>Maragret</t>
  </si>
  <si>
    <t>Matos</t>
  </si>
  <si>
    <t>McBride, Grazyna</t>
  </si>
  <si>
    <t>Brant</t>
  </si>
  <si>
    <t>Vanhorn</t>
  </si>
  <si>
    <t>Fields, Cathy</t>
  </si>
  <si>
    <t>Wilford</t>
  </si>
  <si>
    <t>Beatty</t>
  </si>
  <si>
    <t>Burgess, Cherie</t>
  </si>
  <si>
    <t>Arla</t>
  </si>
  <si>
    <t>Mcclure</t>
  </si>
  <si>
    <t>Melton, Scott</t>
  </si>
  <si>
    <t>Lilliam</t>
  </si>
  <si>
    <t>Gustafson</t>
  </si>
  <si>
    <t>Pittman, Bacardi</t>
  </si>
  <si>
    <t>Hildegard</t>
  </si>
  <si>
    <t>Coons</t>
  </si>
  <si>
    <t>Hurst, Thomas</t>
  </si>
  <si>
    <t>Cynthia</t>
  </si>
  <si>
    <t>Colon, Donnie</t>
  </si>
  <si>
    <t>Williamson, Sumed</t>
  </si>
  <si>
    <t>Hughes</t>
  </si>
  <si>
    <t>English, David</t>
  </si>
  <si>
    <t>Clarence</t>
  </si>
  <si>
    <t>Cox</t>
  </si>
  <si>
    <t>Combs, Rick</t>
  </si>
  <si>
    <t>William</t>
  </si>
  <si>
    <t>Lee</t>
  </si>
  <si>
    <t>Osborne, Bill</t>
  </si>
  <si>
    <t>Diane</t>
  </si>
  <si>
    <t>Sanders, Troy</t>
  </si>
  <si>
    <t>Bradford, Raymond</t>
  </si>
  <si>
    <t>Betty</t>
  </si>
  <si>
    <t>Wilson</t>
  </si>
  <si>
    <t>Sullivan, Robert</t>
  </si>
  <si>
    <t>Samuel</t>
  </si>
  <si>
    <t>Sanchez</t>
  </si>
  <si>
    <t>Barber, Robbie</t>
  </si>
  <si>
    <t>Humphrey, Andrew</t>
  </si>
  <si>
    <t>Louis</t>
  </si>
  <si>
    <t>Bryant</t>
  </si>
  <si>
    <t>Browning, Kathleen</t>
  </si>
  <si>
    <t>Wanda</t>
  </si>
  <si>
    <t>Perez</t>
  </si>
  <si>
    <t>Whitaker, Jessica</t>
  </si>
  <si>
    <t>Thomas</t>
  </si>
  <si>
    <t>Bates, Verna</t>
  </si>
  <si>
    <t>Turner</t>
  </si>
  <si>
    <t>Little, Steve</t>
  </si>
  <si>
    <t>Morgan</t>
  </si>
  <si>
    <t>Velasquez, Clint</t>
  </si>
  <si>
    <t>Carl</t>
  </si>
  <si>
    <t>Torres</t>
  </si>
  <si>
    <t>Ryan, Ryan</t>
  </si>
  <si>
    <t>Mildred</t>
  </si>
  <si>
    <t>Miller</t>
  </si>
  <si>
    <t>House, Paul</t>
  </si>
  <si>
    <t>Deborah</t>
  </si>
  <si>
    <t>Petersen, Timothy</t>
  </si>
  <si>
    <t>Thompson</t>
  </si>
  <si>
    <t>Hampton, Catherine</t>
  </si>
  <si>
    <t>Dennis</t>
  </si>
  <si>
    <t>Miller, Jessica</t>
  </si>
  <si>
    <t>Melissa</t>
  </si>
  <si>
    <t>Johnson</t>
  </si>
  <si>
    <t>McKee, Michelle</t>
  </si>
  <si>
    <t>Martha</t>
  </si>
  <si>
    <t>Cooper</t>
  </si>
  <si>
    <t>Barron, Michael</t>
  </si>
  <si>
    <t>Earl</t>
  </si>
  <si>
    <t>Morris</t>
  </si>
  <si>
    <t>Summers, Harold</t>
  </si>
  <si>
    <t>George</t>
  </si>
  <si>
    <t>Young</t>
  </si>
  <si>
    <t>Atkins, Kevin</t>
  </si>
  <si>
    <t>Chambers, Richard</t>
  </si>
  <si>
    <t>Alan</t>
  </si>
  <si>
    <t>Watson</t>
  </si>
  <si>
    <t>Jacobs, Florianne</t>
  </si>
  <si>
    <t>Linda</t>
  </si>
  <si>
    <t>Wilkinson, Gregory</t>
  </si>
  <si>
    <t>Susan</t>
  </si>
  <si>
    <t>Anderson</t>
  </si>
  <si>
    <t>Pearson, Cassy</t>
  </si>
  <si>
    <t>Timothy</t>
  </si>
  <si>
    <t>Flores</t>
  </si>
  <si>
    <t>Moran, Carol</t>
  </si>
  <si>
    <t>Frances</t>
  </si>
  <si>
    <t>Huffman, Ignacio</t>
  </si>
  <si>
    <t>Gregory</t>
  </si>
  <si>
    <t>Henderson</t>
  </si>
  <si>
    <t>Marshall, Anita</t>
  </si>
  <si>
    <t>Sharon</t>
  </si>
  <si>
    <t>Martinez</t>
  </si>
  <si>
    <t>Clay, William</t>
  </si>
  <si>
    <t>Mary</t>
  </si>
  <si>
    <t>Evans</t>
  </si>
  <si>
    <t>Collins, Michael</t>
  </si>
  <si>
    <t>Juan</t>
  </si>
  <si>
    <t>Diaz</t>
  </si>
  <si>
    <t>Elliott, Anthony</t>
  </si>
  <si>
    <t>Michelle</t>
  </si>
  <si>
    <t>Walker</t>
  </si>
  <si>
    <t>Mitchell, Shannon</t>
  </si>
  <si>
    <t>Rachel</t>
  </si>
  <si>
    <t>Allen</t>
  </si>
  <si>
    <t>Stafford, Rhonda</t>
  </si>
  <si>
    <t>Wayne</t>
  </si>
  <si>
    <t>Parker, Carl</t>
  </si>
  <si>
    <t>Janice</t>
  </si>
  <si>
    <t>Rodriguez</t>
  </si>
  <si>
    <t>Kemp, Holly</t>
  </si>
  <si>
    <t>Angela</t>
  </si>
  <si>
    <t>Stewart</t>
  </si>
  <si>
    <t>Richards, Richard</t>
  </si>
  <si>
    <t>Ruth</t>
  </si>
  <si>
    <t>Bailey</t>
  </si>
  <si>
    <t>Mendez, Max</t>
  </si>
  <si>
    <t>Kathleen</t>
  </si>
  <si>
    <t>Brock, Ensley</t>
  </si>
  <si>
    <t>Douglas</t>
  </si>
  <si>
    <t>Sloan, Cindy</t>
  </si>
  <si>
    <t>Richard</t>
  </si>
  <si>
    <t>Clark</t>
  </si>
  <si>
    <t>Washington, Phillip</t>
  </si>
  <si>
    <t>Albert</t>
  </si>
  <si>
    <t>Pena, Erik</t>
  </si>
  <si>
    <t>Martin</t>
  </si>
  <si>
    <t>Finley, James</t>
  </si>
  <si>
    <t>Christopher</t>
  </si>
  <si>
    <t>Taylor</t>
  </si>
  <si>
    <t>Payne, Vicky</t>
  </si>
  <si>
    <t>Murphy</t>
  </si>
  <si>
    <t>McKinney, Chris</t>
  </si>
  <si>
    <t>Ashley</t>
  </si>
  <si>
    <t>Snow, Desiree</t>
  </si>
  <si>
    <t>Stephen</t>
  </si>
  <si>
    <t>Weaver, Eric</t>
  </si>
  <si>
    <t>Nicholas</t>
  </si>
  <si>
    <t>Drake, Kyle</t>
  </si>
  <si>
    <t>Price</t>
  </si>
  <si>
    <t>Bradley, David</t>
  </si>
  <si>
    <t>Norma</t>
  </si>
  <si>
    <t>Trujillo, Shawn</t>
  </si>
  <si>
    <t>Phillip</t>
  </si>
  <si>
    <t>Simmons</t>
  </si>
  <si>
    <t>Bell, David</t>
  </si>
  <si>
    <t>Scott</t>
  </si>
  <si>
    <t>Lyons, Brian</t>
  </si>
  <si>
    <t>Barnes</t>
  </si>
  <si>
    <t>Ayers, Douglas</t>
  </si>
  <si>
    <t>Aaron</t>
  </si>
  <si>
    <t>Peters, Robert</t>
  </si>
  <si>
    <t>Nicole</t>
  </si>
  <si>
    <t>Jones</t>
  </si>
  <si>
    <t>Benson, Troy</t>
  </si>
  <si>
    <t>Jonathan</t>
  </si>
  <si>
    <t>Wright</t>
  </si>
  <si>
    <t>McGuire, Rebecca</t>
  </si>
  <si>
    <t>Patricia</t>
  </si>
  <si>
    <t>Bell</t>
  </si>
  <si>
    <t>Price, Diana</t>
  </si>
  <si>
    <t>Garcia</t>
  </si>
  <si>
    <t>Decker, Amy</t>
  </si>
  <si>
    <t>Jeffrey</t>
  </si>
  <si>
    <t>Ross</t>
  </si>
  <si>
    <t>McLaughlin, Edward</t>
  </si>
  <si>
    <t>Donna</t>
  </si>
  <si>
    <t>Bennett</t>
  </si>
  <si>
    <t>Diaz, David</t>
  </si>
  <si>
    <t>Pamela</t>
  </si>
  <si>
    <t>Williams</t>
  </si>
  <si>
    <t>Davidson, Jaime</t>
  </si>
  <si>
    <t>Sandra</t>
  </si>
  <si>
    <t>Manning, John</t>
  </si>
  <si>
    <t>Kelly</t>
  </si>
  <si>
    <t>Harrison, Jonathan</t>
  </si>
  <si>
    <t>Johnny</t>
  </si>
  <si>
    <t>Edwards</t>
  </si>
  <si>
    <t>Moss, Chan</t>
  </si>
  <si>
    <t>Foster</t>
  </si>
  <si>
    <t>Watson, Christian</t>
  </si>
  <si>
    <t>Coleman, Roque</t>
  </si>
  <si>
    <t>Joyce</t>
  </si>
  <si>
    <t>Rivera</t>
  </si>
  <si>
    <t>Patrick, Wendy</t>
  </si>
  <si>
    <t>Tammy</t>
  </si>
  <si>
    <t>Wood</t>
  </si>
  <si>
    <t>Parrish, Debra</t>
  </si>
  <si>
    <t>Harold</t>
  </si>
  <si>
    <t>Perry</t>
  </si>
  <si>
    <t>Carson, Anthony</t>
  </si>
  <si>
    <t>Sarah</t>
  </si>
  <si>
    <t>Heath, Deborah</t>
  </si>
  <si>
    <t>Jane</t>
  </si>
  <si>
    <t>Gray</t>
  </si>
  <si>
    <t>Day, David</t>
  </si>
  <si>
    <t>Dominguez, Duane</t>
  </si>
  <si>
    <t>Donald</t>
  </si>
  <si>
    <t>Flores, Angela</t>
  </si>
  <si>
    <t>Larry</t>
  </si>
  <si>
    <t>Smith</t>
  </si>
  <si>
    <t>Richard, Karen</t>
  </si>
  <si>
    <t>Elizabeth</t>
  </si>
  <si>
    <t>Lopez</t>
  </si>
  <si>
    <t>Nash, Mark</t>
  </si>
  <si>
    <t>Jenkins</t>
  </si>
  <si>
    <t>Camacho, Stephanie</t>
  </si>
  <si>
    <t>Joseph</t>
  </si>
  <si>
    <t>Russell</t>
  </si>
  <si>
    <t>Glover, Eugene</t>
  </si>
  <si>
    <t>Marie</t>
  </si>
  <si>
    <t>Meyer, Charles</t>
  </si>
  <si>
    <t>Benjamin</t>
  </si>
  <si>
    <t>Gonzales</t>
  </si>
  <si>
    <t>Haynes, Ernest</t>
  </si>
  <si>
    <t>Kenneth</t>
  </si>
  <si>
    <t>Adams</t>
  </si>
  <si>
    <t>Rhodes, Brenda</t>
  </si>
  <si>
    <t>Lisa</t>
  </si>
  <si>
    <t>Brown</t>
  </si>
  <si>
    <t>Hanson, Dennis</t>
  </si>
  <si>
    <t>Eugene</t>
  </si>
  <si>
    <t>Ward</t>
  </si>
  <si>
    <t>Wood, Larry</t>
  </si>
  <si>
    <t>David</t>
  </si>
  <si>
    <t>Savage, John</t>
  </si>
  <si>
    <t>Amanda</t>
  </si>
  <si>
    <t>Robinson</t>
  </si>
  <si>
    <t>Carr, Susan</t>
  </si>
  <si>
    <t>Christina</t>
  </si>
  <si>
    <t>James</t>
  </si>
  <si>
    <t>Alexander, Charles</t>
  </si>
  <si>
    <t>Roy</t>
  </si>
  <si>
    <t>Roberts</t>
  </si>
  <si>
    <t>Hernandez, Glenn</t>
  </si>
  <si>
    <t>Lillian</t>
  </si>
  <si>
    <t>Roberts, Jackie</t>
  </si>
  <si>
    <t>Beverly</t>
  </si>
  <si>
    <t>Sanders</t>
  </si>
  <si>
    <t>Trevino, Gary</t>
  </si>
  <si>
    <t>Judith</t>
  </si>
  <si>
    <t>Knox, Lori</t>
  </si>
  <si>
    <t>Judy</t>
  </si>
  <si>
    <t>Richardson</t>
  </si>
  <si>
    <t>Bishop, Juan</t>
  </si>
  <si>
    <t>Joshua</t>
  </si>
  <si>
    <t>Moore</t>
  </si>
  <si>
    <t>Brooks, Richard</t>
  </si>
  <si>
    <t>Frank</t>
  </si>
  <si>
    <t>Phillips</t>
  </si>
  <si>
    <t>Howard, Lisa</t>
  </si>
  <si>
    <t>Eric</t>
  </si>
  <si>
    <t>Marquez, Thomas</t>
  </si>
  <si>
    <t>Reyes, Mary</t>
  </si>
  <si>
    <t>Amy</t>
  </si>
  <si>
    <t>Griffin</t>
  </si>
  <si>
    <t>Reynolds, Barbara</t>
  </si>
  <si>
    <t>Phyllis</t>
  </si>
  <si>
    <t>Harris</t>
  </si>
  <si>
    <t>Lambert, Jody</t>
  </si>
  <si>
    <t>Carolyn</t>
  </si>
  <si>
    <t>Leach, Jingwen</t>
  </si>
  <si>
    <t>Holmes, Tito</t>
  </si>
  <si>
    <t>Cora</t>
  </si>
  <si>
    <t>Gill, Douglas</t>
  </si>
  <si>
    <t>Reid</t>
  </si>
  <si>
    <t>Koch, Danielle</t>
  </si>
  <si>
    <t>Kristine</t>
  </si>
  <si>
    <t>Phelps</t>
  </si>
  <si>
    <t>Stephens, Bonnie</t>
  </si>
  <si>
    <t>Bishop</t>
  </si>
  <si>
    <t>Patton, Corey</t>
  </si>
  <si>
    <t>Matthew</t>
  </si>
  <si>
    <t>Simpson</t>
  </si>
  <si>
    <t>Chavez, Thomas</t>
  </si>
  <si>
    <t>Caldwell</t>
  </si>
  <si>
    <t>Hull, Jeanne</t>
  </si>
  <si>
    <t>Toby</t>
  </si>
  <si>
    <t>Ryan</t>
  </si>
  <si>
    <t>Hogan, Daniel</t>
  </si>
  <si>
    <t>Hannah</t>
  </si>
  <si>
    <t>Prince, Robert</t>
  </si>
  <si>
    <t>Randall, Yvonne</t>
  </si>
  <si>
    <t>Nancy</t>
  </si>
  <si>
    <t>Jennings</t>
  </si>
  <si>
    <t>Reed, Larry</t>
  </si>
  <si>
    <t>Abraham</t>
  </si>
  <si>
    <t>Love, Danny</t>
  </si>
  <si>
    <t>Wilma</t>
  </si>
  <si>
    <t>Bradley</t>
  </si>
  <si>
    <t>Campbell, Michael</t>
  </si>
  <si>
    <t>Dustin</t>
  </si>
  <si>
    <t>Valdez, Ann</t>
  </si>
  <si>
    <t>Silvia</t>
  </si>
  <si>
    <t>Townsend</t>
  </si>
  <si>
    <t>Hamilton, Theo</t>
  </si>
  <si>
    <t>Chris</t>
  </si>
  <si>
    <t>Morales</t>
  </si>
  <si>
    <t>Buckel, Patricia</t>
  </si>
  <si>
    <t>Patsy</t>
  </si>
  <si>
    <t>Fischer, David</t>
  </si>
  <si>
    <t>Kenny</t>
  </si>
  <si>
    <t>Wallace</t>
  </si>
  <si>
    <t>Spears, Melanie</t>
  </si>
  <si>
    <t>Dwayne</t>
  </si>
  <si>
    <t>McLean, Richard</t>
  </si>
  <si>
    <t>Latoya</t>
  </si>
  <si>
    <t>Christensen</t>
  </si>
  <si>
    <t>Everett, Dan</t>
  </si>
  <si>
    <t>Beatrice</t>
  </si>
  <si>
    <t>Robles, Charles</t>
  </si>
  <si>
    <t>Yvette</t>
  </si>
  <si>
    <t>Ingram, Matt</t>
  </si>
  <si>
    <t>Willis</t>
  </si>
  <si>
    <t>Ross, Janice</t>
  </si>
  <si>
    <t>Greene</t>
  </si>
  <si>
    <t>Lowery, Charles</t>
  </si>
  <si>
    <t>Chad</t>
  </si>
  <si>
    <t>Gonzales, David</t>
  </si>
  <si>
    <t>Blevins, Carey</t>
  </si>
  <si>
    <t>Jones, John</t>
  </si>
  <si>
    <t>Bush, Rena</t>
  </si>
  <si>
    <t>Simon, Sheila</t>
  </si>
  <si>
    <t>Johnston, Daniel</t>
  </si>
  <si>
    <t>Tucker, James</t>
  </si>
  <si>
    <t>Johns, Chad</t>
  </si>
  <si>
    <t>Griffin, Debbi</t>
  </si>
  <si>
    <t>Waters, Alfred</t>
  </si>
  <si>
    <t>Caldwell, Pete</t>
  </si>
  <si>
    <t>Bryant, Douglas</t>
  </si>
  <si>
    <t>Weeks, Troy</t>
  </si>
  <si>
    <t>Barr, Jennifer</t>
  </si>
  <si>
    <t>Jensen, Kristina</t>
  </si>
  <si>
    <t>Moore, Robert</t>
  </si>
  <si>
    <t>Sellers, William</t>
  </si>
  <si>
    <t>Maynard, Susan</t>
  </si>
  <si>
    <t>Norman, Rita</t>
  </si>
  <si>
    <t>Leon, Emily</t>
  </si>
  <si>
    <t>Vaughn, Harlon</t>
  </si>
  <si>
    <t>Arnold, Cole</t>
  </si>
  <si>
    <t>Kelly, Icelita</t>
  </si>
  <si>
    <t>Bowers, Tammy</t>
  </si>
  <si>
    <t>McCullough, Scott</t>
  </si>
  <si>
    <t>Owen, Robert</t>
  </si>
  <si>
    <t>Livingston, Lynette</t>
  </si>
  <si>
    <t>Lucas, John</t>
  </si>
  <si>
    <t>Byrd, Asa</t>
  </si>
  <si>
    <t>Short, Timothy</t>
  </si>
  <si>
    <t>McCarthy, Ryan</t>
  </si>
  <si>
    <t>Ball, Kirk</t>
  </si>
  <si>
    <t>Burke, Michael</t>
  </si>
  <si>
    <t>Pope, Duane</t>
  </si>
  <si>
    <t>Christensen, Jill</t>
  </si>
  <si>
    <t>Franklin, Alicia</t>
  </si>
  <si>
    <t>Moody, Matthew</t>
  </si>
  <si>
    <t>Bryan, Thomas</t>
  </si>
  <si>
    <t>Knight, Denise</t>
  </si>
  <si>
    <t>Stephenson, Matt</t>
  </si>
  <si>
    <t>Medina, Warren</t>
  </si>
  <si>
    <t>Wall, John</t>
  </si>
  <si>
    <t>Ellis, Brenda</t>
  </si>
  <si>
    <t>Ballard, Martin</t>
  </si>
  <si>
    <t>Reeves, Greg</t>
  </si>
  <si>
    <t>Sutton, Matthew</t>
  </si>
  <si>
    <t>Hancock, Allen</t>
  </si>
  <si>
    <t>Mathews, Marcia</t>
  </si>
  <si>
    <t>Saunders, Corey</t>
  </si>
  <si>
    <t>Banks, Ryan</t>
  </si>
  <si>
    <t>Fowler, John</t>
  </si>
  <si>
    <t>Greer, Brian</t>
  </si>
  <si>
    <t>Garrison, Chris</t>
  </si>
  <si>
    <t>Pace, Joseph</t>
  </si>
  <si>
    <t>Skinner, Jason</t>
  </si>
  <si>
    <t>Dudley, James</t>
  </si>
  <si>
    <t>Floyd, Eric</t>
  </si>
  <si>
    <t>Russell, Mark</t>
  </si>
  <si>
    <t>Chandler, Diane</t>
  </si>
  <si>
    <t>Mosley, Michael</t>
  </si>
  <si>
    <t>Robbins, Suzanne</t>
  </si>
  <si>
    <t>Walsh, Matthew</t>
  </si>
  <si>
    <t>Morris, Richelle</t>
  </si>
  <si>
    <t>Hess, Brian</t>
  </si>
  <si>
    <t>McClain, Steven</t>
  </si>
  <si>
    <t>Bennett, Chris</t>
  </si>
  <si>
    <t>Hodges, Lisa</t>
  </si>
  <si>
    <t>Bauer, Chris</t>
  </si>
  <si>
    <t>Best, Lara</t>
  </si>
  <si>
    <t>Guerrero, Laura</t>
  </si>
  <si>
    <t>Murray, Rebecca</t>
  </si>
  <si>
    <t>Anthony, Robert</t>
  </si>
  <si>
    <t>Sawyer, Catherine</t>
  </si>
  <si>
    <t>Alvarado, Sonia</t>
  </si>
  <si>
    <t>Olson, Melanie</t>
  </si>
  <si>
    <t>Peterson, Shaun</t>
  </si>
  <si>
    <t>Orr, Jennifer</t>
  </si>
  <si>
    <t>Cline, Rebecca</t>
  </si>
  <si>
    <t>Hines, Herb</t>
  </si>
  <si>
    <t>Underwood, Todd</t>
  </si>
  <si>
    <t>Terry, Karin</t>
  </si>
  <si>
    <t>Yates, Doug</t>
  </si>
  <si>
    <t>Luna, Rodney</t>
  </si>
  <si>
    <t>Wong, Dennis</t>
  </si>
  <si>
    <t>Mack, Barry</t>
  </si>
  <si>
    <t>Guerra, Karen</t>
  </si>
  <si>
    <t>Barton, Barry</t>
  </si>
  <si>
    <t>Gentry, John</t>
  </si>
  <si>
    <t>Williams, Scott</t>
  </si>
  <si>
    <t>Lamb, John</t>
  </si>
  <si>
    <t>Parsons, Phillip</t>
  </si>
  <si>
    <t>Contreras, Dean</t>
  </si>
  <si>
    <t>Dodson, David</t>
  </si>
  <si>
    <t>Rodriquez, Denise</t>
  </si>
  <si>
    <t>Webb, Jim</t>
  </si>
  <si>
    <t>Cross, Marc</t>
  </si>
  <si>
    <t>Watts, Curtis</t>
  </si>
  <si>
    <t>Bartlett, Julia</t>
  </si>
  <si>
    <t>Garza, Anthony</t>
  </si>
  <si>
    <t>Maldonado, Robert</t>
  </si>
  <si>
    <t>Estes, Mary</t>
  </si>
  <si>
    <t>Hartman, Michael</t>
  </si>
  <si>
    <t>Gutierrez, Regina</t>
  </si>
  <si>
    <t>West, Jeffrey</t>
  </si>
  <si>
    <t>Farmer, Suzanne</t>
  </si>
  <si>
    <t>Grant, Leonard</t>
  </si>
  <si>
    <t>Hayes, Edward</t>
  </si>
  <si>
    <t>Horn, George</t>
  </si>
  <si>
    <t>Frost, Adam</t>
  </si>
  <si>
    <t>Fitzgerald, George</t>
  </si>
  <si>
    <t>Carter, Allan</t>
  </si>
  <si>
    <t>Kirby, Michael</t>
  </si>
  <si>
    <t>Henson, Debra</t>
  </si>
  <si>
    <t>Higgins, Angela</t>
  </si>
  <si>
    <t>Cobb, Nicole</t>
  </si>
  <si>
    <t>Barker, Heidi</t>
  </si>
  <si>
    <t>Atkinson, Danielle</t>
  </si>
  <si>
    <t>Watkins, Gary</t>
  </si>
  <si>
    <t>Gilbert, Shannon</t>
  </si>
  <si>
    <t>Christian, Melissa</t>
  </si>
  <si>
    <t>Scott, Todd</t>
  </si>
  <si>
    <t>Burnett, Kevin</t>
  </si>
  <si>
    <t>Ayala, Polly</t>
  </si>
  <si>
    <t>Rivers, Douglas</t>
  </si>
  <si>
    <t>Neal, Sally</t>
  </si>
  <si>
    <t>Freeman, Dennis</t>
  </si>
  <si>
    <t>French, Robert</t>
  </si>
  <si>
    <t>Edwards, Phillip</t>
  </si>
  <si>
    <t>Lynch, Scott</t>
  </si>
  <si>
    <t>Shaw, Pat</t>
  </si>
  <si>
    <t>Jefferson, Elaine</t>
  </si>
  <si>
    <t>Booth, Raquel</t>
  </si>
  <si>
    <t>Soto, Christopher</t>
  </si>
  <si>
    <t>Serrano, Al</t>
  </si>
  <si>
    <t>Vasquez, Michael</t>
  </si>
  <si>
    <t>Shepherd, Annie</t>
  </si>
  <si>
    <t>Roman, Teri</t>
  </si>
  <si>
    <t>Cain, Lon</t>
  </si>
  <si>
    <t>Bean, Deborah</t>
  </si>
  <si>
    <t>Jackson, Eric</t>
  </si>
  <si>
    <t>Lindsey, Deborah</t>
  </si>
  <si>
    <t>Lawson, Erin</t>
  </si>
  <si>
    <t>Harper, Cynthia</t>
  </si>
  <si>
    <t>Preston, Chris</t>
  </si>
  <si>
    <t>Schmidt, Michael</t>
  </si>
  <si>
    <t>Ward, Williams</t>
  </si>
  <si>
    <t>William, William</t>
  </si>
  <si>
    <t>Gordon, Diane</t>
  </si>
  <si>
    <t>Ramsey, Nathaniel</t>
  </si>
  <si>
    <t>Morrow, Richard</t>
  </si>
  <si>
    <t>Andrews, Diane</t>
  </si>
  <si>
    <t>Anderson, Teason</t>
  </si>
  <si>
    <t>Howell, Douglas</t>
  </si>
  <si>
    <t>Vargas, Bryant</t>
  </si>
  <si>
    <t>Long, Gary</t>
  </si>
  <si>
    <t>Wiley, Gustavo</t>
  </si>
  <si>
    <t>Cannon, Jenny</t>
  </si>
  <si>
    <t>Walters, Ann</t>
  </si>
  <si>
    <t>Espinoza, Derrell</t>
  </si>
  <si>
    <t>Frank, William</t>
  </si>
  <si>
    <t>Austin, William</t>
  </si>
  <si>
    <t>Fox, Ellen</t>
  </si>
  <si>
    <t>Castillo, Sheri</t>
  </si>
  <si>
    <t>Cameron, John</t>
  </si>
  <si>
    <t>Wilson, Jessica</t>
  </si>
  <si>
    <t>Morton, Brian</t>
  </si>
  <si>
    <t>Delgado, Dale</t>
  </si>
  <si>
    <t>Walls, Brian</t>
  </si>
  <si>
    <t>Mann, Lowell</t>
  </si>
  <si>
    <t>Herrera, Shawn</t>
  </si>
  <si>
    <t>Hunter, Lisa</t>
  </si>
  <si>
    <t>Chapman, Jessica</t>
  </si>
  <si>
    <t>Bowman, Michael</t>
  </si>
  <si>
    <t>Moses, Mark</t>
  </si>
  <si>
    <t>Shannon, Kevin</t>
  </si>
  <si>
    <t>Stanley, Eric</t>
  </si>
  <si>
    <t>Ashley, Michael</t>
  </si>
  <si>
    <t>Holloway, Chris</t>
  </si>
  <si>
    <t>Jennings, Gary</t>
  </si>
  <si>
    <t>Reid, Elizabeth</t>
  </si>
  <si>
    <t>Jenkins, Scott</t>
  </si>
  <si>
    <t>Glass, John</t>
  </si>
  <si>
    <t>Woodard, Charles</t>
  </si>
  <si>
    <t>Ford, Matt</t>
  </si>
  <si>
    <t>Solis, Daniel</t>
  </si>
  <si>
    <t>Villarreal, Stephen</t>
  </si>
  <si>
    <t>Doyle, Leslie</t>
  </si>
  <si>
    <t>Curry, Hunyen</t>
  </si>
  <si>
    <t>Wells, Carlos</t>
  </si>
  <si>
    <t>Cabe, Max</t>
  </si>
  <si>
    <t>King, Taslim</t>
  </si>
  <si>
    <t>Adkins, Michael</t>
  </si>
  <si>
    <t>Fisher, Maria</t>
  </si>
  <si>
    <t>Foster, Blane</t>
  </si>
  <si>
    <t>Rogers, Colleen</t>
  </si>
  <si>
    <t>Wilcox, Robert</t>
  </si>
  <si>
    <t>Abbott, James</t>
  </si>
  <si>
    <t>Kirk, Chris</t>
  </si>
  <si>
    <t>Black, Cliff</t>
  </si>
  <si>
    <t>Johnson, Mary Jo</t>
  </si>
  <si>
    <t>Moreno, Chris</t>
  </si>
  <si>
    <t>Alvarez, Steven</t>
  </si>
  <si>
    <t>Strong, Lisa</t>
  </si>
  <si>
    <t>Charles, Jeffrey</t>
  </si>
  <si>
    <t>Mason, Suzanne</t>
  </si>
  <si>
    <t>Acosta, Robert</t>
  </si>
  <si>
    <t>Pugh, Lawrence</t>
  </si>
  <si>
    <t>McDaniel, Tamara</t>
  </si>
  <si>
    <t>Hoffman, Brian D</t>
  </si>
  <si>
    <t>Carpenter, Ronald</t>
  </si>
  <si>
    <t>Stevens, Andrew</t>
  </si>
  <si>
    <t>Harrell, Cristin</t>
  </si>
  <si>
    <t>Dyer, Carrie</t>
  </si>
  <si>
    <t>Blankenship, Roger</t>
  </si>
  <si>
    <t>Barnes, Grant</t>
  </si>
  <si>
    <t>Turner, Ray</t>
  </si>
  <si>
    <t>Solomon, Michael</t>
  </si>
  <si>
    <t>Clark, William</t>
  </si>
  <si>
    <t>Tyler, Javier</t>
  </si>
  <si>
    <t>Owens, Dwight</t>
  </si>
  <si>
    <t>Schroeder, Bennet</t>
  </si>
  <si>
    <t>Henry, Craig</t>
  </si>
  <si>
    <t>Guzman, Don</t>
  </si>
  <si>
    <t>Marks, LaReina</t>
  </si>
  <si>
    <t>Aguilar, Kevin</t>
  </si>
  <si>
    <t>Gaines, Sheela</t>
  </si>
  <si>
    <t>Rush, Lateef</t>
  </si>
  <si>
    <t>Munoz, Michael</t>
  </si>
  <si>
    <t>Horton, Cleatis</t>
  </si>
  <si>
    <t>Lane, Brandyn</t>
  </si>
  <si>
    <t>Duncan, George</t>
  </si>
  <si>
    <t>Bruce, Kevin</t>
  </si>
  <si>
    <t>Ruiz, Randall</t>
  </si>
  <si>
    <t>Warner, Stephen</t>
  </si>
  <si>
    <t>Glenn, Christopher</t>
  </si>
  <si>
    <t>Vega, Alexandra</t>
  </si>
  <si>
    <t>Murphy, Jeff</t>
  </si>
  <si>
    <t>Middleton, Jen</t>
  </si>
  <si>
    <t>Walter, Michael</t>
  </si>
  <si>
    <t>Ferguson, John</t>
  </si>
  <si>
    <t>Dennis, Paul</t>
  </si>
  <si>
    <t>Collier, Dean</t>
  </si>
  <si>
    <t>Santiago, Michael</t>
  </si>
  <si>
    <t>Paul, Michael</t>
  </si>
  <si>
    <t>Branch, Brady</t>
  </si>
  <si>
    <t>Hughes, Kevin</t>
  </si>
  <si>
    <t>Harrington, Aron</t>
  </si>
  <si>
    <t>Hatfield, Carl</t>
  </si>
  <si>
    <t>Torres, Bruce</t>
  </si>
  <si>
    <t>McCormick, Hsi</t>
  </si>
  <si>
    <t>Miles, Kenneth</t>
  </si>
  <si>
    <t>Massey, Mark</t>
  </si>
  <si>
    <t>Cooper, Lisa</t>
  </si>
  <si>
    <t>Monroe, Justin</t>
  </si>
  <si>
    <t>Obrien, Madelyn</t>
  </si>
  <si>
    <t>Woods, Marcus</t>
  </si>
  <si>
    <t>Hoover, Evangeline</t>
  </si>
  <si>
    <t>Dean, Gayla</t>
  </si>
  <si>
    <t>Holt, Robert</t>
  </si>
  <si>
    <t>Hodge, Craig</t>
  </si>
  <si>
    <t>Avila, Jody</t>
  </si>
  <si>
    <t>Velez, Letitia</t>
  </si>
  <si>
    <t>Baldwin, Ray</t>
  </si>
  <si>
    <t>George, Jessica</t>
  </si>
  <si>
    <t>Rodgers, Daniel</t>
  </si>
  <si>
    <t>Giles, Kathleen</t>
  </si>
  <si>
    <t>Kelley, Nancy</t>
  </si>
  <si>
    <t>Armstrong, David</t>
  </si>
  <si>
    <t>Barrett, John</t>
  </si>
  <si>
    <t>Quinn, Cinnamon</t>
  </si>
  <si>
    <t>Keller, Jason</t>
  </si>
  <si>
    <t>Sparks, Terri</t>
  </si>
  <si>
    <t>Lang, Dana</t>
  </si>
  <si>
    <t>Singleton, David</t>
  </si>
  <si>
    <t>Hensley, William</t>
  </si>
  <si>
    <t>Blackwell, Brandon</t>
  </si>
  <si>
    <t>Erickson, Ricky</t>
  </si>
  <si>
    <t>Leonard, Paul</t>
  </si>
  <si>
    <t>McIntosh, Jeremy</t>
  </si>
  <si>
    <t>Ramirez, Keith</t>
  </si>
  <si>
    <t>Kramer, Faye</t>
  </si>
  <si>
    <t>Palmer, Terry</t>
  </si>
  <si>
    <t>Daniels, Janet</t>
  </si>
  <si>
    <t>Graves, Michael</t>
  </si>
  <si>
    <t>Hicks, Monica</t>
  </si>
  <si>
    <t>Newman, Aria</t>
  </si>
  <si>
    <t>Zimmerman, Julian</t>
  </si>
  <si>
    <t>Roy, Margarita</t>
  </si>
  <si>
    <t>Welch, Michael</t>
  </si>
  <si>
    <t>Pennington, Gary</t>
  </si>
  <si>
    <t>Hunt, Norman</t>
  </si>
  <si>
    <t>Casey, Ronald</t>
  </si>
  <si>
    <t>Grimes, Jeffrey</t>
  </si>
  <si>
    <t>Sandoval, James</t>
  </si>
  <si>
    <t>Beasley, Timothy</t>
  </si>
  <si>
    <t>Morrison, Julie</t>
  </si>
  <si>
    <t>Schwartz, Joseph</t>
  </si>
  <si>
    <t>Hansen, Andrew</t>
  </si>
  <si>
    <t>Morales, Linda</t>
  </si>
  <si>
    <t>Ortega, Jeffrey</t>
  </si>
  <si>
    <t>Mills, Melissa</t>
  </si>
  <si>
    <t>Stevenson, Michael</t>
  </si>
  <si>
    <t>Ellison, Melyssa</t>
  </si>
  <si>
    <t>Sheppard, Curtis</t>
  </si>
  <si>
    <t>Keith, Thomas</t>
  </si>
  <si>
    <t>Garrett, Chris</t>
  </si>
  <si>
    <t>Cook, Mark</t>
  </si>
  <si>
    <t>Bowen, Kes</t>
  </si>
  <si>
    <t>Davis, Tonya</t>
  </si>
  <si>
    <t>Hubbard, Sandra</t>
  </si>
  <si>
    <t>Blake, Thomas</t>
  </si>
  <si>
    <t>Buchanan, Dennis</t>
  </si>
  <si>
    <t>Brown, Donald</t>
  </si>
  <si>
    <t>Harvey, Michael</t>
  </si>
  <si>
    <t>Ware, David</t>
  </si>
  <si>
    <t>Parks, Christopher</t>
  </si>
  <si>
    <t>Kennedy, Kimberly</t>
  </si>
  <si>
    <t>Salazar, Ruben</t>
  </si>
  <si>
    <t>Davenport, Troy</t>
  </si>
  <si>
    <t>Cochran, Andrea</t>
  </si>
  <si>
    <t>Wilkerson, Claudia</t>
  </si>
  <si>
    <t>Snyder, Duane</t>
  </si>
  <si>
    <t>Myers, Marc</t>
  </si>
  <si>
    <t>Beard, Sandi</t>
  </si>
  <si>
    <t>Willis, Ralph</t>
  </si>
  <si>
    <t>Crawford, Ronald</t>
  </si>
  <si>
    <t>Mueller, Philip</t>
  </si>
  <si>
    <t>Rivera, Timothy</t>
  </si>
  <si>
    <t>Gibson, Janet</t>
  </si>
  <si>
    <t>Graham, David</t>
  </si>
  <si>
    <t>Lopez, Stephen</t>
  </si>
  <si>
    <t>Ortiz, Cynthia</t>
  </si>
  <si>
    <t>Hall, Jenny</t>
  </si>
  <si>
    <t>Cruz, Janene</t>
  </si>
  <si>
    <t>Jimenez, Dominic</t>
  </si>
  <si>
    <t>Sanchez, Greg</t>
  </si>
  <si>
    <t>Thomas, Shannon</t>
  </si>
  <si>
    <t>Larsen, Lara</t>
  </si>
  <si>
    <t>Goodwin, April</t>
  </si>
  <si>
    <t>Gray, Mark</t>
  </si>
  <si>
    <t>Sims, Don</t>
  </si>
  <si>
    <t>Marsh, Cynthia</t>
  </si>
  <si>
    <t>Martin, Terry</t>
  </si>
  <si>
    <t>Craig, Alan</t>
  </si>
  <si>
    <t>Hopkins, Lisa</t>
  </si>
  <si>
    <t>Rose, Mark</t>
  </si>
  <si>
    <t>Salinas, Jon</t>
  </si>
  <si>
    <t>Gonzalez, David</t>
  </si>
  <si>
    <t>Garcia, Karen</t>
  </si>
  <si>
    <t>Klein, Robert</t>
  </si>
  <si>
    <t>Sweeney, Barbara</t>
  </si>
  <si>
    <t>Hart, Richard</t>
  </si>
  <si>
    <t>McClure, Gary</t>
  </si>
  <si>
    <t>Lewis, Frederick</t>
  </si>
  <si>
    <t>Henderson, Anthony</t>
  </si>
  <si>
    <t>Lester, Sherri</t>
  </si>
  <si>
    <t>Webster, David</t>
  </si>
  <si>
    <t>Bailey, Victor</t>
  </si>
  <si>
    <t>Montoya, Lisa</t>
  </si>
  <si>
    <t>Dalton, Carol</t>
  </si>
  <si>
    <t>Patterson, Robert</t>
  </si>
  <si>
    <t>Leblanc, Jenny</t>
  </si>
  <si>
    <t>Olsen, Ewan</t>
  </si>
  <si>
    <t>Green, Kim</t>
  </si>
  <si>
    <t>Bradshaw, Sheryl</t>
  </si>
  <si>
    <t>Riley, David</t>
  </si>
  <si>
    <t>Flynn, Melissa</t>
  </si>
  <si>
    <t>ID</t>
  </si>
  <si>
    <t>Preço</t>
  </si>
  <si>
    <t>Unidades</t>
  </si>
  <si>
    <t>Total</t>
  </si>
  <si>
    <t>Desconto</t>
  </si>
  <si>
    <t>Valor FInal</t>
  </si>
  <si>
    <t>Valor</t>
  </si>
  <si>
    <t>Atletas</t>
  </si>
  <si>
    <t>Ranges</t>
  </si>
  <si>
    <t>Idade</t>
  </si>
  <si>
    <t>Tempo</t>
  </si>
  <si>
    <t>Range</t>
  </si>
  <si>
    <t>Difference</t>
  </si>
  <si>
    <t>Lukas Rogers</t>
  </si>
  <si>
    <t>Susannah Coates</t>
  </si>
  <si>
    <t>Jemimah Stanley</t>
  </si>
  <si>
    <t>Luis Harmon</t>
  </si>
  <si>
    <t>Larissa Perkins</t>
  </si>
  <si>
    <t>Ayat Wicks</t>
  </si>
  <si>
    <t>Inaayah Greenaway</t>
  </si>
  <si>
    <t>Adeeb Kane</t>
  </si>
  <si>
    <t>Cem Stott</t>
  </si>
  <si>
    <t>Charlton Hernandez</t>
  </si>
  <si>
    <t>Jordanna Mcknight</t>
  </si>
  <si>
    <t>Cara Garza</t>
  </si>
  <si>
    <t>Bianka Mayo</t>
  </si>
  <si>
    <t>Naeem Velasquez</t>
  </si>
  <si>
    <t>Jagdeep Raymond</t>
  </si>
  <si>
    <t>Lindsay Holt</t>
  </si>
  <si>
    <t>Linzi Delgado</t>
  </si>
  <si>
    <t>Esa Wu</t>
  </si>
  <si>
    <t>Kaine Shields</t>
  </si>
  <si>
    <t>Tamika Christie</t>
  </si>
  <si>
    <t>Ridwan Clarke</t>
  </si>
  <si>
    <t>Lucas Schaefer</t>
  </si>
  <si>
    <t>Arlene Rich</t>
  </si>
  <si>
    <t>Milton Roche</t>
  </si>
  <si>
    <t>Chace Farrington</t>
  </si>
  <si>
    <t>Joan Galvan</t>
  </si>
  <si>
    <t>Kester Haynes</t>
  </si>
  <si>
    <t>Maggie Reed</t>
  </si>
  <si>
    <t>Karan Morgan</t>
  </si>
  <si>
    <t>Amira Pena</t>
  </si>
  <si>
    <t>Aalia Dorsey</t>
  </si>
  <si>
    <t>Rhiannon Duarte</t>
  </si>
  <si>
    <t>Dominic Stokes</t>
  </si>
  <si>
    <t>Nelly Myers</t>
  </si>
  <si>
    <t>Hanan Porter</t>
  </si>
  <si>
    <t>Jae Barrera</t>
  </si>
  <si>
    <t>Stacey Hamer</t>
  </si>
  <si>
    <t>Gracie-Mai Buck</t>
  </si>
  <si>
    <t>Usmaan Cortes</t>
  </si>
  <si>
    <t>Issa Duggan</t>
  </si>
  <si>
    <t>Eleni Munoz</t>
  </si>
  <si>
    <t>Catherine Saunders</t>
  </si>
  <si>
    <t>Carmel Wilkerson</t>
  </si>
  <si>
    <t>Cerys Boyce</t>
  </si>
  <si>
    <t>Nylah Marsden</t>
  </si>
  <si>
    <t>Dafydd Joyce</t>
  </si>
  <si>
    <t>Nyah Corona</t>
  </si>
  <si>
    <t>Shuaib Lara</t>
  </si>
  <si>
    <t>Akeel Vo</t>
  </si>
  <si>
    <t>Virgil Arnold</t>
  </si>
  <si>
    <t>Imaani Dudley</t>
  </si>
  <si>
    <t>Keeva Salinas</t>
  </si>
  <si>
    <t>Kay Mclean</t>
  </si>
  <si>
    <t>Desiree Orr</t>
  </si>
  <si>
    <t>Misha Mcdowell</t>
  </si>
  <si>
    <t>Rae Proctor</t>
  </si>
  <si>
    <t>Anwen Stevenson</t>
  </si>
  <si>
    <t>Usamah Pugh</t>
  </si>
  <si>
    <t>Shanice Hendrix</t>
  </si>
  <si>
    <t>Daniele Holland</t>
  </si>
  <si>
    <t>Caspar Lennon</t>
  </si>
  <si>
    <t>Kenny Mackenzie</t>
  </si>
  <si>
    <t>Daniaal Cairns</t>
  </si>
  <si>
    <t>Ivan Case</t>
  </si>
  <si>
    <t>Madina Kearney</t>
  </si>
  <si>
    <t>Kaja Kirk</t>
  </si>
  <si>
    <t>Dhruv Rosa</t>
  </si>
  <si>
    <t>Diego Mccann</t>
  </si>
  <si>
    <t>Peggy Christian</t>
  </si>
  <si>
    <t>Ezekiel Mccaffrey</t>
  </si>
  <si>
    <t>Crystal Walmsley</t>
  </si>
  <si>
    <t>Rylee English</t>
  </si>
  <si>
    <t>Sumayyah Ware</t>
  </si>
  <si>
    <t>Nathanael Zuniga</t>
  </si>
  <si>
    <t>Astrid Hardy</t>
  </si>
  <si>
    <t>Lizzie Emerson</t>
  </si>
  <si>
    <t>Jessie Parkinson</t>
  </si>
  <si>
    <t>Jake Skinner</t>
  </si>
  <si>
    <t>Keenan Webber</t>
  </si>
  <si>
    <t>Ariadne Frye</t>
  </si>
  <si>
    <t>Ishaq Freeman</t>
  </si>
  <si>
    <t>Athena Watkins</t>
  </si>
  <si>
    <t>Kelan Lozano</t>
  </si>
  <si>
    <t>Lillie-May Compton</t>
  </si>
  <si>
    <t>Dianne Washington</t>
  </si>
  <si>
    <t>Khloe Buckner</t>
  </si>
  <si>
    <t>Carlton Shepherd</t>
  </si>
  <si>
    <t>Arlo Shea</t>
  </si>
  <si>
    <t>Tasnim Hunter</t>
  </si>
  <si>
    <t>Sahil Daly</t>
  </si>
  <si>
    <t>Spike Mackie</t>
  </si>
  <si>
    <t>Taybah Battle</t>
  </si>
  <si>
    <t>Gurveer Holmes</t>
  </si>
  <si>
    <t>Shannan Conrad</t>
  </si>
  <si>
    <t>Todd Tapia</t>
  </si>
  <si>
    <t>Hana Mata</t>
  </si>
  <si>
    <t>Elise Bush</t>
  </si>
  <si>
    <t>Camille Davenport</t>
  </si>
  <si>
    <t>Killian Wooten</t>
  </si>
  <si>
    <t>Arron Dolan</t>
  </si>
  <si>
    <t>Alessia Boyle</t>
  </si>
  <si>
    <t>Mahdi Swan</t>
  </si>
  <si>
    <t>Flynn Morales</t>
  </si>
  <si>
    <t>Willem Noel</t>
  </si>
  <si>
    <t>Cassian Wolfe</t>
  </si>
  <si>
    <t>Ajwa Farmer</t>
  </si>
  <si>
    <t>Willard Randolph</t>
  </si>
  <si>
    <t>Kaidan Haney</t>
  </si>
  <si>
    <t>Kristi Robertson</t>
  </si>
  <si>
    <t>Rohit Hanna</t>
  </si>
  <si>
    <t>Antonio Wills</t>
  </si>
  <si>
    <t>Edward Townsend</t>
  </si>
  <si>
    <t>Sol Delacruz</t>
  </si>
  <si>
    <t>Nathalie Vu</t>
  </si>
  <si>
    <t>Lilia Holt</t>
  </si>
  <si>
    <t>Haley Grey</t>
  </si>
  <si>
    <t>Zack Atherton</t>
  </si>
  <si>
    <t>Jessie Woolley</t>
  </si>
  <si>
    <t>Tessa Pope</t>
  </si>
  <si>
    <t>Talia Smyth</t>
  </si>
  <si>
    <t>Violet Hayward</t>
  </si>
  <si>
    <t>Clara Gallagher</t>
  </si>
  <si>
    <t>Kaeden Wiley</t>
  </si>
  <si>
    <t>Kathryn Wade</t>
  </si>
  <si>
    <t>Aine Hutchinson</t>
  </si>
  <si>
    <t>Fahima Wilkinson</t>
  </si>
  <si>
    <t>Rhyley Clemons</t>
  </si>
  <si>
    <t>Mylo Bender</t>
  </si>
  <si>
    <t>Atlanta Day</t>
  </si>
  <si>
    <t>Theodore Cullen</t>
  </si>
  <si>
    <t>Jaime Buckley</t>
  </si>
  <si>
    <t>Shay Wallis</t>
  </si>
  <si>
    <t>Gail Bannister</t>
  </si>
  <si>
    <t>Hina Dunn</t>
  </si>
  <si>
    <t>Roma Davenport</t>
  </si>
  <si>
    <t>Eryn Hawkins</t>
  </si>
  <si>
    <t>Woody Weston</t>
  </si>
  <si>
    <t>Alessio Coffey</t>
  </si>
  <si>
    <t>Isaak Barajas</t>
  </si>
  <si>
    <t>Rowan Dennis</t>
  </si>
  <si>
    <t>Raymond Lamb</t>
  </si>
  <si>
    <t>Carmel Foley</t>
  </si>
  <si>
    <t>Sammy Baker</t>
  </si>
  <si>
    <t>Addison Salt</t>
  </si>
  <si>
    <t>Christie Wormald</t>
  </si>
  <si>
    <t>Usama Salgado</t>
  </si>
  <si>
    <t>Tobi Beach</t>
  </si>
  <si>
    <t>Bree Sheppard</t>
  </si>
  <si>
    <t>Gwion Reeves</t>
  </si>
  <si>
    <t>Kirsty Barr</t>
  </si>
  <si>
    <t>Julian Potts</t>
  </si>
  <si>
    <t>Lucy Salazar</t>
  </si>
  <si>
    <t>Aqib Yang</t>
  </si>
  <si>
    <t>Coral Blankenship</t>
  </si>
  <si>
    <t>Brent Reese</t>
  </si>
  <si>
    <t>Gavin Knights</t>
  </si>
  <si>
    <t>Dexter Chambers</t>
  </si>
  <si>
    <t>Areeb Power</t>
  </si>
  <si>
    <t>Ammaarah Parry</t>
  </si>
  <si>
    <t>Calvin Mckinney</t>
  </si>
  <si>
    <t>Mayur Portillo</t>
  </si>
  <si>
    <t>Kaylie Perry</t>
  </si>
  <si>
    <t>Kaleem Lennon</t>
  </si>
  <si>
    <t>Briana Ashley</t>
  </si>
  <si>
    <t>Bruno Ochoa</t>
  </si>
  <si>
    <t>Ruqayyah Stephenson</t>
  </si>
  <si>
    <t>Hania Tait</t>
  </si>
  <si>
    <t>Danielius Davie</t>
  </si>
  <si>
    <t>Aminah Martins</t>
  </si>
  <si>
    <t>Timur Kaye</t>
  </si>
  <si>
    <t>Eiliyah Patterson</t>
  </si>
  <si>
    <t>Bentley Betts</t>
  </si>
  <si>
    <t>Tye Orozco</t>
  </si>
  <si>
    <t>Elinor Vaughn</t>
  </si>
  <si>
    <t>Kerys Khan</t>
  </si>
  <si>
    <t>Angelica Gay</t>
  </si>
  <si>
    <t>Dario Vega</t>
  </si>
  <si>
    <t>Kristian Sinclair</t>
  </si>
  <si>
    <t>Calista Beard</t>
  </si>
  <si>
    <t>Melody Giles</t>
  </si>
  <si>
    <t>Lawson Bouvet</t>
  </si>
  <si>
    <t>Ayana Francis</t>
  </si>
  <si>
    <t>Niall Worthington</t>
  </si>
  <si>
    <t>Shayaan Riggs</t>
  </si>
  <si>
    <t>Kimberley Sparks</t>
  </si>
  <si>
    <t>Gertrude Watts</t>
  </si>
  <si>
    <t>Bianka Wyatt</t>
  </si>
  <si>
    <t>Nevaeh Good</t>
  </si>
  <si>
    <t>Winifred Hall</t>
  </si>
  <si>
    <t>Amelie Piper</t>
  </si>
  <si>
    <t>Talha Wong</t>
  </si>
  <si>
    <t>Amaan Kearns</t>
  </si>
  <si>
    <t>Petra Mullen</t>
  </si>
  <si>
    <t>Sally Timms</t>
  </si>
  <si>
    <t>Erik Williams</t>
  </si>
  <si>
    <t>Stephanie Baldwin</t>
  </si>
  <si>
    <t>Cayson Schneider</t>
  </si>
  <si>
    <t>Ferne Joyner</t>
  </si>
  <si>
    <t>Haseeb O'Sullivan</t>
  </si>
  <si>
    <t>Suranne Atkins</t>
  </si>
  <si>
    <t>Kenny Cameron</t>
  </si>
  <si>
    <t>Giovanni Davies</t>
  </si>
  <si>
    <t>Angel Haigh</t>
  </si>
  <si>
    <t>Darnell Rios</t>
  </si>
  <si>
    <t>Rayhaan Mendoza</t>
  </si>
  <si>
    <t>Stacey Simmons</t>
  </si>
  <si>
    <t>Skylar Healy</t>
  </si>
  <si>
    <t>Lola Amos</t>
  </si>
  <si>
    <t>Tasmin Rollins</t>
  </si>
  <si>
    <t>Haydon Schmitt</t>
  </si>
  <si>
    <t>Reginald Colley</t>
  </si>
  <si>
    <t>Clarissa Clay</t>
  </si>
  <si>
    <t>Amaya Summers</t>
  </si>
  <si>
    <t>Jimi Cotton</t>
  </si>
  <si>
    <t>Augustus Hough</t>
  </si>
  <si>
    <t>Liliana Tait</t>
  </si>
  <si>
    <t>Hendrix Mccoy</t>
  </si>
  <si>
    <t>Tyson Hood</t>
  </si>
  <si>
    <t>Ksawery Skinner</t>
  </si>
  <si>
    <t>Hayden Hubbard</t>
  </si>
  <si>
    <t>Kaine Reyes</t>
  </si>
  <si>
    <t>Cleo Hodge</t>
  </si>
  <si>
    <t>Shahzaib Barrera</t>
  </si>
  <si>
    <t>Chanice Pemberton</t>
  </si>
  <si>
    <t>Chandler Connor</t>
  </si>
  <si>
    <t>Jarod Sweeney</t>
  </si>
  <si>
    <t>Jagdeep Mackenzie</t>
  </si>
  <si>
    <t>Roosevelt Baker</t>
  </si>
  <si>
    <t>Winston Stark</t>
  </si>
  <si>
    <t>Franky Bone</t>
  </si>
  <si>
    <t>Keelan Lane</t>
  </si>
  <si>
    <t>John-Paul Sadler</t>
  </si>
  <si>
    <t>Javan Gates</t>
  </si>
  <si>
    <t>Danny Sheldon</t>
  </si>
  <si>
    <t>Alysha Giles</t>
  </si>
  <si>
    <t>Chardonnay Esquivel</t>
  </si>
  <si>
    <t>Amelia-Mae Bains</t>
  </si>
  <si>
    <t>Phillip Dowling</t>
  </si>
  <si>
    <t>Lucia Noel</t>
  </si>
  <si>
    <t>Emilee Blundell</t>
  </si>
  <si>
    <t>Nazifa Sheehan</t>
  </si>
  <si>
    <t>Neal Brook</t>
  </si>
  <si>
    <t>Muneeb Todd</t>
  </si>
  <si>
    <t>Shyam Curry</t>
  </si>
  <si>
    <t>Alfie Butt</t>
  </si>
  <si>
    <t>Nicolle Daniels</t>
  </si>
  <si>
    <t>Nikodem Handley</t>
  </si>
  <si>
    <t>Maci Levine</t>
  </si>
  <si>
    <t>Lillian Nieves</t>
  </si>
  <si>
    <t>Nigel Fleming</t>
  </si>
  <si>
    <t>Kathryn Plummer</t>
  </si>
  <si>
    <t>Jibril Cano</t>
  </si>
  <si>
    <t>Krzysztof Greig</t>
  </si>
  <si>
    <t>Ned Ferguson</t>
  </si>
  <si>
    <t>Orson Carlson</t>
  </si>
  <si>
    <t>Jimmie Sellers</t>
  </si>
  <si>
    <t>Dewi Hardy</t>
  </si>
  <si>
    <t>Clement Sutton</t>
  </si>
  <si>
    <t>Ziva Hall</t>
  </si>
  <si>
    <t>Leroy Christian</t>
  </si>
  <si>
    <t>Kaylan O'Connor</t>
  </si>
  <si>
    <t>Jakub Key</t>
  </si>
  <si>
    <t>Hawwa Saunders</t>
  </si>
  <si>
    <t>Caolan Finney</t>
  </si>
  <si>
    <t>Mylee Alvarado</t>
  </si>
  <si>
    <t>Teagan Clemons</t>
  </si>
  <si>
    <t>Jem Gilliam</t>
  </si>
  <si>
    <t>Emilija Hendrix</t>
  </si>
  <si>
    <t>Devan Huffman</t>
  </si>
  <si>
    <t>Pamela Weeks</t>
  </si>
  <si>
    <t>Paulina Mcclure</t>
  </si>
  <si>
    <t>Shola Little</t>
  </si>
  <si>
    <t>Axel Cousins</t>
  </si>
  <si>
    <t>Natalia Callaghan</t>
  </si>
  <si>
    <t>Vicky Allison</t>
  </si>
  <si>
    <t>Luciana Burns</t>
  </si>
  <si>
    <t>Madelaine Lozano</t>
  </si>
  <si>
    <t>Arley Benton</t>
  </si>
  <si>
    <t>Beth Wharton</t>
  </si>
  <si>
    <t>Anwen Busby</t>
  </si>
  <si>
    <t>Charis Quintero</t>
  </si>
  <si>
    <t>Anaya Ryder</t>
  </si>
  <si>
    <t>Rees Thatcher</t>
  </si>
  <si>
    <t>Seren Dixon</t>
  </si>
  <si>
    <t>Owen Dalton</t>
  </si>
  <si>
    <t>Humza Salinas</t>
  </si>
  <si>
    <t>Luisa Dale</t>
  </si>
  <si>
    <t>Elsie-Mae Davie</t>
  </si>
  <si>
    <t>Celeste Navarro</t>
  </si>
  <si>
    <t>Gracey Richards</t>
  </si>
  <si>
    <t>Jena Grant</t>
  </si>
  <si>
    <t>Emilie Schaefer</t>
  </si>
  <si>
    <t>Joshua Ramsay</t>
  </si>
  <si>
    <t>Hakim Hampton</t>
  </si>
  <si>
    <t>Rebeca Dunlop</t>
  </si>
  <si>
    <t>Emanuel Nicholls</t>
  </si>
  <si>
    <t>Bessie Bautista</t>
  </si>
  <si>
    <t>Ayush Bass</t>
  </si>
  <si>
    <t>Simran Horne</t>
  </si>
  <si>
    <t>Skylah Bishop</t>
  </si>
  <si>
    <t>Ewen Wormald</t>
  </si>
  <si>
    <t>Lauren Blackmore</t>
  </si>
  <si>
    <t>Olive Keller</t>
  </si>
  <si>
    <t>Omar Slater</t>
  </si>
  <si>
    <t>Shaunna Koch</t>
  </si>
  <si>
    <t>Hattie Hough</t>
  </si>
  <si>
    <t>Connie North</t>
  </si>
  <si>
    <t>Zane Avila</t>
  </si>
  <si>
    <t>Dave Fisher</t>
  </si>
  <si>
    <t>Norman Sheppard</t>
  </si>
  <si>
    <t>Jibril Vaughn</t>
  </si>
  <si>
    <t>Yasir Lloyd</t>
  </si>
  <si>
    <t>Cecily Lowery</t>
  </si>
  <si>
    <t>Flynn Mcgregor</t>
  </si>
  <si>
    <t>Sanjeev Corbett</t>
  </si>
  <si>
    <t>Jay Combs</t>
  </si>
  <si>
    <t>Finbar Decker</t>
  </si>
  <si>
    <t>Connagh Gillespie</t>
  </si>
  <si>
    <t>Olivia-Grace Bennett</t>
  </si>
  <si>
    <t>Hollie Ratcliffe</t>
  </si>
  <si>
    <t>Hallie Ross</t>
  </si>
  <si>
    <t>Leigha Wilson</t>
  </si>
  <si>
    <t>Braydon Pearce</t>
  </si>
  <si>
    <t>Abubakr Shields</t>
  </si>
  <si>
    <t>Waseem Barrera</t>
  </si>
  <si>
    <t>Raul Driscoll</t>
  </si>
  <si>
    <t>Rebeca Rubio</t>
  </si>
  <si>
    <t>Abul Black</t>
  </si>
  <si>
    <t>Wil Leech</t>
  </si>
  <si>
    <t>Omari Mccaffrey</t>
  </si>
  <si>
    <t>Leticia Metcalfe</t>
  </si>
  <si>
    <t>Aya Summers</t>
  </si>
  <si>
    <t>Corey Wade</t>
  </si>
  <si>
    <t>Hayley Mccullough</t>
  </si>
  <si>
    <t>Tariq Oneal</t>
  </si>
  <si>
    <t>Meghan Woolley</t>
  </si>
  <si>
    <t>Riaan Chavez</t>
  </si>
  <si>
    <t>Macsen Pratt</t>
  </si>
  <si>
    <t>Esha Monaghan</t>
  </si>
  <si>
    <t>Kelsie East</t>
  </si>
  <si>
    <t>Aproximate HLOOKUP</t>
  </si>
  <si>
    <t>Spending</t>
  </si>
  <si>
    <t>Fee</t>
  </si>
  <si>
    <t>Client</t>
  </si>
  <si>
    <t>Anne Tucker</t>
  </si>
  <si>
    <t>Donna Hemmings</t>
  </si>
  <si>
    <t>Rebecca Rees</t>
  </si>
  <si>
    <t>Sean Hardacre</t>
  </si>
  <si>
    <t>Trevor Marshall</t>
  </si>
  <si>
    <t>Caroline Langdon</t>
  </si>
  <si>
    <t>Rebecca Black</t>
  </si>
  <si>
    <t>Anthony Randall</t>
  </si>
  <si>
    <t>Amy Duncan</t>
  </si>
  <si>
    <t>Joan Kelly</t>
  </si>
  <si>
    <t>Dylan McDonald</t>
  </si>
  <si>
    <t>Edward Sharp</t>
  </si>
  <si>
    <t>Molly Abraham</t>
  </si>
  <si>
    <t>Carl Grant</t>
  </si>
  <si>
    <t>Wendy Newman</t>
  </si>
  <si>
    <t>Joseph James</t>
  </si>
  <si>
    <t>Donna Ferguson</t>
  </si>
  <si>
    <t>Joanne Powell</t>
  </si>
  <si>
    <t>Gabrielle Rees</t>
  </si>
  <si>
    <t>Lisa Campbell</t>
  </si>
  <si>
    <t>Joshua Churchill</t>
  </si>
  <si>
    <t>Donna Mackay</t>
  </si>
  <si>
    <t>Brandon Peake</t>
  </si>
  <si>
    <t>Eric Wilson</t>
  </si>
  <si>
    <t>Alexander Peters</t>
  </si>
  <si>
    <t>John Henderson</t>
  </si>
  <si>
    <t>Megan Wilkins</t>
  </si>
  <si>
    <t>Jane Edmunds</t>
  </si>
  <si>
    <t>Phil Piper</t>
  </si>
  <si>
    <t>Donna Wilkins</t>
  </si>
  <si>
    <t>Ryan Mitchell</t>
  </si>
  <si>
    <t>Hannah North</t>
  </si>
  <si>
    <t>Austin Dowd</t>
  </si>
  <si>
    <t>Ruth Hill</t>
  </si>
  <si>
    <t>Alexander Blake</t>
  </si>
  <si>
    <t>Tracey Taylor</t>
  </si>
  <si>
    <t>Sonia Baker</t>
  </si>
  <si>
    <t>Stephanie Greene</t>
  </si>
  <si>
    <t>Keith Ogden</t>
  </si>
  <si>
    <t>Warren Clark</t>
  </si>
  <si>
    <t>Theresa Rees</t>
  </si>
  <si>
    <t>Gabrielle Fraser</t>
  </si>
  <si>
    <t>Anthony Pullman</t>
  </si>
  <si>
    <t>Charles Dickens</t>
  </si>
  <si>
    <t>Natalie Paige</t>
  </si>
  <si>
    <t>Charles Greene</t>
  </si>
  <si>
    <t>Grace Payne</t>
  </si>
  <si>
    <t>Andrea Howard</t>
  </si>
  <si>
    <t>Elizabeth Ferguson</t>
  </si>
  <si>
    <t>Edward Manning</t>
  </si>
  <si>
    <t>Kimberly Sharp</t>
  </si>
  <si>
    <t>Warren Cameron</t>
  </si>
  <si>
    <t>Isaac Piper</t>
  </si>
  <si>
    <t>Charles Lewis</t>
  </si>
  <si>
    <t>Bernadette McGrath</t>
  </si>
  <si>
    <t>Thomas Payne</t>
  </si>
  <si>
    <t>Tim Walker</t>
  </si>
  <si>
    <t>Felicity Black</t>
  </si>
  <si>
    <t>Stephen Avery</t>
  </si>
  <si>
    <t>Wendy Walker</t>
  </si>
  <si>
    <t>Lily Lewis</t>
  </si>
  <si>
    <t>Diane Martin</t>
  </si>
  <si>
    <t>Edward Parr</t>
  </si>
  <si>
    <t>Justin Morgan</t>
  </si>
  <si>
    <t>Samantha Alsop</t>
  </si>
  <si>
    <t>Harry Robertson</t>
  </si>
  <si>
    <t>Sam Hamilton</t>
  </si>
  <si>
    <t>Grace Piper</t>
  </si>
  <si>
    <t>Yvonne Tucker</t>
  </si>
  <si>
    <t>Luke Terry</t>
  </si>
  <si>
    <t>Cameron Hudson</t>
  </si>
  <si>
    <t>Dan Dickens</t>
  </si>
  <si>
    <t>Rachel Bailey</t>
  </si>
  <si>
    <t>Vanessa Welch</t>
  </si>
  <si>
    <t>Olivia Hodges</t>
  </si>
  <si>
    <t>Jane Taylor</t>
  </si>
  <si>
    <t>Sean Avery</t>
  </si>
  <si>
    <t>Adam Campbell</t>
  </si>
  <si>
    <t>Joshua Metcalfe</t>
  </si>
  <si>
    <t>Amelia Morrison</t>
  </si>
  <si>
    <t>Sue Lawrence</t>
  </si>
  <si>
    <t>Mary Tucker</t>
  </si>
  <si>
    <t>Cameron Chapman</t>
  </si>
  <si>
    <t>Simon Peake</t>
  </si>
  <si>
    <t>Leah Mitchell</t>
  </si>
  <si>
    <t>Stewart Morrison</t>
  </si>
  <si>
    <t>Brian Dowd</t>
  </si>
  <si>
    <t>Dorothy Metcalfe</t>
  </si>
  <si>
    <t>Carl Carr</t>
  </si>
  <si>
    <t>Sonia Harris</t>
  </si>
  <si>
    <t>Jan Johnston</t>
  </si>
  <si>
    <t>Jessica Quinn</t>
  </si>
  <si>
    <t>Blake Kerr</t>
  </si>
  <si>
    <t>Dylan Skinner</t>
  </si>
  <si>
    <t>Christopher Paterson</t>
  </si>
  <si>
    <t>Abigail Tucker</t>
  </si>
  <si>
    <t>Stewart Ross</t>
  </si>
  <si>
    <t>Wendy Wallace</t>
  </si>
  <si>
    <t>Adam Clarkson</t>
  </si>
  <si>
    <t>Agora vamos preencher a Tabela abaixo usando Index e Match</t>
  </si>
  <si>
    <t>Total # of Workers</t>
  </si>
  <si>
    <t>% drove alone</t>
  </si>
  <si>
    <t>% carpool</t>
  </si>
  <si>
    <t>% public transit</t>
  </si>
  <si>
    <t>1400000US53033030311</t>
  </si>
  <si>
    <t>1400000US53033029408</t>
  </si>
  <si>
    <t>1400000US53033010702</t>
  </si>
  <si>
    <t>1400000US53033029204</t>
  </si>
  <si>
    <t>1400000US53033008700</t>
  </si>
  <si>
    <t>1400000US53033028000</t>
  </si>
  <si>
    <t>1400000US53033029504</t>
  </si>
  <si>
    <t>1400000US53033030801</t>
  </si>
  <si>
    <t>1400000US53033028802</t>
  </si>
  <si>
    <t>1400000US53033023603</t>
  </si>
  <si>
    <t>1400000US53033010701</t>
  </si>
  <si>
    <t>1400000US53033026400</t>
  </si>
  <si>
    <t>1400000US53033004301</t>
  </si>
  <si>
    <t>1400000US53033011200</t>
  </si>
  <si>
    <t>1400000US53033022605</t>
  </si>
  <si>
    <t>1400000US53033004900</t>
  </si>
  <si>
    <t>1400000US53033008400</t>
  </si>
  <si>
    <t>1400000US53033029203</t>
  </si>
  <si>
    <t>Product Code</t>
  </si>
  <si>
    <t>Units</t>
  </si>
  <si>
    <t>Cost</t>
  </si>
  <si>
    <t>Discount Code</t>
  </si>
  <si>
    <t>Company</t>
  </si>
  <si>
    <t>Type</t>
  </si>
  <si>
    <t>Discount</t>
  </si>
  <si>
    <t>Total w/ discount</t>
  </si>
  <si>
    <t>10043</t>
  </si>
  <si>
    <t>Hyundai Group</t>
  </si>
  <si>
    <t>Auto</t>
  </si>
  <si>
    <t>10215</t>
  </si>
  <si>
    <t>GM Group</t>
  </si>
  <si>
    <t>11054</t>
  </si>
  <si>
    <t>UNSW</t>
  </si>
  <si>
    <t>Edu</t>
  </si>
  <si>
    <t>12022</t>
  </si>
  <si>
    <t>Southern Cross</t>
  </si>
  <si>
    <t>Prod</t>
  </si>
  <si>
    <t>12554</t>
  </si>
  <si>
    <t>Foods</t>
  </si>
  <si>
    <t>13860</t>
  </si>
  <si>
    <t>Renault Group</t>
  </si>
  <si>
    <t>Ret</t>
  </si>
  <si>
    <t>14472</t>
  </si>
  <si>
    <t>Inchcape</t>
  </si>
  <si>
    <t>Retail</t>
  </si>
  <si>
    <t>14726</t>
  </si>
  <si>
    <t>Tata Group</t>
  </si>
  <si>
    <t>CPG</t>
  </si>
  <si>
    <t>16764</t>
  </si>
  <si>
    <t>Ateco Automotive</t>
  </si>
  <si>
    <t>Ent</t>
  </si>
  <si>
    <t>17732</t>
  </si>
  <si>
    <t>Fiat Chrysler Automobiles</t>
  </si>
  <si>
    <t>Agency</t>
  </si>
  <si>
    <t>17733</t>
  </si>
  <si>
    <t>Zhejiang Geely Holding Group Dealership</t>
  </si>
  <si>
    <t>19135</t>
  </si>
  <si>
    <t>Isuzu UTE Motors</t>
  </si>
  <si>
    <t>19856</t>
  </si>
  <si>
    <t>Mitsubishi</t>
  </si>
  <si>
    <t>21213</t>
  </si>
  <si>
    <t>Ford Motor Company</t>
  </si>
  <si>
    <t>21358</t>
  </si>
  <si>
    <t>Coles</t>
  </si>
  <si>
    <t>23019</t>
  </si>
  <si>
    <t>Daimler Group</t>
  </si>
  <si>
    <t>24742</t>
  </si>
  <si>
    <t>Honda Motor Company</t>
  </si>
  <si>
    <t>24755</t>
  </si>
  <si>
    <t>Nestle</t>
  </si>
  <si>
    <t>24976</t>
  </si>
  <si>
    <t>McDonald's Corporation</t>
  </si>
  <si>
    <t>27265</t>
  </si>
  <si>
    <t>Unilever</t>
  </si>
  <si>
    <t>27843</t>
  </si>
  <si>
    <t>Mondelez</t>
  </si>
  <si>
    <t>27909</t>
  </si>
  <si>
    <t>L'Oreal</t>
  </si>
  <si>
    <t>29180</t>
  </si>
  <si>
    <t>Domino's Pizza</t>
  </si>
  <si>
    <t>29200</t>
  </si>
  <si>
    <t>Channel 7</t>
  </si>
  <si>
    <t>30402</t>
  </si>
  <si>
    <t>Johnson &amp; Johnson</t>
  </si>
  <si>
    <t>31152</t>
  </si>
  <si>
    <t>GlaxoSmithKline</t>
  </si>
  <si>
    <t>31872</t>
  </si>
  <si>
    <t>PepsiCo</t>
  </si>
  <si>
    <t>33602</t>
  </si>
  <si>
    <t>Mars</t>
  </si>
  <si>
    <t>33741</t>
  </si>
  <si>
    <t>Yum Brands</t>
  </si>
  <si>
    <t>33948</t>
  </si>
  <si>
    <t>Procter &amp; Gamble</t>
  </si>
  <si>
    <t>35237</t>
  </si>
  <si>
    <t>WPP</t>
  </si>
  <si>
    <t>35461</t>
  </si>
  <si>
    <t>Publicis</t>
  </si>
  <si>
    <t>36192</t>
  </si>
  <si>
    <t>Dentsu</t>
  </si>
  <si>
    <t>37719</t>
  </si>
  <si>
    <t>Burger King</t>
  </si>
  <si>
    <t>37888</t>
  </si>
  <si>
    <t>Buena Vista</t>
  </si>
  <si>
    <t>38361</t>
  </si>
  <si>
    <t>Disney</t>
  </si>
  <si>
    <t>38507</t>
  </si>
  <si>
    <t>Gold Coast Tourism</t>
  </si>
  <si>
    <t>40350</t>
  </si>
  <si>
    <t>Goverment of NSW</t>
  </si>
  <si>
    <t>42292</t>
  </si>
  <si>
    <t>42480</t>
  </si>
  <si>
    <t>42802</t>
  </si>
  <si>
    <t>43492</t>
  </si>
  <si>
    <t>43746</t>
  </si>
  <si>
    <t>45225</t>
  </si>
  <si>
    <t>45269</t>
  </si>
  <si>
    <t>47525</t>
  </si>
  <si>
    <t>48781</t>
  </si>
  <si>
    <t>49912</t>
  </si>
  <si>
    <t>50258</t>
  </si>
  <si>
    <t>50473</t>
  </si>
  <si>
    <t>51240</t>
  </si>
  <si>
    <t>52569</t>
  </si>
  <si>
    <t>53165</t>
  </si>
  <si>
    <t>53397</t>
  </si>
  <si>
    <t>54205</t>
  </si>
  <si>
    <t>56672</t>
  </si>
  <si>
    <t>57112</t>
  </si>
  <si>
    <t>58182</t>
  </si>
  <si>
    <t>59664</t>
  </si>
  <si>
    <t>61877</t>
  </si>
  <si>
    <t>62227</t>
  </si>
  <si>
    <t>62553</t>
  </si>
  <si>
    <t>62664</t>
  </si>
  <si>
    <t>64486</t>
  </si>
  <si>
    <t>64923</t>
  </si>
  <si>
    <t>65199</t>
  </si>
  <si>
    <t>66297</t>
  </si>
  <si>
    <t>68290</t>
  </si>
  <si>
    <t>68322</t>
  </si>
  <si>
    <t>68700</t>
  </si>
  <si>
    <t>68762</t>
  </si>
  <si>
    <t>69321</t>
  </si>
  <si>
    <t>69847</t>
  </si>
  <si>
    <t>71750</t>
  </si>
  <si>
    <t>71893</t>
  </si>
  <si>
    <t>71993</t>
  </si>
  <si>
    <t>72116</t>
  </si>
  <si>
    <t>72580</t>
  </si>
  <si>
    <t>73388</t>
  </si>
  <si>
    <t>74125</t>
  </si>
  <si>
    <t>74483</t>
  </si>
  <si>
    <t>78362</t>
  </si>
  <si>
    <t>80650</t>
  </si>
  <si>
    <t>81660</t>
  </si>
  <si>
    <t>82645</t>
  </si>
  <si>
    <t>82871</t>
  </si>
  <si>
    <t>84031</t>
  </si>
  <si>
    <t>84306</t>
  </si>
  <si>
    <t>84329</t>
  </si>
  <si>
    <t>85920</t>
  </si>
  <si>
    <t>86507</t>
  </si>
  <si>
    <t>87677</t>
  </si>
  <si>
    <t>88402</t>
  </si>
  <si>
    <t>89122</t>
  </si>
  <si>
    <t>91432</t>
  </si>
  <si>
    <t>91771</t>
  </si>
  <si>
    <t>91843</t>
  </si>
  <si>
    <t>92312</t>
  </si>
  <si>
    <t>93110</t>
  </si>
  <si>
    <t>93444</t>
  </si>
  <si>
    <t>93673</t>
  </si>
  <si>
    <t>94848</t>
  </si>
  <si>
    <t>95310</t>
  </si>
  <si>
    <t>97279</t>
  </si>
  <si>
    <t>98096</t>
  </si>
  <si>
    <t>99176</t>
  </si>
  <si>
    <t>99585</t>
  </si>
  <si>
    <t>99978</t>
  </si>
  <si>
    <t>Source / Medium</t>
  </si>
  <si>
    <t>Date Range</t>
  </si>
  <si>
    <t>Segment</t>
  </si>
  <si>
    <t>Medium</t>
  </si>
  <si>
    <t>Source</t>
  </si>
  <si>
    <t>Sessions</t>
  </si>
  <si>
    <t xml:space="preserve"> New Sessions</t>
  </si>
  <si>
    <t>New Users</t>
  </si>
  <si>
    <t>Bounce Rate</t>
  </si>
  <si>
    <t>Pages / Session</t>
  </si>
  <si>
    <t>Avg. Session Duration</t>
  </si>
  <si>
    <t>Ecommerce Conversion Rate</t>
  </si>
  <si>
    <t>Transactions</t>
  </si>
  <si>
    <t>youtube.com / referral</t>
  </si>
  <si>
    <t>Jan 1, 2016 - Dec 31, 2016</t>
  </si>
  <si>
    <t>Desktop</t>
  </si>
  <si>
    <t>Mobile</t>
  </si>
  <si>
    <t>google / organic</t>
  </si>
  <si>
    <t>(direct) / (none)</t>
  </si>
  <si>
    <t>mall.googleplex.com / referral</t>
  </si>
  <si>
    <t>google / cpc</t>
  </si>
  <si>
    <t>sites.google.com / referral</t>
  </si>
  <si>
    <t>dfa / cpm</t>
  </si>
  <si>
    <t>Partners / affiliate</t>
  </si>
  <si>
    <t>analytics.google.com / referral</t>
  </si>
  <si>
    <t>reddit.com / referral</t>
  </si>
  <si>
    <t>baidu / organic</t>
  </si>
  <si>
    <t>moma.corp.google.com / referral</t>
  </si>
  <si>
    <t>google.com / referral</t>
  </si>
  <si>
    <t>facebook.com / referral</t>
  </si>
  <si>
    <t>mail.google.com / referral</t>
  </si>
  <si>
    <t>siliconvalley.about.com / referral</t>
  </si>
  <si>
    <t>bing / organic</t>
  </si>
  <si>
    <t>yahoo / organic</t>
  </si>
  <si>
    <t>tpc.googlesyndication.com / referral</t>
  </si>
  <si>
    <t>gatewaycdi.com / referral</t>
  </si>
  <si>
    <t>groups.google.com / referral</t>
  </si>
  <si>
    <t>intranet / referral</t>
  </si>
  <si>
    <t>googleads.g.doubleclick.net / referral</t>
  </si>
  <si>
    <t>qiita.com / referral</t>
  </si>
  <si>
    <t>connect.googleforwork.com / referral</t>
  </si>
  <si>
    <t>quora.com / referral</t>
  </si>
  <si>
    <t>blog.golang.org / referral</t>
  </si>
  <si>
    <t>t.co / referral</t>
  </si>
  <si>
    <t>phandroid.com / referral</t>
  </si>
  <si>
    <t>dealspotr.com / referral</t>
  </si>
  <si>
    <t>squishable.com / referral</t>
  </si>
  <si>
    <t>plus.google.com / referral</t>
  </si>
  <si>
    <t>l.facebook.com / referral</t>
  </si>
  <si>
    <t>plus.url.google.com / referral</t>
  </si>
  <si>
    <t>ask / organic</t>
  </si>
  <si>
    <t>docs.google.com / referral</t>
  </si>
  <si>
    <t>google.co.jp / referral</t>
  </si>
  <si>
    <t>sashihara.jp / referral</t>
  </si>
  <si>
    <t>gophergala.com / referral</t>
  </si>
  <si>
    <t>productforums.google.com / referral</t>
  </si>
  <si>
    <t>googleux.perksplus.com / referral</t>
  </si>
  <si>
    <t>trainup.withgoogle.com / referral</t>
  </si>
  <si>
    <t>images.google / organic</t>
  </si>
  <si>
    <t>optimize.google.com / referral</t>
  </si>
  <si>
    <t>v2ex.com / referral</t>
  </si>
  <si>
    <t>google.gatewaycdi.com / referral</t>
  </si>
  <si>
    <t>google.co.uk / referral</t>
  </si>
  <si>
    <t>9to5google.com / referral</t>
  </si>
  <si>
    <t>us.search.yahoo.com / referral</t>
  </si>
  <si>
    <t>hangouts.google.com / referral</t>
  </si>
  <si>
    <t>adwords.google.com / referral</t>
  </si>
  <si>
    <t>amazon.com / referral</t>
  </si>
  <si>
    <t>back_to_school / email</t>
  </si>
  <si>
    <t>seroundtable.com / referral</t>
  </si>
  <si>
    <t>aol / organic</t>
  </si>
  <si>
    <t>google.co.in / referral</t>
  </si>
  <si>
    <t>sogou / organic</t>
  </si>
  <si>
    <t>keep.google.com / referral</t>
  </si>
  <si>
    <t>searchlock.com / referral</t>
  </si>
  <si>
    <t>outlook.live.com / referral</t>
  </si>
  <si>
    <t>yandex / organic</t>
  </si>
  <si>
    <t>lunametrics.com / referral</t>
  </si>
  <si>
    <t>vk.com / referral</t>
  </si>
  <si>
    <t>web.whatsapp.com / referral</t>
  </si>
  <si>
    <t>duckduckgo.com / referral</t>
  </si>
  <si>
    <t>google.ca / referral</t>
  </si>
  <si>
    <t>bl.oov.ch / referral</t>
  </si>
  <si>
    <t>businessinsider.com / referral</t>
  </si>
  <si>
    <t>int.search.tb.ask.com / referral</t>
  </si>
  <si>
    <t>mail-attachment.googleusercontent.com / referral</t>
  </si>
  <si>
    <t>plus.sandbox.google.com / referral</t>
  </si>
  <si>
    <t>golang-challenge.com / referral</t>
  </si>
  <si>
    <t>google.com.au / referral</t>
  </si>
  <si>
    <t>inbox.google.com / referral</t>
  </si>
  <si>
    <t>androidcentral.com / referral</t>
  </si>
  <si>
    <t>basecamp.com / referral</t>
  </si>
  <si>
    <t>cs-first.com / referral</t>
  </si>
  <si>
    <t>getpocket.com / referral</t>
  </si>
  <si>
    <t>github.com / referral</t>
  </si>
  <si>
    <t>online-metrics.com / referral</t>
  </si>
  <si>
    <t>startpage.com / referral</t>
  </si>
  <si>
    <t>adwords-displayads.googleusercontent.com / referral</t>
  </si>
  <si>
    <t>crowdcompute.googleplex.com / referral</t>
  </si>
  <si>
    <t>dp.g.doubleclick.net / referral</t>
  </si>
  <si>
    <t>google.de / referral</t>
  </si>
  <si>
    <t>localhost / referral</t>
  </si>
  <si>
    <t>search.xfinity.com / referral</t>
  </si>
  <si>
    <t>so.com / organic</t>
  </si>
  <si>
    <t>test / test</t>
  </si>
  <si>
    <t>xbidprodmirror.corp.google.com / referral</t>
  </si>
  <si>
    <t>messenger.com / referral</t>
  </si>
  <si>
    <t>baidu.com / referral</t>
  </si>
  <si>
    <t>cases.corp.google.com / referral</t>
  </si>
  <si>
    <t>en.advertisercommunity.com / referral</t>
  </si>
  <si>
    <t>g3doc.corp.google.com / referral</t>
  </si>
  <si>
    <t>golang-challenge.org / referral</t>
  </si>
  <si>
    <t>grow.googleplex.com / referral</t>
  </si>
  <si>
    <t>link.zhihu.com / referral</t>
  </si>
  <si>
    <t>mail.aol.com / referral</t>
  </si>
  <si>
    <t>newclasses.nyu.edu / referral</t>
  </si>
  <si>
    <t>s0.2mdn.net / referral</t>
  </si>
  <si>
    <t>search.disconnect.me / referral</t>
  </si>
  <si>
    <t>search.mysearch.com / referral</t>
  </si>
  <si>
    <t>ad.doubleclick.net / referral</t>
  </si>
  <si>
    <t>arstechnica.com / referral</t>
  </si>
  <si>
    <t>blognone.com / referral</t>
  </si>
  <si>
    <t>google.fr / referral</t>
  </si>
  <si>
    <t>merchants.google.com / referral</t>
  </si>
  <si>
    <t>oddmutou.com / referral</t>
  </si>
  <si>
    <t>seznam / organic</t>
  </si>
  <si>
    <t>stylecaster.com / referral</t>
  </si>
  <si>
    <t>talkgadget.google.com / referral</t>
  </si>
  <si>
    <t>us.yhs4.search.yahoo.com / referral</t>
  </si>
  <si>
    <t>feedly.com / referral</t>
  </si>
  <si>
    <t>finance.yahoo.com / referral</t>
  </si>
  <si>
    <t>fr.adwords-community.com / referral</t>
  </si>
  <si>
    <t>getiriver.com / referral</t>
  </si>
  <si>
    <t>go.mail.ru / organic</t>
  </si>
  <si>
    <t>google.com.br / referral</t>
  </si>
  <si>
    <t>google.pl / referral</t>
  </si>
  <si>
    <t>googleadservices.com / referral</t>
  </si>
  <si>
    <t>kidrex.org / referral</t>
  </si>
  <si>
    <t>m.facebook.com / referral</t>
  </si>
  <si>
    <t>startpage-home.com / referral</t>
  </si>
  <si>
    <t>support.google.com / referral</t>
  </si>
  <si>
    <t>sweetgarrety.com / referral</t>
  </si>
  <si>
    <t>(not set) / (not set)</t>
  </si>
  <si>
    <t>AEK Guide / AEK</t>
  </si>
  <si>
    <t>app.smartsheet.com / referral</t>
  </si>
  <si>
    <t>au.search.yahoo.com / referral</t>
  </si>
  <si>
    <t>awics.corp.google.com / referral</t>
  </si>
  <si>
    <t>birthday2016ben.weebly.com / referral</t>
  </si>
  <si>
    <t>biztools.corp.google.com / referral</t>
  </si>
  <si>
    <t>business.facebook.com / referral</t>
  </si>
  <si>
    <t>dmoz.org / referral</t>
  </si>
  <si>
    <t>dynamite.sandbox.google.com / referral</t>
  </si>
  <si>
    <t>email.seznam.cz / referral</t>
  </si>
  <si>
    <t>free-video-tool.com / referral</t>
  </si>
  <si>
    <t>google.be / referral</t>
  </si>
  <si>
    <t>google.co.id / referral</t>
  </si>
  <si>
    <t>google.com.mx / referral</t>
  </si>
  <si>
    <t>google.es / referral</t>
  </si>
  <si>
    <t>google.it / referral</t>
  </si>
  <si>
    <t>google.ru / referral</t>
  </si>
  <si>
    <t>gstatic.com / referral</t>
  </si>
  <si>
    <t>gui.refinedads.com / referral</t>
  </si>
  <si>
    <t>mg.mail.yahoo.com / referral</t>
  </si>
  <si>
    <t>rakuten / organic</t>
  </si>
  <si>
    <t>timinternet.it / referral</t>
  </si>
  <si>
    <t>urlopener.com / referral</t>
  </si>
  <si>
    <t>us-mg5.mail.yahoo.com / referral</t>
  </si>
  <si>
    <t>wetterzentrale.de / referral</t>
  </si>
  <si>
    <t>wheretoget.it / referral</t>
  </si>
  <si>
    <t>0.shared.bow.cat2.ads-bow.ih.borg.google.com:9870 / referral</t>
  </si>
  <si>
    <t>0.shared.bow.cat2.ads-bow.tg.borg.google.com:9838 / referral</t>
  </si>
  <si>
    <t>ad-apac.doubleclick.net / referral</t>
  </si>
  <si>
    <t>adsensecustomsearchads.com / referral</t>
  </si>
  <si>
    <t>amazon.in / referral</t>
  </si>
  <si>
    <t>arianna.libero.it / referral</t>
  </si>
  <si>
    <t>calendar.google.com / referral</t>
  </si>
  <si>
    <t>classic.ixquick.com / referral</t>
  </si>
  <si>
    <t>contactphonenumberaddress.com / referral</t>
  </si>
  <si>
    <t>crowd-compute.appspot.com / referral</t>
  </si>
  <si>
    <t>csfirst.withgoogle.com / referral</t>
  </si>
  <si>
    <t>discordapp.com / referral</t>
  </si>
  <si>
    <t>en.wikipedia.org / referral</t>
  </si>
  <si>
    <t>forum.sinusbot.com / referral</t>
  </si>
  <si>
    <t>google.co.kr / referral</t>
  </si>
  <si>
    <t>google.co.nz / referral</t>
  </si>
  <si>
    <t>google.com.pk / referral</t>
  </si>
  <si>
    <t>google.com.sg / referral</t>
  </si>
  <si>
    <t>google.gr / referral</t>
  </si>
  <si>
    <t>google.nl / referral</t>
  </si>
  <si>
    <t>he10.nebula.fi / referral</t>
  </si>
  <si>
    <t>history.google.com / referral</t>
  </si>
  <si>
    <t>hosted.verticalresponse.com / referral</t>
  </si>
  <si>
    <t>ideiasnamala.com / referral</t>
  </si>
  <si>
    <t>images.google.de / referral</t>
  </si>
  <si>
    <t>images.google.fr / referral</t>
  </si>
  <si>
    <t>ingressafter8.jimdo.com / referral</t>
  </si>
  <si>
    <t>luyaochen.mtv.corp.google.com:8080 / referral</t>
  </si>
  <si>
    <t>marketingland.com / referral</t>
  </si>
  <si>
    <t>matome.naver.jp / referral</t>
  </si>
  <si>
    <t>mezi-webapp.appspot.com / referral</t>
  </si>
  <si>
    <t>my.parallaxsearch.com / referral</t>
  </si>
  <si>
    <t>myactivity.google.com / referral</t>
  </si>
  <si>
    <t>oggchat2.icoa.com / referral</t>
  </si>
  <si>
    <t>pinterest.com / referral</t>
  </si>
  <si>
    <t>pwc-spark.com / referral</t>
  </si>
  <si>
    <t>rjb.qiita.com / referral</t>
  </si>
  <si>
    <t>search.free.fr / referral</t>
  </si>
  <si>
    <t>search.tb.ask.com / referral</t>
  </si>
  <si>
    <t>smile.amazon.com / referral</t>
  </si>
  <si>
    <t>suche.t-online.de / referral</t>
  </si>
  <si>
    <t>us.wow.com / referral</t>
  </si>
  <si>
    <t>xbid-daily.corp.google.com / referral</t>
  </si>
  <si>
    <t>yammer.com / referral</t>
  </si>
  <si>
    <t>0.shared.bow.cat2.ads-bow.iq.borg.google.com:9801 / referral</t>
  </si>
  <si>
    <t>0.shared.bow.cat2.ads-bow.lf.borg.google.com:9824 / referral</t>
  </si>
  <si>
    <t>0.shared.bow.cat2.ads-bow.lf.borg.google.com:9860 / referral</t>
  </si>
  <si>
    <t>0.shared.bow.cat2.ads-bow.pc.borg.google.com:9848 / referral</t>
  </si>
  <si>
    <t>0.shared.bow.cat2.ads-bow.qk.borg.google.com:9830 / referral</t>
  </si>
  <si>
    <t>0.shared.bow.cat2.ads-bow.qk.borg.google.com:9846 / referral</t>
  </si>
  <si>
    <t>0.shared.bow.cat2.ads-bow.qk.borg.google.com:9873 / referral</t>
  </si>
  <si>
    <t>0.shared.bow.cat2.ads-bow.qk.borg.google.com:9885 / referral</t>
  </si>
  <si>
    <t>0.shared.bow.cat2.ads-bow.yw.borg.google.com:9804 / referral</t>
  </si>
  <si>
    <t>0.shared.bow.cat2.ads-bow.yw.borg.google.com:9835 / referral</t>
  </si>
  <si>
    <t>0.shared.bow.cat2.ads-bow.yw.borg.google.com:9889 / referral</t>
  </si>
  <si>
    <t>100searchengines.com / referral</t>
  </si>
  <si>
    <t>172.24.32.111 / referral</t>
  </si>
  <si>
    <t>abcspill.no / referral</t>
  </si>
  <si>
    <t>adwords-prod-west.qa.adz.google.com / referral</t>
  </si>
  <si>
    <t>agencyroad.adobeconnect.com / referral</t>
  </si>
  <si>
    <t>airzip.inspsearch.com / referral</t>
  </si>
  <si>
    <t>alabama.247sports.com / referral</t>
  </si>
  <si>
    <t>amazon.co.jp / referral</t>
  </si>
  <si>
    <t>analytics.corp.google.com / referral</t>
  </si>
  <si>
    <t>analytics.moz.com / referral</t>
  </si>
  <si>
    <t>analyzer.opensystems.com.au / referral</t>
  </si>
  <si>
    <t>app.asana.com / referral</t>
  </si>
  <si>
    <t>arstechnica.co.uk / referral</t>
  </si>
  <si>
    <t>ask.fm / referral</t>
  </si>
  <si>
    <t>avg / organic</t>
  </si>
  <si>
    <t>azet.sk / referral</t>
  </si>
  <si>
    <t>bay173.mail.live.com / referral</t>
  </si>
  <si>
    <t>beforeitsnews.com / referral</t>
  </si>
  <si>
    <t>ben / test</t>
  </si>
  <si>
    <t>blog.klikavec.cz / referral</t>
  </si>
  <si>
    <t>blog.tigerpens.co.uk / referral</t>
  </si>
  <si>
    <t>blu177.mail.live.com / referral</t>
  </si>
  <si>
    <t>boston-training / exercise</t>
  </si>
  <si>
    <t>ca.en.kb.sony.com / referral</t>
  </si>
  <si>
    <t>ca.search.yahoo.com / referral</t>
  </si>
  <si>
    <t>ccav.pro / referral</t>
  </si>
  <si>
    <t>centurylink.net / referral</t>
  </si>
  <si>
    <t>cfsrating.sonicwall.com:8080 / referral</t>
  </si>
  <si>
    <t>chefrubber.freshdesk.com / referral</t>
  </si>
  <si>
    <t>cl-cards.googleplex.com / referral</t>
  </si>
  <si>
    <t>cs.borderlinx.com / referral</t>
  </si>
  <si>
    <t>d2oz8i5n9se8ej.cloudfront.net / referral</t>
  </si>
  <si>
    <t>DC-Baby / Testing</t>
  </si>
  <si>
    <t>de-mg42.mail.yahoo.com / referral</t>
  </si>
  <si>
    <t>deref-gmx.net / referral</t>
  </si>
  <si>
    <t>dev.squishable.com / referral</t>
  </si>
  <si>
    <t>dnsrsearch.com / referral</t>
  </si>
  <si>
    <t>e.mail.ru / referral</t>
  </si>
  <si>
    <t>ehow.com / referral</t>
  </si>
  <si>
    <t>email.hostaccount.com / referral</t>
  </si>
  <si>
    <t>en.reddit.com / referral</t>
  </si>
  <si>
    <t>f100 / referral</t>
  </si>
  <si>
    <t>find.qwintry.com / referral</t>
  </si>
  <si>
    <t>foreverceleb.com / referral</t>
  </si>
  <si>
    <t>fr.advertisercommunity.com / referral</t>
  </si>
  <si>
    <t>google / (not set)</t>
  </si>
  <si>
    <t>Google Analytics Training / Google Analytics Training</t>
  </si>
  <si>
    <t>google.ae / referral</t>
  </si>
  <si>
    <t>google.at / referral</t>
  </si>
  <si>
    <t>google.bg / referral</t>
  </si>
  <si>
    <t>google.ch / referral</t>
  </si>
  <si>
    <t>google.co.ve / referral</t>
  </si>
  <si>
    <t>google.com.ec / referral</t>
  </si>
  <si>
    <t>google.com.gt / referral</t>
  </si>
  <si>
    <t>google.com.my / referral</t>
  </si>
  <si>
    <t>google.com.na / referral</t>
  </si>
  <si>
    <t>google.com.ph / referral</t>
  </si>
  <si>
    <t>google.dz / referral</t>
  </si>
  <si>
    <t>google.hr / referral</t>
  </si>
  <si>
    <t>google.ie / referral</t>
  </si>
  <si>
    <t>google.lk / referral</t>
  </si>
  <si>
    <t>google.se / referral</t>
  </si>
  <si>
    <t>google.si / referral</t>
  </si>
  <si>
    <t>google.sk / referral</t>
  </si>
  <si>
    <t>googleloco.net / referral</t>
  </si>
  <si>
    <t>grabr.io / referral</t>
  </si>
  <si>
    <t>hotmart.com / referral</t>
  </si>
  <si>
    <t>huaren.us / referral</t>
  </si>
  <si>
    <t>hyperlinkson.abc2016.xyz / referral</t>
  </si>
  <si>
    <t>ics-devel-west.qa.adz.google.com / referral</t>
  </si>
  <si>
    <t>images.google.co.id / referral</t>
  </si>
  <si>
    <t>images.google.co.in / referral</t>
  </si>
  <si>
    <t>inboxdollars.com / referral</t>
  </si>
  <si>
    <t>ixquick.com / referral</t>
  </si>
  <si>
    <t>jalantikus.com / referral</t>
  </si>
  <si>
    <t>jared / caitlin</t>
  </si>
  <si>
    <t>jira.creditkarma.com / referral</t>
  </si>
  <si>
    <t>kcw.kddi.ne.jp / referral</t>
  </si>
  <si>
    <t>kimward.co / referral</t>
  </si>
  <si>
    <t>knockoutgeek.com / referral</t>
  </si>
  <si>
    <t>learn.colorado.edu / referral</t>
  </si>
  <si>
    <t>livewire.org.au / referral</t>
  </si>
  <si>
    <t>lmgtfy.com / referral</t>
  </si>
  <si>
    <t>m.baidu.com / referral</t>
  </si>
  <si>
    <t>m.districtlines.com / referral</t>
  </si>
  <si>
    <t>m.reddit.com / referral</t>
  </si>
  <si>
    <t>mail.iccsd.k12.ia.us / referral</t>
  </si>
  <si>
    <t>mail.navercorp.com / referral</t>
  </si>
  <si>
    <t>mail2.daum.net / referral</t>
  </si>
  <si>
    <t>mattermost.devel.ekuantia.es / referral</t>
  </si>
  <si>
    <t>mattermost.us-west-2.coloc8.net / referral</t>
  </si>
  <si>
    <t>members.s7.exacttarget.com / referral</t>
  </si>
  <si>
    <t>mobile.facebook.com / referral</t>
  </si>
  <si>
    <t>mrdoob.com / referral</t>
  </si>
  <si>
    <t>msn / organic</t>
  </si>
  <si>
    <t>multilinkopener.com / referral</t>
  </si>
  <si>
    <t>mys.yoursearch.me / referral</t>
  </si>
  <si>
    <t>mystart.dealwifi.com / referral</t>
  </si>
  <si>
    <t>new.vk.com / referral</t>
  </si>
  <si>
    <t>nl.yhs4.search.yahoo.com / referral</t>
  </si>
  <si>
    <t>nordic.businessinsider.com / referral</t>
  </si>
  <si>
    <t>notify.bluecoat.com / referral</t>
  </si>
  <si>
    <t>onet / organic</t>
  </si>
  <si>
    <t>pagead2.googlesyndication.com / referral</t>
  </si>
  <si>
    <t>perksplus.com / referral</t>
  </si>
  <si>
    <t>persistentnewness.com / referral</t>
  </si>
  <si>
    <t>plusnetwork.com / referral</t>
  </si>
  <si>
    <t>poczta.wp.pl / referral</t>
  </si>
  <si>
    <t>popsugar.com / referral</t>
  </si>
  <si>
    <t>pushbullet.com / referral</t>
  </si>
  <si>
    <t>quotev.com / referral</t>
  </si>
  <si>
    <t>rambler / organic</t>
  </si>
  <si>
    <t>rechercher.aliceadsl.fr / referral</t>
  </si>
  <si>
    <t>reliancenetconnect.co.in / referral</t>
  </si>
  <si>
    <t>rmgart.deskpro.com / referral</t>
  </si>
  <si>
    <t>search.1and1.com / referral</t>
  </si>
  <si>
    <t>search.avira.net / referral</t>
  </si>
  <si>
    <t>search.azby.fmworld.net / referral</t>
  </si>
  <si>
    <t>search.bt.com / referral</t>
  </si>
  <si>
    <t>search.earthlink.net / referral</t>
  </si>
  <si>
    <t>search.mail.com / referral</t>
  </si>
  <si>
    <t>search.protectedio.com / referral</t>
  </si>
  <si>
    <t>search.sidecubes.com / referral</t>
  </si>
  <si>
    <t>search.smartshopping.com / referral</t>
  </si>
  <si>
    <t>search.softonic.com / referral</t>
  </si>
  <si>
    <t>search.whiteskyservices.com / referral</t>
  </si>
  <si>
    <t>searchguide.level3.com / referral</t>
  </si>
  <si>
    <t>shmoop.com / referral</t>
  </si>
  <si>
    <t>soguge.com / referral</t>
  </si>
  <si>
    <t>sonic.qiita.com / referral</t>
  </si>
  <si>
    <t>ssarosek2.mtv.corp.google.com:9001 / referral</t>
  </si>
  <si>
    <t>staging-dot-gweb-retail-train-up.appspot.com / referral</t>
  </si>
  <si>
    <t>start.centurylink.net / referral</t>
  </si>
  <si>
    <t>startsiden / organic</t>
  </si>
  <si>
    <t>suche.1und1.de / referral</t>
  </si>
  <si>
    <t>superstart.se / referral</t>
  </si>
  <si>
    <t>taiko19xx.hatenablog.jp / referral</t>
  </si>
  <si>
    <t>teachfromthefrontline.blogspot.com / referral</t>
  </si>
  <si>
    <t>test1 / Test2</t>
  </si>
  <si>
    <t>todoist.com / referral</t>
  </si>
  <si>
    <t>training / ben</t>
  </si>
  <si>
    <t>tumblr.com / referral</t>
  </si>
  <si>
    <t>twitter / social</t>
  </si>
  <si>
    <t>uk.businessinsider.com / referral</t>
  </si>
  <si>
    <t>untrusted-app.verticalresponse.com / referral</t>
  </si>
  <si>
    <t>us.en.kb.sony.com / referral</t>
  </si>
  <si>
    <t>usbrandaddition.com / referral</t>
  </si>
  <si>
    <t>userfriendly.org / referral</t>
  </si>
  <si>
    <t>uweoconnect.extn.washington.edu / referral</t>
  </si>
  <si>
    <t>vineetinfotech.com / referral</t>
  </si>
  <si>
    <t>wearisma.com / referral</t>
  </si>
  <si>
    <t>web.de / referral</t>
  </si>
  <si>
    <t>web.mail.comcast.net / referral</t>
  </si>
  <si>
    <t>web.skype.com / referral</t>
  </si>
  <si>
    <t>web.telegram.org / referral</t>
  </si>
  <si>
    <t>web1.sagewebmail.com / referral</t>
  </si>
  <si>
    <t>webmail.biennaleofsydney.com.au / referral</t>
  </si>
  <si>
    <t>www3.esearchvision.com / referral</t>
  </si>
  <si>
    <t>youtube-creatorcommunity.com / referral</t>
  </si>
  <si>
    <t>zip358.com / referral</t>
  </si>
  <si>
    <t>androidappstipsdaily.blogspot.com / referral</t>
  </si>
  <si>
    <t>ausdroid.net / referral</t>
  </si>
  <si>
    <t>barkpost.com / referral</t>
  </si>
  <si>
    <t>bgoog.com / referral</t>
  </si>
  <si>
    <t>businessinsider.de / referral</t>
  </si>
  <si>
    <t>businessinsider.sg / referral</t>
  </si>
  <si>
    <t>cfbwebmail.cfbisd.edu / referral</t>
  </si>
  <si>
    <t>christmasben.weebly.com / referral</t>
  </si>
  <si>
    <t>epicdroid.com / referral</t>
  </si>
  <si>
    <t>goo.gl / referral</t>
  </si>
  <si>
    <t>google.co.th / referral</t>
  </si>
  <si>
    <t>google.com.pr / referral</t>
  </si>
  <si>
    <t>google.com.tw / referral</t>
  </si>
  <si>
    <t>google.com.ua / referral</t>
  </si>
  <si>
    <t>google.com.uy / referral</t>
  </si>
  <si>
    <t>google.la / referral</t>
  </si>
  <si>
    <t>google.lt / referral</t>
  </si>
  <si>
    <t>google.no / referral</t>
  </si>
  <si>
    <t>google.pt / referral</t>
  </si>
  <si>
    <t>google.ro / referral</t>
  </si>
  <si>
    <t>googleweblight.com / referral</t>
  </si>
  <si>
    <t>i.reddit.com / referral</t>
  </si>
  <si>
    <t>images.google.com.tj / referral</t>
  </si>
  <si>
    <t>istimetoresistance.tk / referral</t>
  </si>
  <si>
    <t>kik.com / referral</t>
  </si>
  <si>
    <t>lnkd.in / referral</t>
  </si>
  <si>
    <t>lookup.t-mobile.com / referral</t>
  </si>
  <si>
    <t>m.androidcentral.com / referral</t>
  </si>
  <si>
    <t>m.imgur.com / referral</t>
  </si>
  <si>
    <t>m.mg.mail.yahoo.com / referral</t>
  </si>
  <si>
    <t>m.sm.cn / referral</t>
  </si>
  <si>
    <t>m.sogou.com / referral</t>
  </si>
  <si>
    <t>m.sp.sm.cn / referral</t>
  </si>
  <si>
    <t>m.vk.com / referral</t>
  </si>
  <si>
    <t>m.yz.sm.cn / referral</t>
  </si>
  <si>
    <t>m5.baidu.com / referral</t>
  </si>
  <si>
    <t>maps.google.com / referral</t>
  </si>
  <si>
    <t>mysearch.com / referral</t>
  </si>
  <si>
    <t>obrazky.cz / referral</t>
  </si>
  <si>
    <t>online.no / referral</t>
  </si>
  <si>
    <t>page.yicha.cn / referral</t>
  </si>
  <si>
    <t>redbubble.com / referral</t>
  </si>
  <si>
    <t>search.kidzsearch.com / referral</t>
  </si>
  <si>
    <t>search.smt.docomo / organic</t>
  </si>
  <si>
    <t>searchassist.verizon.com / referral</t>
  </si>
  <si>
    <t>securepubads.g.doubleclick.net / referral</t>
  </si>
  <si>
    <t>so.m.sm.cn / referral</t>
  </si>
  <si>
    <t>spaces.google.com / referral</t>
  </si>
  <si>
    <t>startgoogle.startpagina.nl / referral</t>
  </si>
  <si>
    <t>subthread.co.jp / referral</t>
  </si>
  <si>
    <t>superpagina.com.br / referral</t>
  </si>
  <si>
    <t>t.umblr.com / referral</t>
  </si>
  <si>
    <t>tatsuaki.net / referral</t>
  </si>
  <si>
    <t>thehunt.com / referral</t>
  </si>
  <si>
    <t>view-api.box.com / referral</t>
  </si>
  <si>
    <t>vodafone.de.searchturbo.com / referral</t>
  </si>
  <si>
    <t>wap.sogou.com / referral</t>
  </si>
  <si>
    <t>webtop.webmail.optimum.net / referral</t>
  </si>
  <si>
    <t>yahoo.com / referral</t>
  </si>
  <si>
    <t>yz.m.sm.cn / referral</t>
  </si>
  <si>
    <t>соловейко.рф / referral</t>
  </si>
  <si>
    <t>Spending Level</t>
  </si>
  <si>
    <t>Client ID</t>
  </si>
  <si>
    <t>Client level</t>
  </si>
  <si>
    <t>Shipping Cost</t>
  </si>
  <si>
    <t>4A1B51</t>
  </si>
  <si>
    <t xml:space="preserve"> Client Level</t>
  </si>
  <si>
    <t>4A1B52</t>
  </si>
  <si>
    <t>4A1B53</t>
  </si>
  <si>
    <t>4A1B54</t>
  </si>
  <si>
    <t>4A1B55</t>
  </si>
  <si>
    <t>4A1B56</t>
  </si>
  <si>
    <t>4A1B57</t>
  </si>
  <si>
    <t>4A1B58</t>
  </si>
  <si>
    <t>4A1B59</t>
  </si>
  <si>
    <t>4A1B60</t>
  </si>
  <si>
    <t>4A1B61</t>
  </si>
  <si>
    <t>4A1B62</t>
  </si>
  <si>
    <t>4A1B63</t>
  </si>
  <si>
    <t>4A1B64</t>
  </si>
  <si>
    <t>4A1B65</t>
  </si>
  <si>
    <t>4A1B66</t>
  </si>
  <si>
    <t>4A1B67</t>
  </si>
  <si>
    <t>4A1B68</t>
  </si>
  <si>
    <t>4A1B69</t>
  </si>
  <si>
    <t>4A1B70</t>
  </si>
  <si>
    <t>4A1B71</t>
  </si>
  <si>
    <t>4A1B72</t>
  </si>
  <si>
    <t>4A1B73</t>
  </si>
  <si>
    <t>4A1B74</t>
  </si>
  <si>
    <t>4A1B75</t>
  </si>
  <si>
    <t>4A1B76</t>
  </si>
  <si>
    <t>4A1B77</t>
  </si>
  <si>
    <t>4A1B78</t>
  </si>
  <si>
    <t>4A1B79</t>
  </si>
  <si>
    <t>4A1B80</t>
  </si>
  <si>
    <t>4A1B81</t>
  </si>
  <si>
    <t>4A1B82</t>
  </si>
  <si>
    <t>4A1B83</t>
  </si>
  <si>
    <t>4A1B84</t>
  </si>
  <si>
    <t>4A1B85</t>
  </si>
  <si>
    <t>4A1B86</t>
  </si>
  <si>
    <t>4A1B87</t>
  </si>
  <si>
    <t>4A1B88</t>
  </si>
  <si>
    <t>4A1B89</t>
  </si>
  <si>
    <t>4A1B90</t>
  </si>
  <si>
    <t>4A1B91</t>
  </si>
  <si>
    <t>4A1B92</t>
  </si>
  <si>
    <t>4A1B93</t>
  </si>
  <si>
    <t>4A1B94</t>
  </si>
  <si>
    <t>4A1B95</t>
  </si>
  <si>
    <t>4A1B96</t>
  </si>
  <si>
    <t>4A1B97</t>
  </si>
  <si>
    <t>4A1B98</t>
  </si>
  <si>
    <t>4A1B99</t>
  </si>
  <si>
    <t>4A1B100</t>
  </si>
  <si>
    <t>4A1B101</t>
  </si>
  <si>
    <t>4A1B102</t>
  </si>
  <si>
    <t>4A1B103</t>
  </si>
  <si>
    <t>4A1B104</t>
  </si>
  <si>
    <t>4A1B105</t>
  </si>
  <si>
    <t>4A1B106</t>
  </si>
  <si>
    <t>4A1B107</t>
  </si>
  <si>
    <t>4A1B108</t>
  </si>
  <si>
    <t>4A1B109</t>
  </si>
  <si>
    <t>4A1B110</t>
  </si>
  <si>
    <t>4A1B111</t>
  </si>
  <si>
    <t>4A1B112</t>
  </si>
  <si>
    <t>4A1B113</t>
  </si>
  <si>
    <t>4A1B114</t>
  </si>
  <si>
    <t>4A1B115</t>
  </si>
  <si>
    <t>4A1B116</t>
  </si>
  <si>
    <t>4A1B117</t>
  </si>
  <si>
    <t>4A1B118</t>
  </si>
  <si>
    <t>4A1B119</t>
  </si>
  <si>
    <t>4A1B120</t>
  </si>
  <si>
    <t>4A1B121</t>
  </si>
  <si>
    <t>4A1B122</t>
  </si>
  <si>
    <t>4A1B123</t>
  </si>
  <si>
    <t>4A1B124</t>
  </si>
  <si>
    <t>4A1B125</t>
  </si>
  <si>
    <t>4A1B126</t>
  </si>
  <si>
    <t>4A1B127</t>
  </si>
  <si>
    <t>4A1B128</t>
  </si>
  <si>
    <t>4A1B129</t>
  </si>
  <si>
    <t>4A1B130</t>
  </si>
  <si>
    <t>4A1B131</t>
  </si>
  <si>
    <t>4A1B132</t>
  </si>
  <si>
    <t>4A1B133</t>
  </si>
  <si>
    <t>4A1B134</t>
  </si>
  <si>
    <t>4A1B135</t>
  </si>
  <si>
    <t>4A1B136</t>
  </si>
  <si>
    <t>4A1B137</t>
  </si>
  <si>
    <t>4A1B138</t>
  </si>
  <si>
    <t>4A1B139</t>
  </si>
  <si>
    <t>4A1B140</t>
  </si>
  <si>
    <t>4A1B141</t>
  </si>
  <si>
    <t>4A1B142</t>
  </si>
  <si>
    <t>4A1B143</t>
  </si>
  <si>
    <t>4A1B144</t>
  </si>
  <si>
    <t>4A1B145</t>
  </si>
  <si>
    <t>4A1B146</t>
  </si>
  <si>
    <t>4A1B147</t>
  </si>
  <si>
    <t>4A1B148</t>
  </si>
  <si>
    <t>4A1B149</t>
  </si>
  <si>
    <t>4A1B150</t>
  </si>
  <si>
    <t>4A1B151</t>
  </si>
  <si>
    <t>4A1B152</t>
  </si>
  <si>
    <t>4A1B153</t>
  </si>
  <si>
    <t>4A1B154</t>
  </si>
  <si>
    <t>4A1B155</t>
  </si>
  <si>
    <t>4A1B156</t>
  </si>
  <si>
    <t>4A1B157</t>
  </si>
  <si>
    <t>4A1B158</t>
  </si>
  <si>
    <t>4A1B159</t>
  </si>
  <si>
    <t>4A1B160</t>
  </si>
  <si>
    <t>4A1B161</t>
  </si>
  <si>
    <t>4A1B162</t>
  </si>
  <si>
    <t>4A1B163</t>
  </si>
  <si>
    <t>4A1B164</t>
  </si>
  <si>
    <t>4A1B165</t>
  </si>
  <si>
    <t>4A1B166</t>
  </si>
  <si>
    <t>4A1B167</t>
  </si>
  <si>
    <t>4A1B168</t>
  </si>
  <si>
    <t>4A1B169</t>
  </si>
  <si>
    <t>4A1B170</t>
  </si>
  <si>
    <t>4A1B171</t>
  </si>
  <si>
    <t>4A1B172</t>
  </si>
  <si>
    <t>4A1B173</t>
  </si>
  <si>
    <t>4A1B174</t>
  </si>
  <si>
    <t>4A1B175</t>
  </si>
  <si>
    <t>4A1B176</t>
  </si>
  <si>
    <t>4A1B177</t>
  </si>
  <si>
    <t>4A1B178</t>
  </si>
  <si>
    <t>4A1B179</t>
  </si>
  <si>
    <t>4A1B180</t>
  </si>
  <si>
    <t>4A1B181</t>
  </si>
  <si>
    <t>4A1B182</t>
  </si>
  <si>
    <t>4A1B183</t>
  </si>
  <si>
    <t>4A1B184</t>
  </si>
  <si>
    <t>4A1B185</t>
  </si>
  <si>
    <t>4A1B186</t>
  </si>
  <si>
    <t>4A1B187</t>
  </si>
  <si>
    <t>4A1B188</t>
  </si>
  <si>
    <t>4A1B189</t>
  </si>
  <si>
    <t>4A1B190</t>
  </si>
  <si>
    <t>4A1B191</t>
  </si>
  <si>
    <t>4A1B192</t>
  </si>
  <si>
    <t>4A1B193</t>
  </si>
  <si>
    <t>4A1B194</t>
  </si>
  <si>
    <t>4A1B195</t>
  </si>
  <si>
    <t>4A1B196</t>
  </si>
  <si>
    <t>4A1B197</t>
  </si>
  <si>
    <t>4A1B198</t>
  </si>
  <si>
    <t>4A1B199</t>
  </si>
  <si>
    <t>4A1B200</t>
  </si>
  <si>
    <t>4A1B201</t>
  </si>
  <si>
    <t>4A1B202</t>
  </si>
  <si>
    <t>4A1B203</t>
  </si>
  <si>
    <t>4A1B204</t>
  </si>
  <si>
    <t>4A1B205</t>
  </si>
  <si>
    <t>4A1B206</t>
  </si>
  <si>
    <t>4A1B207</t>
  </si>
  <si>
    <t>4A1B208</t>
  </si>
  <si>
    <t>4A1B209</t>
  </si>
  <si>
    <t>4A1B210</t>
  </si>
  <si>
    <t>4A1B211</t>
  </si>
  <si>
    <t>4A1B212</t>
  </si>
  <si>
    <t>4A1B213</t>
  </si>
  <si>
    <t>4A1B214</t>
  </si>
  <si>
    <t>4A1B215</t>
  </si>
  <si>
    <t>4A1B216</t>
  </si>
  <si>
    <t>4A1B217</t>
  </si>
  <si>
    <t>4A1B218</t>
  </si>
  <si>
    <t>4A1B219</t>
  </si>
  <si>
    <t>4A1B220</t>
  </si>
  <si>
    <t>4A1B221</t>
  </si>
  <si>
    <t>4A1B222</t>
  </si>
  <si>
    <t>4A1B223</t>
  </si>
  <si>
    <t>4A1B224</t>
  </si>
  <si>
    <t>4A1B225</t>
  </si>
  <si>
    <t>4A1B226</t>
  </si>
  <si>
    <t>4A1B227</t>
  </si>
  <si>
    <t>4A1B228</t>
  </si>
  <si>
    <t>4A1B229</t>
  </si>
  <si>
    <t>4A1B230</t>
  </si>
  <si>
    <t>4A1B231</t>
  </si>
  <si>
    <t>4A1B232</t>
  </si>
  <si>
    <t>4A1B233</t>
  </si>
  <si>
    <t>4A1B234</t>
  </si>
  <si>
    <t>4A1B235</t>
  </si>
  <si>
    <t>4A1B236</t>
  </si>
  <si>
    <t>4A1B237</t>
  </si>
  <si>
    <t>4A1B238</t>
  </si>
  <si>
    <t>4A1B239</t>
  </si>
  <si>
    <t>4A1B240</t>
  </si>
  <si>
    <t>4A1B241</t>
  </si>
  <si>
    <t>4A1B242</t>
  </si>
  <si>
    <t>4A1B243</t>
  </si>
  <si>
    <t>4A1B244</t>
  </si>
  <si>
    <t>4A1B245</t>
  </si>
  <si>
    <t>4A1B246</t>
  </si>
  <si>
    <t>4A1B247</t>
  </si>
  <si>
    <t>4A1B248</t>
  </si>
  <si>
    <t>4A1B249</t>
  </si>
  <si>
    <t>4A1B250</t>
  </si>
  <si>
    <t>4A1B251</t>
  </si>
  <si>
    <t>4A1B252</t>
  </si>
  <si>
    <t>4A1B253</t>
  </si>
  <si>
    <t>4A1B254</t>
  </si>
  <si>
    <t>4A1B255</t>
  </si>
  <si>
    <t>4A1B256</t>
  </si>
  <si>
    <t>4A1B257</t>
  </si>
  <si>
    <t>4A1B258</t>
  </si>
  <si>
    <t>4A1B259</t>
  </si>
  <si>
    <t>4A1B260</t>
  </si>
  <si>
    <t>4A1B261</t>
  </si>
  <si>
    <t>4A1B262</t>
  </si>
  <si>
    <t>4A1B263</t>
  </si>
  <si>
    <t>4A1B264</t>
  </si>
  <si>
    <t>4A1B265</t>
  </si>
  <si>
    <t>4A1B266</t>
  </si>
  <si>
    <t>4A1B267</t>
  </si>
  <si>
    <t>4A1B268</t>
  </si>
  <si>
    <t>4A1B269</t>
  </si>
  <si>
    <t>4A1B270</t>
  </si>
  <si>
    <t>4A1B271</t>
  </si>
  <si>
    <t>4A1B272</t>
  </si>
  <si>
    <t>4A1B273</t>
  </si>
  <si>
    <t>4A1B274</t>
  </si>
  <si>
    <t>4A1B275</t>
  </si>
  <si>
    <t>4A1B276</t>
  </si>
  <si>
    <t>4A1B277</t>
  </si>
  <si>
    <t>4A1B278</t>
  </si>
  <si>
    <t>4A1B279</t>
  </si>
  <si>
    <t>4A1B280</t>
  </si>
  <si>
    <t>4A1B281</t>
  </si>
  <si>
    <t>4A1B282</t>
  </si>
  <si>
    <t>4A1B283</t>
  </si>
  <si>
    <t>4A1B284</t>
  </si>
  <si>
    <t>4A1B285</t>
  </si>
  <si>
    <t>4A1B286</t>
  </si>
  <si>
    <t>4A1B287</t>
  </si>
  <si>
    <t>4A1B288</t>
  </si>
  <si>
    <t>4A1B289</t>
  </si>
  <si>
    <t>4A1B290</t>
  </si>
  <si>
    <t>4A1B291</t>
  </si>
  <si>
    <t>4A1B292</t>
  </si>
  <si>
    <t>4A1B293</t>
  </si>
  <si>
    <t>4A1B294</t>
  </si>
  <si>
    <t>4A1B295</t>
  </si>
  <si>
    <t>4A1B296</t>
  </si>
  <si>
    <t>4A1B297</t>
  </si>
  <si>
    <t>4A1B298</t>
  </si>
  <si>
    <t>4A1B299</t>
  </si>
  <si>
    <t>4A1B300</t>
  </si>
  <si>
    <t>4A1B301</t>
  </si>
  <si>
    <t>4A1B302</t>
  </si>
  <si>
    <t>4A1B303</t>
  </si>
  <si>
    <t>4A1B304</t>
  </si>
  <si>
    <t>4A1B305</t>
  </si>
  <si>
    <t>4A1B306</t>
  </si>
  <si>
    <t>4A1B307</t>
  </si>
  <si>
    <t>4A1B308</t>
  </si>
  <si>
    <t>4A1B309</t>
  </si>
  <si>
    <t>4A1B310</t>
  </si>
  <si>
    <t>4A1B311</t>
  </si>
  <si>
    <t>4A1B312</t>
  </si>
  <si>
    <t>4A1B313</t>
  </si>
  <si>
    <t>4A1B314</t>
  </si>
  <si>
    <t>4A1B315</t>
  </si>
  <si>
    <t>4A1B316</t>
  </si>
  <si>
    <t>4A1B317</t>
  </si>
  <si>
    <t>4A1B318</t>
  </si>
  <si>
    <t>4A1B319</t>
  </si>
  <si>
    <t>4A1B320</t>
  </si>
  <si>
    <t>4A1B321</t>
  </si>
  <si>
    <t>4A1B322</t>
  </si>
  <si>
    <t>4A1B323</t>
  </si>
  <si>
    <t>4A1B324</t>
  </si>
  <si>
    <t>4A1B325</t>
  </si>
  <si>
    <t>4A1B326</t>
  </si>
  <si>
    <t>4A1B327</t>
  </si>
  <si>
    <t>4A1B328</t>
  </si>
  <si>
    <t>4A1B329</t>
  </si>
  <si>
    <t>4A1B330</t>
  </si>
  <si>
    <t>4A1B331</t>
  </si>
  <si>
    <t>4A1B332</t>
  </si>
  <si>
    <t>4A1B333</t>
  </si>
  <si>
    <t>4A1B334</t>
  </si>
  <si>
    <t>4A1B335</t>
  </si>
  <si>
    <t>4A1B336</t>
  </si>
  <si>
    <t>4A1B337</t>
  </si>
  <si>
    <t>4A1B338</t>
  </si>
  <si>
    <t>4A1B339</t>
  </si>
  <si>
    <t>4A1B340</t>
  </si>
  <si>
    <t>4A1B341</t>
  </si>
  <si>
    <t>4A1B342</t>
  </si>
  <si>
    <t>4A1B343</t>
  </si>
  <si>
    <t>4A1B344</t>
  </si>
  <si>
    <t>4A1B345</t>
  </si>
  <si>
    <t>4A1B346</t>
  </si>
  <si>
    <t>4A1B347</t>
  </si>
  <si>
    <t>4A1B348</t>
  </si>
  <si>
    <t>4A1B349</t>
  </si>
  <si>
    <t>4A1B350</t>
  </si>
  <si>
    <t>4A1B351</t>
  </si>
  <si>
    <t>4A1B352</t>
  </si>
  <si>
    <t>4A1B353</t>
  </si>
  <si>
    <t>4A1B354</t>
  </si>
  <si>
    <t>4A1B355</t>
  </si>
  <si>
    <t>4A1B356</t>
  </si>
  <si>
    <t>4A1B357</t>
  </si>
  <si>
    <t>4A1B358</t>
  </si>
  <si>
    <t>4A1B359</t>
  </si>
  <si>
    <t>4A1B360</t>
  </si>
  <si>
    <t>4A1B361</t>
  </si>
  <si>
    <t>4A1B362</t>
  </si>
  <si>
    <t>4A1B363</t>
  </si>
  <si>
    <t>4A1B364</t>
  </si>
  <si>
    <t>4A1B365</t>
  </si>
  <si>
    <t>4A1B366</t>
  </si>
  <si>
    <t>4A1B367</t>
  </si>
  <si>
    <t>4A1B368</t>
  </si>
  <si>
    <t>4A1B369</t>
  </si>
  <si>
    <t>4A1B370</t>
  </si>
  <si>
    <t>4A1B371</t>
  </si>
  <si>
    <t>4A1B372</t>
  </si>
  <si>
    <t>4A1B373</t>
  </si>
  <si>
    <t>4A1B374</t>
  </si>
  <si>
    <t>4A1B375</t>
  </si>
  <si>
    <t>4A1B376</t>
  </si>
  <si>
    <t>4A1B377</t>
  </si>
  <si>
    <t>4A1B378</t>
  </si>
  <si>
    <t>4A1B379</t>
  </si>
  <si>
    <t>4A1B380</t>
  </si>
  <si>
    <t>4A1B381</t>
  </si>
  <si>
    <t>4A1B382</t>
  </si>
  <si>
    <t>4A1B383</t>
  </si>
  <si>
    <t>4A1B384</t>
  </si>
  <si>
    <t>4A1B385</t>
  </si>
  <si>
    <t>4A1B386</t>
  </si>
  <si>
    <t>4A1B387</t>
  </si>
  <si>
    <t>4A1B388</t>
  </si>
  <si>
    <t>4A1B389</t>
  </si>
  <si>
    <t>4A1B390</t>
  </si>
  <si>
    <t>4A1B391</t>
  </si>
  <si>
    <t>4A1B392</t>
  </si>
  <si>
    <t>4A1B393</t>
  </si>
  <si>
    <t>4A1B394</t>
  </si>
  <si>
    <t>4A1B395</t>
  </si>
  <si>
    <t>4A1B396</t>
  </si>
  <si>
    <t>4A1B397</t>
  </si>
  <si>
    <t>4A1B398</t>
  </si>
  <si>
    <t>4A1B399</t>
  </si>
  <si>
    <t>4A1B400</t>
  </si>
  <si>
    <t>4A1B401</t>
  </si>
  <si>
    <t>4A1B402</t>
  </si>
  <si>
    <t>4A1B403</t>
  </si>
  <si>
    <t>4A1B404</t>
  </si>
  <si>
    <t>4A1B405</t>
  </si>
  <si>
    <t>4A1B406</t>
  </si>
  <si>
    <t>4A1B407</t>
  </si>
  <si>
    <t>4A1B408</t>
  </si>
  <si>
    <t>4A1B409</t>
  </si>
  <si>
    <t>4A1B410</t>
  </si>
  <si>
    <t>4A1B411</t>
  </si>
  <si>
    <t>4A1B412</t>
  </si>
  <si>
    <t>4A1B413</t>
  </si>
  <si>
    <t>4A1B414</t>
  </si>
  <si>
    <t>4A1B415</t>
  </si>
  <si>
    <t>4A1B416</t>
  </si>
  <si>
    <t>4A1B417</t>
  </si>
  <si>
    <t>4A1B418</t>
  </si>
  <si>
    <t>4A1B419</t>
  </si>
  <si>
    <t>4A1B420</t>
  </si>
  <si>
    <t>4A1B421</t>
  </si>
  <si>
    <t>4A1B422</t>
  </si>
  <si>
    <t>4A1B423</t>
  </si>
  <si>
    <t>4A1B424</t>
  </si>
  <si>
    <t>4A1B425</t>
  </si>
  <si>
    <t>4A1B426</t>
  </si>
  <si>
    <t>4A1B427</t>
  </si>
  <si>
    <t>4A1B428</t>
  </si>
  <si>
    <t>4A1B429</t>
  </si>
  <si>
    <t>4A1B430</t>
  </si>
  <si>
    <t>4A1B431</t>
  </si>
  <si>
    <t>4A1B432</t>
  </si>
  <si>
    <t>4A1B433</t>
  </si>
  <si>
    <t>4A1B434</t>
  </si>
  <si>
    <t>4A1B435</t>
  </si>
  <si>
    <t>4A1B436</t>
  </si>
  <si>
    <t>4A1B437</t>
  </si>
  <si>
    <t>4A1B438</t>
  </si>
  <si>
    <t>4A1B439</t>
  </si>
  <si>
    <t>4A1B440</t>
  </si>
  <si>
    <t>4A1B441</t>
  </si>
  <si>
    <t>4A1B442</t>
  </si>
  <si>
    <t>4A1B443</t>
  </si>
  <si>
    <t>4A1B444</t>
  </si>
  <si>
    <t>4A1B445</t>
  </si>
  <si>
    <t>4A1B446</t>
  </si>
  <si>
    <t>4A1B447</t>
  </si>
  <si>
    <t>4A1B448</t>
  </si>
  <si>
    <t>4A1B449</t>
  </si>
  <si>
    <t>4A1B450</t>
  </si>
  <si>
    <t>4A1B451</t>
  </si>
  <si>
    <t>4A1B452</t>
  </si>
  <si>
    <t>4A1B453</t>
  </si>
  <si>
    <t>4A1B454</t>
  </si>
  <si>
    <t>4A1B455</t>
  </si>
  <si>
    <t>4A1B456</t>
  </si>
  <si>
    <t>4A1B457</t>
  </si>
  <si>
    <t>4A1B458</t>
  </si>
  <si>
    <t>4A1B459</t>
  </si>
  <si>
    <t>4A1B460</t>
  </si>
  <si>
    <t>4A1B461</t>
  </si>
  <si>
    <t>4A1B462</t>
  </si>
  <si>
    <t>4A1B463</t>
  </si>
  <si>
    <t>4A1B464</t>
  </si>
  <si>
    <t>4A1B465</t>
  </si>
  <si>
    <t>4A1B466</t>
  </si>
  <si>
    <t>4A1B467</t>
  </si>
  <si>
    <t>4A1B468</t>
  </si>
  <si>
    <t>4A1B469</t>
  </si>
  <si>
    <t>4A1B470</t>
  </si>
  <si>
    <t>4A1B471</t>
  </si>
  <si>
    <t>4A1B472</t>
  </si>
  <si>
    <t>4A1B473</t>
  </si>
  <si>
    <t>4A1B474</t>
  </si>
  <si>
    <t>4A1B475</t>
  </si>
  <si>
    <t>4A1B476</t>
  </si>
  <si>
    <t>4A1B477</t>
  </si>
  <si>
    <t>4A1B478</t>
  </si>
  <si>
    <t>4A1B479</t>
  </si>
  <si>
    <t>4A1B480</t>
  </si>
  <si>
    <t>4A1B481</t>
  </si>
  <si>
    <t>4A1B482</t>
  </si>
  <si>
    <t>4A1B483</t>
  </si>
  <si>
    <t>4A1B484</t>
  </si>
  <si>
    <t>4A1B485</t>
  </si>
  <si>
    <t>4A1B486</t>
  </si>
  <si>
    <t>4A1B487</t>
  </si>
  <si>
    <t>4A1B488</t>
  </si>
  <si>
    <t>4A1B489</t>
  </si>
  <si>
    <t>4A1B490</t>
  </si>
  <si>
    <t>4A1B491</t>
  </si>
  <si>
    <t>4A1B492</t>
  </si>
  <si>
    <t>4A1B493</t>
  </si>
  <si>
    <t>4A1B494</t>
  </si>
  <si>
    <t>4A1B495</t>
  </si>
  <si>
    <t>4A1B496</t>
  </si>
  <si>
    <t>4A1B497</t>
  </si>
  <si>
    <t>4A1B498</t>
  </si>
  <si>
    <t>4A1B499</t>
  </si>
  <si>
    <t>4A1B500</t>
  </si>
  <si>
    <t>4A1B501</t>
  </si>
  <si>
    <t>4A1B502</t>
  </si>
  <si>
    <t>4A1B503</t>
  </si>
  <si>
    <t>4A1B504</t>
  </si>
  <si>
    <t>4A1B505</t>
  </si>
  <si>
    <t>4A1B506</t>
  </si>
  <si>
    <t>4A1B507</t>
  </si>
  <si>
    <t>4A1B508</t>
  </si>
  <si>
    <t>4A1B509</t>
  </si>
  <si>
    <t>4A1B510</t>
  </si>
  <si>
    <t>4A1B511</t>
  </si>
  <si>
    <t>4A1B512</t>
  </si>
  <si>
    <t>4A1B513</t>
  </si>
  <si>
    <t>4A1B514</t>
  </si>
  <si>
    <t>4A1B515</t>
  </si>
  <si>
    <t>4A1B516</t>
  </si>
  <si>
    <t>4A1B517</t>
  </si>
  <si>
    <t>4A1B518</t>
  </si>
  <si>
    <t>4A1B519</t>
  </si>
  <si>
    <t>4A1B520</t>
  </si>
  <si>
    <t>4A1B521</t>
  </si>
  <si>
    <t>4A1B522</t>
  </si>
  <si>
    <t>4A1B523</t>
  </si>
  <si>
    <t>4A1B524</t>
  </si>
  <si>
    <t>4A1B525</t>
  </si>
  <si>
    <t>4A1B526</t>
  </si>
  <si>
    <t>4A1B527</t>
  </si>
  <si>
    <t>4A1B528</t>
  </si>
  <si>
    <t>4A1B529</t>
  </si>
  <si>
    <t>4A1B530</t>
  </si>
  <si>
    <t>4A1B531</t>
  </si>
  <si>
    <t>4A1B532</t>
  </si>
  <si>
    <t>4A1B533</t>
  </si>
  <si>
    <t>4A1B534</t>
  </si>
  <si>
    <t>4A1B535</t>
  </si>
  <si>
    <t>4A1B536</t>
  </si>
  <si>
    <t>4A1B537</t>
  </si>
  <si>
    <t>4A1B538</t>
  </si>
  <si>
    <t>4A1B539</t>
  </si>
  <si>
    <t>4A1B540</t>
  </si>
  <si>
    <t>4A1B541</t>
  </si>
  <si>
    <t>4A1B542</t>
  </si>
  <si>
    <t>4A1B543</t>
  </si>
  <si>
    <t>4A1B544</t>
  </si>
  <si>
    <t>4A1B545</t>
  </si>
  <si>
    <t>4A1B546</t>
  </si>
  <si>
    <t>4A1B547</t>
  </si>
  <si>
    <t>4A1B548</t>
  </si>
  <si>
    <t>4A1B549</t>
  </si>
  <si>
    <t>4A1B550</t>
  </si>
  <si>
    <t>Country</t>
  </si>
  <si>
    <t>Client Number</t>
  </si>
  <si>
    <t>Australia</t>
  </si>
  <si>
    <t>POSIÇÃO</t>
  </si>
  <si>
    <t>NOME</t>
  </si>
  <si>
    <t>New Zealand</t>
  </si>
  <si>
    <t>Singapore</t>
  </si>
  <si>
    <t>Brazil</t>
  </si>
  <si>
    <t>Italy</t>
  </si>
  <si>
    <t>China</t>
  </si>
  <si>
    <t>Match (Position)</t>
  </si>
  <si>
    <t>Index (name)</t>
  </si>
  <si>
    <t>Index Match</t>
  </si>
  <si>
    <t>COUNTRY</t>
  </si>
  <si>
    <t>Banna, Erick</t>
  </si>
  <si>
    <t>United States</t>
  </si>
  <si>
    <t>John, Charles</t>
  </si>
  <si>
    <t>Mell, Sam</t>
  </si>
  <si>
    <t>Japan</t>
  </si>
  <si>
    <t>Okimura, Akira</t>
  </si>
  <si>
    <t>Davis, Travis</t>
  </si>
  <si>
    <t>Korea</t>
  </si>
  <si>
    <t>Marchant, Jean</t>
  </si>
  <si>
    <t>Israel</t>
  </si>
  <si>
    <t>Bennet, Sebastian</t>
  </si>
  <si>
    <t>Mexico</t>
  </si>
  <si>
    <t>Dean, Lucy</t>
  </si>
  <si>
    <t>Chan, Nick</t>
  </si>
  <si>
    <t>Loes, Derek</t>
  </si>
  <si>
    <t>Tyson, Mike</t>
  </si>
  <si>
    <t>Gomes, Luana</t>
  </si>
  <si>
    <t>Fraser, Brooke</t>
  </si>
  <si>
    <t>Poe, Mary</t>
  </si>
  <si>
    <t>Svele, jerry</t>
  </si>
  <si>
    <t>Shol, Bernanrd</t>
  </si>
  <si>
    <t>Pilia, michelle</t>
  </si>
  <si>
    <t>Smith, Jonny</t>
  </si>
  <si>
    <t>Russia</t>
  </si>
  <si>
    <t>Clarck, Wally</t>
  </si>
  <si>
    <t>Waander, Brian</t>
  </si>
  <si>
    <t>Monaco</t>
  </si>
  <si>
    <t>Jones, Deborah</t>
  </si>
  <si>
    <t>Vatican</t>
  </si>
  <si>
    <t>faust, Plinio</t>
  </si>
  <si>
    <t>Cameron, Julie</t>
  </si>
  <si>
    <t>Samanta, Lucinda</t>
  </si>
  <si>
    <t>Brook, mel</t>
  </si>
  <si>
    <t>Robert, Molly</t>
  </si>
  <si>
    <t>May, Clarissa</t>
  </si>
  <si>
    <t>Jones, Bianca</t>
  </si>
  <si>
    <t>Thailand</t>
  </si>
  <si>
    <t>Claus, Joanna</t>
  </si>
  <si>
    <t>Phillipines</t>
  </si>
  <si>
    <t>Pacheco, Eder</t>
  </si>
  <si>
    <t>Uma agência está utilizando campanhas de Digital Marketing para gerar vendas de livros</t>
  </si>
  <si>
    <t>Baseado nos resultados, utilize o que você aprendeu para responder as perguntas:</t>
  </si>
  <si>
    <t>Month/Souce</t>
  </si>
  <si>
    <t>Facebook</t>
  </si>
  <si>
    <t>Adwords</t>
  </si>
  <si>
    <t>Instagram</t>
  </si>
  <si>
    <t>Youtube</t>
  </si>
  <si>
    <t>Bing</t>
  </si>
  <si>
    <t>Snapchat</t>
  </si>
  <si>
    <t>January</t>
  </si>
  <si>
    <t>February</t>
  </si>
  <si>
    <t>Quantas vendas foram geradas pelo Adwords em June?</t>
  </si>
  <si>
    <t>March</t>
  </si>
  <si>
    <t>April</t>
  </si>
  <si>
    <t>June</t>
  </si>
  <si>
    <t>May</t>
  </si>
  <si>
    <t>Quantas vendas foram geradas pelo Youtube em February?</t>
  </si>
  <si>
    <t>July</t>
  </si>
  <si>
    <t>August</t>
  </si>
  <si>
    <t>September</t>
  </si>
  <si>
    <t>October</t>
  </si>
  <si>
    <t>Neste caso utilizamos HLOOKUP. mas poderíamos usar INDEX &amp; MATCH</t>
  </si>
  <si>
    <t>November</t>
  </si>
  <si>
    <t>December</t>
  </si>
  <si>
    <t>Timestamp</t>
  </si>
  <si>
    <t>InventoryType</t>
  </si>
  <si>
    <t>Ad Type</t>
  </si>
  <si>
    <t>Available_Impressions</t>
  </si>
  <si>
    <t>Matched_Queries</t>
  </si>
  <si>
    <t>Impressions</t>
  </si>
  <si>
    <t>Clicks</t>
  </si>
  <si>
    <t>Spend</t>
  </si>
  <si>
    <t>CPM</t>
  </si>
  <si>
    <t>CPC</t>
  </si>
  <si>
    <t>Date</t>
  </si>
  <si>
    <t>Hour of Day</t>
  </si>
  <si>
    <t>2014-09-03-10</t>
  </si>
  <si>
    <t>First Digital</t>
  </si>
  <si>
    <t>Format1</t>
  </si>
  <si>
    <t>Inter217</t>
  </si>
  <si>
    <t>2014-09-03-13</t>
  </si>
  <si>
    <t>Internet Geeks</t>
  </si>
  <si>
    <t>Format2</t>
  </si>
  <si>
    <t>2014-09-03-06</t>
  </si>
  <si>
    <t>Inter218</t>
  </si>
  <si>
    <t>2014-09-02-19</t>
  </si>
  <si>
    <t>Format3</t>
  </si>
  <si>
    <t>2014-09-02-22</t>
  </si>
  <si>
    <t>Inter219</t>
  </si>
  <si>
    <t>Data Monsters</t>
  </si>
  <si>
    <t>Inter220</t>
  </si>
  <si>
    <t>2014-09-03-12</t>
  </si>
  <si>
    <t>Super Brains</t>
  </si>
  <si>
    <t>2014-09-02-20</t>
  </si>
  <si>
    <t>2014-09-02-17</t>
  </si>
  <si>
    <t>Inter221</t>
  </si>
  <si>
    <t>2014-09-03-00</t>
  </si>
  <si>
    <t>L7 Media</t>
  </si>
  <si>
    <t>2014-09-03-14</t>
  </si>
  <si>
    <t>Format6</t>
  </si>
  <si>
    <t>2014-09-03-04</t>
  </si>
  <si>
    <t>Inter222</t>
  </si>
  <si>
    <t>2014-09-03-09</t>
  </si>
  <si>
    <t>Format4</t>
  </si>
  <si>
    <t>2014-09-02-21</t>
  </si>
  <si>
    <t>2014-09-03-02</t>
  </si>
  <si>
    <t>Inter223</t>
  </si>
  <si>
    <t>2014-09-03-08</t>
  </si>
  <si>
    <t>2014-09-02-18</t>
  </si>
  <si>
    <t>Inter224</t>
  </si>
  <si>
    <t>2014-09-03-11</t>
  </si>
  <si>
    <t>2014-09-03-15</t>
  </si>
  <si>
    <t>Inter225</t>
  </si>
  <si>
    <t>2014-09-03-16</t>
  </si>
  <si>
    <t>Inter226</t>
  </si>
  <si>
    <t>AUSUSA</t>
  </si>
  <si>
    <t>Inter227</t>
  </si>
  <si>
    <t>Inter228</t>
  </si>
  <si>
    <t>Format5</t>
  </si>
  <si>
    <t>2014-09-03-07</t>
  </si>
  <si>
    <t>Inter229</t>
  </si>
  <si>
    <t>2014-09-03-05</t>
  </si>
  <si>
    <t>inter230</t>
  </si>
  <si>
    <t>2014-09-02-23</t>
  </si>
  <si>
    <t>2014-09-03-01</t>
  </si>
  <si>
    <t>2014-09-03-03</t>
  </si>
  <si>
    <t>Format7</t>
  </si>
  <si>
    <t>2014-09-01-22</t>
  </si>
  <si>
    <t>2014-09-01-20</t>
  </si>
  <si>
    <t>2014-09-01-23</t>
  </si>
  <si>
    <t>2014-09-02-15</t>
  </si>
  <si>
    <t>2014-09-02-07</t>
  </si>
  <si>
    <t>2014-09-02-10</t>
  </si>
  <si>
    <t>2014-09-01-18</t>
  </si>
  <si>
    <t>2014-09-01-19</t>
  </si>
  <si>
    <t>2014-09-02-00</t>
  </si>
  <si>
    <t>2014-09-02-16</t>
  </si>
  <si>
    <t>2014-09-01-21</t>
  </si>
  <si>
    <t>2014-09-02-05</t>
  </si>
  <si>
    <t>2014-09-02-09</t>
  </si>
  <si>
    <t>2014-09-02-13</t>
  </si>
  <si>
    <t>2014-09-02-11</t>
  </si>
  <si>
    <t>2014-09-02-08</t>
  </si>
  <si>
    <t>2014-09-02-14</t>
  </si>
  <si>
    <t>2014-09-02-01</t>
  </si>
  <si>
    <t>2014-09-02-02</t>
  </si>
  <si>
    <t>2014-09-01-17</t>
  </si>
  <si>
    <t>2014-09-02-03</t>
  </si>
  <si>
    <t>2014-09-02-04</t>
  </si>
  <si>
    <t>2014-09-02-12</t>
  </si>
  <si>
    <t>2014-09-02-06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</si>
  <si>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</si>
  <si>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</si>
  <si>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</si>
  <si>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</si>
  <si>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</si>
  <si>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</si>
  <si>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</si>
  <si>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</si>
  <si>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</si>
  <si>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</si>
  <si>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</si>
  <si>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</si>
  <si>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</si>
  <si>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</si>
  <si>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</si>
  <si>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</si>
  <si>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</si>
  <si>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</si>
  <si>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</si>
  <si>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</si>
  <si>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</si>
  <si>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</si>
  <si>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</si>
  <si>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</si>
  <si>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Total Geral</t>
  </si>
  <si>
    <t>(Vários itens)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</si>
</sst>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mm&quot;-&quot;dd&quot;-&quot;yy"/>
    <numFmt numFmtId="165" formatCode="m\-d\-yy"/>
    <numFmt numFmtId="166" formatCode="0.0%"/>
    <numFmt numFmtId="167" formatCode="_(* #,##0.00_);_(* \(#,##0.00\);_(* &quot;-&quot;??_);_(@_)"/>
    <numFmt numFmtId="168" formatCode="&quot;$&quot;#,##0"/>
    <numFmt numFmtId="169" formatCode="0.00%;\(0.00%\)"/>
    <numFmt numFmtId="170" formatCode="_(* #,##0_);_(* \(#,##0\);_(* &quot;-&quot;??_);_(@_)"/>
    <numFmt numFmtId="171" formatCode="&quot;$&quot;#,##0.00"/>
    <numFmt numFmtId="172" formatCode="_(&quot;$&quot;* #,##0_);_(&quot;$&quot;* \(#,##0\);_(&quot;$&quot;* &quot;-&quot;??_);_(@_)"/>
    <numFmt numFmtId="173" formatCode="dddd"/>
    <numFmt numFmtId="174" formatCode="000\-00\-0000"/>
    <numFmt numFmtId="175" formatCode="#.0%"/>
    <numFmt numFmtId="176" formatCode="General_)"/>
    <numFmt numFmtId="177" formatCode="0.00_)"/>
    <numFmt numFmtId="178" formatCode="&quot;$&quot;#,##0.0000"/>
  </numFmts>
  <fonts count="22">
    <font>
      <sz val="11"/>
      <color rgb="FF000000"/>
      <name val="Calibri"/>
    </font>
    <font>
      <sz val="11"/>
      <name val="Arial"/>
    </font>
    <font>
      <sz val="11"/>
      <color rgb="FFFFFFFF"/>
      <name val="Arial"/>
    </font>
    <font>
      <sz val="11"/>
      <color rgb="FFFFFFFF"/>
      <name val="Calibri"/>
    </font>
    <font>
      <sz val="11"/>
      <name val="Calibri"/>
    </font>
    <font>
      <b/>
      <sz val="11"/>
      <color rgb="FFFFFFFF"/>
      <name val="Calibri"/>
    </font>
    <font>
      <sz val="11"/>
      <color rgb="FF000000"/>
      <name val="Tahoma"/>
    </font>
    <font>
      <b/>
      <sz val="20"/>
      <color rgb="FF351C75"/>
      <name val="Calibri"/>
    </font>
    <font>
      <b/>
      <sz val="11"/>
      <name val="Arial"/>
    </font>
    <font>
      <sz val="11"/>
      <name val="Calibri"/>
    </font>
    <font>
      <b/>
      <sz val="11"/>
      <color rgb="FF351C75"/>
      <name val="Calibri"/>
    </font>
    <font>
      <sz val="11"/>
      <name val="Calibri"/>
    </font>
    <font>
      <sz val="11"/>
      <name val="Arial"/>
    </font>
    <font>
      <sz val="12"/>
      <name val="Calibri"/>
    </font>
    <font>
      <b/>
      <sz val="11"/>
      <color rgb="FF000000"/>
      <name val="Calibri"/>
    </font>
    <font>
      <sz val="18"/>
      <name val="Calibri"/>
    </font>
    <font>
      <sz val="11"/>
      <color rgb="FFFFFFFF"/>
      <name val="Calibri"/>
    </font>
    <font>
      <b/>
      <sz val="12"/>
      <color rgb="FF000000"/>
      <name val="Calibri"/>
    </font>
    <font>
      <sz val="12"/>
      <color rgb="FF000000"/>
      <name val="Calibri"/>
    </font>
    <font>
      <b/>
      <sz val="11"/>
      <name val="Calibri"/>
    </font>
    <font>
      <b/>
      <sz val="11"/>
      <color rgb="FFFFFFFF"/>
      <name val="Calibri"/>
    </font>
    <font>
      <sz val="11"/>
      <color rgb="FFFFFFFF"/>
      <name val="Arial"/>
    </font>
  </fonts>
  <fills count="22">
    <fill>
      <patternFill patternType="none"/>
    </fill>
    <fill>
      <patternFill patternType="gray125"/>
    </fill>
    <fill>
      <patternFill patternType="solid">
        <fgColor rgb="FF1C4587"/>
        <bgColor rgb="FF1C4587"/>
      </patternFill>
    </fill>
    <fill>
      <patternFill patternType="solid">
        <fgColor rgb="FFA64D79"/>
        <bgColor rgb="FFA64D79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rgb="FF351C75"/>
        <bgColor rgb="FF351C75"/>
      </patternFill>
    </fill>
    <fill>
      <patternFill patternType="solid">
        <fgColor rgb="FFF3F3F3"/>
        <bgColor rgb="FFF3F3F3"/>
      </patternFill>
    </fill>
    <fill>
      <patternFill patternType="solid">
        <fgColor rgb="FF134F5C"/>
        <bgColor rgb="FF134F5C"/>
      </patternFill>
    </fill>
    <fill>
      <patternFill patternType="solid">
        <fgColor rgb="FF20124D"/>
        <bgColor rgb="FF20124D"/>
      </patternFill>
    </fill>
    <fill>
      <patternFill patternType="solid">
        <fgColor rgb="FF0B5394"/>
        <bgColor rgb="FF0B5394"/>
      </patternFill>
    </fill>
    <fill>
      <patternFill patternType="solid">
        <fgColor rgb="FFFFFF99"/>
        <bgColor rgb="FFFFFF99"/>
      </patternFill>
    </fill>
    <fill>
      <patternFill patternType="solid">
        <fgColor rgb="FF0C343D"/>
        <bgColor rgb="FF0C343D"/>
      </patternFill>
    </fill>
    <fill>
      <patternFill patternType="solid">
        <fgColor rgb="FFA2C4C9"/>
        <bgColor rgb="FFA2C4C9"/>
      </patternFill>
    </fill>
    <fill>
      <patternFill patternType="solid">
        <fgColor rgb="FF274E13"/>
        <bgColor rgb="FF274E13"/>
      </patternFill>
    </fill>
    <fill>
      <patternFill patternType="solid">
        <fgColor rgb="FFC5E0B3"/>
        <bgColor rgb="FFC5E0B3"/>
      </patternFill>
    </fill>
    <fill>
      <patternFill patternType="solid">
        <fgColor rgb="FF1155CC"/>
        <bgColor rgb="FF1155CC"/>
      </patternFill>
    </fill>
    <fill>
      <patternFill patternType="solid">
        <fgColor rgb="FFCCFFCC"/>
        <bgColor rgb="FFCCFFCC"/>
      </patternFill>
    </fill>
    <fill>
      <patternFill patternType="solid">
        <fgColor rgb="FFFFE599"/>
        <bgColor rgb="FFFFE599"/>
      </patternFill>
    </fill>
    <fill>
      <patternFill patternType="solid">
        <fgColor rgb="FFD9D2E9"/>
        <bgColor rgb="FFD9D2E9"/>
      </patternFill>
    </fill>
    <fill>
      <patternFill patternType="solid">
        <fgColor rgb="FF741B47"/>
        <bgColor rgb="FF741B47"/>
      </patternFill>
    </fill>
    <fill>
      <patternFill patternType="solid">
        <fgColor rgb="FF000000"/>
        <bgColor rgb="FF000000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8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2" borderId="0" xfId="0" applyFont="1" applyFill="1"/>
    <xf numFmtId="3" fontId="3" fillId="2" borderId="0" xfId="0" applyNumberFormat="1" applyFont="1" applyFill="1" applyAlignment="1">
      <alignment horizontal="center"/>
    </xf>
    <xf numFmtId="164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4" fillId="0" borderId="1" xfId="0" applyFont="1" applyBorder="1"/>
    <xf numFmtId="0" fontId="4" fillId="0" borderId="0" xfId="0" applyFont="1"/>
    <xf numFmtId="0" fontId="5" fillId="3" borderId="0" xfId="0" applyFont="1" applyFill="1" applyAlignment="1">
      <alignment horizontal="center"/>
    </xf>
    <xf numFmtId="3" fontId="4" fillId="0" borderId="0" xfId="0" applyNumberFormat="1" applyFont="1" applyAlignment="1">
      <alignment horizontal="center"/>
    </xf>
    <xf numFmtId="164" fontId="6" fillId="4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165" fontId="6" fillId="4" borderId="0" xfId="0" applyNumberFormat="1" applyFont="1" applyFill="1" applyAlignment="1">
      <alignment horizontal="center"/>
    </xf>
    <xf numFmtId="166" fontId="4" fillId="0" borderId="0" xfId="0" applyNumberFormat="1" applyFont="1"/>
    <xf numFmtId="164" fontId="4" fillId="0" borderId="0" xfId="0" applyNumberFormat="1" applyFont="1" applyAlignment="1">
      <alignment horizontal="center"/>
    </xf>
    <xf numFmtId="9" fontId="4" fillId="0" borderId="0" xfId="0" applyNumberFormat="1" applyFont="1"/>
    <xf numFmtId="0" fontId="7" fillId="0" borderId="0" xfId="0" applyFont="1"/>
    <xf numFmtId="167" fontId="1" fillId="0" borderId="0" xfId="0" applyNumberFormat="1" applyFont="1"/>
    <xf numFmtId="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8" fillId="0" borderId="0" xfId="0" applyFont="1"/>
    <xf numFmtId="167" fontId="9" fillId="0" borderId="0" xfId="0" applyNumberFormat="1" applyFont="1"/>
    <xf numFmtId="4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1" fillId="0" borderId="1" xfId="0" applyFont="1" applyBorder="1"/>
    <xf numFmtId="167" fontId="1" fillId="0" borderId="1" xfId="0" applyNumberFormat="1" applyFont="1" applyBorder="1"/>
    <xf numFmtId="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0" fillId="5" borderId="1" xfId="0" applyFont="1" applyFill="1" applyBorder="1"/>
    <xf numFmtId="0" fontId="10" fillId="0" borderId="1" xfId="0" applyFont="1" applyBorder="1"/>
    <xf numFmtId="4" fontId="10" fillId="0" borderId="1" xfId="0" applyNumberFormat="1" applyFont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3" fontId="10" fillId="5" borderId="1" xfId="0" applyNumberFormat="1" applyFont="1" applyFill="1" applyBorder="1" applyAlignment="1">
      <alignment horizontal="center"/>
    </xf>
    <xf numFmtId="0" fontId="5" fillId="6" borderId="0" xfId="0" applyFont="1" applyFill="1" applyAlignment="1">
      <alignment horizontal="center"/>
    </xf>
    <xf numFmtId="0" fontId="0" fillId="5" borderId="1" xfId="0" applyFill="1" applyBorder="1"/>
    <xf numFmtId="0" fontId="0" fillId="0" borderId="1" xfId="0" applyBorder="1"/>
    <xf numFmtId="4" fontId="0" fillId="0" borderId="1" xfId="0" applyNumberFormat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3" fontId="1" fillId="5" borderId="1" xfId="0" applyNumberFormat="1" applyFont="1" applyFill="1" applyBorder="1" applyAlignment="1">
      <alignment horizontal="center"/>
    </xf>
    <xf numFmtId="0" fontId="0" fillId="7" borderId="0" xfId="0" applyFill="1"/>
    <xf numFmtId="0" fontId="0" fillId="0" borderId="0" xfId="0" applyAlignment="1">
      <alignment horizontal="center"/>
    </xf>
    <xf numFmtId="167" fontId="0" fillId="0" borderId="1" xfId="0" applyNumberFormat="1" applyBorder="1"/>
    <xf numFmtId="167" fontId="0" fillId="5" borderId="1" xfId="0" applyNumberFormat="1" applyFill="1" applyBorder="1"/>
    <xf numFmtId="168" fontId="1" fillId="0" borderId="0" xfId="0" applyNumberFormat="1" applyFont="1" applyAlignment="1">
      <alignment horizontal="center"/>
    </xf>
    <xf numFmtId="168" fontId="5" fillId="6" borderId="0" xfId="0" applyNumberFormat="1" applyFont="1" applyFill="1" applyAlignment="1">
      <alignment horizontal="center"/>
    </xf>
    <xf numFmtId="0" fontId="3" fillId="8" borderId="1" xfId="0" applyFont="1" applyFill="1" applyBorder="1" applyAlignment="1">
      <alignment horizontal="center" vertical="top"/>
    </xf>
    <xf numFmtId="0" fontId="3" fillId="8" borderId="2" xfId="0" applyFont="1" applyFill="1" applyBorder="1" applyAlignment="1">
      <alignment horizontal="center" vertical="top"/>
    </xf>
    <xf numFmtId="168" fontId="3" fillId="8" borderId="1" xfId="0" applyNumberFormat="1" applyFont="1" applyFill="1" applyBorder="1" applyAlignment="1">
      <alignment horizontal="center" vertical="top"/>
    </xf>
    <xf numFmtId="0" fontId="3" fillId="8" borderId="1" xfId="0" applyFont="1" applyFill="1" applyBorder="1" applyAlignment="1">
      <alignment horizontal="center"/>
    </xf>
    <xf numFmtId="0" fontId="3" fillId="8" borderId="3" xfId="0" applyFont="1" applyFill="1" applyBorder="1" applyAlignment="1">
      <alignment horizontal="center"/>
    </xf>
    <xf numFmtId="0" fontId="3" fillId="8" borderId="0" xfId="0" applyFont="1" applyFill="1" applyAlignment="1">
      <alignment horizontal="center"/>
    </xf>
    <xf numFmtId="0" fontId="11" fillId="0" borderId="0" xfId="0" applyFont="1"/>
    <xf numFmtId="0" fontId="3" fillId="9" borderId="0" xfId="0" applyFont="1" applyFill="1" applyAlignment="1">
      <alignment horizontal="center" vertical="top" wrapText="1"/>
    </xf>
    <xf numFmtId="169" fontId="11" fillId="0" borderId="0" xfId="0" applyNumberFormat="1" applyFont="1"/>
    <xf numFmtId="0" fontId="3" fillId="10" borderId="1" xfId="0" applyFont="1" applyFill="1" applyBorder="1" applyAlignment="1">
      <alignment horizontal="center" vertical="top"/>
    </xf>
    <xf numFmtId="3" fontId="3" fillId="8" borderId="1" xfId="0" applyNumberFormat="1" applyFont="1" applyFill="1" applyBorder="1" applyAlignment="1">
      <alignment horizontal="center"/>
    </xf>
    <xf numFmtId="0" fontId="12" fillId="4" borderId="0" xfId="0" applyFont="1" applyFill="1" applyAlignment="1">
      <alignment horizontal="center"/>
    </xf>
    <xf numFmtId="14" fontId="0" fillId="0" borderId="0" xfId="0" applyNumberFormat="1" applyAlignment="1">
      <alignment horizontal="center"/>
    </xf>
    <xf numFmtId="170" fontId="4" fillId="0" borderId="0" xfId="0" applyNumberFormat="1" applyFont="1" applyAlignment="1">
      <alignment horizontal="center"/>
    </xf>
    <xf numFmtId="168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171" fontId="4" fillId="0" borderId="0" xfId="0" applyNumberFormat="1" applyFont="1" applyAlignment="1">
      <alignment horizontal="center"/>
    </xf>
    <xf numFmtId="9" fontId="11" fillId="0" borderId="0" xfId="0" applyNumberFormat="1" applyFont="1"/>
    <xf numFmtId="0" fontId="4" fillId="11" borderId="1" xfId="0" applyFont="1" applyFill="1" applyBorder="1" applyAlignment="1">
      <alignment horizontal="center"/>
    </xf>
    <xf numFmtId="9" fontId="4" fillId="11" borderId="1" xfId="0" applyNumberFormat="1" applyFont="1" applyFill="1" applyBorder="1" applyAlignment="1">
      <alignment horizontal="center"/>
    </xf>
    <xf numFmtId="171" fontId="11" fillId="0" borderId="0" xfId="0" applyNumberFormat="1" applyFont="1"/>
    <xf numFmtId="0" fontId="4" fillId="0" borderId="1" xfId="0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0" fontId="3" fillId="8" borderId="1" xfId="0" applyFont="1" applyFill="1" applyBorder="1" applyAlignment="1">
      <alignment horizontal="left" vertical="top"/>
    </xf>
    <xf numFmtId="0" fontId="3" fillId="8" borderId="0" xfId="0" applyFont="1" applyFill="1" applyAlignment="1">
      <alignment horizontal="center" vertical="top" wrapText="1"/>
    </xf>
    <xf numFmtId="169" fontId="3" fillId="8" borderId="0" xfId="0" applyNumberFormat="1" applyFont="1" applyFill="1" applyAlignment="1">
      <alignment horizontal="center"/>
    </xf>
    <xf numFmtId="0" fontId="4" fillId="0" borderId="0" xfId="0" applyFont="1" applyAlignment="1">
      <alignment horizontal="left"/>
    </xf>
    <xf numFmtId="0" fontId="13" fillId="0" borderId="0" xfId="0" applyFont="1" applyAlignment="1">
      <alignment horizontal="center"/>
    </xf>
    <xf numFmtId="0" fontId="4" fillId="0" borderId="1" xfId="0" applyFont="1" applyBorder="1" applyAlignment="1">
      <alignment horizontal="left"/>
    </xf>
    <xf numFmtId="0" fontId="4" fillId="4" borderId="0" xfId="0" applyFont="1" applyFill="1" applyAlignment="1">
      <alignment horizontal="left"/>
    </xf>
    <xf numFmtId="0" fontId="9" fillId="0" borderId="0" xfId="0" applyFont="1" applyAlignment="1">
      <alignment horizontal="left"/>
    </xf>
    <xf numFmtId="1" fontId="5" fillId="12" borderId="0" xfId="0" applyNumberFormat="1" applyFont="1" applyFill="1" applyAlignment="1">
      <alignment horizontal="center"/>
    </xf>
    <xf numFmtId="0" fontId="14" fillId="13" borderId="1" xfId="0" applyFont="1" applyFill="1" applyBorder="1" applyAlignment="1">
      <alignment horizontal="center"/>
    </xf>
    <xf numFmtId="0" fontId="5" fillId="12" borderId="0" xfId="0" applyFont="1" applyFill="1" applyAlignment="1">
      <alignment horizontal="center"/>
    </xf>
    <xf numFmtId="0" fontId="3" fillId="14" borderId="1" xfId="0" applyFont="1" applyFill="1" applyBorder="1" applyAlignment="1">
      <alignment horizontal="center"/>
    </xf>
    <xf numFmtId="1" fontId="4" fillId="5" borderId="1" xfId="0" applyNumberFormat="1" applyFont="1" applyFill="1" applyBorder="1" applyAlignment="1">
      <alignment horizontal="center"/>
    </xf>
    <xf numFmtId="170" fontId="4" fillId="5" borderId="1" xfId="0" applyNumberFormat="1" applyFont="1" applyFill="1" applyBorder="1" applyAlignment="1">
      <alignment horizontal="center"/>
    </xf>
    <xf numFmtId="167" fontId="4" fillId="0" borderId="1" xfId="0" applyNumberFormat="1" applyFont="1" applyBorder="1" applyAlignment="1">
      <alignment horizontal="center"/>
    </xf>
    <xf numFmtId="10" fontId="4" fillId="5" borderId="1" xfId="0" applyNumberFormat="1" applyFont="1" applyFill="1" applyBorder="1" applyAlignment="1">
      <alignment horizontal="center"/>
    </xf>
    <xf numFmtId="1" fontId="9" fillId="0" borderId="0" xfId="0" applyNumberFormat="1" applyFont="1"/>
    <xf numFmtId="172" fontId="0" fillId="15" borderId="1" xfId="0" applyNumberFormat="1" applyFill="1" applyBorder="1" applyAlignment="1">
      <alignment horizontal="right"/>
    </xf>
    <xf numFmtId="9" fontId="0" fillId="15" borderId="1" xfId="0" applyNumberFormat="1" applyFill="1" applyBorder="1" applyAlignment="1">
      <alignment horizontal="right"/>
    </xf>
    <xf numFmtId="166" fontId="4" fillId="5" borderId="1" xfId="0" applyNumberFormat="1" applyFont="1" applyFill="1" applyBorder="1" applyAlignment="1">
      <alignment horizontal="center"/>
    </xf>
    <xf numFmtId="166" fontId="0" fillId="15" borderId="1" xfId="0" applyNumberFormat="1" applyFill="1" applyBorder="1" applyAlignment="1">
      <alignment horizontal="right"/>
    </xf>
    <xf numFmtId="1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center"/>
    </xf>
    <xf numFmtId="170" fontId="4" fillId="5" borderId="0" xfId="0" applyNumberFormat="1" applyFont="1" applyFill="1" applyAlignment="1">
      <alignment horizontal="center"/>
    </xf>
    <xf numFmtId="166" fontId="4" fillId="5" borderId="0" xfId="0" applyNumberFormat="1" applyFont="1" applyFill="1" applyAlignment="1">
      <alignment horizontal="center"/>
    </xf>
    <xf numFmtId="0" fontId="15" fillId="0" borderId="0" xfId="0" applyFont="1"/>
    <xf numFmtId="0" fontId="16" fillId="12" borderId="0" xfId="0" applyFont="1" applyFill="1" applyAlignment="1">
      <alignment horizontal="center"/>
    </xf>
    <xf numFmtId="3" fontId="4" fillId="11" borderId="1" xfId="0" applyNumberFormat="1" applyFont="1" applyFill="1" applyBorder="1" applyAlignment="1">
      <alignment horizontal="center"/>
    </xf>
    <xf numFmtId="0" fontId="9" fillId="0" borderId="0" xfId="0" applyFont="1"/>
    <xf numFmtId="0" fontId="2" fillId="14" borderId="4" xfId="0" applyFont="1" applyFill="1" applyBorder="1"/>
    <xf numFmtId="168" fontId="9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9" fontId="9" fillId="0" borderId="0" xfId="0" applyNumberFormat="1" applyFont="1" applyAlignment="1">
      <alignment horizontal="center"/>
    </xf>
    <xf numFmtId="0" fontId="16" fillId="16" borderId="0" xfId="0" applyFont="1" applyFill="1" applyAlignment="1">
      <alignment horizontal="left"/>
    </xf>
    <xf numFmtId="171" fontId="16" fillId="16" borderId="0" xfId="0" applyNumberFormat="1" applyFont="1" applyFill="1" applyAlignment="1">
      <alignment horizontal="center"/>
    </xf>
    <xf numFmtId="0" fontId="16" fillId="16" borderId="0" xfId="0" applyFont="1" applyFill="1" applyAlignment="1">
      <alignment horizontal="center"/>
    </xf>
    <xf numFmtId="171" fontId="1" fillId="0" borderId="0" xfId="0" applyNumberFormat="1" applyFont="1" applyAlignment="1">
      <alignment horizontal="center"/>
    </xf>
    <xf numFmtId="171" fontId="0" fillId="0" borderId="0" xfId="0" applyNumberFormat="1" applyAlignment="1">
      <alignment horizontal="center"/>
    </xf>
    <xf numFmtId="171" fontId="9" fillId="0" borderId="0" xfId="0" applyNumberFormat="1" applyFont="1" applyAlignment="1">
      <alignment horizontal="center"/>
    </xf>
    <xf numFmtId="173" fontId="9" fillId="0" borderId="0" xfId="0" applyNumberFormat="1" applyFont="1"/>
    <xf numFmtId="0" fontId="17" fillId="0" borderId="1" xfId="0" applyFont="1" applyBorder="1"/>
    <xf numFmtId="0" fontId="17" fillId="0" borderId="1" xfId="0" applyFont="1" applyBorder="1" applyAlignment="1">
      <alignment horizontal="center"/>
    </xf>
    <xf numFmtId="0" fontId="18" fillId="0" borderId="1" xfId="0" applyFont="1" applyBorder="1"/>
    <xf numFmtId="0" fontId="18" fillId="0" borderId="1" xfId="0" applyFont="1" applyBorder="1" applyAlignment="1">
      <alignment horizontal="center"/>
    </xf>
    <xf numFmtId="166" fontId="13" fillId="0" borderId="1" xfId="0" applyNumberFormat="1" applyFont="1" applyBorder="1" applyAlignment="1">
      <alignment horizontal="center"/>
    </xf>
    <xf numFmtId="174" fontId="19" fillId="17" borderId="0" xfId="0" applyNumberFormat="1" applyFont="1" applyFill="1" applyAlignment="1">
      <alignment horizontal="center" vertical="top" wrapText="1"/>
    </xf>
    <xf numFmtId="174" fontId="19" fillId="17" borderId="1" xfId="0" applyNumberFormat="1" applyFont="1" applyFill="1" applyBorder="1" applyAlignment="1">
      <alignment horizontal="center" vertical="top" wrapText="1"/>
    </xf>
    <xf numFmtId="174" fontId="19" fillId="17" borderId="1" xfId="0" applyNumberFormat="1" applyFont="1" applyFill="1" applyBorder="1" applyAlignment="1">
      <alignment horizontal="center" vertical="top"/>
    </xf>
    <xf numFmtId="174" fontId="19" fillId="17" borderId="1" xfId="0" applyNumberFormat="1" applyFont="1" applyFill="1" applyBorder="1" applyAlignment="1">
      <alignment vertical="top"/>
    </xf>
    <xf numFmtId="174" fontId="9" fillId="0" borderId="0" xfId="0" applyNumberFormat="1" applyFont="1"/>
    <xf numFmtId="174" fontId="19" fillId="18" borderId="1" xfId="0" applyNumberFormat="1" applyFont="1" applyFill="1" applyBorder="1" applyAlignment="1">
      <alignment horizontal="center"/>
    </xf>
    <xf numFmtId="0" fontId="19" fillId="18" borderId="1" xfId="0" applyFont="1" applyFill="1" applyBorder="1" applyAlignment="1">
      <alignment horizontal="center"/>
    </xf>
    <xf numFmtId="0" fontId="1" fillId="19" borderId="1" xfId="0" applyFont="1" applyFill="1" applyBorder="1"/>
    <xf numFmtId="0" fontId="4" fillId="0" borderId="0" xfId="0" applyFont="1" applyAlignment="1">
      <alignment horizontal="right"/>
    </xf>
    <xf numFmtId="167" fontId="4" fillId="0" borderId="0" xfId="0" applyNumberFormat="1" applyFont="1" applyAlignment="1">
      <alignment horizontal="right"/>
    </xf>
    <xf numFmtId="10" fontId="9" fillId="0" borderId="0" xfId="0" applyNumberFormat="1" applyFont="1"/>
    <xf numFmtId="0" fontId="4" fillId="18" borderId="1" xfId="0" applyFont="1" applyFill="1" applyBorder="1" applyAlignment="1">
      <alignment horizontal="center"/>
    </xf>
    <xf numFmtId="0" fontId="19" fillId="19" borderId="1" xfId="0" applyFont="1" applyFill="1" applyBorder="1"/>
    <xf numFmtId="0" fontId="4" fillId="19" borderId="1" xfId="0" applyFont="1" applyFill="1" applyBorder="1" applyAlignment="1">
      <alignment horizontal="right"/>
    </xf>
    <xf numFmtId="175" fontId="4" fillId="0" borderId="0" xfId="0" applyNumberFormat="1" applyFont="1" applyAlignment="1">
      <alignment horizontal="center"/>
    </xf>
    <xf numFmtId="0" fontId="4" fillId="19" borderId="1" xfId="0" applyFont="1" applyFill="1" applyBorder="1"/>
    <xf numFmtId="175" fontId="4" fillId="19" borderId="1" xfId="0" applyNumberFormat="1" applyFont="1" applyFill="1" applyBorder="1" applyAlignment="1">
      <alignment horizontal="right"/>
    </xf>
    <xf numFmtId="0" fontId="13" fillId="18" borderId="1" xfId="0" applyFont="1" applyFill="1" applyBorder="1" applyAlignment="1">
      <alignment horizontal="center"/>
    </xf>
    <xf numFmtId="174" fontId="1" fillId="0" borderId="0" xfId="0" applyNumberFormat="1" applyFont="1"/>
    <xf numFmtId="0" fontId="16" fillId="2" borderId="4" xfId="0" applyFont="1" applyFill="1" applyBorder="1"/>
    <xf numFmtId="0" fontId="16" fillId="2" borderId="4" xfId="0" applyFont="1" applyFill="1" applyBorder="1" applyAlignment="1">
      <alignment horizontal="center"/>
    </xf>
    <xf numFmtId="10" fontId="16" fillId="2" borderId="4" xfId="0" applyNumberFormat="1" applyFont="1" applyFill="1" applyBorder="1" applyAlignment="1">
      <alignment horizontal="center"/>
    </xf>
    <xf numFmtId="10" fontId="9" fillId="0" borderId="0" xfId="0" applyNumberFormat="1" applyFont="1" applyAlignment="1">
      <alignment horizontal="center"/>
    </xf>
    <xf numFmtId="21" fontId="9" fillId="0" borderId="0" xfId="0" applyNumberFormat="1" applyFont="1" applyAlignment="1">
      <alignment horizontal="center"/>
    </xf>
    <xf numFmtId="0" fontId="3" fillId="20" borderId="0" xfId="0" applyFont="1" applyFill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right"/>
    </xf>
    <xf numFmtId="4" fontId="4" fillId="0" borderId="0" xfId="0" applyNumberFormat="1" applyFont="1" applyAlignment="1">
      <alignment horizontal="center"/>
    </xf>
    <xf numFmtId="4" fontId="4" fillId="0" borderId="0" xfId="0" applyNumberFormat="1" applyFont="1"/>
    <xf numFmtId="0" fontId="5" fillId="6" borderId="1" xfId="0" applyFont="1" applyFill="1" applyBorder="1"/>
    <xf numFmtId="0" fontId="5" fillId="6" borderId="0" xfId="0" applyFont="1" applyFill="1"/>
    <xf numFmtId="174" fontId="4" fillId="0" borderId="0" xfId="0" applyNumberFormat="1" applyFont="1" applyAlignment="1">
      <alignment horizontal="right"/>
    </xf>
    <xf numFmtId="176" fontId="1" fillId="0" borderId="0" xfId="0" applyNumberFormat="1" applyFont="1"/>
    <xf numFmtId="176" fontId="12" fillId="4" borderId="0" xfId="0" applyNumberFormat="1" applyFont="1" applyFill="1"/>
    <xf numFmtId="176" fontId="16" fillId="12" borderId="0" xfId="0" applyNumberFormat="1" applyFont="1" applyFill="1" applyAlignment="1">
      <alignment horizontal="center"/>
    </xf>
    <xf numFmtId="177" fontId="9" fillId="0" borderId="0" xfId="0" applyNumberFormat="1" applyFont="1"/>
    <xf numFmtId="177" fontId="12" fillId="4" borderId="0" xfId="0" applyNumberFormat="1" applyFont="1" applyFill="1"/>
    <xf numFmtId="0" fontId="12" fillId="4" borderId="0" xfId="0" applyFont="1" applyFill="1"/>
    <xf numFmtId="0" fontId="5" fillId="2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20" fillId="3" borderId="4" xfId="0" applyFont="1" applyFill="1" applyBorder="1" applyAlignment="1">
      <alignment horizontal="center"/>
    </xf>
    <xf numFmtId="176" fontId="9" fillId="0" borderId="0" xfId="0" applyNumberFormat="1" applyFont="1"/>
    <xf numFmtId="176" fontId="4" fillId="0" borderId="0" xfId="0" applyNumberFormat="1" applyFont="1" applyAlignment="1">
      <alignment horizontal="left"/>
    </xf>
    <xf numFmtId="0" fontId="2" fillId="21" borderId="0" xfId="0" applyFont="1" applyFill="1" applyAlignment="1">
      <alignment horizontal="center"/>
    </xf>
    <xf numFmtId="0" fontId="14" fillId="0" borderId="0" xfId="0" applyFont="1"/>
    <xf numFmtId="0" fontId="5" fillId="2" borderId="0" xfId="0" applyFont="1" applyFill="1" applyAlignment="1">
      <alignment horizontal="center"/>
    </xf>
    <xf numFmtId="3" fontId="5" fillId="2" borderId="0" xfId="0" applyNumberFormat="1" applyFont="1" applyFill="1" applyAlignment="1">
      <alignment horizontal="center"/>
    </xf>
    <xf numFmtId="171" fontId="5" fillId="2" borderId="0" xfId="0" applyNumberFormat="1" applyFont="1" applyFill="1" applyAlignment="1">
      <alignment horizontal="center"/>
    </xf>
    <xf numFmtId="0" fontId="21" fillId="2" borderId="0" xfId="0" applyFont="1" applyFill="1" applyAlignment="1">
      <alignment horizontal="center"/>
    </xf>
    <xf numFmtId="0" fontId="12" fillId="0" borderId="0" xfId="0" applyFont="1"/>
    <xf numFmtId="3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0" fontId="19" fillId="19" borderId="5" xfId="0" applyFont="1" applyFill="1" applyBorder="1" applyAlignment="1">
      <alignment horizontal="center"/>
    </xf>
    <xf numFmtId="0" fontId="9" fillId="0" borderId="6" xfId="0" applyFont="1" applyBorder="1"/>
    <xf numFmtId="0" fontId="9" fillId="0" borderId="2" xfId="0" applyFont="1" applyBorder="1"/>
    <xf numFmtId="0" fontId="3" fillId="2" borderId="5" xfId="0" applyFont="1" applyFill="1" applyBorder="1" applyAlignment="1">
      <alignment horizontal="center"/>
    </xf>
    <xf numFmtId="0" fontId="3" fillId="20" borderId="7" xfId="0" applyFont="1" applyFill="1" applyBorder="1" applyAlignment="1">
      <alignment horizontal="center" textRotation="90"/>
    </xf>
    <xf numFmtId="0" fontId="9" fillId="0" borderId="8" xfId="0" applyFont="1" applyBorder="1"/>
    <xf numFmtId="0" fontId="9" fillId="0" borderId="9" xfId="0" applyFont="1" applyBorder="1"/>
    <xf numFmtId="0" fontId="0" fillId="0" borderId="10" xfId="0" pivotButton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2" xfId="0" pivotButton="1" applyBorder="1"/>
  </cellXfs>
  <cellStyles count="1">
    <cellStyle name="Normal" xfId="0" builtinId="0"/>
  </cellStyles>
  <dxfs count="2"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uiz Olavo" refreshedDate="45271.44599803241" refreshedVersion="8" recordCount="301" xr:uid="{00000000-000A-0000-FFFF-FFFF00000000}">
  <cacheSource type="worksheet">
    <worksheetSource ref="A1:M1000" sheet="Pivot Table"/>
  </cacheSource>
  <cacheFields count="13">
    <cacheField name="Timestamp" numFmtId="0">
      <sharedItems containsBlank="1"/>
    </cacheField>
    <cacheField name="Company" numFmtId="0">
      <sharedItems containsBlank="1"/>
    </cacheField>
    <cacheField name="InventoryType" numFmtId="0">
      <sharedItems containsBlank="1"/>
    </cacheField>
    <cacheField name="Ad Type" numFmtId="0">
      <sharedItems containsBlank="1" count="15">
        <s v="Inter217"/>
        <s v="Inter218"/>
        <s v="Inter219"/>
        <s v="Inter220"/>
        <s v="Inter221"/>
        <s v="Inter222"/>
        <s v="Inter223"/>
        <s v="Inter224"/>
        <s v="Inter225"/>
        <s v="Inter226"/>
        <s v="Inter227"/>
        <s v="Inter228"/>
        <s v="Inter229"/>
        <s v="inter230"/>
        <m/>
      </sharedItems>
    </cacheField>
    <cacheField name="Available_Impressions" numFmtId="0">
      <sharedItems containsString="0" containsBlank="1" containsNumber="1" containsInteger="1" minValue="469" maxValue="26010734"/>
    </cacheField>
    <cacheField name="Matched_Queries" numFmtId="0">
      <sharedItems containsString="0" containsBlank="1" containsNumber="1" containsInteger="1" minValue="103" maxValue="14137900"/>
    </cacheField>
    <cacheField name="Impressions" numFmtId="0">
      <sharedItems containsString="0" containsBlank="1" containsNumber="1" containsInteger="1" minValue="102" maxValue="13612637"/>
    </cacheField>
    <cacheField name="Clicks" numFmtId="0">
      <sharedItems containsString="0" containsBlank="1" containsNumber="1" containsInteger="1" minValue="0" maxValue="100219"/>
    </cacheField>
    <cacheField name="Spend" numFmtId="0">
      <sharedItems containsString="0" containsBlank="1" containsNumber="1" minValue="0" maxValue="21792.7013190283"/>
    </cacheField>
    <cacheField name="CPM" numFmtId="0">
      <sharedItems containsString="0" containsBlank="1" containsNumber="1" minValue="0" maxValue="21.818973760426118"/>
    </cacheField>
    <cacheField name="CPC" numFmtId="0">
      <sharedItems containsBlank="1" containsMixedTypes="1" containsNumber="1" minValue="3.3475044353999898E-4" maxValue="1.5559193117691521"/>
    </cacheField>
    <cacheField name="Date" numFmtId="0">
      <sharedItems containsBlank="1"/>
    </cacheField>
    <cacheField name="Hour of Day" numFmtId="0">
      <sharedItems containsBlank="1" count="25">
        <s v="10"/>
        <s v="13"/>
        <s v="06"/>
        <s v="19"/>
        <s v="22"/>
        <s v="12"/>
        <s v="20"/>
        <s v="17"/>
        <s v="00"/>
        <s v="14"/>
        <s v="04"/>
        <s v="09"/>
        <s v="21"/>
        <s v="02"/>
        <s v="08"/>
        <s v="18"/>
        <s v="11"/>
        <s v="15"/>
        <s v="16"/>
        <s v="07"/>
        <s v="05"/>
        <s v="23"/>
        <s v="01"/>
        <s v="0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1">
  <r>
    <s v="2014-09-03-10"/>
    <s v="First Digital"/>
    <s v="Format1"/>
    <x v="0"/>
    <n v="4229052"/>
    <n v="2719650"/>
    <n v="2652364"/>
    <n v="5800"/>
    <n v="4054.5977375918101"/>
    <n v="1.5286731902528499"/>
    <n v="0.69906857544686385"/>
    <s v="2014-09-03"/>
    <x v="0"/>
  </r>
  <r>
    <s v="2014-09-03-13"/>
    <s v="Internet Geeks"/>
    <s v="Format2"/>
    <x v="0"/>
    <n v="22425309"/>
    <n v="12316305"/>
    <n v="11949634"/>
    <n v="23280"/>
    <n v="19739.634103965"/>
    <n v="1.6519028201169172"/>
    <n v="0.84792242714626287"/>
    <s v="2014-09-03"/>
    <x v="1"/>
  </r>
  <r>
    <s v="2014-09-03-06"/>
    <s v="First Digital"/>
    <s v="Format2"/>
    <x v="1"/>
    <n v="3990076"/>
    <n v="2491170"/>
    <n v="2407854"/>
    <n v="3719"/>
    <n v="4880.2368290311997"/>
    <n v="2.0267993113499405"/>
    <n v="1.3122443745714438"/>
    <s v="2014-09-03"/>
    <x v="2"/>
  </r>
  <r>
    <s v="2014-09-02-19"/>
    <s v="First Digital"/>
    <s v="Format3"/>
    <x v="0"/>
    <n v="3810657"/>
    <n v="1421610"/>
    <n v="1315055"/>
    <n v="8809"/>
    <n v="1985.8550516036901"/>
    <n v="1.5100927730046956"/>
    <n v="0.22543478846676013"/>
    <s v="2014-09-02"/>
    <x v="3"/>
  </r>
  <r>
    <s v="2014-09-02-22"/>
    <s v="First Digital"/>
    <s v="Format2"/>
    <x v="2"/>
    <n v="19873340"/>
    <n v="11135727"/>
    <n v="10716366"/>
    <n v="16997"/>
    <n v="14308.0463619163"/>
    <n v="1.3351584260855125"/>
    <n v="0.8417983386430723"/>
    <s v="2014-09-02"/>
    <x v="4"/>
  </r>
  <r>
    <s v="2014-09-02-19"/>
    <s v="Data Monsters"/>
    <s v="Format2"/>
    <x v="3"/>
    <n v="24032244"/>
    <n v="13426990"/>
    <n v="12938801"/>
    <n v="25510"/>
    <n v="18475.3666663369"/>
    <n v="1.4279040744452984"/>
    <n v="0.72424016724174445"/>
    <s v="2014-09-02"/>
    <x v="3"/>
  </r>
  <r>
    <s v="2014-09-03-12"/>
    <s v="Super Brains"/>
    <s v="Format1"/>
    <x v="1"/>
    <n v="4689152"/>
    <n v="2989991"/>
    <n v="2927004"/>
    <n v="6277"/>
    <n v="4141.6153444145802"/>
    <n v="1.4149674357857318"/>
    <n v="0.65980808418266368"/>
    <s v="2014-09-03"/>
    <x v="5"/>
  </r>
  <r>
    <s v="2014-09-03-06"/>
    <s v="First Digital"/>
    <s v="Format3"/>
    <x v="1"/>
    <n v="495294"/>
    <n v="368071"/>
    <n v="353824"/>
    <n v="1373"/>
    <n v="865.17957316097295"/>
    <n v="2.4452257991571318"/>
    <n v="0.63013807222212159"/>
    <s v="2014-09-03"/>
    <x v="2"/>
  </r>
  <r>
    <s v="2014-09-02-20"/>
    <s v="Internet Geeks"/>
    <s v="Format3"/>
    <x v="2"/>
    <n v="4220024"/>
    <n v="1518740"/>
    <n v="1408380"/>
    <n v="8983"/>
    <n v="1936.0643229058501"/>
    <n v="1.3746746779319856"/>
    <n v="0.21552536156137705"/>
    <s v="2014-09-02"/>
    <x v="6"/>
  </r>
  <r>
    <s v="2014-09-03-10"/>
    <s v="Super Brains"/>
    <s v="Format3"/>
    <x v="3"/>
    <n v="680632"/>
    <n v="452861"/>
    <n v="432336"/>
    <n v="2132"/>
    <n v="1072.3741132016401"/>
    <n v="2.4804182700530144"/>
    <n v="0.50298973414711068"/>
    <s v="2014-09-03"/>
    <x v="0"/>
  </r>
  <r>
    <s v="2014-09-02-17"/>
    <s v="First Digital"/>
    <s v="Format2"/>
    <x v="4"/>
    <n v="24166742"/>
    <n v="13435259"/>
    <n v="12960487"/>
    <n v="26756"/>
    <n v="20149.505396420602"/>
    <n v="1.5546873660241782"/>
    <n v="0.75308362223129777"/>
    <s v="2014-09-02"/>
    <x v="7"/>
  </r>
  <r>
    <s v="2014-09-03-00"/>
    <s v="L7 Media"/>
    <s v="Format1"/>
    <x v="2"/>
    <n v="3180628"/>
    <n v="2152080"/>
    <n v="2108917"/>
    <n v="4369"/>
    <n v="3235.70529244305"/>
    <n v="1.5342971261756864"/>
    <n v="0.74060546862967502"/>
    <s v="2014-09-03"/>
    <x v="8"/>
  </r>
  <r>
    <s v="2014-09-03-14"/>
    <s v="First Digital"/>
    <s v="Format6"/>
    <x v="0"/>
    <n v="22053446"/>
    <n v="12383844"/>
    <n v="12018540"/>
    <n v="24268"/>
    <n v="19798.089177129801"/>
    <n v="1.6472956929152625"/>
    <n v="0.81581049848070719"/>
    <s v="2014-09-03"/>
    <x v="9"/>
  </r>
  <r>
    <s v="2014-09-03-04"/>
    <s v="First Digital"/>
    <s v="Format2"/>
    <x v="5"/>
    <n v="1746646"/>
    <n v="1114806"/>
    <n v="1074218"/>
    <n v="1164"/>
    <n v="1766.2247587796201"/>
    <n v="1.6441958324843002"/>
    <n v="1.5173752223192611"/>
    <s v="2014-09-03"/>
    <x v="10"/>
  </r>
  <r>
    <s v="2014-09-03-09"/>
    <s v="Data Monsters"/>
    <s v="Format4"/>
    <x v="0"/>
    <n v="333010"/>
    <n v="264740"/>
    <n v="220698"/>
    <n v="35786"/>
    <n v="4569.2375519035804"/>
    <n v="20.703574803140853"/>
    <n v="0.12768226546424805"/>
    <s v="2014-09-03"/>
    <x v="11"/>
  </r>
  <r>
    <s v="2014-09-02-21"/>
    <s v="Internet Geeks"/>
    <s v="Format4"/>
    <x v="1"/>
    <n v="1321692"/>
    <n v="812712"/>
    <n v="681323"/>
    <n v="89524"/>
    <n v="7070.9767971568799"/>
    <n v="10.378303384968481"/>
    <n v="7.8984147236013588E-2"/>
    <s v="2014-09-02"/>
    <x v="12"/>
  </r>
  <r>
    <s v="2014-09-03-02"/>
    <s v="First Digital"/>
    <s v="Format2"/>
    <x v="6"/>
    <n v="2747504"/>
    <n v="1748723"/>
    <n v="1683011"/>
    <n v="1907"/>
    <n v="2745.3446208928499"/>
    <n v="1.6312101471070897"/>
    <n v="1.4396143790733351"/>
    <s v="2014-09-03"/>
    <x v="13"/>
  </r>
  <r>
    <s v="2014-09-02-22"/>
    <s v="First Digital"/>
    <s v="Format4"/>
    <x v="2"/>
    <n v="1092740"/>
    <n v="622504"/>
    <n v="519843"/>
    <n v="68046"/>
    <n v="4783.5099442956698"/>
    <n v="9.2018358317716498"/>
    <n v="7.0298179823878995E-2"/>
    <s v="2014-09-02"/>
    <x v="4"/>
  </r>
  <r>
    <s v="2014-09-03-08"/>
    <s v="First Digital"/>
    <s v="Format1"/>
    <x v="3"/>
    <n v="4746611"/>
    <n v="3094249"/>
    <n v="3019679"/>
    <n v="6220"/>
    <n v="4957.8615869675104"/>
    <n v="1.6418505367515919"/>
    <n v="0.79708385642564472"/>
    <s v="2014-09-03"/>
    <x v="14"/>
  </r>
  <r>
    <s v="2014-09-02-18"/>
    <s v="Super Brains"/>
    <s v="Format1"/>
    <x v="4"/>
    <n v="6524822"/>
    <n v="3927313"/>
    <n v="3858019"/>
    <n v="8299"/>
    <n v="4604.5705384380899"/>
    <n v="1.1935064442238594"/>
    <n v="0.55483438226751292"/>
    <s v="2014-09-02"/>
    <x v="15"/>
  </r>
  <r>
    <s v="2014-09-03-12"/>
    <s v="First Digital"/>
    <s v="Format2"/>
    <x v="7"/>
    <n v="22000330"/>
    <n v="12162054"/>
    <n v="11800478"/>
    <n v="23509"/>
    <n v="19389.348858650799"/>
    <n v="1.6430985980949924"/>
    <n v="0.82476280822879744"/>
    <s v="2014-09-03"/>
    <x v="5"/>
  </r>
  <r>
    <s v="2014-09-02-17"/>
    <s v="First Digital"/>
    <s v="Format1"/>
    <x v="5"/>
    <n v="4286110"/>
    <n v="2398133"/>
    <n v="2371282"/>
    <n v="5825"/>
    <n v="3675.3808734557401"/>
    <n v="1.549955202905323"/>
    <n v="0.63096667355463354"/>
    <s v="2014-09-02"/>
    <x v="7"/>
  </r>
  <r>
    <s v="2014-09-03-11"/>
    <s v="Super Brains"/>
    <s v="Format1"/>
    <x v="6"/>
    <n v="4163109"/>
    <n v="2703222"/>
    <n v="2638168"/>
    <n v="5725"/>
    <n v="4019.3181675467699"/>
    <n v="1.5235262377326879"/>
    <n v="0.70206430874179382"/>
    <s v="2014-09-03"/>
    <x v="16"/>
  </r>
  <r>
    <s v="2014-09-02-17"/>
    <s v="First Digital"/>
    <s v="Format3"/>
    <x v="4"/>
    <n v="3010443"/>
    <n v="1296344"/>
    <n v="1201922"/>
    <n v="7330"/>
    <n v="2057.8927384467702"/>
    <n v="1.7121682924905028"/>
    <n v="0.28074935040201504"/>
    <s v="2014-09-02"/>
    <x v="7"/>
  </r>
  <r>
    <s v="2014-09-03-15"/>
    <s v="First Digital"/>
    <s v="Format2"/>
    <x v="8"/>
    <n v="21480901"/>
    <n v="12090512"/>
    <n v="11715619"/>
    <n v="23395"/>
    <n v="19066.931202194501"/>
    <n v="1.6274796237564997"/>
    <n v="0.81500026510769397"/>
    <s v="2014-09-03"/>
    <x v="17"/>
  </r>
  <r>
    <s v="2014-09-03-16"/>
    <s v="First Digital"/>
    <s v="Format1"/>
    <x v="7"/>
    <n v="5256388"/>
    <n v="3441903"/>
    <n v="3374392"/>
    <n v="7473"/>
    <n v="4367.6206722625302"/>
    <n v="1.2943430023134628"/>
    <n v="0.58445345540780547"/>
    <s v="2014-09-03"/>
    <x v="18"/>
  </r>
  <r>
    <s v="2014-09-02-22"/>
    <s v="First Digital"/>
    <s v="Format1"/>
    <x v="8"/>
    <n v="7664542"/>
    <n v="4717628"/>
    <n v="4624753"/>
    <n v="10099"/>
    <n v="5060.7264453858397"/>
    <n v="1.0942695632363155"/>
    <n v="0.50111163930942071"/>
    <s v="2014-09-02"/>
    <x v="4"/>
  </r>
  <r>
    <s v="2014-09-02-17"/>
    <s v="Data Monsters"/>
    <s v="Format1"/>
    <x v="9"/>
    <n v="6044582"/>
    <n v="3628815"/>
    <n v="3566717"/>
    <n v="7635"/>
    <n v="4432.7537709817298"/>
    <n v="1.242810621359006"/>
    <n v="0.58058333608143153"/>
    <s v="2014-09-02"/>
    <x v="7"/>
  </r>
  <r>
    <s v="2014-09-02-20"/>
    <s v="AUSUSA"/>
    <s v="Format1"/>
    <x v="10"/>
    <n v="8040847"/>
    <n v="4804744"/>
    <n v="4712977"/>
    <n v="10273"/>
    <n v="5421.8758120726397"/>
    <n v="1.1504142311903156"/>
    <n v="0.52777920880683726"/>
    <s v="2014-09-02"/>
    <x v="6"/>
  </r>
  <r>
    <s v="2014-09-02-21"/>
    <s v="First Digital"/>
    <s v="Format1"/>
    <x v="11"/>
    <n v="8465576"/>
    <n v="5099227"/>
    <n v="5004906"/>
    <n v="10689"/>
    <n v="5382.0475440243799"/>
    <n v="1.0753543710959566"/>
    <n v="0.50351272747912623"/>
    <s v="2014-09-02"/>
    <x v="12"/>
  </r>
  <r>
    <s v="2014-09-02-20"/>
    <s v="Internet Geeks"/>
    <s v="Format4"/>
    <x v="3"/>
    <n v="1432358"/>
    <n v="920074"/>
    <n v="772185"/>
    <n v="100219"/>
    <n v="8817.9925609147103"/>
    <n v="11.419533610358542"/>
    <n v="8.798723356763398E-2"/>
    <s v="2014-09-02"/>
    <x v="6"/>
  </r>
  <r>
    <s v="2014-09-02-20"/>
    <s v="First Digital"/>
    <s v="Format5"/>
    <x v="0"/>
    <n v="557115"/>
    <n v="266529"/>
    <n v="231772"/>
    <n v="31298"/>
    <n v="2110.8503448617598"/>
    <n v="9.1074432841834216"/>
    <n v="6.7443617638882986E-2"/>
    <s v="2014-09-02"/>
    <x v="6"/>
  </r>
  <r>
    <s v="2014-09-03-12"/>
    <s v="First Digital"/>
    <s v="Format5"/>
    <x v="1"/>
    <n v="140093"/>
    <n v="93541"/>
    <n v="82604"/>
    <n v="13397"/>
    <n v="1240.17278986668"/>
    <n v="15.013471379917195"/>
    <n v="9.2570933034760022E-2"/>
    <s v="2014-09-03"/>
    <x v="5"/>
  </r>
  <r>
    <s v="2014-09-03-06"/>
    <s v="First Digital"/>
    <s v="Format3"/>
    <x v="5"/>
    <n v="1240848"/>
    <n v="628302"/>
    <n v="587828"/>
    <n v="2677"/>
    <n v="1201.0790741102001"/>
    <n v="2.043249171713835"/>
    <n v="0.44866607176324247"/>
    <s v="2014-09-03"/>
    <x v="2"/>
  </r>
  <r>
    <s v="2014-09-03-09"/>
    <s v="Data Monsters"/>
    <s v="Format2"/>
    <x v="9"/>
    <n v="16453607"/>
    <n v="9701821"/>
    <n v="9393243"/>
    <n v="18994"/>
    <n v="18254.6355776003"/>
    <n v="1.9433794673043483"/>
    <n v="0.96107379054439823"/>
    <s v="2014-09-03"/>
    <x v="11"/>
  </r>
  <r>
    <s v="2014-09-02-18"/>
    <s v="Super Brains"/>
    <s v="Format2"/>
    <x v="10"/>
    <n v="22525813"/>
    <n v="12688375"/>
    <n v="12208967"/>
    <n v="24471"/>
    <n v="18282.053786100601"/>
    <n v="1.4974283889947937"/>
    <n v="0.74709058829228892"/>
    <s v="2014-09-02"/>
    <x v="15"/>
  </r>
  <r>
    <s v="2014-09-03-09"/>
    <s v="First Digital"/>
    <s v="Format3"/>
    <x v="6"/>
    <n v="759779"/>
    <n v="512474"/>
    <n v="488842"/>
    <n v="2335"/>
    <n v="1236.1636134242699"/>
    <n v="2.5287590129822517"/>
    <n v="0.52940625842581157"/>
    <s v="2014-09-03"/>
    <x v="11"/>
  </r>
  <r>
    <s v="2014-09-03-07"/>
    <s v="Internet Geeks"/>
    <s v="Format3"/>
    <x v="7"/>
    <n v="1860187"/>
    <n v="1095581"/>
    <n v="1028898"/>
    <n v="5375"/>
    <n v="2459.4185735542101"/>
    <n v="2.3903424572253131"/>
    <n v="0.45756624624264375"/>
    <s v="2014-09-03"/>
    <x v="19"/>
  </r>
  <r>
    <s v="2014-09-03-16"/>
    <s v="Super Brains"/>
    <s v="Format3"/>
    <x v="8"/>
    <n v="1382980"/>
    <n v="720133"/>
    <n v="685934"/>
    <n v="4293"/>
    <n v="1608.4725173767199"/>
    <n v="2.3449377307098351"/>
    <n v="0.37467330942853944"/>
    <s v="2014-09-03"/>
    <x v="18"/>
  </r>
  <r>
    <s v="2014-09-02-21"/>
    <s v="First Digital"/>
    <s v="Format1"/>
    <x v="12"/>
    <n v="8148384"/>
    <n v="4140953"/>
    <n v="4094410"/>
    <n v="10117"/>
    <n v="5720.4512387736504"/>
    <n v="1.397136886333721"/>
    <n v="0.5654295975856134"/>
    <s v="2014-09-02"/>
    <x v="12"/>
  </r>
  <r>
    <s v="2014-09-03-05"/>
    <s v="L7 Media"/>
    <s v="Format1"/>
    <x v="13"/>
    <n v="1368033"/>
    <n v="865577"/>
    <n v="838018"/>
    <n v="1932"/>
    <n v="1433.4120609664001"/>
    <n v="1.7104788452830368"/>
    <n v="0.74193170857474122"/>
    <s v="2014-09-03"/>
    <x v="20"/>
  </r>
  <r>
    <s v="2014-09-02-20"/>
    <s v="First Digital"/>
    <s v="Format1"/>
    <x v="0"/>
    <n v="7935654"/>
    <n v="4068175"/>
    <n v="4022715"/>
    <n v="9759"/>
    <n v="5935.8719254918296"/>
    <n v="1.4755884832735675"/>
    <n v="0.60824591920194993"/>
    <s v="2014-09-02"/>
    <x v="6"/>
  </r>
  <r>
    <s v="2014-09-02-23"/>
    <s v="First Digital"/>
    <s v="Format4"/>
    <x v="4"/>
    <n v="807062"/>
    <n v="434135"/>
    <n v="361319"/>
    <n v="46686"/>
    <n v="3280.9772536267301"/>
    <n v="9.0805555579051482"/>
    <n v="7.0277540453813347E-2"/>
    <s v="2014-09-02"/>
    <x v="21"/>
  </r>
  <r>
    <s v="2014-09-03-13"/>
    <s v="Data Monsters"/>
    <s v="Format4"/>
    <x v="5"/>
    <n v="623597"/>
    <n v="462800"/>
    <n v="393252"/>
    <n v="68428"/>
    <n v="8119.3150029094304"/>
    <n v="20.646595574617372"/>
    <n v="0.11865486354868519"/>
    <s v="2014-09-03"/>
    <x v="1"/>
  </r>
  <r>
    <s v="2014-09-02-18"/>
    <s v="Internet Geeks"/>
    <s v="Format3"/>
    <x v="9"/>
    <n v="3350038"/>
    <n v="1345303"/>
    <n v="1250059"/>
    <n v="8584"/>
    <n v="2126.7332281272902"/>
    <n v="1.7013062808453763"/>
    <n v="0.24775550187876166"/>
    <s v="2014-09-02"/>
    <x v="15"/>
  </r>
  <r>
    <s v="2014-09-03-00"/>
    <s v="First Digital"/>
    <s v="Format2"/>
    <x v="11"/>
    <n v="7302597"/>
    <n v="4715042"/>
    <n v="4533281"/>
    <n v="5964"/>
    <n v="7520.4829951029797"/>
    <n v="1.6589492235541938"/>
    <n v="1.2609797107818543"/>
    <s v="2014-09-03"/>
    <x v="8"/>
  </r>
  <r>
    <s v="2014-09-03-07"/>
    <s v="First Digital"/>
    <s v="Format1"/>
    <x v="1"/>
    <n v="4678367"/>
    <n v="3013685"/>
    <n v="2940351"/>
    <n v="6020"/>
    <n v="5091.13809578984"/>
    <n v="1.7314729077548361"/>
    <n v="0.84570400262289702"/>
    <s v="2014-09-03"/>
    <x v="19"/>
  </r>
  <r>
    <s v="2014-09-03-00"/>
    <s v="First Digital"/>
    <s v="Format3"/>
    <x v="10"/>
    <n v="1754642"/>
    <n v="867338"/>
    <n v="814831"/>
    <n v="3023"/>
    <n v="1211.8090140070501"/>
    <n v="1.4871906125405761"/>
    <n v="0.40086305458387367"/>
    <s v="2014-09-03"/>
    <x v="8"/>
  </r>
  <r>
    <s v="2014-09-02-18"/>
    <s v="Super Brains"/>
    <s v="Format3"/>
    <x v="11"/>
    <n v="2031966"/>
    <n v="1152598"/>
    <n v="1086075"/>
    <n v="5984"/>
    <n v="2112.0839912788902"/>
    <n v="1.94469441915051"/>
    <n v="0.3529552124463386"/>
    <s v="2014-09-02"/>
    <x v="15"/>
  </r>
  <r>
    <s v="2014-09-02-19"/>
    <s v="First Digital"/>
    <s v="Format3"/>
    <x v="12"/>
    <n v="2504340"/>
    <n v="1391690"/>
    <n v="1311827"/>
    <n v="6928"/>
    <n v="2227.0445993317298"/>
    <n v="1.6976663838537627"/>
    <n v="0.32145562923379473"/>
    <s v="2014-09-02"/>
    <x v="3"/>
  </r>
  <r>
    <s v="2014-09-02-20"/>
    <s v="First Digital"/>
    <s v="Format2"/>
    <x v="12"/>
    <n v="26010734"/>
    <n v="14137900"/>
    <n v="13612637"/>
    <n v="24871"/>
    <n v="18824.0271499767"/>
    <n v="1.3828347255551368"/>
    <n v="0.75686651722796427"/>
    <s v="2014-09-02"/>
    <x v="6"/>
  </r>
  <r>
    <s v="2014-09-03-16"/>
    <s v="Super Brains"/>
    <s v="Format2"/>
    <x v="13"/>
    <n v="23353100"/>
    <n v="13428958"/>
    <n v="12977635"/>
    <n v="26464"/>
    <n v="20465.276971283201"/>
    <n v="1.576965061144284"/>
    <n v="0.77332515762103993"/>
    <s v="2014-09-03"/>
    <x v="18"/>
  </r>
  <r>
    <s v="2014-09-03-11"/>
    <s v="First Digital"/>
    <s v="Format2"/>
    <x v="0"/>
    <n v="20044738"/>
    <n v="11401832"/>
    <n v="11061298"/>
    <n v="22710"/>
    <n v="19817.8705366412"/>
    <n v="1.7916405955830137"/>
    <n v="0.87264951724531925"/>
    <s v="2014-09-03"/>
    <x v="16"/>
  </r>
  <r>
    <s v="2014-09-03-15"/>
    <s v="First Digital"/>
    <s v="Format1"/>
    <x v="2"/>
    <n v="2513188"/>
    <n v="1587271"/>
    <n v="1562590"/>
    <n v="4072"/>
    <n v="2844.5595038677998"/>
    <n v="1.8204132266735356"/>
    <n v="0.6985656934842337"/>
    <s v="2014-09-03"/>
    <x v="17"/>
  </r>
  <r>
    <s v="2014-09-02-21"/>
    <s v="First Digital"/>
    <s v="Format2"/>
    <x v="1"/>
    <n v="24646196"/>
    <n v="13189990"/>
    <n v="12693241"/>
    <n v="21660"/>
    <n v="16587.396434649501"/>
    <n v="1.3067896870979998"/>
    <n v="0.76580777629960761"/>
    <s v="2014-09-02"/>
    <x v="12"/>
  </r>
  <r>
    <s v="2014-09-03-10"/>
    <s v="First Digital"/>
    <s v="Format5"/>
    <x v="2"/>
    <n v="169456"/>
    <n v="111289"/>
    <n v="96188"/>
    <n v="13393"/>
    <n v="1283.8538370608601"/>
    <n v="13.34733893064478"/>
    <n v="9.5860063993194952E-2"/>
    <s v="2014-09-03"/>
    <x v="0"/>
  </r>
  <r>
    <s v="2014-09-02-21"/>
    <s v="Data Monsters"/>
    <s v="Format3"/>
    <x v="13"/>
    <n v="4342201"/>
    <n v="1539345"/>
    <n v="1434517"/>
    <n v="8251"/>
    <n v="1658.3916370193001"/>
    <n v="1.156062728443999"/>
    <n v="0.20099280535926556"/>
    <s v="2014-09-02"/>
    <x v="12"/>
  </r>
  <r>
    <s v="2014-09-03-01"/>
    <s v="AUSUSA"/>
    <s v="Format2"/>
    <x v="2"/>
    <n v="4309957"/>
    <n v="2837962"/>
    <n v="2727311"/>
    <n v="3408"/>
    <n v="4555.92850291594"/>
    <n v="1.6704836752816015"/>
    <n v="1.3368334809025646"/>
    <s v="2014-09-03"/>
    <x v="22"/>
  </r>
  <r>
    <s v="2014-09-03-02"/>
    <s v="First Digital"/>
    <s v="Format1"/>
    <x v="3"/>
    <n v="569267"/>
    <n v="353026"/>
    <n v="348111"/>
    <n v="619"/>
    <n v="588.09683081613105"/>
    <n v="1.6893945632747345"/>
    <n v="0.95007565559956553"/>
    <s v="2014-09-03"/>
    <x v="13"/>
  </r>
  <r>
    <s v="2014-09-03-10"/>
    <s v="Internet Geeks"/>
    <s v="Format2"/>
    <x v="3"/>
    <n v="18465159"/>
    <n v="10833605"/>
    <n v="10497161"/>
    <n v="21325"/>
    <n v="19723.120046260199"/>
    <n v="1.8789004042388413"/>
    <n v="0.92488253440845014"/>
    <s v="2014-09-03"/>
    <x v="0"/>
  </r>
  <r>
    <s v="2014-09-02-23"/>
    <s v="First Digital"/>
    <s v="Format3"/>
    <x v="0"/>
    <n v="1213053"/>
    <n v="876605"/>
    <n v="849846"/>
    <n v="2157"/>
    <n v="880.36924483329699"/>
    <n v="1.0359162069754955"/>
    <n v="0.4081452224540088"/>
    <s v="2014-09-02"/>
    <x v="21"/>
  </r>
  <r>
    <s v="2014-09-03-07"/>
    <s v="First Digital"/>
    <s v="Format2"/>
    <x v="4"/>
    <n v="7157370"/>
    <n v="4483092"/>
    <n v="4338086"/>
    <n v="7392"/>
    <n v="9645.3862040336098"/>
    <n v="2.2234197763791701"/>
    <n v="1.304841207255629"/>
    <s v="2014-09-03"/>
    <x v="19"/>
  </r>
  <r>
    <s v="2014-09-03-09"/>
    <s v="First Digital"/>
    <s v="Format1"/>
    <x v="4"/>
    <n v="2405597"/>
    <n v="1452041"/>
    <n v="1429798"/>
    <n v="3602"/>
    <n v="3018.4479022580999"/>
    <n v="2.111100940313317"/>
    <n v="0.83799219940535807"/>
    <s v="2014-09-03"/>
    <x v="11"/>
  </r>
  <r>
    <s v="2014-09-03-14"/>
    <s v="Data Monsters"/>
    <s v="Format1"/>
    <x v="5"/>
    <n v="4537808"/>
    <n v="2964966"/>
    <n v="2907497"/>
    <n v="6237"/>
    <n v="4010.9950047532102"/>
    <n v="1.3795353889456157"/>
    <n v="0.64309684219227359"/>
    <s v="2014-09-03"/>
    <x v="9"/>
  </r>
  <r>
    <s v="2014-09-02-19"/>
    <s v="Super Brains"/>
    <s v="Format4"/>
    <x v="6"/>
    <n v="1359175"/>
    <n v="900973"/>
    <n v="754630"/>
    <n v="97500"/>
    <n v="9096.9580188685795"/>
    <n v="12.05485869746575"/>
    <n v="9.330213352685722E-2"/>
    <s v="2014-09-02"/>
    <x v="3"/>
  </r>
  <r>
    <s v="2014-09-03-13"/>
    <s v="First Digital"/>
    <s v="Format5"/>
    <x v="3"/>
    <n v="142031"/>
    <n v="94230"/>
    <n v="83190"/>
    <n v="12928"/>
    <n v="1196.5335199370199"/>
    <n v="14.383141242180791"/>
    <n v="9.2553644797108592E-2"/>
    <s v="2014-09-03"/>
    <x v="1"/>
  </r>
  <r>
    <s v="2014-09-02-17"/>
    <s v="Internet Geeks"/>
    <s v="Format4"/>
    <x v="7"/>
    <n v="1211305"/>
    <n v="827205"/>
    <n v="691003"/>
    <n v="91222"/>
    <n v="9315.3267003539495"/>
    <n v="13.480877362839161"/>
    <n v="0.10211710662289743"/>
    <s v="2014-09-02"/>
    <x v="7"/>
  </r>
  <r>
    <s v="2014-09-03-10"/>
    <s v="Super Brains"/>
    <s v="Format3"/>
    <x v="1"/>
    <n v="1397567"/>
    <n v="665470"/>
    <n v="615560"/>
    <n v="3665"/>
    <n v="1341.42235735236"/>
    <n v="2.1791902614730652"/>
    <n v="0.36600882874552798"/>
    <s v="2014-09-03"/>
    <x v="0"/>
  </r>
  <r>
    <s v="2014-09-03-08"/>
    <s v="First Digital"/>
    <s v="Format2"/>
    <x v="5"/>
    <n v="11432956"/>
    <n v="6776097"/>
    <n v="6576042"/>
    <n v="12458"/>
    <n v="13542.8940317509"/>
    <n v="2.0594293697867045"/>
    <n v="1.0870841252007466"/>
    <s v="2014-09-03"/>
    <x v="14"/>
  </r>
  <r>
    <s v="2014-09-03-15"/>
    <s v="L7 Media"/>
    <s v="Format3"/>
    <x v="2"/>
    <n v="949091"/>
    <n v="545208"/>
    <n v="518241"/>
    <n v="2957"/>
    <n v="1292.24169993647"/>
    <n v="2.4935149861482784"/>
    <n v="0.43701105848375721"/>
    <s v="2014-09-03"/>
    <x v="17"/>
  </r>
  <r>
    <s v="2014-09-03-06"/>
    <s v="First Digital"/>
    <s v="Format1"/>
    <x v="6"/>
    <n v="3198990"/>
    <n v="1967238"/>
    <n v="1913887"/>
    <n v="4215"/>
    <n v="3158.8235085279098"/>
    <n v="1.6504754504983365"/>
    <n v="0.74942431993544711"/>
    <s v="2014-09-03"/>
    <x v="2"/>
  </r>
  <r>
    <s v="2014-09-03-15"/>
    <s v="First Digital"/>
    <s v="Format1"/>
    <x v="7"/>
    <n v="4697970"/>
    <n v="3081438"/>
    <n v="3020674"/>
    <n v="6697"/>
    <n v="4112.6843785890596"/>
    <n v="1.3615121587397581"/>
    <n v="0.614108463280433"/>
    <s v="2014-09-03"/>
    <x v="17"/>
  </r>
  <r>
    <s v="2014-09-03-09"/>
    <s v="Data Monsters"/>
    <s v="Format1"/>
    <x v="8"/>
    <n v="4456120"/>
    <n v="2894271"/>
    <n v="2825500"/>
    <n v="6167"/>
    <n v="4352.2313820797799"/>
    <n v="1.5403402520190337"/>
    <n v="0.70572910362895735"/>
    <s v="2014-09-03"/>
    <x v="11"/>
  </r>
  <r>
    <s v="2014-09-03-06"/>
    <s v="Internet Geeks"/>
    <s v="Format1"/>
    <x v="9"/>
    <n v="1670051"/>
    <n v="902847"/>
    <n v="884984"/>
    <n v="1972"/>
    <n v="1658.89016717766"/>
    <n v="1.87448605531587"/>
    <n v="0.84122219430915823"/>
    <s v="2014-09-03"/>
    <x v="2"/>
  </r>
  <r>
    <s v="2014-09-03-07"/>
    <s v="First Digital"/>
    <s v="Format5"/>
    <x v="4"/>
    <n v="169722"/>
    <n v="111850"/>
    <n v="101058"/>
    <n v="15092"/>
    <n v="1421.13951792526"/>
    <n v="14.062612736500425"/>
    <n v="9.4165088651289419E-2"/>
    <s v="2014-09-03"/>
    <x v="19"/>
  </r>
  <r>
    <s v="2014-09-02-19"/>
    <s v="First Digital"/>
    <s v="Format5"/>
    <x v="5"/>
    <n v="476921"/>
    <n v="231185"/>
    <n v="193728"/>
    <n v="22091"/>
    <n v="1716.52969309218"/>
    <n v="8.86051419047417"/>
    <n v="7.7702670458203796E-2"/>
    <s v="2014-09-02"/>
    <x v="3"/>
  </r>
  <r>
    <s v="2014-09-03-14"/>
    <s v="First Digital"/>
    <s v="Format4"/>
    <x v="8"/>
    <n v="645597"/>
    <n v="486401"/>
    <n v="409349"/>
    <n v="68566"/>
    <n v="7833.3758876800903"/>
    <n v="19.136179366946273"/>
    <n v="0.1142457761526134"/>
    <s v="2014-09-03"/>
    <x v="9"/>
  </r>
  <r>
    <s v="2014-09-03-15"/>
    <s v="Super Brains"/>
    <s v="Format3"/>
    <x v="3"/>
    <n v="1885181"/>
    <n v="893007"/>
    <n v="825611"/>
    <n v="5304"/>
    <n v="1593.6704689866399"/>
    <n v="1.9302921944918854"/>
    <n v="0.30046577469582197"/>
    <s v="2014-09-03"/>
    <x v="17"/>
  </r>
  <r>
    <s v="2014-09-03-02"/>
    <s v="First Digital"/>
    <s v="Format1"/>
    <x v="10"/>
    <n v="1143772"/>
    <n v="770063"/>
    <n v="749099"/>
    <n v="1687"/>
    <n v="1258.8140975999099"/>
    <n v="1.6804375624582464"/>
    <n v="0.74618500154114398"/>
    <s v="2014-09-03"/>
    <x v="13"/>
  </r>
  <r>
    <s v="2014-09-03-09"/>
    <s v="First Digital"/>
    <s v="Format5"/>
    <x v="6"/>
    <n v="144320"/>
    <n v="102421"/>
    <n v="89770"/>
    <n v="14288"/>
    <n v="1396.35969716823"/>
    <n v="15.554859052781888"/>
    <n v="9.7729542075044099E-2"/>
    <s v="2014-09-03"/>
    <x v="11"/>
  </r>
  <r>
    <s v="2014-09-03-10"/>
    <s v="Super Brains"/>
    <s v="Format4"/>
    <x v="9"/>
    <n v="436967"/>
    <n v="345323"/>
    <n v="291565"/>
    <n v="46046"/>
    <n v="5909.5371804988099"/>
    <n v="20.268335295727574"/>
    <n v="0.12833985971634473"/>
    <s v="2014-09-03"/>
    <x v="0"/>
  </r>
  <r>
    <s v="2014-09-02-17"/>
    <s v="First Digital"/>
    <s v="Format5"/>
    <x v="7"/>
    <n v="465112"/>
    <n v="253040"/>
    <n v="220303"/>
    <n v="29258"/>
    <n v="2308.2965949894001"/>
    <n v="10.477826425375053"/>
    <n v="7.8894544910431338E-2"/>
    <s v="2014-09-02"/>
    <x v="7"/>
  </r>
  <r>
    <s v="2014-09-02-18"/>
    <s v="First Digital"/>
    <s v="Format1"/>
    <x v="11"/>
    <n v="5073464"/>
    <n v="2796926"/>
    <n v="2763939"/>
    <n v="6524"/>
    <n v="4130.9681297754596"/>
    <n v="1.4945945369183111"/>
    <n v="0.63319560542235742"/>
    <s v="2014-09-02"/>
    <x v="15"/>
  </r>
  <r>
    <s v="2014-09-02-22"/>
    <s v="First Digital"/>
    <s v="Format1"/>
    <x v="12"/>
    <n v="6627305"/>
    <n v="3550543"/>
    <n v="3509662"/>
    <n v="8204"/>
    <n v="4811.1629149384999"/>
    <n v="1.3708336913749815"/>
    <n v="0.58644111591156756"/>
    <s v="2014-09-02"/>
    <x v="4"/>
  </r>
  <r>
    <s v="2014-09-03-04"/>
    <s v="First Digital"/>
    <s v="Format1"/>
    <x v="13"/>
    <n v="802682"/>
    <n v="529336"/>
    <n v="508792"/>
    <n v="1185"/>
    <n v="929.36256226246303"/>
    <n v="1.8266060831586641"/>
    <n v="0.78427220444089707"/>
    <s v="2014-09-03"/>
    <x v="10"/>
  </r>
  <r>
    <s v="2014-09-03-04"/>
    <s v="Data Monsters"/>
    <s v="Format3"/>
    <x v="4"/>
    <n v="593579"/>
    <n v="270272"/>
    <n v="253528"/>
    <n v="773"/>
    <n v="374.74549193164597"/>
    <n v="1.4781227001816208"/>
    <n v="0.48479365062308666"/>
    <s v="2014-09-03"/>
    <x v="10"/>
  </r>
  <r>
    <s v="2014-09-03-08"/>
    <s v="AUSUSA"/>
    <s v="Format1"/>
    <x v="0"/>
    <n v="2358926"/>
    <n v="1370244"/>
    <n v="1347458"/>
    <n v="3137"/>
    <n v="2673.1625727783698"/>
    <n v="1.9838559515609167"/>
    <n v="0.85213980643237797"/>
    <s v="2014-09-03"/>
    <x v="14"/>
  </r>
  <r>
    <s v="2014-09-02-23"/>
    <s v="First Digital"/>
    <s v="Format1"/>
    <x v="1"/>
    <n v="4197910"/>
    <n v="2226153"/>
    <n v="2197613"/>
    <n v="4833"/>
    <n v="2774.37541116785"/>
    <n v="1.2624494900457224"/>
    <n v="0.57404829529647217"/>
    <s v="2014-09-02"/>
    <x v="21"/>
  </r>
  <r>
    <s v="2014-09-02-22"/>
    <s v="Internet Geeks"/>
    <s v="Format3"/>
    <x v="5"/>
    <n v="1959508"/>
    <n v="1402602"/>
    <n v="1353846"/>
    <n v="4004"/>
    <n v="1564.3264222647899"/>
    <n v="1.155468511385187"/>
    <n v="0.39069091465154593"/>
    <s v="2014-09-02"/>
    <x v="4"/>
  </r>
  <r>
    <s v="2014-09-03-16"/>
    <s v="First Digital"/>
    <s v="Format4"/>
    <x v="10"/>
    <n v="43082"/>
    <n v="17951"/>
    <n v="4522"/>
    <n v="346"/>
    <n v="41.656545767133899"/>
    <n v="9.2119738538553513"/>
    <n v="0.1203946409454737"/>
    <s v="2014-09-03"/>
    <x v="18"/>
  </r>
  <r>
    <s v="2014-09-02-18"/>
    <s v="First Digital"/>
    <s v="Format4"/>
    <x v="11"/>
    <n v="57992"/>
    <n v="22869"/>
    <n v="6167"/>
    <n v="414"/>
    <n v="58.005564570776002"/>
    <n v="9.4057993466476422"/>
    <n v="0.1401100593497005"/>
    <s v="2014-09-02"/>
    <x v="15"/>
  </r>
  <r>
    <s v="2014-09-03-00"/>
    <s v="First Digital"/>
    <s v="Format4"/>
    <x v="12"/>
    <n v="396799"/>
    <n v="285080"/>
    <n v="239329"/>
    <n v="34314"/>
    <n v="4967.1698283415499"/>
    <n v="20.754567262394236"/>
    <n v="0.14475636266076675"/>
    <s v="2014-09-03"/>
    <x v="8"/>
  </r>
  <r>
    <s v="2014-09-03-16"/>
    <s v="Data Monsters"/>
    <s v="Format5"/>
    <x v="8"/>
    <n v="399046"/>
    <n v="217331"/>
    <n v="192444"/>
    <n v="24962"/>
    <n v="2089.0256316008699"/>
    <n v="10.855239090856925"/>
    <n v="8.3688231375725897E-2"/>
    <s v="2014-09-03"/>
    <x v="18"/>
  </r>
  <r>
    <s v="2014-09-03-11"/>
    <s v="Super Brains"/>
    <s v="Format3"/>
    <x v="6"/>
    <n v="1398114"/>
    <n v="632180"/>
    <n v="585186"/>
    <n v="3397"/>
    <n v="1282.884634623"/>
    <n v="2.1922681585393362"/>
    <n v="0.37765223274153664"/>
    <s v="2014-09-03"/>
    <x v="16"/>
  </r>
  <r>
    <s v="2014-09-03-14"/>
    <s v="First Digital"/>
    <s v="Format3"/>
    <x v="7"/>
    <n v="804156"/>
    <n v="450145"/>
    <n v="425200"/>
    <n v="2138"/>
    <n v="997.76237281397403"/>
    <n v="2.3465719021965525"/>
    <n v="0.46668024921140039"/>
    <s v="2014-09-03"/>
    <x v="9"/>
  </r>
  <r>
    <s v="2014-09-03-00"/>
    <s v="Internet Geeks"/>
    <s v="Format3"/>
    <x v="8"/>
    <n v="667322"/>
    <n v="521033"/>
    <n v="505911"/>
    <n v="1158"/>
    <n v="744.75291610724798"/>
    <n v="1.4721026348651205"/>
    <n v="0.64313723325323657"/>
    <s v="2014-09-03"/>
    <x v="8"/>
  </r>
  <r>
    <s v="2014-09-03-03"/>
    <s v="Super Brains"/>
    <s v="Format1"/>
    <x v="2"/>
    <n v="827816"/>
    <n v="552556"/>
    <n v="532763"/>
    <n v="1257"/>
    <n v="988.95169399926499"/>
    <n v="1.8562694744178272"/>
    <n v="0.78675552426353623"/>
    <s v="2014-09-03"/>
    <x v="23"/>
  </r>
  <r>
    <s v="2014-09-03-05"/>
    <s v="First Digital"/>
    <s v="Format2"/>
    <x v="6"/>
    <n v="2195584"/>
    <n v="1408428"/>
    <n v="1359387"/>
    <n v="1651"/>
    <n v="2568.82278373087"/>
    <n v="1.8896920330493598"/>
    <n v="1.5559193117691521"/>
    <s v="2014-09-03"/>
    <x v="20"/>
  </r>
  <r>
    <s v="2014-09-02-17"/>
    <s v="L7 Media"/>
    <s v="Format4"/>
    <x v="13"/>
    <n v="51044"/>
    <n v="22228"/>
    <n v="6253"/>
    <n v="392"/>
    <n v="53.915633693346798"/>
    <n v="8.6223626568601954"/>
    <n v="0.13753988187078264"/>
    <s v="2014-09-02"/>
    <x v="7"/>
  </r>
  <r>
    <s v="2014-09-02-23"/>
    <s v="First Digital"/>
    <s v="Format3"/>
    <x v="9"/>
    <n v="2789014"/>
    <n v="1028178"/>
    <n v="965572"/>
    <n v="4319"/>
    <n v="935.19368000720101"/>
    <n v="0.9685385243225787"/>
    <n v="0.21653014123806461"/>
    <s v="2014-09-02"/>
    <x v="21"/>
  </r>
  <r>
    <s v="2014-09-03-11"/>
    <s v="First Digital"/>
    <s v="Format1"/>
    <x v="3"/>
    <n v="2182979"/>
    <n v="1330078"/>
    <n v="1309366"/>
    <n v="3344"/>
    <n v="2424.2324818421298"/>
    <n v="1.8514551942253961"/>
    <n v="0.72494990485709621"/>
    <s v="2014-09-03"/>
    <x v="16"/>
  </r>
  <r>
    <s v="2014-09-03-08"/>
    <s v="Data Monsters"/>
    <s v="Format3"/>
    <x v="10"/>
    <n v="1776859"/>
    <n v="970473"/>
    <n v="907756"/>
    <n v="4871"/>
    <n v="1983.7385187746099"/>
    <n v="2.1853212964437692"/>
    <n v="0.4072548796498891"/>
    <s v="2014-09-03"/>
    <x v="14"/>
  </r>
  <r>
    <s v="2014-09-02-21"/>
    <s v="Internet Geeks"/>
    <s v="Format3"/>
    <x v="11"/>
    <n v="2604044"/>
    <n v="1402502"/>
    <n v="1325510"/>
    <n v="5269"/>
    <n v="1583.6248082263701"/>
    <n v="1.1947286766801986"/>
    <n v="0.30055509740489089"/>
    <s v="2014-09-02"/>
    <x v="12"/>
  </r>
  <r>
    <s v="2014-09-03-12"/>
    <s v="First Digital"/>
    <s v="Format3"/>
    <x v="12"/>
    <n v="721234"/>
    <n v="437813"/>
    <n v="417460"/>
    <n v="2116"/>
    <n v="974.10203084489297"/>
    <n v="2.3334020764741363"/>
    <n v="0.46035067620269043"/>
    <s v="2014-09-03"/>
    <x v="5"/>
  </r>
  <r>
    <s v="2014-09-02-18"/>
    <s v="First Digital"/>
    <s v="Format4"/>
    <x v="0"/>
    <n v="1228849"/>
    <n v="837712"/>
    <n v="699349"/>
    <n v="90191"/>
    <n v="8646.8248744667108"/>
    <n v="12.364105581714867"/>
    <n v="9.5872369465542132E-2"/>
    <s v="2014-09-02"/>
    <x v="15"/>
  </r>
  <r>
    <s v="2014-09-03-08"/>
    <s v="First Digital"/>
    <s v="Format5"/>
    <x v="9"/>
    <n v="166455"/>
    <n v="105495"/>
    <n v="92560"/>
    <n v="11726"/>
    <n v="1271.0830009860299"/>
    <n v="13.7325302613011"/>
    <n v="0.10839868676326368"/>
    <s v="2014-09-03"/>
    <x v="14"/>
  </r>
  <r>
    <s v="2014-09-02-19"/>
    <s v="Super Brains"/>
    <s v="Format5"/>
    <x v="10"/>
    <n v="544893"/>
    <n v="282881"/>
    <n v="246699"/>
    <n v="34000"/>
    <n v="2365.73727481778"/>
    <n v="9.5895697786281247"/>
    <n v="6.9580508082875886E-2"/>
    <s v="2014-09-02"/>
    <x v="3"/>
  </r>
  <r>
    <s v="2014-09-03-08"/>
    <s v="First Digital"/>
    <s v="Format4"/>
    <x v="1"/>
    <n v="211960"/>
    <n v="163422"/>
    <n v="136059"/>
    <n v="21177"/>
    <n v="2689.21874295521"/>
    <n v="19.765092665352604"/>
    <n v="0.12698771039123624"/>
    <s v="2014-09-03"/>
    <x v="14"/>
  </r>
  <r>
    <s v="2014-09-02-23"/>
    <s v="First Digital"/>
    <s v="Format2"/>
    <x v="7"/>
    <n v="13574705"/>
    <n v="7729044"/>
    <n v="7406176"/>
    <n v="10828"/>
    <n v="9371.1223675370493"/>
    <n v="1.2653118650619495"/>
    <n v="0.86545274912606662"/>
    <s v="2014-09-02"/>
    <x v="21"/>
  </r>
  <r>
    <s v="2014-09-02-19"/>
    <s v="Super Brains"/>
    <s v="Format1"/>
    <x v="4"/>
    <n v="6462175"/>
    <n v="3391783"/>
    <n v="3352400"/>
    <n v="8001"/>
    <n v="4997.9657497681301"/>
    <n v="1.490861994322912"/>
    <n v="0.62466763526660796"/>
    <s v="2014-09-02"/>
    <x v="3"/>
  </r>
  <r>
    <s v="2014-09-03-01"/>
    <s v="First Digital"/>
    <s v="Format3"/>
    <x v="13"/>
    <n v="1137535"/>
    <n v="558491"/>
    <n v="526575"/>
    <n v="1913"/>
    <n v="865.41973214372695"/>
    <n v="1.6434880731970316"/>
    <n v="0.45238877791099164"/>
    <s v="2014-09-03"/>
    <x v="22"/>
  </r>
  <r>
    <s v="2014-09-03-12"/>
    <s v="First Digital"/>
    <s v="Format1"/>
    <x v="5"/>
    <n v="2300858"/>
    <n v="1386091"/>
    <n v="1366575"/>
    <n v="3495"/>
    <n v="2523.7656215228999"/>
    <n v="1.8467816413463585"/>
    <n v="0.72210747396935615"/>
    <s v="2014-09-03"/>
    <x v="5"/>
  </r>
  <r>
    <s v="2014-09-02-18"/>
    <s v="First Digital"/>
    <s v="Format5"/>
    <x v="11"/>
    <n v="430204"/>
    <n v="211862"/>
    <n v="178420"/>
    <n v="20632"/>
    <n v="1646.1717378609801"/>
    <n v="9.2263857071011106"/>
    <n v="7.9787307961466658E-2"/>
    <s v="2014-09-02"/>
    <x v="15"/>
  </r>
  <r>
    <s v="2014-09-03-13"/>
    <s v="First Digital"/>
    <s v="Format1"/>
    <x v="6"/>
    <n v="2372434"/>
    <n v="1466342"/>
    <n v="1446023"/>
    <n v="3666"/>
    <n v="2718.82150415674"/>
    <n v="1.8802062651539708"/>
    <n v="0.74163161597292415"/>
    <s v="2014-09-03"/>
    <x v="1"/>
  </r>
  <r>
    <s v="2014-09-02-23"/>
    <s v="Data Monsters"/>
    <s v="Format1"/>
    <x v="7"/>
    <n v="5338495"/>
    <n v="3325952"/>
    <n v="3256007"/>
    <n v="7169"/>
    <n v="3425.0977044844799"/>
    <n v="1.051931922899576"/>
    <n v="0.47776505851366718"/>
    <s v="2014-09-02"/>
    <x v="21"/>
  </r>
  <r>
    <s v="2014-09-02-18"/>
    <s v="AUSUSA"/>
    <s v="Format5"/>
    <x v="12"/>
    <n v="501856"/>
    <n v="265255"/>
    <n v="231326"/>
    <n v="31767"/>
    <n v="2293.18968871894"/>
    <n v="9.913237978951523"/>
    <n v="7.2187795155946102E-2"/>
    <s v="2014-09-02"/>
    <x v="15"/>
  </r>
  <r>
    <s v="2014-09-03-16"/>
    <s v="First Digital"/>
    <s v="Format3"/>
    <x v="0"/>
    <n v="2377402"/>
    <n v="1043849"/>
    <n v="970380"/>
    <n v="6485"/>
    <n v="1833.57048994355"/>
    <n v="1.8895386239860159"/>
    <n v="0.28274024517248264"/>
    <s v="2014-09-03"/>
    <x v="18"/>
  </r>
  <r>
    <s v="2014-09-02-19"/>
    <s v="Internet Geeks"/>
    <s v="Format1"/>
    <x v="8"/>
    <n v="7184398"/>
    <n v="4268486"/>
    <n v="4188132"/>
    <n v="9346"/>
    <n v="5030.0636886818802"/>
    <n v="1.2010279734931661"/>
    <n v="0.53820497417952928"/>
    <s v="2014-09-02"/>
    <x v="3"/>
  </r>
  <r>
    <s v="2014-09-03-05"/>
    <s v="First Digital"/>
    <s v="Format1"/>
    <x v="9"/>
    <n v="672553"/>
    <n v="392424"/>
    <n v="384676"/>
    <n v="892"/>
    <n v="772.34364833056304"/>
    <n v="2.0077770599948086"/>
    <n v="0.86585610799390478"/>
    <s v="2014-09-03"/>
    <x v="20"/>
  </r>
  <r>
    <s v="2014-09-03-07"/>
    <s v="First Digital"/>
    <s v="Format3"/>
    <x v="1"/>
    <n v="887643"/>
    <n v="674524"/>
    <n v="647561"/>
    <n v="3025"/>
    <n v="1880.63905571438"/>
    <n v="2.9041882629040043"/>
    <n v="0.62169886139318342"/>
    <s v="2014-09-03"/>
    <x v="19"/>
  </r>
  <r>
    <s v="2014-09-03-16"/>
    <s v="First Digital"/>
    <s v="Format1"/>
    <x v="10"/>
    <n v="3299548"/>
    <n v="2039865"/>
    <n v="2009093"/>
    <n v="5043"/>
    <n v="3167.64276459348"/>
    <n v="1.5766531288464396"/>
    <n v="0.62812666361163594"/>
    <s v="2014-09-03"/>
    <x v="18"/>
  </r>
  <r>
    <s v="2014-09-03-03"/>
    <s v="Data Monsters"/>
    <s v="Format2"/>
    <x v="8"/>
    <n v="1975322"/>
    <n v="1261990"/>
    <n v="1217756"/>
    <n v="1264"/>
    <n v="1880.8809068150199"/>
    <n v="1.5445466142766036"/>
    <n v="1.4880386921004904"/>
    <s v="2014-09-03"/>
    <x v="23"/>
  </r>
  <r>
    <s v="2014-09-03-06"/>
    <s v="Super Brains"/>
    <s v="Format5"/>
    <x v="13"/>
    <n v="94770"/>
    <n v="55119"/>
    <n v="48908"/>
    <n v="6120"/>
    <n v="649.48976821969302"/>
    <n v="13.279826781297395"/>
    <n v="0.10612577912086488"/>
    <s v="2014-09-03"/>
    <x v="2"/>
  </r>
  <r>
    <s v="2014-09-03-02"/>
    <s v="First Digital"/>
    <s v="Format4"/>
    <x v="2"/>
    <n v="5672"/>
    <n v="3488"/>
    <n v="1105"/>
    <n v="96"/>
    <n v="15.2738016962829"/>
    <n v="13.822444974011674"/>
    <n v="0.15910210100294689"/>
    <s v="2014-09-03"/>
    <x v="13"/>
  </r>
  <r>
    <s v="2014-09-03-12"/>
    <s v="Internet Geeks"/>
    <s v="Format5"/>
    <x v="0"/>
    <n v="181199"/>
    <n v="115024"/>
    <n v="98400"/>
    <n v="12259"/>
    <n v="1265.6225700438299"/>
    <n v="12.862017988250303"/>
    <n v="0.10324027816655762"/>
    <s v="2014-09-03"/>
    <x v="5"/>
  </r>
  <r>
    <s v="2014-09-03-09"/>
    <s v="Super Brains"/>
    <s v="Format3"/>
    <x v="2"/>
    <n v="1477675"/>
    <n v="718410"/>
    <n v="670498"/>
    <n v="3342"/>
    <n v="1329.69177624131"/>
    <n v="1.9831405555889949"/>
    <n v="0.39787306290883001"/>
    <s v="2014-09-03"/>
    <x v="11"/>
  </r>
  <r>
    <s v="2014-09-02-17"/>
    <s v="First Digital"/>
    <s v="Format3"/>
    <x v="3"/>
    <n v="1797795"/>
    <n v="1017558"/>
    <n v="966296"/>
    <n v="5535"/>
    <n v="1969.49917002857"/>
    <n v="2.0381944766702644"/>
    <n v="0.35582640831591145"/>
    <s v="2014-09-02"/>
    <x v="7"/>
  </r>
  <r>
    <s v="2014-09-03-10"/>
    <s v="L7 Media"/>
    <s v="Format1"/>
    <x v="11"/>
    <n v="2199281"/>
    <n v="1353419"/>
    <n v="1332010"/>
    <n v="3481"/>
    <n v="2661.6358254177399"/>
    <n v="1.9982100925801907"/>
    <n v="0.76461816300423435"/>
    <s v="2014-09-03"/>
    <x v="0"/>
  </r>
  <r>
    <s v="2014-09-03-01"/>
    <s v="First Digital"/>
    <s v="Format5"/>
    <x v="1"/>
    <n v="128728"/>
    <n v="78620"/>
    <n v="69958"/>
    <n v="6811"/>
    <n v="739.80937022890305"/>
    <n v="10.575050319175835"/>
    <n v="0.10861978714269609"/>
    <s v="2014-09-03"/>
    <x v="22"/>
  </r>
  <r>
    <s v="2014-09-03-02"/>
    <s v="First Digital"/>
    <s v="Format5"/>
    <x v="2"/>
    <n v="78500"/>
    <n v="46834"/>
    <n v="41787"/>
    <n v="4284"/>
    <n v="451.00538315459897"/>
    <n v="10.792959129743675"/>
    <n v="0.10527670008277287"/>
    <s v="2014-09-03"/>
    <x v="13"/>
  </r>
  <r>
    <s v="2014-09-03-16"/>
    <s v="Data Monsters"/>
    <s v="Format4"/>
    <x v="3"/>
    <n v="1017798"/>
    <n v="683404"/>
    <n v="578159"/>
    <n v="86440"/>
    <n v="9547.4829169226196"/>
    <n v="16.513593867643017"/>
    <n v="0.11045213925176561"/>
    <s v="2014-09-03"/>
    <x v="18"/>
  </r>
  <r>
    <s v="2014-09-03-13"/>
    <s v="Internet Geeks"/>
    <s v="Format3"/>
    <x v="4"/>
    <n v="1613030"/>
    <n v="710880"/>
    <n v="657062"/>
    <n v="3695"/>
    <n v="1268.2854908916299"/>
    <n v="1.9302371631469022"/>
    <n v="0.34324370524807307"/>
    <s v="2014-09-03"/>
    <x v="1"/>
  </r>
  <r>
    <s v="2014-09-02-20"/>
    <s v="First Digital"/>
    <s v="Format4"/>
    <x v="4"/>
    <n v="76860"/>
    <n v="30124"/>
    <n v="8126"/>
    <n v="453"/>
    <n v="56.498286101236303"/>
    <n v="6.952779485753914"/>
    <n v="0.12472027836917506"/>
    <s v="2014-09-02"/>
    <x v="6"/>
  </r>
  <r>
    <s v="2014-09-02-22"/>
    <s v="First Digital"/>
    <s v="Format5"/>
    <x v="3"/>
    <n v="572605"/>
    <n v="178160"/>
    <n v="152659"/>
    <n v="17171"/>
    <n v="1030.1630284980599"/>
    <n v="6.7481316430610709"/>
    <n v="5.99943526002015E-2"/>
    <s v="2014-09-02"/>
    <x v="4"/>
  </r>
  <r>
    <s v="2014-09-03-11"/>
    <s v="First Digital"/>
    <s v="Format4"/>
    <x v="5"/>
    <n v="511520"/>
    <n v="376481"/>
    <n v="316863"/>
    <n v="51763"/>
    <n v="6216.0587802271702"/>
    <n v="19.617496458176468"/>
    <n v="0.12008691111850492"/>
    <s v="2014-09-03"/>
    <x v="16"/>
  </r>
  <r>
    <s v="2014-09-03-13"/>
    <s v="Super Brains"/>
    <s v="Format4"/>
    <x v="6"/>
    <n v="25992"/>
    <n v="12604"/>
    <n v="2538"/>
    <n v="224"/>
    <n v="28.937389759999999"/>
    <n v="11.401650811662726"/>
    <n v="0.12918477571428572"/>
    <s v="2014-09-03"/>
    <x v="1"/>
  </r>
  <r>
    <s v="2014-09-03-05"/>
    <s v="First Digital"/>
    <s v="Format3"/>
    <x v="5"/>
    <n v="770285"/>
    <n v="353792"/>
    <n v="331852"/>
    <n v="1086"/>
    <n v="556.09069512584404"/>
    <n v="1.6757189805269941"/>
    <n v="0.51205404707720448"/>
    <s v="2014-09-03"/>
    <x v="20"/>
  </r>
  <r>
    <s v="2014-09-03-02"/>
    <s v="First Digital"/>
    <s v="Format4"/>
    <x v="7"/>
    <n v="162534"/>
    <n v="121824"/>
    <n v="102137"/>
    <n v="14781"/>
    <n v="1940.12350849465"/>
    <n v="18.995305408369639"/>
    <n v="0.13125793305558825"/>
    <s v="2014-09-03"/>
    <x v="13"/>
  </r>
  <r>
    <s v="2014-09-03-15"/>
    <s v="Super Brains"/>
    <s v="Format4"/>
    <x v="8"/>
    <n v="734874"/>
    <n v="509929"/>
    <n v="432653"/>
    <n v="70203"/>
    <n v="7654.5658031500498"/>
    <n v="17.692159312775019"/>
    <n v="0.10903473930102774"/>
    <s v="2014-09-03"/>
    <x v="17"/>
  </r>
  <r>
    <s v="2014-09-03-08"/>
    <s v="First Digital"/>
    <s v="Format3"/>
    <x v="6"/>
    <n v="865741"/>
    <n v="625911"/>
    <n v="597926"/>
    <n v="2915"/>
    <n v="1702.49300388703"/>
    <n v="2.847330612629372"/>
    <n v="0.58404562740549915"/>
    <s v="2014-09-03"/>
    <x v="14"/>
  </r>
  <r>
    <s v="2014-09-02-21"/>
    <s v="First Digital"/>
    <s v="Format5"/>
    <x v="4"/>
    <n v="498791"/>
    <n v="205170"/>
    <n v="179061"/>
    <n v="24230"/>
    <n v="1452.25032285916"/>
    <n v="8.1103664274138971"/>
    <n v="5.9936043039998346E-2"/>
    <s v="2014-09-02"/>
    <x v="12"/>
  </r>
  <r>
    <s v="2014-09-03-01"/>
    <s v="First Digital"/>
    <s v="Format1"/>
    <x v="12"/>
    <n v="1067457"/>
    <n v="657239"/>
    <n v="648403"/>
    <n v="1206"/>
    <n v="1074.8721739187499"/>
    <n v="1.6577223947433153"/>
    <n v="0.89127045930244608"/>
    <s v="2014-09-03"/>
    <x v="22"/>
  </r>
  <r>
    <s v="2014-09-03-15"/>
    <s v="First Digital"/>
    <s v="Format6"/>
    <x v="1"/>
    <n v="222640"/>
    <n v="128852"/>
    <n v="113081"/>
    <n v="15492"/>
    <n v="1289.30787995128"/>
    <n v="11.401631396532396"/>
    <n v="8.3224107923526983E-2"/>
    <s v="2014-09-03"/>
    <x v="17"/>
  </r>
  <r>
    <s v="2014-09-03-12"/>
    <s v="Data Monsters"/>
    <s v="Format3"/>
    <x v="7"/>
    <n v="1555596"/>
    <n v="688714"/>
    <n v="636617"/>
    <n v="3624"/>
    <n v="1290.2109289893999"/>
    <n v="2.0266674138287226"/>
    <n v="0.35601846826418321"/>
    <s v="2014-09-03"/>
    <x v="5"/>
  </r>
  <r>
    <s v="2014-09-03-00"/>
    <s v="AUSUSA"/>
    <s v="Format1"/>
    <x v="13"/>
    <n v="2152599"/>
    <n v="1284581"/>
    <n v="1269355"/>
    <n v="2279"/>
    <n v="2065.9057298316102"/>
    <n v="1.6275240022149913"/>
    <n v="0.90649659053602905"/>
    <s v="2014-09-03"/>
    <x v="8"/>
  </r>
  <r>
    <s v="2014-09-03-14"/>
    <s v="First Digital"/>
    <s v="Format5"/>
    <x v="5"/>
    <n v="132752"/>
    <n v="89376"/>
    <n v="78938"/>
    <n v="12366"/>
    <n v="1101.4012242200199"/>
    <n v="13.952737898350856"/>
    <n v="8.9066895052565084E-2"/>
    <s v="2014-09-03"/>
    <x v="9"/>
  </r>
  <r>
    <s v="2014-09-03-00"/>
    <s v="Internet Geeks"/>
    <s v="Format5"/>
    <x v="6"/>
    <n v="221969"/>
    <n v="147537"/>
    <n v="130411"/>
    <n v="11677"/>
    <n v="1521.66527635699"/>
    <n v="11.668227958968108"/>
    <n v="0.13031303214498502"/>
    <s v="2014-09-03"/>
    <x v="8"/>
  </r>
  <r>
    <s v="2014-09-03-07"/>
    <s v="First Digital"/>
    <s v="Format1"/>
    <x v="0"/>
    <n v="2449880"/>
    <n v="1391982"/>
    <n v="1367759"/>
    <n v="3041"/>
    <n v="2889.3672297233502"/>
    <n v="2.1124827032564584"/>
    <n v="0.95013720148745484"/>
    <s v="2014-09-03"/>
    <x v="19"/>
  </r>
  <r>
    <s v="2014-09-02-23"/>
    <s v="First Digital"/>
    <s v="Format6"/>
    <x v="2"/>
    <n v="418226"/>
    <n v="123225"/>
    <n v="107617"/>
    <n v="11921"/>
    <n v="718.02567748528304"/>
    <n v="6.6720469580575843"/>
    <n v="6.0232000460136152E-2"/>
    <s v="2014-09-02"/>
    <x v="21"/>
  </r>
  <r>
    <s v="2014-09-03-05"/>
    <s v="First Digital"/>
    <s v="Format6"/>
    <x v="3"/>
    <n v="39949"/>
    <n v="23763"/>
    <n v="21044"/>
    <n v="2357"/>
    <n v="281.60667945844699"/>
    <n v="13.381803813839905"/>
    <n v="0.1194767413909406"/>
    <s v="2014-09-03"/>
    <x v="20"/>
  </r>
  <r>
    <s v="2014-09-03-14"/>
    <s v="Data Monsters"/>
    <s v="Format6"/>
    <x v="4"/>
    <n v="2415855"/>
    <n v="1543016"/>
    <n v="1518652"/>
    <n v="3889"/>
    <n v="2726.7390484932998"/>
    <n v="1.7954995933849887"/>
    <n v="0.70114143700007714"/>
    <s v="2014-09-03"/>
    <x v="9"/>
  </r>
  <r>
    <s v="2014-09-03-06"/>
    <s v="Super Brains"/>
    <s v="Format4"/>
    <x v="9"/>
    <n v="99064"/>
    <n v="75984"/>
    <n v="60730"/>
    <n v="8143"/>
    <n v="1131.9649550766401"/>
    <n v="18.639304381304793"/>
    <n v="0.13901080131114332"/>
    <s v="2014-09-03"/>
    <x v="2"/>
  </r>
  <r>
    <s v="2014-09-03-14"/>
    <s v="First Digital"/>
    <s v="Format3"/>
    <x v="8"/>
    <n v="1623844"/>
    <n v="734139"/>
    <n v="680859"/>
    <n v="3898"/>
    <n v="1369.9644862442699"/>
    <n v="2.0121118854921058"/>
    <n v="0.35145317758960232"/>
    <s v="2014-09-03"/>
    <x v="9"/>
  </r>
  <r>
    <s v="2014-09-02-22"/>
    <s v="Internet Geeks"/>
    <s v="Format3"/>
    <x v="9"/>
    <n v="3856402"/>
    <n v="1428846"/>
    <n v="1333543"/>
    <n v="6576"/>
    <n v="1390.60665178464"/>
    <n v="1.0427910099521651"/>
    <n v="0.2114669482640876"/>
    <s v="2014-09-02"/>
    <x v="4"/>
  </r>
  <r>
    <s v="2014-09-03-11"/>
    <s v="Super Brains"/>
    <s v="Format3"/>
    <x v="10"/>
    <n v="664141"/>
    <n v="435976"/>
    <n v="416368"/>
    <n v="2062"/>
    <n v="999.10892063274196"/>
    <n v="2.3995814294872373"/>
    <n v="0.48453390913324051"/>
    <s v="2014-09-03"/>
    <x v="16"/>
  </r>
  <r>
    <s v="2014-09-03-13"/>
    <s v="First Digital"/>
    <s v="Format1"/>
    <x v="1"/>
    <n v="4755215"/>
    <n v="3036876"/>
    <n v="2978133"/>
    <n v="6259"/>
    <n v="4137.65600753116"/>
    <n v="1.3893456093234118"/>
    <n v="0.66107301606185653"/>
    <s v="2014-09-03"/>
    <x v="1"/>
  </r>
  <r>
    <s v="2014-09-03-11"/>
    <s v="L7 Media"/>
    <s v="Format5"/>
    <x v="7"/>
    <n v="132434"/>
    <n v="90283"/>
    <n v="79993"/>
    <n v="12531"/>
    <n v="1145.9232631018799"/>
    <n v="14.325294252020552"/>
    <n v="9.1447072308824512E-2"/>
    <s v="2014-09-03"/>
    <x v="16"/>
  </r>
  <r>
    <s v="2014-09-03-12"/>
    <s v="First Digital"/>
    <s v="Format4"/>
    <x v="10"/>
    <n v="586209"/>
    <n v="434181"/>
    <n v="366912"/>
    <n v="63318"/>
    <n v="7441.1467039892204"/>
    <n v="20.280466989330467"/>
    <n v="0.1175202423321839"/>
    <s v="2014-09-03"/>
    <x v="5"/>
  </r>
  <r>
    <s v="2014-09-03-10"/>
    <s v="First Digital"/>
    <s v="Format5"/>
    <x v="8"/>
    <n v="135936"/>
    <n v="95610"/>
    <n v="84391"/>
    <n v="14289"/>
    <n v="1303.64337177068"/>
    <n v="15.447658776062376"/>
    <n v="9.1234052191943457E-2"/>
    <s v="2014-09-03"/>
    <x v="0"/>
  </r>
  <r>
    <s v="2014-09-02-18"/>
    <s v="Data Monsters"/>
    <s v="Format4"/>
    <x v="11"/>
    <n v="42251"/>
    <n v="19296"/>
    <n v="5771"/>
    <n v="333"/>
    <n v="52.736006792185002"/>
    <n v="9.138105491627968"/>
    <n v="0.15836638676331832"/>
    <s v="2014-09-02"/>
    <x v="15"/>
  </r>
  <r>
    <s v="2014-09-02-20"/>
    <s v="Internet Geeks"/>
    <s v="Format4"/>
    <x v="12"/>
    <n v="51511"/>
    <n v="22293"/>
    <n v="6453"/>
    <n v="406"/>
    <n v="58.936932528739902"/>
    <n v="9.1332608908631485"/>
    <n v="0.14516485844517218"/>
    <s v="2014-09-02"/>
    <x v="6"/>
  </r>
  <r>
    <s v="2014-09-02-20"/>
    <s v="First Digital"/>
    <s v="Format5"/>
    <x v="9"/>
    <n v="538337"/>
    <n v="241888"/>
    <n v="202690"/>
    <n v="22934"/>
    <n v="1738.6820358919099"/>
    <n v="8.5780356006310612"/>
    <n v="7.5812419808664419E-2"/>
    <s v="2014-09-02"/>
    <x v="6"/>
  </r>
  <r>
    <s v="2014-09-02-19"/>
    <s v="First Digital"/>
    <s v="Format4"/>
    <x v="13"/>
    <n v="69342"/>
    <n v="27876"/>
    <n v="6677"/>
    <n v="446"/>
    <n v="63.6845624841974"/>
    <n v="9.5379006266582902"/>
    <n v="0.14279049884349193"/>
    <s v="2014-09-02"/>
    <x v="3"/>
  </r>
  <r>
    <s v="2014-09-03-00"/>
    <s v="First Digital"/>
    <s v="Format5"/>
    <x v="10"/>
    <n v="109965"/>
    <n v="76871"/>
    <n v="68818"/>
    <n v="8167"/>
    <n v="986.03531440461995"/>
    <n v="14.328159993092214"/>
    <n v="0.12073409016831393"/>
    <s v="2014-09-03"/>
    <x v="8"/>
  </r>
  <r>
    <s v="2014-09-03-13"/>
    <s v="Super Brains"/>
    <s v="Format5"/>
    <x v="11"/>
    <n v="184811"/>
    <n v="115765"/>
    <n v="99152"/>
    <n v="11965"/>
    <n v="1206.13342954059"/>
    <n v="12.164489163512485"/>
    <n v="0.10080513410284914"/>
    <s v="2014-09-03"/>
    <x v="1"/>
  </r>
  <r>
    <s v="2014-09-03-08"/>
    <s v="First Digital"/>
    <s v="Format5"/>
    <x v="12"/>
    <n v="157668"/>
    <n v="107952"/>
    <n v="96638"/>
    <n v="14940"/>
    <n v="1441.5900799481201"/>
    <n v="14.917424615038804"/>
    <n v="9.6491973222765731E-2"/>
    <s v="2014-09-03"/>
    <x v="14"/>
  </r>
  <r>
    <s v="2014-09-03-15"/>
    <s v="First Digital"/>
    <s v="Format5"/>
    <x v="13"/>
    <n v="246033"/>
    <n v="141668"/>
    <n v="120608"/>
    <n v="13523"/>
    <n v="1275.8844986466299"/>
    <n v="10.578771712047542"/>
    <n v="9.4349219747587809E-2"/>
    <s v="2014-09-03"/>
    <x v="17"/>
  </r>
  <r>
    <s v="2014-09-03-16"/>
    <s v="Super Brains"/>
    <s v="Format5"/>
    <x v="0"/>
    <n v="363626"/>
    <n v="194170"/>
    <n v="167023"/>
    <n v="18595"/>
    <n v="1681.5112010913799"/>
    <n v="10.067542800041791"/>
    <n v="9.0428136654551225E-2"/>
    <s v="2014-09-03"/>
    <x v="18"/>
  </r>
  <r>
    <s v="2014-09-03-08"/>
    <s v="First Digital"/>
    <s v="Format4"/>
    <x v="0"/>
    <n v="21332"/>
    <n v="11121"/>
    <n v="4105"/>
    <n v="262"/>
    <n v="58.043259633269798"/>
    <n v="14.139649118945139"/>
    <n v="0.22153915890560991"/>
    <s v="2014-09-03"/>
    <x v="14"/>
  </r>
  <r>
    <s v="2014-09-03-15"/>
    <s v="First Digital"/>
    <s v="Format4"/>
    <x v="1"/>
    <n v="30659"/>
    <n v="14245"/>
    <n v="3309"/>
    <n v="241"/>
    <n v="36.336581111267698"/>
    <n v="10.98113663078504"/>
    <n v="0.15077419548243859"/>
    <s v="2014-09-03"/>
    <x v="17"/>
  </r>
  <r>
    <s v="2014-09-02-20"/>
    <s v="First Digital"/>
    <s v="Format3"/>
    <x v="11"/>
    <n v="2761359"/>
    <n v="1485353"/>
    <n v="1399671"/>
    <n v="6712"/>
    <n v="2034.76709031317"/>
    <n v="1.453746694982728"/>
    <n v="0.30315361893819576"/>
    <s v="2014-09-02"/>
    <x v="6"/>
  </r>
  <r>
    <s v="2014-09-03-07"/>
    <s v="First Digital"/>
    <s v="Format5"/>
    <x v="1"/>
    <n v="163986"/>
    <n v="96348"/>
    <n v="85415"/>
    <n v="10584"/>
    <n v="1105.5788227116"/>
    <n v="12.943614385196978"/>
    <n v="0.10445756072482992"/>
    <s v="2014-09-03"/>
    <x v="19"/>
  </r>
  <r>
    <s v="2014-09-03-01"/>
    <s v="Data Monsters"/>
    <s v="Format1"/>
    <x v="2"/>
    <n v="1870873"/>
    <n v="1251943"/>
    <n v="1222945"/>
    <n v="2612"/>
    <n v="1961.2293036405299"/>
    <n v="1.6036937913320142"/>
    <n v="0.75085348531413854"/>
    <s v="2014-09-03"/>
    <x v="22"/>
  </r>
  <r>
    <s v="2014-09-02-23"/>
    <s v="AUSUSA"/>
    <s v="Format5"/>
    <x v="2"/>
    <n v="239099"/>
    <n v="81282"/>
    <n v="72223"/>
    <n v="10067"/>
    <n v="542.04442161186296"/>
    <n v="7.5051496283990273"/>
    <n v="5.3843689441925392E-2"/>
    <s v="2014-09-02"/>
    <x v="21"/>
  </r>
  <r>
    <s v="2014-09-03-03"/>
    <s v="First Digital"/>
    <s v="Format4"/>
    <x v="2"/>
    <n v="100936"/>
    <n v="78750"/>
    <n v="66046"/>
    <n v="9748"/>
    <n v="1364.3648217371001"/>
    <n v="20.657796410639556"/>
    <n v="0.13996356398616128"/>
    <s v="2014-09-03"/>
    <x v="23"/>
  </r>
  <r>
    <s v="2014-09-03-01"/>
    <s v="Internet Geeks"/>
    <s v="Format5"/>
    <x v="3"/>
    <n v="58591"/>
    <n v="38240"/>
    <n v="34317"/>
    <n v="4429"/>
    <n v="429.14182958852302"/>
    <n v="12.505225677900837"/>
    <n v="9.6893616976410704E-2"/>
    <s v="2014-09-03"/>
    <x v="22"/>
  </r>
  <r>
    <s v="2014-09-03-14"/>
    <s v="First Digital"/>
    <s v="Format5"/>
    <x v="4"/>
    <n v="169743"/>
    <n v="111912"/>
    <n v="95774"/>
    <n v="11803"/>
    <n v="1180.65233733424"/>
    <n v="12.327482796314657"/>
    <n v="0.1000298515067559"/>
    <s v="2014-09-03"/>
    <x v="9"/>
  </r>
  <r>
    <s v="2014-09-03-05"/>
    <s v="First Digital"/>
    <s v="Format4"/>
    <x v="3"/>
    <n v="65835"/>
    <n v="48960"/>
    <n v="40049"/>
    <n v="5614"/>
    <n v="844.42590958937103"/>
    <n v="21.08481883665937"/>
    <n v="0.15041430523501442"/>
    <s v="2014-09-03"/>
    <x v="20"/>
  </r>
  <r>
    <s v="2014-09-02-17"/>
    <s v="First Digital"/>
    <s v="Format5"/>
    <x v="5"/>
    <n v="405373"/>
    <n v="210199"/>
    <n v="175166"/>
    <n v="20077"/>
    <n v="1768.35584498353"/>
    <n v="10.095314415945618"/>
    <n v="8.8078689295389256E-2"/>
    <s v="2014-09-02"/>
    <x v="7"/>
  </r>
  <r>
    <s v="2014-09-03-07"/>
    <s v="Data Monsters"/>
    <s v="Format4"/>
    <x v="4"/>
    <n v="17742"/>
    <n v="9110"/>
    <n v="3574"/>
    <n v="258"/>
    <n v="60.222591555999998"/>
    <n v="16.850193496362618"/>
    <n v="0.23342089750387596"/>
    <s v="2014-09-03"/>
    <x v="19"/>
  </r>
  <r>
    <s v="2014-09-03-02"/>
    <s v="Super Brains"/>
    <s v="Format6"/>
    <x v="5"/>
    <n v="796004"/>
    <n v="388449"/>
    <n v="366595"/>
    <n v="1056"/>
    <n v="577.73524405597004"/>
    <n v="1.5759496012110641"/>
    <n v="0.54709776899239593"/>
    <s v="2014-09-03"/>
    <x v="13"/>
  </r>
  <r>
    <s v="2014-09-03-04"/>
    <s v="First Digital"/>
    <s v="Format1"/>
    <x v="3"/>
    <n v="375903"/>
    <n v="229197"/>
    <n v="225066"/>
    <n v="455"/>
    <n v="425.97684084953198"/>
    <n v="1.892675219044778"/>
    <n v="0.93621283703193847"/>
    <s v="2014-09-03"/>
    <x v="10"/>
  </r>
  <r>
    <s v="2014-09-02-21"/>
    <s v="Internet Geeks"/>
    <s v="Format5"/>
    <x v="6"/>
    <n v="598921"/>
    <n v="224381"/>
    <n v="189851"/>
    <n v="21309"/>
    <n v="1429.71179094278"/>
    <n v="7.5307045574833946"/>
    <n v="6.7094269601707265E-2"/>
    <s v="2014-09-02"/>
    <x v="12"/>
  </r>
  <r>
    <s v="2014-09-02-22"/>
    <s v="Super Brains"/>
    <s v="Format5"/>
    <x v="7"/>
    <n v="382296"/>
    <n v="134779"/>
    <n v="118932"/>
    <n v="16693"/>
    <n v="878.88673659106405"/>
    <n v="7.3898255859740356"/>
    <n v="5.2650017168337872E-2"/>
    <s v="2014-09-02"/>
    <x v="4"/>
  </r>
  <r>
    <s v="2014-09-03-03"/>
    <s v="First Digital"/>
    <s v="Format1"/>
    <x v="4"/>
    <n v="387899"/>
    <n v="242497"/>
    <n v="238348"/>
    <n v="464"/>
    <n v="450.97044473487603"/>
    <n v="1.892067249294628"/>
    <n v="0.9719190619286121"/>
    <s v="2014-09-03"/>
    <x v="23"/>
  </r>
  <r>
    <s v="2014-09-03-01"/>
    <s v="L7 Media"/>
    <s v="Format4"/>
    <x v="5"/>
    <n v="12018"/>
    <n v="5745"/>
    <n v="1630"/>
    <n v="118"/>
    <n v="17.647807629374601"/>
    <n v="10.826875846242087"/>
    <n v="0.14955769177436101"/>
    <s v="2014-09-03"/>
    <x v="22"/>
  </r>
  <r>
    <s v="2014-09-03-09"/>
    <s v="First Digital"/>
    <s v="Format5"/>
    <x v="8"/>
    <n v="170712"/>
    <n v="111761"/>
    <n v="95581"/>
    <n v="12304"/>
    <n v="1371.41727576313"/>
    <n v="14.34822062714483"/>
    <n v="0.11146109198334932"/>
    <s v="2014-09-03"/>
    <x v="11"/>
  </r>
  <r>
    <s v="2014-09-03-01"/>
    <s v="First Digital"/>
    <s v="Format4"/>
    <x v="6"/>
    <n v="269994"/>
    <n v="194274"/>
    <n v="163193"/>
    <n v="23498"/>
    <n v="2949.8987804511999"/>
    <n v="18.076135498772615"/>
    <n v="0.12553829178871392"/>
    <s v="2014-09-03"/>
    <x v="22"/>
  </r>
  <r>
    <s v="2014-09-03-11"/>
    <s v="Data Monsters"/>
    <s v="Format5"/>
    <x v="9"/>
    <n v="167360"/>
    <n v="108138"/>
    <n v="93029"/>
    <n v="11574"/>
    <n v="1202.0611479548299"/>
    <n v="12.921359446568596"/>
    <n v="0.10385874787928373"/>
    <s v="2014-09-03"/>
    <x v="16"/>
  </r>
  <r>
    <s v="2014-09-03-04"/>
    <s v="Internet Geeks"/>
    <s v="Format4"/>
    <x v="7"/>
    <n v="74978"/>
    <n v="54680"/>
    <n v="46231"/>
    <n v="6930"/>
    <n v="1008.71297591826"/>
    <n v="21.818973760426118"/>
    <n v="0.1455574279824329"/>
    <s v="2014-09-03"/>
    <x v="10"/>
  </r>
  <r>
    <s v="2014-09-03-02"/>
    <s v="First Digital"/>
    <s v="Format3"/>
    <x v="12"/>
    <n v="261821"/>
    <n v="198835"/>
    <n v="193049"/>
    <n v="288"/>
    <n v="221.39121923232199"/>
    <n v="1.1468136029314939"/>
    <n v="0.76871951122334026"/>
    <s v="2014-09-03"/>
    <x v="13"/>
  </r>
  <r>
    <s v="2014-09-03-13"/>
    <s v="First Digital"/>
    <s v="Format3"/>
    <x v="13"/>
    <n v="750028"/>
    <n v="418117"/>
    <n v="395434"/>
    <n v="1999"/>
    <n v="866.01424915216205"/>
    <n v="2.1900348709320947"/>
    <n v="0.43322373644430318"/>
    <s v="2014-09-03"/>
    <x v="1"/>
  </r>
  <r>
    <s v="2014-09-03-07"/>
    <s v="First Digital"/>
    <s v="Format4"/>
    <x v="8"/>
    <n v="23333"/>
    <n v="11688"/>
    <n v="4698"/>
    <n v="232"/>
    <n v="54.956564817518"/>
    <n v="11.697863945831843"/>
    <n v="0.23688174490309483"/>
    <s v="2014-09-03"/>
    <x v="19"/>
  </r>
  <r>
    <s v="2014-09-03-03"/>
    <s v="Super Brains"/>
    <s v="Format5"/>
    <x v="10"/>
    <n v="49839"/>
    <n v="29771"/>
    <n v="26625"/>
    <n v="2809"/>
    <n v="323.39360539272599"/>
    <n v="12.146238700196282"/>
    <n v="0.11512766300915842"/>
    <s v="2014-09-03"/>
    <x v="23"/>
  </r>
  <r>
    <s v="2014-09-03-00"/>
    <s v="First Digital"/>
    <s v="Format4"/>
    <x v="9"/>
    <n v="18731"/>
    <n v="11117"/>
    <n v="3102"/>
    <n v="192"/>
    <n v="31.294444966"/>
    <n v="10.088473554480981"/>
    <n v="0.16299190086458334"/>
    <s v="2014-09-03"/>
    <x v="8"/>
  </r>
  <r>
    <s v="2014-09-03-12"/>
    <s v="First Digital"/>
    <s v="Format4"/>
    <x v="10"/>
    <n v="17462"/>
    <n v="9539"/>
    <n v="2825"/>
    <n v="356"/>
    <n v="41.588832519184898"/>
    <n v="14.72171062626014"/>
    <n v="0.11682256325613735"/>
    <s v="2014-09-03"/>
    <x v="5"/>
  </r>
  <r>
    <s v="2014-09-03-03"/>
    <s v="Super Brains"/>
    <s v="Format3"/>
    <x v="0"/>
    <n v="622704"/>
    <n v="283166"/>
    <n v="265803"/>
    <n v="712"/>
    <n v="353.19000665784898"/>
    <n v="1.3287660660633964"/>
    <n v="0.49605338013742833"/>
    <s v="2014-09-03"/>
    <x v="23"/>
  </r>
  <r>
    <s v="2014-09-03-16"/>
    <s v="First Digital"/>
    <s v="Format6"/>
    <x v="6"/>
    <n v="34182"/>
    <n v="14756"/>
    <n v="4625"/>
    <n v="416"/>
    <n v="48.097594305914697"/>
    <n v="10.399479849927502"/>
    <n v="0.11561921708152571"/>
    <s v="2014-09-03"/>
    <x v="18"/>
  </r>
  <r>
    <s v="2014-09-03-05"/>
    <s v="First Digital"/>
    <s v="Format6"/>
    <x v="7"/>
    <n v="223025"/>
    <n v="170708"/>
    <n v="165242"/>
    <n v="302"/>
    <n v="251.68792178637699"/>
    <n v="1.5231473946477108"/>
    <n v="0.83340371452442708"/>
    <s v="2014-09-03"/>
    <x v="20"/>
  </r>
  <r>
    <s v="2014-09-02-21"/>
    <s v="First Digital"/>
    <s v="Format6"/>
    <x v="8"/>
    <n v="69805"/>
    <n v="26705"/>
    <n v="7599"/>
    <n v="417"/>
    <n v="49.989122633999997"/>
    <n v="6.578381712593762"/>
    <n v="0.11987799192805755"/>
    <s v="2014-09-02"/>
    <x v="12"/>
  </r>
  <r>
    <s v="2014-09-03-13"/>
    <s v="First Digital"/>
    <s v="Format6"/>
    <x v="9"/>
    <n v="17673"/>
    <n v="8732"/>
    <n v="2562"/>
    <n v="277"/>
    <n v="44.391114058309697"/>
    <n v="17.326742411518229"/>
    <n v="0.16025672945238156"/>
    <s v="2014-09-03"/>
    <x v="1"/>
  </r>
  <r>
    <s v="2014-09-03-07"/>
    <s v="Data Monsters"/>
    <s v="Format4"/>
    <x v="11"/>
    <n v="179286"/>
    <n v="134378"/>
    <n v="110502"/>
    <n v="15599"/>
    <n v="1977.29004962967"/>
    <n v="17.893703730517728"/>
    <n v="0.12675748763572472"/>
    <s v="2014-09-03"/>
    <x v="19"/>
  </r>
  <r>
    <s v="2014-09-03-04"/>
    <s v="AUSUSA"/>
    <s v="Format5"/>
    <x v="11"/>
    <n v="15420"/>
    <n v="10151"/>
    <n v="8980"/>
    <n v="1349"/>
    <n v="146.82318984345901"/>
    <n v="16.350021140696992"/>
    <n v="0.10883853954296442"/>
    <s v="2014-09-03"/>
    <x v="10"/>
  </r>
  <r>
    <s v="2014-09-02-17"/>
    <s v="First Digital"/>
    <s v="Format1"/>
    <x v="5"/>
    <n v="1806"/>
    <n v="325"/>
    <n v="323"/>
    <n v="1"/>
    <n v="3.3475044353999898E-4"/>
    <n v="1.0363790821671796E-3"/>
    <n v="3.3475044353999898E-4"/>
    <s v="2014-09-02"/>
    <x v="7"/>
  </r>
  <r>
    <s v="2014-09-02-19"/>
    <s v="Internet Geeks"/>
    <s v="Format4"/>
    <x v="12"/>
    <n v="50005"/>
    <n v="21960"/>
    <n v="6635"/>
    <n v="375"/>
    <n v="65.251457027211401"/>
    <n v="9.8344321065880038"/>
    <n v="0.17400388540589706"/>
    <s v="2014-09-02"/>
    <x v="3"/>
  </r>
  <r>
    <s v="2014-09-03-02"/>
    <s v="First Digital"/>
    <s v="Format7"/>
    <x v="0"/>
    <n v="32979"/>
    <n v="20862"/>
    <n v="18939"/>
    <n v="2430"/>
    <n v="231.49760415364301"/>
    <n v="12.223327744529437"/>
    <n v="9.5266503766931285E-2"/>
    <s v="2014-09-03"/>
    <x v="13"/>
  </r>
  <r>
    <s v="2014-09-03-10"/>
    <s v="First Digital"/>
    <s v="Format4"/>
    <x v="13"/>
    <n v="15616"/>
    <n v="8117"/>
    <n v="2532"/>
    <n v="222"/>
    <n v="42.166176654771498"/>
    <n v="16.653308315470575"/>
    <n v="0.1899377326791509"/>
    <s v="2014-09-03"/>
    <x v="0"/>
  </r>
  <r>
    <s v="2014-09-03-10"/>
    <s v="First Digital"/>
    <s v="Format4"/>
    <x v="0"/>
    <n v="21207"/>
    <n v="11222"/>
    <n v="2845"/>
    <n v="263"/>
    <n v="33.752952379181899"/>
    <n v="11.86395514206745"/>
    <n v="0.12833822197407566"/>
    <s v="2014-09-03"/>
    <x v="0"/>
  </r>
  <r>
    <s v="2014-09-03-01"/>
    <s v="Data Monsters"/>
    <s v="Format3"/>
    <x v="1"/>
    <n v="395231"/>
    <n v="301636"/>
    <n v="293440"/>
    <n v="545"/>
    <n v="411.77926900447198"/>
    <n v="1.4032826779050982"/>
    <n v="0.75555829175132472"/>
    <s v="2014-09-03"/>
    <x v="22"/>
  </r>
  <r>
    <s v="2014-09-03-04"/>
    <s v="Super Brains"/>
    <s v="Format3"/>
    <x v="2"/>
    <n v="190375"/>
    <n v="145147"/>
    <n v="140613"/>
    <n v="164"/>
    <n v="142.459240867143"/>
    <n v="1.0131299443660473"/>
    <n v="0.86865390772648166"/>
    <s v="2014-09-03"/>
    <x v="10"/>
  </r>
  <r>
    <s v="2014-09-03-03"/>
    <s v="First Digital"/>
    <s v="Format7"/>
    <x v="1"/>
    <n v="201824"/>
    <n v="155187"/>
    <n v="150813"/>
    <n v="202"/>
    <n v="173.996505069005"/>
    <n v="1.1537235189871231"/>
    <n v="0.86136883697527222"/>
    <s v="2014-09-03"/>
    <x v="23"/>
  </r>
  <r>
    <s v="2014-09-03-06"/>
    <s v="Internet Geeks"/>
    <s v="Format4"/>
    <x v="1"/>
    <n v="12508"/>
    <n v="5487"/>
    <n v="2125"/>
    <n v="149"/>
    <n v="26.389548365"/>
    <n v="12.418610995294117"/>
    <n v="0.17711106285234898"/>
    <s v="2014-09-03"/>
    <x v="2"/>
  </r>
  <r>
    <s v="2014-09-03-09"/>
    <s v="Super Brains"/>
    <s v="Format7"/>
    <x v="2"/>
    <n v="19538"/>
    <n v="10433"/>
    <n v="2980"/>
    <n v="236"/>
    <n v="45.581209117999997"/>
    <n v="15.29570775771812"/>
    <n v="0.19314071660169491"/>
    <s v="2014-09-03"/>
    <x v="11"/>
  </r>
  <r>
    <s v="2014-09-02-18"/>
    <s v="First Digital"/>
    <s v="Format1"/>
    <x v="6"/>
    <n v="1979"/>
    <n v="384"/>
    <n v="380"/>
    <n v="0"/>
    <n v="0"/>
    <n v="0"/>
    <e v="#DIV/0!"/>
    <s v="2014-09-02"/>
    <x v="15"/>
  </r>
  <r>
    <s v="2014-09-03-08"/>
    <s v="L7 Media"/>
    <s v="Format4"/>
    <x v="2"/>
    <n v="16551"/>
    <n v="9759"/>
    <n v="3528"/>
    <n v="222"/>
    <n v="48.049127719736099"/>
    <n v="13.619367267498895"/>
    <n v="0.2164375122510635"/>
    <s v="2014-09-03"/>
    <x v="14"/>
  </r>
  <r>
    <s v="2014-09-03-04"/>
    <s v="First Digital"/>
    <s v="Format5"/>
    <x v="12"/>
    <n v="35850"/>
    <n v="21351"/>
    <n v="18926"/>
    <n v="2123"/>
    <n v="266.87851612709602"/>
    <n v="14.101157990441511"/>
    <n v="0.12570820354549977"/>
    <s v="2014-09-03"/>
    <x v="10"/>
  </r>
  <r>
    <s v="2014-09-03-16"/>
    <s v="First Digital"/>
    <s v="Format6"/>
    <x v="0"/>
    <n v="1566"/>
    <n v="298"/>
    <n v="297"/>
    <n v="0"/>
    <n v="0"/>
    <n v="0"/>
    <e v="#DIV/0!"/>
    <s v="2014-09-03"/>
    <x v="18"/>
  </r>
  <r>
    <s v="2014-09-03-12"/>
    <s v="Data Monsters"/>
    <s v="Format6"/>
    <x v="1"/>
    <n v="25302"/>
    <n v="12947"/>
    <n v="2794"/>
    <n v="244"/>
    <n v="32.906051345926699"/>
    <n v="11.777398477425447"/>
    <n v="0.13486086617183074"/>
    <s v="2014-09-03"/>
    <x v="5"/>
  </r>
  <r>
    <s v="2014-09-02-17"/>
    <s v="Internet Geeks"/>
    <s v="Format6"/>
    <x v="2"/>
    <n v="38626"/>
    <n v="18230"/>
    <n v="5980"/>
    <n v="358"/>
    <n v="69.341229853933598"/>
    <n v="11.595523386945416"/>
    <n v="0.19369058618417206"/>
    <s v="2014-09-02"/>
    <x v="7"/>
  </r>
  <r>
    <s v="2014-09-03-06"/>
    <s v="First Digital"/>
    <s v="Format6"/>
    <x v="3"/>
    <n v="82652"/>
    <n v="54483"/>
    <n v="49308"/>
    <n v="7637"/>
    <n v="718.58049319281599"/>
    <n v="14.573304396706741"/>
    <n v="9.4091985490744531E-2"/>
    <s v="2014-09-03"/>
    <x v="2"/>
  </r>
  <r>
    <s v="2014-09-03-09"/>
    <s v="First Digital"/>
    <s v="Format6"/>
    <x v="4"/>
    <n v="15237"/>
    <n v="9255"/>
    <n v="3091"/>
    <n v="268"/>
    <n v="54.6351774070625"/>
    <n v="17.675566938551437"/>
    <n v="0.20386260226515859"/>
    <s v="2014-09-03"/>
    <x v="11"/>
  </r>
  <r>
    <s v="2014-09-03-02"/>
    <s v="First Digital"/>
    <s v="Format1"/>
    <x v="7"/>
    <n v="643"/>
    <n v="103"/>
    <n v="102"/>
    <n v="0"/>
    <n v="0"/>
    <n v="0"/>
    <e v="#DIV/0!"/>
    <s v="2014-09-03"/>
    <x v="13"/>
  </r>
  <r>
    <s v="2014-09-02-21"/>
    <s v="Super Brains"/>
    <s v="Format4"/>
    <x v="3"/>
    <n v="41472"/>
    <n v="19003"/>
    <n v="5194"/>
    <n v="402"/>
    <n v="52.383431637667499"/>
    <n v="10.085373823193589"/>
    <n v="0.13030704387479478"/>
    <s v="2014-09-02"/>
    <x v="12"/>
  </r>
  <r>
    <s v="2014-09-03-11"/>
    <s v="First Digital"/>
    <s v="Format4"/>
    <x v="4"/>
    <n v="23100"/>
    <n v="12074"/>
    <n v="2720"/>
    <n v="224"/>
    <n v="32.385947487520703"/>
    <n v="11.906598341000258"/>
    <n v="0.14458012271214599"/>
    <s v="2014-09-03"/>
    <x v="16"/>
  </r>
  <r>
    <s v="2014-09-03-14"/>
    <s v="First Digital"/>
    <s v="Format4"/>
    <x v="5"/>
    <n v="18802"/>
    <n v="9115"/>
    <n v="2407"/>
    <n v="219"/>
    <n v="39.630159778623799"/>
    <n v="16.464544984887329"/>
    <n v="0.18095963369234611"/>
    <s v="2014-09-03"/>
    <x v="9"/>
  </r>
  <r>
    <s v="2014-09-02-23"/>
    <s v="Super Brains"/>
    <s v="Format4"/>
    <x v="6"/>
    <n v="32315"/>
    <n v="12131"/>
    <n v="4277"/>
    <n v="369"/>
    <n v="36.4675626606411"/>
    <n v="8.5264350387283372"/>
    <n v="9.8828083091168292E-2"/>
    <s v="2014-09-02"/>
    <x v="21"/>
  </r>
  <r>
    <s v="2014-09-02-22"/>
    <s v="First Digital"/>
    <s v="Format4"/>
    <x v="7"/>
    <n v="54382"/>
    <n v="21234"/>
    <n v="7232"/>
    <n v="369"/>
    <n v="43.143795470238103"/>
    <n v="5.9656796833846935"/>
    <n v="0.11692085493289459"/>
    <s v="2014-09-02"/>
    <x v="4"/>
  </r>
  <r>
    <s v="2014-09-03-14"/>
    <s v="First Digital"/>
    <s v="Format4"/>
    <x v="8"/>
    <n v="25879"/>
    <n v="13309"/>
    <n v="2638"/>
    <n v="229"/>
    <n v="39.002038317523898"/>
    <n v="14.784699892920356"/>
    <n v="0.17031457780578121"/>
    <s v="2014-09-03"/>
    <x v="9"/>
  </r>
  <r>
    <s v="2014-09-03-05"/>
    <s v="First Digital"/>
    <s v="Format7"/>
    <x v="3"/>
    <n v="4050"/>
    <n v="2241"/>
    <n v="796"/>
    <n v="81"/>
    <n v="7.3539589249999899"/>
    <n v="9.2386418655778755"/>
    <n v="9.0789616358024572E-2"/>
    <s v="2014-09-03"/>
    <x v="20"/>
  </r>
  <r>
    <s v="2014-09-03-02"/>
    <s v="First Digital"/>
    <s v="Format4"/>
    <x v="9"/>
    <n v="2756"/>
    <n v="1399"/>
    <n v="507"/>
    <n v="62"/>
    <n v="6.51662840598014"/>
    <n v="12.853310465444062"/>
    <n v="0.10510690977387323"/>
    <s v="2014-09-03"/>
    <x v="13"/>
  </r>
  <r>
    <s v="2014-09-03-06"/>
    <s v="Data Monsters"/>
    <s v="Format7"/>
    <x v="4"/>
    <n v="9823"/>
    <n v="3910"/>
    <n v="1468"/>
    <n v="117"/>
    <n v="22.736152981301"/>
    <n v="15.487842630314033"/>
    <n v="0.19432609385727351"/>
    <s v="2014-09-03"/>
    <x v="2"/>
  </r>
  <r>
    <s v="2014-09-02-23"/>
    <s v="AUSUSA"/>
    <s v="Format4"/>
    <x v="10"/>
    <n v="17493"/>
    <n v="7595"/>
    <n v="2256"/>
    <n v="164"/>
    <n v="16.8541198920644"/>
    <n v="7.470797824496632"/>
    <n v="0.10276902373210001"/>
    <s v="2014-09-02"/>
    <x v="21"/>
  </r>
  <r>
    <s v="2014-09-03-03"/>
    <s v="First Digital"/>
    <s v="Format5"/>
    <x v="13"/>
    <n v="20973"/>
    <n v="13429"/>
    <n v="11800"/>
    <n v="1562"/>
    <n v="163.18420386565899"/>
    <n v="13.829169819123642"/>
    <n v="0.10447132129683674"/>
    <s v="2014-09-03"/>
    <x v="23"/>
  </r>
  <r>
    <s v="2014-09-02-22"/>
    <s v="Internet Geeks"/>
    <s v="Format4"/>
    <x v="11"/>
    <n v="30098"/>
    <n v="13966"/>
    <n v="4120"/>
    <n v="292"/>
    <n v="34.878407155163302"/>
    <n v="8.4656328046512872"/>
    <n v="0.11944659984644966"/>
    <s v="2014-09-02"/>
    <x v="4"/>
  </r>
  <r>
    <s v="2014-09-03-05"/>
    <s v="First Digital"/>
    <s v="Format5"/>
    <x v="0"/>
    <n v="21931"/>
    <n v="14659"/>
    <n v="13287"/>
    <n v="2020"/>
    <n v="230.137325589065"/>
    <n v="17.320488115380822"/>
    <n v="0.11392936910349752"/>
    <s v="2014-09-03"/>
    <x v="20"/>
  </r>
  <r>
    <s v="2014-09-03-11"/>
    <s v="First Digital"/>
    <s v="Format4"/>
    <x v="12"/>
    <n v="17959"/>
    <n v="9216"/>
    <n v="3022"/>
    <n v="295"/>
    <n v="42.212914864769303"/>
    <n v="13.968535693173166"/>
    <n v="0.14309462666023492"/>
    <s v="2014-09-03"/>
    <x v="16"/>
  </r>
  <r>
    <s v="2014-09-03-15"/>
    <s v="First Digital"/>
    <s v="Format4"/>
    <x v="13"/>
    <n v="21661"/>
    <n v="10210"/>
    <n v="2799"/>
    <n v="240"/>
    <n v="33.560423246314002"/>
    <n v="11.990147640698108"/>
    <n v="0.13983509685964168"/>
    <s v="2014-09-03"/>
    <x v="17"/>
  </r>
  <r>
    <s v="2014-09-03-13"/>
    <s v="Data Monsters"/>
    <s v="Format1"/>
    <x v="8"/>
    <n v="1550"/>
    <n v="347"/>
    <n v="345"/>
    <n v="0"/>
    <n v="0"/>
    <n v="0"/>
    <e v="#DIV/0!"/>
    <s v="2014-09-03"/>
    <x v="1"/>
  </r>
  <r>
    <s v="2014-09-02-22"/>
    <s v="Super Brains"/>
    <s v="Format1"/>
    <x v="9"/>
    <n v="2641"/>
    <n v="493"/>
    <n v="491"/>
    <n v="0"/>
    <n v="0"/>
    <n v="0"/>
    <e v="#DIV/0!"/>
    <s v="2014-09-02"/>
    <x v="4"/>
  </r>
  <r>
    <s v="2014-09-03-03"/>
    <s v="First Digital"/>
    <s v="Format1"/>
    <x v="10"/>
    <n v="469"/>
    <n v="104"/>
    <n v="103"/>
    <n v="0"/>
    <n v="0"/>
    <n v="0"/>
    <e v="#DIV/0!"/>
    <s v="2014-09-03"/>
    <x v="23"/>
  </r>
  <r>
    <s v="2014-09-01-22"/>
    <s v="Internet Geeks"/>
    <s v="Format3"/>
    <x v="3"/>
    <n v="2027395"/>
    <n v="1080586"/>
    <n v="1019429"/>
    <n v="3624"/>
    <n v="1040.6529657026199"/>
    <n v="1.0208194643301494"/>
    <n v="0.28715589561330573"/>
    <s v="2014-09-01"/>
    <x v="4"/>
  </r>
  <r>
    <s v="2014-09-01-20"/>
    <s v="Super Brains"/>
    <s v="Format3"/>
    <x v="4"/>
    <n v="4343241"/>
    <n v="1407463"/>
    <n v="1317420"/>
    <n v="8351"/>
    <n v="1858.8449595382001"/>
    <n v="1.4109736906515766"/>
    <n v="0.22258950539315053"/>
    <s v="2014-09-01"/>
    <x v="6"/>
  </r>
  <r>
    <s v="2014-09-01-23"/>
    <s v="First Digital"/>
    <s v="Format7"/>
    <x v="5"/>
    <n v="4204697"/>
    <n v="2220001"/>
    <n v="2196228"/>
    <n v="5071"/>
    <n v="2684.9204730589699"/>
    <n v="1.2225144534442554"/>
    <n v="0.52946568192841059"/>
    <s v="2014-09-01"/>
    <x v="21"/>
  </r>
  <r>
    <s v="2014-09-02-15"/>
    <s v="L7 Media"/>
    <s v="Format1"/>
    <x v="11"/>
    <n v="4765651"/>
    <n v="2923939"/>
    <n v="2872484"/>
    <n v="6342"/>
    <n v="3836.1728673027301"/>
    <n v="1.3354897250263988"/>
    <n v="0.60488376967876534"/>
    <s v="2014-09-02"/>
    <x v="17"/>
  </r>
  <r>
    <s v="2014-09-02-07"/>
    <s v="First Digital"/>
    <s v="Format2"/>
    <x v="9"/>
    <n v="7943682"/>
    <n v="4567302"/>
    <n v="4427205"/>
    <n v="7735"/>
    <n v="9576.0244033072195"/>
    <n v="2.1629954798359732"/>
    <n v="1.2380122046938875"/>
    <s v="2014-09-02"/>
    <x v="19"/>
  </r>
  <r>
    <s v="2014-09-02-10"/>
    <s v="First Digital"/>
    <s v="Format2"/>
    <x v="10"/>
    <n v="20896498"/>
    <n v="11386729"/>
    <n v="11049466"/>
    <n v="21792"/>
    <n v="19973.881945102799"/>
    <n v="1.8076784837477937"/>
    <n v="0.91656947251756604"/>
    <s v="2014-09-02"/>
    <x v="0"/>
  </r>
  <r>
    <s v="2014-09-01-18"/>
    <s v="Data Monsters"/>
    <s v="Format2"/>
    <x v="11"/>
    <n v="23639731"/>
    <n v="12997405"/>
    <n v="12518852"/>
    <n v="23925"/>
    <n v="17154.808272775801"/>
    <n v="1.3703180030226254"/>
    <n v="0.71702437921737938"/>
    <s v="2014-09-01"/>
    <x v="15"/>
  </r>
  <r>
    <s v="2014-09-01-19"/>
    <s v="Internet Geeks"/>
    <s v="Format2"/>
    <x v="12"/>
    <n v="25472825"/>
    <n v="13714728"/>
    <n v="13225945"/>
    <n v="24807"/>
    <n v="18024.505952656"/>
    <n v="1.3628142225493907"/>
    <n v="0.72658950911662035"/>
    <s v="2014-09-01"/>
    <x v="3"/>
  </r>
  <r>
    <s v="2014-09-02-00"/>
    <s v="First Digital"/>
    <s v="Format1"/>
    <x v="12"/>
    <n v="3321262"/>
    <n v="2161132"/>
    <n v="2120195"/>
    <n v="4363"/>
    <n v="2878.0675716252899"/>
    <n v="1.3574541830469791"/>
    <n v="0.65965335127785696"/>
    <s v="2014-09-02"/>
    <x v="8"/>
  </r>
  <r>
    <s v="2014-09-02-16"/>
    <s v="First Digital"/>
    <s v="Format3"/>
    <x v="5"/>
    <n v="1576344"/>
    <n v="971120"/>
    <n v="929742"/>
    <n v="5153"/>
    <n v="1898.0631107669501"/>
    <n v="2.0414944261601069"/>
    <n v="0.36834137604637107"/>
    <s v="2014-09-02"/>
    <x v="18"/>
  </r>
  <r>
    <s v="2014-09-01-21"/>
    <s v="First Digital"/>
    <s v="Format3"/>
    <x v="6"/>
    <n v="4447657"/>
    <n v="1484803"/>
    <n v="1397802"/>
    <n v="7697"/>
    <n v="1658.23080607932"/>
    <n v="1.1863130873180323"/>
    <n v="0.21543858725208784"/>
    <s v="2014-09-01"/>
    <x v="12"/>
  </r>
  <r>
    <s v="2014-09-01-22"/>
    <s v="Super Brains"/>
    <s v="Format3"/>
    <x v="7"/>
    <n v="3890386"/>
    <n v="1296339"/>
    <n v="1219360"/>
    <n v="6303"/>
    <n v="1320.54809607122"/>
    <n v="1.0829845952558885"/>
    <n v="0.20951104173746152"/>
    <s v="2014-09-01"/>
    <x v="4"/>
  </r>
  <r>
    <s v="2014-09-02-05"/>
    <s v="First Digital"/>
    <s v="Format2"/>
    <x v="13"/>
    <n v="2614807"/>
    <n v="1464563"/>
    <n v="1415713"/>
    <n v="1783"/>
    <n v="2483.6993164844598"/>
    <n v="1.7543805252084708"/>
    <n v="1.3929889604511834"/>
    <s v="2014-09-02"/>
    <x v="20"/>
  </r>
  <r>
    <s v="2014-09-02-09"/>
    <s v="First Digital"/>
    <s v="Format2"/>
    <x v="0"/>
    <n v="18284001"/>
    <n v="10014682"/>
    <n v="9721432"/>
    <n v="19198"/>
    <n v="18215.382196687398"/>
    <n v="1.8737344659395239"/>
    <n v="0.94881665781265745"/>
    <s v="2014-09-02"/>
    <x v="11"/>
  </r>
  <r>
    <s v="2014-09-02-00"/>
    <s v="Super Brains"/>
    <s v="Format2"/>
    <x v="1"/>
    <n v="8417833"/>
    <n v="5013512"/>
    <n v="4808491"/>
    <n v="6013"/>
    <n v="6735.4800004990902"/>
    <n v="1.4007471367834712"/>
    <n v="1.1201530019123715"/>
    <s v="2014-09-02"/>
    <x v="8"/>
  </r>
  <r>
    <s v="2014-09-02-13"/>
    <s v="First Digital"/>
    <s v="Format2"/>
    <x v="2"/>
    <n v="25787797"/>
    <n v="13693678"/>
    <n v="13354738"/>
    <n v="24420"/>
    <n v="21792.7013190283"/>
    <n v="1.6318329359234378"/>
    <n v="0.89241201142622029"/>
    <s v="2014-09-02"/>
    <x v="1"/>
  </r>
  <r>
    <s v="2014-09-02-11"/>
    <s v="First Digital"/>
    <s v="Format1"/>
    <x v="13"/>
    <n v="4551242"/>
    <n v="2851434"/>
    <n v="2798190"/>
    <n v="6131"/>
    <n v="3936.2834402694798"/>
    <n v="1.4067248615245855"/>
    <n v="0.64202959391118575"/>
    <s v="2014-09-02"/>
    <x v="16"/>
  </r>
  <r>
    <s v="2014-09-01-22"/>
    <s v="First Digital"/>
    <s v="Format1"/>
    <x v="0"/>
    <n v="6628939"/>
    <n v="3416752"/>
    <n v="3382430"/>
    <n v="8138"/>
    <n v="4404.18421549904"/>
    <n v="1.3020769729156376"/>
    <n v="0.54118754184062912"/>
    <s v="2014-09-01"/>
    <x v="4"/>
  </r>
  <r>
    <s v="2014-09-01-18"/>
    <s v="First Digital"/>
    <s v="Format7"/>
    <x v="6"/>
    <n v="1280878"/>
    <n v="849696"/>
    <n v="711020"/>
    <n v="91592"/>
    <n v="8624.4855613109594"/>
    <n v="12.129736943139378"/>
    <n v="9.4161996258526504E-2"/>
    <s v="2014-09-01"/>
    <x v="15"/>
  </r>
  <r>
    <s v="2014-09-01-20"/>
    <s v="Data Monsters"/>
    <s v="Format4"/>
    <x v="0"/>
    <n v="1410402"/>
    <n v="910274"/>
    <n v="758563"/>
    <n v="93666"/>
    <n v="7335.7639734197601"/>
    <n v="9.6706060978715804"/>
    <n v="7.8318322266561616E-2"/>
    <s v="2014-09-01"/>
    <x v="6"/>
  </r>
  <r>
    <s v="2014-09-02-15"/>
    <s v="AUSUSA"/>
    <s v="Format4"/>
    <x v="1"/>
    <n v="810393"/>
    <n v="572047"/>
    <n v="483870"/>
    <n v="68057"/>
    <n v="7119.7225406524003"/>
    <n v="14.714122678926985"/>
    <n v="0.10461411082845851"/>
    <s v="2014-09-02"/>
    <x v="17"/>
  </r>
  <r>
    <s v="2014-09-01-21"/>
    <s v="First Digital"/>
    <s v="Format4"/>
    <x v="2"/>
    <n v="1276247"/>
    <n v="782247"/>
    <n v="648676"/>
    <n v="79207"/>
    <n v="5668.1357547203297"/>
    <n v="8.7380075025441499"/>
    <n v="7.1561045800501599E-2"/>
    <s v="2014-09-01"/>
    <x v="12"/>
  </r>
  <r>
    <s v="2014-09-01-18"/>
    <s v="Internet Geeks"/>
    <s v="Format3"/>
    <x v="8"/>
    <n v="3456304"/>
    <n v="1270131"/>
    <n v="1186983"/>
    <n v="8168"/>
    <n v="2015.91170636075"/>
    <n v="1.6983492656261716"/>
    <n v="0.24680603652800565"/>
    <s v="2014-09-01"/>
    <x v="15"/>
  </r>
  <r>
    <s v="2014-09-01-23"/>
    <s v="First Digital"/>
    <s v="Format2"/>
    <x v="3"/>
    <n v="14428666"/>
    <n v="7885420"/>
    <n v="7535788"/>
    <n v="10912"/>
    <n v="8614.6106385834191"/>
    <n v="1.1431598976223083"/>
    <n v="0.78946211863850979"/>
    <s v="2014-09-01"/>
    <x v="21"/>
  </r>
  <r>
    <s v="2014-09-02-11"/>
    <s v="First Digital"/>
    <s v="Format3"/>
    <x v="9"/>
    <n v="900116"/>
    <n v="568132"/>
    <n v="543838"/>
    <n v="3063"/>
    <n v="1423.03449530852"/>
    <n v="2.6166514574349717"/>
    <n v="0.46458847381930135"/>
    <s v="2014-09-02"/>
    <x v="16"/>
  </r>
  <r>
    <s v="2014-09-02-08"/>
    <s v="First Digital"/>
    <s v="Format6"/>
    <x v="5"/>
    <n v="2125827"/>
    <n v="1051991"/>
    <n v="989956"/>
    <n v="5289"/>
    <n v="2134.7026839722198"/>
    <n v="2.1563611756201486"/>
    <n v="0.40361177613390431"/>
    <s v="2014-09-02"/>
    <x v="14"/>
  </r>
  <r>
    <s v="2014-09-02-14"/>
    <s v="Data Monsters"/>
    <s v="Format6"/>
    <x v="6"/>
    <n v="2048213"/>
    <n v="930644"/>
    <n v="869775"/>
    <n v="4571"/>
    <n v="1579.9720743708399"/>
    <n v="1.8165296477489465"/>
    <n v="0.34565129607762851"/>
    <s v="2014-09-02"/>
    <x v="9"/>
  </r>
  <r>
    <s v="2014-09-01-21"/>
    <s v="Super Brains"/>
    <s v="Format6"/>
    <x v="7"/>
    <n v="8992785"/>
    <n v="5281191"/>
    <n v="5199365"/>
    <n v="11528"/>
    <n v="5279.0468941204899"/>
    <n v="1.0153253126334638"/>
    <n v="0.45793258970510842"/>
    <s v="2014-09-01"/>
    <x v="12"/>
  </r>
  <r>
    <s v="2014-09-01-22"/>
    <s v="First Digital"/>
    <s v="Format6"/>
    <x v="8"/>
    <n v="21006636"/>
    <n v="11150954"/>
    <n v="10696307"/>
    <n v="17015"/>
    <n v="12697.0950448928"/>
    <n v="1.1870540967917991"/>
    <n v="0.74622950601779603"/>
    <s v="2014-09-01"/>
    <x v="4"/>
  </r>
  <r>
    <s v="2014-09-02-01"/>
    <s v="Internet Geeks"/>
    <s v="Format2"/>
    <x v="4"/>
    <n v="4988063"/>
    <n v="2977181"/>
    <n v="2857373"/>
    <n v="3520"/>
    <n v="4191.1985165966698"/>
    <n v="1.466801329961706"/>
    <n v="1.1906813967604175"/>
    <s v="2014-09-02"/>
    <x v="22"/>
  </r>
  <r>
    <s v="2014-09-02-02"/>
    <s v="Super Brains"/>
    <s v="Format1"/>
    <x v="1"/>
    <n v="1176306"/>
    <n v="791310"/>
    <n v="769413"/>
    <n v="1718"/>
    <n v="1180.5039496545601"/>
    <n v="1.5342916608564712"/>
    <n v="0.68713850387343423"/>
    <s v="2014-09-02"/>
    <x v="13"/>
  </r>
  <r>
    <s v="2014-09-02-09"/>
    <s v="First Digital"/>
    <s v="Format1"/>
    <x v="2"/>
    <n v="2486496"/>
    <n v="1493354"/>
    <n v="1475229"/>
    <n v="3540"/>
    <n v="2808.6257234346499"/>
    <n v="1.9038574509006059"/>
    <n v="0.79339709701543781"/>
    <s v="2014-09-02"/>
    <x v="11"/>
  </r>
  <r>
    <s v="2014-09-01-17"/>
    <s v="L7 Media"/>
    <s v="Format2"/>
    <x v="5"/>
    <n v="25149562"/>
    <n v="13809943"/>
    <n v="13309608"/>
    <n v="25882"/>
    <n v="19379.1111560055"/>
    <n v="1.456024186137225"/>
    <n v="0.74874859578106401"/>
    <s v="2014-09-01"/>
    <x v="7"/>
  </r>
  <r>
    <s v="2014-09-02-07"/>
    <s v="First Digital"/>
    <s v="Format5"/>
    <x v="1"/>
    <n v="176755"/>
    <n v="119028"/>
    <n v="107226"/>
    <n v="16235"/>
    <n v="1500.68081614217"/>
    <n v="13.99549378081967"/>
    <n v="9.2434913220952875E-2"/>
    <s v="2014-09-02"/>
    <x v="19"/>
  </r>
  <r>
    <s v="2014-09-01-23"/>
    <s v="First Digital"/>
    <s v="Format5"/>
    <x v="2"/>
    <n v="444146"/>
    <n v="106646"/>
    <n v="94510"/>
    <n v="10580"/>
    <n v="573.782429637772"/>
    <n v="6.071129294654237"/>
    <n v="5.4232743822095655E-2"/>
    <s v="2014-09-01"/>
    <x v="21"/>
  </r>
  <r>
    <s v="2014-09-02-16"/>
    <s v="Data Monsters"/>
    <s v="Format7"/>
    <x v="7"/>
    <n v="409257"/>
    <n v="216029"/>
    <n v="189574"/>
    <n v="24563"/>
    <n v="1905.61652608794"/>
    <n v="10.052098526633081"/>
    <n v="7.7580772954766924E-2"/>
    <s v="2014-09-02"/>
    <x v="18"/>
  </r>
  <r>
    <s v="2014-09-02-14"/>
    <s v="Internet Geeks"/>
    <s v="Format4"/>
    <x v="3"/>
    <n v="704659"/>
    <n v="523072"/>
    <n v="438576"/>
    <n v="62946"/>
    <n v="7039.8345101897403"/>
    <n v="16.051572612705073"/>
    <n v="0.11183926715263465"/>
    <s v="2014-09-02"/>
    <x v="9"/>
  </r>
  <r>
    <s v="2014-09-01-19"/>
    <s v="First Digital"/>
    <s v="Format3"/>
    <x v="10"/>
    <n v="2548977"/>
    <n v="1331006"/>
    <n v="1259441"/>
    <n v="6977"/>
    <n v="2194.8584441965199"/>
    <n v="1.7427243072097223"/>
    <n v="0.314584842223953"/>
    <s v="2014-09-01"/>
    <x v="3"/>
  </r>
  <r>
    <s v="2014-09-01-23"/>
    <s v="First Digital"/>
    <s v="Format3"/>
    <x v="11"/>
    <n v="2884186"/>
    <n v="965811"/>
    <n v="908771"/>
    <n v="4096"/>
    <n v="911.69644120973203"/>
    <n v="1.0032191181383783"/>
    <n v="0.22258213896721973"/>
    <s v="2014-09-01"/>
    <x v="21"/>
  </r>
  <r>
    <s v="2014-09-02-03"/>
    <s v="First Digital"/>
    <s v="Format1"/>
    <x v="3"/>
    <n v="860992"/>
    <n v="577412"/>
    <n v="554338"/>
    <n v="1357"/>
    <n v="925.212320192584"/>
    <n v="1.6690400445081954"/>
    <n v="0.68180716300116728"/>
    <s v="2014-09-02"/>
    <x v="23"/>
  </r>
  <r>
    <s v="2014-09-02-01"/>
    <s v="Super Brains"/>
    <s v="Format1"/>
    <x v="4"/>
    <n v="1109162"/>
    <n v="671210"/>
    <n v="664409"/>
    <n v="1199"/>
    <n v="927.30963957858603"/>
    <n v="1.3956909668270387"/>
    <n v="0.773402535094734"/>
    <s v="2014-09-02"/>
    <x v="22"/>
  </r>
  <r>
    <s v="2014-09-01-19"/>
    <s v="First Digital"/>
    <s v="Format1"/>
    <x v="5"/>
    <n v="6678031"/>
    <n v="3472364"/>
    <n v="3433153"/>
    <n v="8780"/>
    <n v="5219.7992430694003"/>
    <n v="1.5204097350363939"/>
    <n v="0.59451016435870163"/>
    <s v="2014-09-01"/>
    <x v="3"/>
  </r>
  <r>
    <s v="2014-09-02-11"/>
    <s v="First Digital"/>
    <s v="Format2"/>
    <x v="6"/>
    <n v="22652794"/>
    <n v="12088814"/>
    <n v="11747104"/>
    <n v="23113"/>
    <n v="20238.640398336302"/>
    <n v="1.7228621112349309"/>
    <n v="0.87563883521551944"/>
    <s v="2014-09-02"/>
    <x v="16"/>
  </r>
  <r>
    <s v="2014-09-02-08"/>
    <s v="Super Brains"/>
    <s v="Format6"/>
    <x v="9"/>
    <n v="2464344"/>
    <n v="1435371"/>
    <n v="1417800"/>
    <n v="3188"/>
    <n v="2823.4935930943102"/>
    <n v="1.9914611321020668"/>
    <n v="0.88566298403209232"/>
    <s v="2014-09-02"/>
    <x v="14"/>
  </r>
  <r>
    <s v="2014-09-02-04"/>
    <s v="First Digital"/>
    <s v="Format6"/>
    <x v="10"/>
    <n v="852017"/>
    <n v="563646"/>
    <n v="539702"/>
    <n v="1347"/>
    <n v="914.53997668701902"/>
    <n v="1.694527677657335"/>
    <n v="0.67894578818635409"/>
    <s v="2014-09-02"/>
    <x v="10"/>
  </r>
  <r>
    <s v="2014-09-02-12"/>
    <s v="First Digital"/>
    <s v="Format6"/>
    <x v="11"/>
    <n v="24965840"/>
    <n v="13373911"/>
    <n v="13035045"/>
    <n v="24318"/>
    <n v="21733.787876398801"/>
    <n v="1.6673350860237768"/>
    <n v="0.89373253871201586"/>
    <s v="2014-09-02"/>
    <x v="5"/>
  </r>
  <r>
    <s v="2014-09-01-20"/>
    <s v="First Digital"/>
    <s v="Format1"/>
    <x v="6"/>
    <n v="8492040"/>
    <n v="4937918"/>
    <n v="4856199"/>
    <n v="11000"/>
    <n v="5247.4347362486096"/>
    <n v="1.0805641894511757"/>
    <n v="0.47703952147714634"/>
    <s v="2014-09-01"/>
    <x v="6"/>
  </r>
  <r>
    <s v="2014-09-02-11"/>
    <s v="First Digital"/>
    <s v="Format4"/>
    <x v="4"/>
    <n v="615169"/>
    <n v="450230"/>
    <n v="381440"/>
    <n v="59651"/>
    <n v="7095.2588501513601"/>
    <n v="18.601244888190436"/>
    <n v="0.11894618447555548"/>
    <s v="2014-09-02"/>
    <x v="16"/>
  </r>
  <r>
    <s v="2014-09-01-20"/>
    <s v="Data Monsters"/>
    <s v="Format5"/>
    <x v="3"/>
    <n v="594938"/>
    <n v="231893"/>
    <n v="205540"/>
    <n v="27561"/>
    <n v="1581.52251079338"/>
    <n v="7.6944755803900948"/>
    <n v="5.7382624389295742E-2"/>
    <s v="2014-09-01"/>
    <x v="6"/>
  </r>
  <r>
    <s v="2014-09-02-12"/>
    <s v="AUSUSA"/>
    <s v="Format4"/>
    <x v="5"/>
    <n v="694081"/>
    <n v="495432"/>
    <n v="418159"/>
    <n v="63615"/>
    <n v="7391.3322451820204"/>
    <n v="17.675889422879862"/>
    <n v="0.11618851285360403"/>
    <s v="2014-09-02"/>
    <x v="5"/>
  </r>
  <r>
    <s v="2014-09-01-19"/>
    <s v="First Digital"/>
    <s v="Format4"/>
    <x v="6"/>
    <n v="1423989"/>
    <n v="920556"/>
    <n v="769933"/>
    <n v="97044"/>
    <n v="8428.7369640384604"/>
    <n v="10.947364204467741"/>
    <n v="8.6854797453098181E-2"/>
    <s v="2014-09-01"/>
    <x v="3"/>
  </r>
  <r>
    <s v="2014-09-01-19"/>
    <s v="Internet Geeks"/>
    <s v="Format3"/>
    <x v="12"/>
    <n v="3940885"/>
    <n v="1340137"/>
    <n v="1255480"/>
    <n v="8276"/>
    <n v="1888.7730620806001"/>
    <n v="1.5044230589739382"/>
    <n v="0.22822294128571774"/>
    <s v="2014-09-01"/>
    <x v="3"/>
  </r>
  <r>
    <s v="2014-09-01-17"/>
    <s v="First Digital"/>
    <s v="Format1"/>
    <x v="7"/>
    <n v="6325474"/>
    <n v="3769695"/>
    <n v="3703189"/>
    <n v="8090"/>
    <n v="4398.6074214316304"/>
    <n v="1.187789070833714"/>
    <n v="0.5437091991880878"/>
    <s v="2014-09-01"/>
    <x v="7"/>
  </r>
  <r>
    <s v="2014-09-02-09"/>
    <s v="First Digital"/>
    <s v="Format1"/>
    <x v="8"/>
    <n v="4604569"/>
    <n v="2911013"/>
    <n v="2852464"/>
    <n v="6036"/>
    <n v="4329.0782402841196"/>
    <n v="1.5176627085509649"/>
    <n v="0.71720978135919811"/>
    <s v="2014-09-02"/>
    <x v="11"/>
  </r>
  <r>
    <s v="2014-09-02-06"/>
    <s v="First Digital"/>
    <s v="Format1"/>
    <x v="9"/>
    <n v="1705735"/>
    <n v="910540"/>
    <n v="895686"/>
    <n v="1961"/>
    <n v="1684.0370191382201"/>
    <n v="1.8801644986504422"/>
    <n v="0.85876441567476802"/>
    <s v="2014-09-02"/>
    <x v="2"/>
  </r>
  <r>
    <s v="2014-09-02-01"/>
    <s v="Data Monsters"/>
    <s v="Format3"/>
    <x v="13"/>
    <n v="406312"/>
    <n v="243973"/>
    <n v="232437"/>
    <n v="654"/>
    <n v="306.570610734507"/>
    <n v="1.3189406623493978"/>
    <n v="0.46876240173472017"/>
    <s v="2014-09-02"/>
    <x v="22"/>
  </r>
  <r>
    <s v="2014-09-02-02"/>
    <s v="Super Brains"/>
    <s v="Format3"/>
    <x v="0"/>
    <n v="825130"/>
    <n v="358010"/>
    <n v="340455"/>
    <n v="1111"/>
    <n v="483.48521976593202"/>
    <n v="1.4201149043660162"/>
    <n v="0.43518021581091992"/>
    <s v="2014-09-02"/>
    <x v="13"/>
  </r>
  <r>
    <s v="2014-09-01-18"/>
    <s v="First Digital"/>
    <s v="Format1"/>
    <x v="10"/>
    <n v="6790529"/>
    <n v="4014791"/>
    <n v="3944946"/>
    <n v="8677"/>
    <n v="4507.1302666871597"/>
    <n v="1.1425074682105052"/>
    <n v="0.5194341669571465"/>
    <s v="2014-09-01"/>
    <x v="15"/>
  </r>
  <r>
    <s v="2014-09-02-14"/>
    <s v="Internet Geeks"/>
    <s v="Format1"/>
    <x v="11"/>
    <n v="4695965"/>
    <n v="2847708"/>
    <n v="2798345"/>
    <n v="6186"/>
    <n v="3951.2927611001901"/>
    <n v="1.4120105852209754"/>
    <n v="0.63874761737798091"/>
    <s v="2014-09-02"/>
    <x v="9"/>
  </r>
  <r>
    <s v="2014-09-01-18"/>
    <s v="Super Brains"/>
    <s v="Format5"/>
    <x v="4"/>
    <n v="439985"/>
    <n v="201013"/>
    <n v="174279"/>
    <n v="20549"/>
    <n v="1542.2692800955001"/>
    <n v="8.8494269538814212"/>
    <n v="7.5053252231033152E-2"/>
    <s v="2014-09-01"/>
    <x v="15"/>
  </r>
  <r>
    <m/>
    <m/>
    <m/>
    <x v="14"/>
    <m/>
    <m/>
    <m/>
    <m/>
    <m/>
    <m/>
    <m/>
    <m/>
    <x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0000000}" name="Pivot Table 1" cacheId="4" applyNumberFormats="0" applyBorderFormats="0" applyFontFormats="0" applyPatternFormats="0" applyAlignmentFormats="0" applyWidthHeightFormats="0" dataCaption="" updatedVersion="8" compact="0" compactData="0">
  <location ref="A3:A28" firstHeaderRow="1" firstDataRow="1" firstDataCol="1" rowPageCount="1" colPageCount="1"/>
  <pivotFields count="13">
    <pivotField name="Timestamp" compact="0" outline="0" multipleItemSelectionAllowed="1" showAll="0"/>
    <pivotField name="Company" compact="0" outline="0" multipleItemSelectionAllowed="1" showAll="0"/>
    <pivotField name="InventoryType" compact="0" outline="0" multipleItemSelectionAllowed="1" showAll="0"/>
    <pivotField name="Ad Type" axis="axisPage" compact="0" outline="0" multipleItemSelectionAllowe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t="default"/>
      </items>
    </pivotField>
    <pivotField name="Available_Impressions" compact="0" numFmtId="3" outline="0" multipleItemSelectionAllowed="1" showAll="0"/>
    <pivotField name="Matched_Queries" compact="0" numFmtId="3" outline="0" multipleItemSelectionAllowed="1" showAll="0"/>
    <pivotField name="Impressions" compact="0" numFmtId="3" outline="0" multipleItemSelectionAllowed="1" showAll="0"/>
    <pivotField name="Clicks" compact="0" numFmtId="3" outline="0" multipleItemSelectionAllowed="1" showAll="0"/>
    <pivotField name="Spend" compact="0" numFmtId="171" outline="0" multipleItemSelectionAllowed="1" showAll="0"/>
    <pivotField name="CPM" compact="0" numFmtId="178" outline="0" multipleItemSelectionAllowed="1" showAll="0"/>
    <pivotField name="CPC" compact="0" outline="0" multipleItemSelectionAllowed="1" showAll="0"/>
    <pivotField name="Date" compact="0" outline="0" multipleItemSelectionAllowed="1" showAll="0"/>
    <pivotField name="Hour of Day" axis="axisRow" compact="0" outline="0" multipleItemSelectionAllowed="1" showAll="0" sortType="ascending">
      <items count="26">
        <item x="8"/>
        <item x="22"/>
        <item x="13"/>
        <item x="23"/>
        <item x="10"/>
        <item x="20"/>
        <item x="2"/>
        <item x="19"/>
        <item x="14"/>
        <item x="11"/>
        <item x="0"/>
        <item x="16"/>
        <item x="5"/>
        <item x="1"/>
        <item x="9"/>
        <item x="17"/>
        <item x="18"/>
        <item x="7"/>
        <item x="15"/>
        <item x="3"/>
        <item x="6"/>
        <item x="12"/>
        <item x="4"/>
        <item x="21"/>
        <item x="24"/>
        <item t="default"/>
      </items>
    </pivotField>
  </pivotFields>
  <rowFields count="1">
    <field x="1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pageFields count="1">
    <pageField fld="3" hier="0"/>
  </page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6AA84F"/>
    <outlinePr summaryBelow="0" summaryRight="0"/>
  </sheetPr>
  <dimension ref="A1:B1000"/>
  <sheetViews>
    <sheetView workbookViewId="0"/>
  </sheetViews>
  <sheetFormatPr defaultColWidth="14.44140625" defaultRowHeight="15" customHeight="1"/>
  <cols>
    <col min="1" max="1" width="16.6640625" customWidth="1"/>
    <col min="2" max="2" width="28.6640625" customWidth="1"/>
  </cols>
  <sheetData>
    <row r="1" spans="1:2">
      <c r="A1" s="1" t="s">
        <v>0</v>
      </c>
      <c r="B1" s="1" t="s">
        <v>1</v>
      </c>
    </row>
    <row r="2" spans="1:2">
      <c r="A2" s="1">
        <v>18730</v>
      </c>
      <c r="B2" s="2" t="s">
        <v>2</v>
      </c>
    </row>
    <row r="3" spans="1:2">
      <c r="A3" s="1">
        <v>28609</v>
      </c>
      <c r="B3" s="2" t="s">
        <v>3</v>
      </c>
    </row>
    <row r="4" spans="1:2">
      <c r="A4" s="1">
        <v>28877</v>
      </c>
      <c r="B4" s="2" t="s">
        <v>4</v>
      </c>
    </row>
    <row r="5" spans="1:2">
      <c r="A5" s="1">
        <v>30165</v>
      </c>
      <c r="B5" s="2" t="s">
        <v>5</v>
      </c>
    </row>
    <row r="6" spans="1:2">
      <c r="A6" s="1">
        <v>31823</v>
      </c>
      <c r="B6" s="2" t="s">
        <v>6</v>
      </c>
    </row>
    <row r="7" spans="1:2">
      <c r="A7" s="1">
        <v>37369</v>
      </c>
      <c r="B7" s="2" t="s">
        <v>7</v>
      </c>
    </row>
    <row r="8" spans="1:2">
      <c r="A8" s="1">
        <v>40679</v>
      </c>
      <c r="B8" s="2" t="s">
        <v>8</v>
      </c>
    </row>
    <row r="9" spans="1:2">
      <c r="A9" s="1">
        <v>44878</v>
      </c>
      <c r="B9" s="2" t="s">
        <v>9</v>
      </c>
    </row>
    <row r="10" spans="1:2">
      <c r="A10" s="1">
        <v>47756</v>
      </c>
      <c r="B10" s="2" t="s">
        <v>10</v>
      </c>
    </row>
    <row r="11" spans="1:2">
      <c r="A11" s="1">
        <v>53360</v>
      </c>
      <c r="B11" s="2" t="s">
        <v>11</v>
      </c>
    </row>
    <row r="12" spans="1:2">
      <c r="A12" s="1">
        <v>56066</v>
      </c>
      <c r="B12" s="2" t="s">
        <v>12</v>
      </c>
    </row>
    <row r="13" spans="1:2">
      <c r="A13" s="1">
        <v>58954</v>
      </c>
      <c r="B13" s="2" t="s">
        <v>13</v>
      </c>
    </row>
    <row r="14" spans="1:2">
      <c r="A14" s="1">
        <v>74830</v>
      </c>
      <c r="B14" s="2" t="s">
        <v>14</v>
      </c>
    </row>
    <row r="15" spans="1:2">
      <c r="A15" s="1">
        <v>76775</v>
      </c>
      <c r="B15" s="2" t="s">
        <v>15</v>
      </c>
    </row>
    <row r="16" spans="1:2">
      <c r="A16" s="1">
        <v>77799</v>
      </c>
      <c r="B16" s="2" t="s">
        <v>16</v>
      </c>
    </row>
    <row r="17" spans="1:2">
      <c r="A17" s="1">
        <v>80517</v>
      </c>
      <c r="B17" s="2" t="s">
        <v>17</v>
      </c>
    </row>
    <row r="18" spans="1:2">
      <c r="A18" s="1">
        <v>82189</v>
      </c>
      <c r="B18" s="2" t="s">
        <v>18</v>
      </c>
    </row>
    <row r="19" spans="1:2">
      <c r="A19" s="1">
        <v>85353</v>
      </c>
      <c r="B19" s="2" t="s">
        <v>19</v>
      </c>
    </row>
    <row r="20" spans="1:2">
      <c r="A20" s="1">
        <v>88326</v>
      </c>
      <c r="B20" s="2" t="s">
        <v>20</v>
      </c>
    </row>
    <row r="21" spans="1:2">
      <c r="A21" s="1">
        <v>92476</v>
      </c>
      <c r="B21" s="2" t="s">
        <v>21</v>
      </c>
    </row>
    <row r="22" spans="1:2">
      <c r="A22" s="1"/>
      <c r="B22" s="2"/>
    </row>
    <row r="23" spans="1:2">
      <c r="A23" s="1"/>
      <c r="B23" s="2"/>
    </row>
    <row r="24" spans="1:2">
      <c r="A24" s="1"/>
      <c r="B24" s="2"/>
    </row>
    <row r="25" spans="1:2">
      <c r="A25" s="1"/>
      <c r="B25" s="2"/>
    </row>
    <row r="26" spans="1:2">
      <c r="A26" s="1"/>
      <c r="B26" s="2"/>
    </row>
    <row r="27" spans="1:2">
      <c r="A27" s="1"/>
      <c r="B27" s="2"/>
    </row>
    <row r="28" spans="1:2">
      <c r="A28" s="1"/>
      <c r="B28" s="2"/>
    </row>
    <row r="29" spans="1:2">
      <c r="A29" s="1"/>
      <c r="B29" s="2"/>
    </row>
    <row r="30" spans="1:2">
      <c r="A30" s="1"/>
      <c r="B30" s="2"/>
    </row>
    <row r="31" spans="1:2">
      <c r="A31" s="1"/>
      <c r="B31" s="2"/>
    </row>
    <row r="32" spans="1:2">
      <c r="A32" s="1"/>
      <c r="B32" s="2"/>
    </row>
    <row r="33" spans="1:2">
      <c r="A33" s="1"/>
      <c r="B33" s="2"/>
    </row>
    <row r="34" spans="1:2">
      <c r="A34" s="1"/>
      <c r="B34" s="2"/>
    </row>
    <row r="35" spans="1:2">
      <c r="A35" s="1"/>
      <c r="B35" s="2"/>
    </row>
    <row r="36" spans="1:2">
      <c r="A36" s="1"/>
      <c r="B36" s="2"/>
    </row>
    <row r="37" spans="1:2">
      <c r="A37" s="1"/>
      <c r="B37" s="2"/>
    </row>
    <row r="38" spans="1:2">
      <c r="A38" s="1"/>
      <c r="B38" s="2"/>
    </row>
    <row r="39" spans="1:2">
      <c r="A39" s="1"/>
      <c r="B39" s="2"/>
    </row>
    <row r="40" spans="1:2">
      <c r="A40" s="1"/>
      <c r="B40" s="2"/>
    </row>
    <row r="41" spans="1:2">
      <c r="A41" s="1"/>
      <c r="B41" s="2"/>
    </row>
    <row r="42" spans="1:2">
      <c r="A42" s="1"/>
      <c r="B42" s="2"/>
    </row>
    <row r="43" spans="1:2">
      <c r="A43" s="1"/>
      <c r="B43" s="2"/>
    </row>
    <row r="44" spans="1:2">
      <c r="A44" s="1"/>
      <c r="B44" s="2"/>
    </row>
    <row r="45" spans="1:2">
      <c r="A45" s="1"/>
      <c r="B45" s="2"/>
    </row>
    <row r="46" spans="1:2">
      <c r="A46" s="1"/>
      <c r="B46" s="2"/>
    </row>
    <row r="47" spans="1:2">
      <c r="A47" s="1"/>
      <c r="B47" s="2"/>
    </row>
    <row r="48" spans="1:2">
      <c r="A48" s="1"/>
      <c r="B48" s="2"/>
    </row>
    <row r="49" spans="1:2">
      <c r="A49" s="1"/>
      <c r="B49" s="2"/>
    </row>
    <row r="50" spans="1:2">
      <c r="A50" s="1"/>
      <c r="B50" s="2"/>
    </row>
    <row r="51" spans="1:2">
      <c r="A51" s="1"/>
      <c r="B51" s="2"/>
    </row>
    <row r="52" spans="1:2">
      <c r="A52" s="1"/>
      <c r="B52" s="2"/>
    </row>
    <row r="53" spans="1:2">
      <c r="A53" s="1"/>
      <c r="B53" s="2"/>
    </row>
    <row r="54" spans="1:2">
      <c r="A54" s="1"/>
      <c r="B54" s="2"/>
    </row>
    <row r="55" spans="1:2">
      <c r="A55" s="1"/>
      <c r="B55" s="2"/>
    </row>
    <row r="56" spans="1:2">
      <c r="A56" s="1"/>
      <c r="B56" s="2"/>
    </row>
    <row r="57" spans="1:2">
      <c r="A57" s="1"/>
      <c r="B57" s="2"/>
    </row>
    <row r="58" spans="1:2">
      <c r="A58" s="1"/>
      <c r="B58" s="2"/>
    </row>
    <row r="59" spans="1:2">
      <c r="A59" s="1"/>
      <c r="B59" s="2"/>
    </row>
    <row r="60" spans="1:2">
      <c r="A60" s="1"/>
      <c r="B60" s="2"/>
    </row>
    <row r="61" spans="1:2">
      <c r="A61" s="1"/>
      <c r="B61" s="2"/>
    </row>
    <row r="62" spans="1:2">
      <c r="A62" s="1"/>
      <c r="B62" s="2"/>
    </row>
    <row r="63" spans="1:2">
      <c r="A63" s="1"/>
      <c r="B63" s="2"/>
    </row>
    <row r="64" spans="1:2">
      <c r="A64" s="1"/>
      <c r="B64" s="2"/>
    </row>
    <row r="65" spans="1:2">
      <c r="A65" s="1"/>
      <c r="B65" s="2"/>
    </row>
    <row r="66" spans="1:2">
      <c r="A66" s="1"/>
      <c r="B66" s="2"/>
    </row>
    <row r="67" spans="1:2">
      <c r="A67" s="1"/>
      <c r="B67" s="2"/>
    </row>
    <row r="68" spans="1:2">
      <c r="A68" s="1"/>
      <c r="B68" s="2"/>
    </row>
    <row r="69" spans="1:2">
      <c r="A69" s="1"/>
      <c r="B69" s="2"/>
    </row>
    <row r="70" spans="1:2">
      <c r="A70" s="1"/>
      <c r="B70" s="2"/>
    </row>
    <row r="71" spans="1:2">
      <c r="A71" s="1"/>
      <c r="B71" s="2"/>
    </row>
    <row r="72" spans="1:2">
      <c r="A72" s="1"/>
      <c r="B72" s="2"/>
    </row>
    <row r="73" spans="1:2">
      <c r="A73" s="1"/>
      <c r="B73" s="2"/>
    </row>
    <row r="74" spans="1:2">
      <c r="A74" s="1"/>
      <c r="B74" s="2"/>
    </row>
    <row r="75" spans="1:2">
      <c r="A75" s="1"/>
      <c r="B75" s="2"/>
    </row>
    <row r="76" spans="1:2">
      <c r="A76" s="1"/>
      <c r="B76" s="2"/>
    </row>
    <row r="77" spans="1:2">
      <c r="A77" s="1"/>
      <c r="B77" s="2"/>
    </row>
    <row r="78" spans="1:2">
      <c r="A78" s="1"/>
      <c r="B78" s="2"/>
    </row>
    <row r="79" spans="1:2">
      <c r="A79" s="1"/>
      <c r="B79" s="2"/>
    </row>
    <row r="80" spans="1:2">
      <c r="A80" s="1"/>
      <c r="B80" s="2"/>
    </row>
    <row r="81" spans="1:2">
      <c r="A81" s="1"/>
      <c r="B81" s="2"/>
    </row>
    <row r="82" spans="1:2">
      <c r="A82" s="1"/>
      <c r="B82" s="2"/>
    </row>
    <row r="83" spans="1:2">
      <c r="A83" s="1"/>
      <c r="B83" s="2"/>
    </row>
    <row r="84" spans="1:2">
      <c r="A84" s="1"/>
      <c r="B84" s="2"/>
    </row>
    <row r="85" spans="1:2">
      <c r="A85" s="1"/>
      <c r="B85" s="2"/>
    </row>
    <row r="86" spans="1:2">
      <c r="A86" s="1"/>
      <c r="B86" s="2"/>
    </row>
    <row r="87" spans="1:2">
      <c r="A87" s="1"/>
      <c r="B87" s="2"/>
    </row>
    <row r="88" spans="1:2">
      <c r="A88" s="1"/>
      <c r="B88" s="2"/>
    </row>
    <row r="89" spans="1:2">
      <c r="A89" s="1"/>
      <c r="B89" s="2"/>
    </row>
    <row r="90" spans="1:2">
      <c r="A90" s="1"/>
      <c r="B90" s="2"/>
    </row>
    <row r="91" spans="1:2">
      <c r="A91" s="1"/>
      <c r="B91" s="2"/>
    </row>
    <row r="92" spans="1:2">
      <c r="A92" s="1"/>
      <c r="B92" s="2"/>
    </row>
    <row r="93" spans="1:2">
      <c r="A93" s="1"/>
      <c r="B93" s="2"/>
    </row>
    <row r="94" spans="1:2">
      <c r="A94" s="1"/>
      <c r="B94" s="2"/>
    </row>
    <row r="95" spans="1:2">
      <c r="A95" s="1"/>
      <c r="B95" s="2"/>
    </row>
    <row r="96" spans="1:2">
      <c r="A96" s="1"/>
      <c r="B96" s="2"/>
    </row>
    <row r="97" spans="1:2">
      <c r="A97" s="1"/>
      <c r="B97" s="2"/>
    </row>
    <row r="98" spans="1:2">
      <c r="A98" s="1"/>
      <c r="B98" s="2"/>
    </row>
    <row r="99" spans="1:2">
      <c r="A99" s="1"/>
      <c r="B99" s="2"/>
    </row>
    <row r="100" spans="1:2">
      <c r="A100" s="1"/>
      <c r="B100" s="2"/>
    </row>
    <row r="101" spans="1:2">
      <c r="A101" s="1"/>
      <c r="B101" s="2"/>
    </row>
    <row r="102" spans="1:2">
      <c r="A102" s="1"/>
      <c r="B102" s="2"/>
    </row>
    <row r="103" spans="1:2">
      <c r="A103" s="1"/>
      <c r="B103" s="2"/>
    </row>
    <row r="104" spans="1:2">
      <c r="A104" s="1"/>
      <c r="B104" s="2"/>
    </row>
    <row r="105" spans="1:2">
      <c r="A105" s="1"/>
      <c r="B105" s="2"/>
    </row>
    <row r="106" spans="1:2">
      <c r="A106" s="1"/>
      <c r="B106" s="2"/>
    </row>
    <row r="107" spans="1:2">
      <c r="A107" s="1"/>
      <c r="B107" s="2"/>
    </row>
    <row r="108" spans="1:2">
      <c r="A108" s="1"/>
      <c r="B108" s="2"/>
    </row>
    <row r="109" spans="1:2">
      <c r="A109" s="1"/>
      <c r="B109" s="2"/>
    </row>
    <row r="110" spans="1:2">
      <c r="A110" s="1"/>
      <c r="B110" s="2"/>
    </row>
    <row r="111" spans="1:2">
      <c r="A111" s="1"/>
      <c r="B111" s="2"/>
    </row>
    <row r="112" spans="1:2">
      <c r="A112" s="1"/>
      <c r="B112" s="2"/>
    </row>
    <row r="113" spans="1:2">
      <c r="A113" s="1"/>
      <c r="B113" s="2"/>
    </row>
    <row r="114" spans="1:2">
      <c r="A114" s="1"/>
      <c r="B114" s="2"/>
    </row>
    <row r="115" spans="1:2">
      <c r="A115" s="1"/>
      <c r="B115" s="2"/>
    </row>
    <row r="116" spans="1:2">
      <c r="A116" s="1"/>
      <c r="B116" s="2"/>
    </row>
    <row r="117" spans="1:2">
      <c r="A117" s="1"/>
      <c r="B117" s="2"/>
    </row>
    <row r="118" spans="1:2">
      <c r="A118" s="1"/>
      <c r="B118" s="2"/>
    </row>
    <row r="119" spans="1:2">
      <c r="A119" s="1"/>
      <c r="B119" s="2"/>
    </row>
    <row r="120" spans="1:2">
      <c r="A120" s="1"/>
      <c r="B120" s="2"/>
    </row>
    <row r="121" spans="1:2">
      <c r="A121" s="1"/>
      <c r="B121" s="2"/>
    </row>
    <row r="122" spans="1:2">
      <c r="A122" s="1"/>
      <c r="B122" s="2"/>
    </row>
    <row r="123" spans="1:2">
      <c r="A123" s="1"/>
      <c r="B123" s="2"/>
    </row>
    <row r="124" spans="1:2">
      <c r="A124" s="1"/>
      <c r="B124" s="2"/>
    </row>
    <row r="125" spans="1:2">
      <c r="A125" s="1"/>
      <c r="B125" s="2"/>
    </row>
    <row r="126" spans="1:2">
      <c r="A126" s="1"/>
      <c r="B126" s="2"/>
    </row>
    <row r="127" spans="1:2">
      <c r="A127" s="1"/>
      <c r="B127" s="2"/>
    </row>
    <row r="128" spans="1:2">
      <c r="A128" s="1"/>
      <c r="B128" s="2"/>
    </row>
    <row r="129" spans="1:2">
      <c r="A129" s="1"/>
      <c r="B129" s="2"/>
    </row>
    <row r="130" spans="1:2">
      <c r="A130" s="1"/>
      <c r="B130" s="2"/>
    </row>
    <row r="131" spans="1:2">
      <c r="A131" s="1"/>
      <c r="B131" s="2"/>
    </row>
    <row r="132" spans="1:2">
      <c r="A132" s="1"/>
      <c r="B132" s="2"/>
    </row>
    <row r="133" spans="1:2">
      <c r="A133" s="1"/>
      <c r="B133" s="2"/>
    </row>
    <row r="134" spans="1:2">
      <c r="A134" s="1"/>
      <c r="B134" s="2"/>
    </row>
    <row r="135" spans="1:2">
      <c r="A135" s="1"/>
      <c r="B135" s="2"/>
    </row>
    <row r="136" spans="1:2">
      <c r="A136" s="1"/>
      <c r="B136" s="2"/>
    </row>
    <row r="137" spans="1:2">
      <c r="A137" s="1"/>
      <c r="B137" s="2"/>
    </row>
    <row r="138" spans="1:2">
      <c r="A138" s="1"/>
      <c r="B138" s="2"/>
    </row>
    <row r="139" spans="1:2">
      <c r="A139" s="1"/>
      <c r="B139" s="2"/>
    </row>
    <row r="140" spans="1:2">
      <c r="A140" s="1"/>
      <c r="B140" s="2"/>
    </row>
    <row r="141" spans="1:2">
      <c r="A141" s="1"/>
      <c r="B141" s="2"/>
    </row>
    <row r="142" spans="1:2">
      <c r="A142" s="1"/>
      <c r="B142" s="2"/>
    </row>
    <row r="143" spans="1:2">
      <c r="A143" s="1"/>
      <c r="B143" s="2"/>
    </row>
    <row r="144" spans="1:2">
      <c r="A144" s="1"/>
      <c r="B144" s="2"/>
    </row>
    <row r="145" spans="1:2">
      <c r="A145" s="1"/>
      <c r="B145" s="2"/>
    </row>
    <row r="146" spans="1:2">
      <c r="A146" s="1"/>
      <c r="B146" s="2"/>
    </row>
    <row r="147" spans="1:2">
      <c r="A147" s="1"/>
      <c r="B147" s="2"/>
    </row>
    <row r="148" spans="1:2">
      <c r="A148" s="1"/>
      <c r="B148" s="2"/>
    </row>
    <row r="149" spans="1:2">
      <c r="A149" s="1"/>
      <c r="B149" s="2"/>
    </row>
    <row r="150" spans="1:2">
      <c r="A150" s="1"/>
      <c r="B150" s="2"/>
    </row>
    <row r="151" spans="1:2">
      <c r="A151" s="1"/>
      <c r="B151" s="2"/>
    </row>
    <row r="152" spans="1:2">
      <c r="A152" s="1"/>
      <c r="B152" s="2"/>
    </row>
    <row r="153" spans="1:2">
      <c r="A153" s="1"/>
      <c r="B153" s="2"/>
    </row>
    <row r="154" spans="1:2">
      <c r="A154" s="1"/>
      <c r="B154" s="2"/>
    </row>
    <row r="155" spans="1:2">
      <c r="A155" s="1"/>
      <c r="B155" s="2"/>
    </row>
    <row r="156" spans="1:2">
      <c r="A156" s="1"/>
      <c r="B156" s="2"/>
    </row>
    <row r="157" spans="1:2">
      <c r="A157" s="1"/>
      <c r="B157" s="2"/>
    </row>
    <row r="158" spans="1:2">
      <c r="A158" s="1"/>
      <c r="B158" s="2"/>
    </row>
    <row r="159" spans="1:2">
      <c r="A159" s="1"/>
      <c r="B159" s="2"/>
    </row>
    <row r="160" spans="1:2">
      <c r="A160" s="1"/>
      <c r="B160" s="2"/>
    </row>
    <row r="161" spans="1:2">
      <c r="A161" s="1"/>
      <c r="B161" s="2"/>
    </row>
    <row r="162" spans="1:2">
      <c r="A162" s="1"/>
      <c r="B162" s="2"/>
    </row>
    <row r="163" spans="1:2">
      <c r="A163" s="1"/>
      <c r="B163" s="2"/>
    </row>
    <row r="164" spans="1:2">
      <c r="A164" s="1"/>
      <c r="B164" s="2"/>
    </row>
    <row r="165" spans="1:2">
      <c r="A165" s="1"/>
      <c r="B165" s="2"/>
    </row>
    <row r="166" spans="1:2">
      <c r="A166" s="1"/>
      <c r="B166" s="2"/>
    </row>
    <row r="167" spans="1:2">
      <c r="A167" s="1"/>
      <c r="B167" s="2"/>
    </row>
    <row r="168" spans="1:2">
      <c r="A168" s="1"/>
      <c r="B168" s="2"/>
    </row>
    <row r="169" spans="1:2">
      <c r="A169" s="1"/>
      <c r="B169" s="2"/>
    </row>
    <row r="170" spans="1:2">
      <c r="A170" s="1"/>
      <c r="B170" s="2"/>
    </row>
    <row r="171" spans="1:2">
      <c r="A171" s="1"/>
      <c r="B171" s="2"/>
    </row>
    <row r="172" spans="1:2">
      <c r="A172" s="1"/>
      <c r="B172" s="2"/>
    </row>
    <row r="173" spans="1:2">
      <c r="A173" s="1"/>
      <c r="B173" s="2"/>
    </row>
    <row r="174" spans="1:2">
      <c r="A174" s="1"/>
      <c r="B174" s="2"/>
    </row>
    <row r="175" spans="1:2">
      <c r="A175" s="1"/>
      <c r="B175" s="2"/>
    </row>
    <row r="176" spans="1:2">
      <c r="A176" s="1"/>
      <c r="B176" s="2"/>
    </row>
    <row r="177" spans="1:2">
      <c r="A177" s="1"/>
      <c r="B177" s="2"/>
    </row>
    <row r="178" spans="1:2">
      <c r="A178" s="1"/>
      <c r="B178" s="2"/>
    </row>
    <row r="179" spans="1:2">
      <c r="A179" s="1"/>
      <c r="B179" s="2"/>
    </row>
    <row r="180" spans="1:2">
      <c r="A180" s="1"/>
      <c r="B180" s="2"/>
    </row>
    <row r="181" spans="1:2">
      <c r="A181" s="1"/>
      <c r="B181" s="2"/>
    </row>
    <row r="182" spans="1:2">
      <c r="A182" s="1"/>
      <c r="B182" s="2"/>
    </row>
    <row r="183" spans="1:2">
      <c r="A183" s="1"/>
      <c r="B183" s="2"/>
    </row>
    <row r="184" spans="1:2">
      <c r="A184" s="1"/>
      <c r="B184" s="2"/>
    </row>
    <row r="185" spans="1:2">
      <c r="A185" s="1"/>
      <c r="B185" s="2"/>
    </row>
    <row r="186" spans="1:2">
      <c r="A186" s="1"/>
      <c r="B186" s="2"/>
    </row>
    <row r="187" spans="1:2">
      <c r="A187" s="1"/>
      <c r="B187" s="2"/>
    </row>
    <row r="188" spans="1:2">
      <c r="A188" s="1"/>
      <c r="B188" s="2"/>
    </row>
    <row r="189" spans="1:2">
      <c r="A189" s="1"/>
      <c r="B189" s="2"/>
    </row>
    <row r="190" spans="1:2">
      <c r="A190" s="1"/>
      <c r="B190" s="2"/>
    </row>
    <row r="191" spans="1:2">
      <c r="A191" s="1"/>
      <c r="B191" s="2"/>
    </row>
    <row r="192" spans="1:2">
      <c r="A192" s="1"/>
      <c r="B192" s="2"/>
    </row>
    <row r="193" spans="1:2">
      <c r="A193" s="1"/>
      <c r="B193" s="2"/>
    </row>
    <row r="194" spans="1:2">
      <c r="A194" s="1"/>
      <c r="B194" s="2"/>
    </row>
    <row r="195" spans="1:2">
      <c r="A195" s="1"/>
      <c r="B195" s="2"/>
    </row>
    <row r="196" spans="1:2">
      <c r="A196" s="1"/>
      <c r="B196" s="2"/>
    </row>
    <row r="197" spans="1:2">
      <c r="A197" s="1"/>
      <c r="B197" s="2"/>
    </row>
    <row r="198" spans="1:2">
      <c r="A198" s="1"/>
      <c r="B198" s="2"/>
    </row>
    <row r="199" spans="1:2">
      <c r="A199" s="1"/>
      <c r="B199" s="2"/>
    </row>
    <row r="200" spans="1:2">
      <c r="A200" s="1"/>
      <c r="B200" s="2"/>
    </row>
    <row r="201" spans="1:2">
      <c r="A201" s="1"/>
      <c r="B201" s="2"/>
    </row>
    <row r="202" spans="1:2">
      <c r="A202" s="1"/>
      <c r="B202" s="2"/>
    </row>
    <row r="203" spans="1:2">
      <c r="A203" s="1"/>
      <c r="B203" s="2"/>
    </row>
    <row r="204" spans="1:2">
      <c r="A204" s="1"/>
      <c r="B204" s="2"/>
    </row>
    <row r="205" spans="1:2">
      <c r="A205" s="1"/>
      <c r="B205" s="2"/>
    </row>
    <row r="206" spans="1:2">
      <c r="A206" s="1"/>
      <c r="B206" s="2"/>
    </row>
    <row r="207" spans="1:2">
      <c r="A207" s="1"/>
      <c r="B207" s="2"/>
    </row>
    <row r="208" spans="1:2">
      <c r="A208" s="1"/>
      <c r="B208" s="2"/>
    </row>
    <row r="209" spans="1:2">
      <c r="A209" s="1"/>
      <c r="B209" s="2"/>
    </row>
    <row r="210" spans="1:2">
      <c r="A210" s="1"/>
      <c r="B210" s="2"/>
    </row>
    <row r="211" spans="1:2">
      <c r="A211" s="1"/>
      <c r="B211" s="2"/>
    </row>
    <row r="212" spans="1:2">
      <c r="A212" s="1"/>
      <c r="B212" s="2"/>
    </row>
    <row r="213" spans="1:2">
      <c r="A213" s="1"/>
      <c r="B213" s="2"/>
    </row>
    <row r="214" spans="1:2">
      <c r="A214" s="1"/>
      <c r="B214" s="2"/>
    </row>
    <row r="215" spans="1:2">
      <c r="A215" s="1"/>
      <c r="B215" s="2"/>
    </row>
    <row r="216" spans="1:2">
      <c r="A216" s="1"/>
      <c r="B216" s="2"/>
    </row>
    <row r="217" spans="1:2">
      <c r="A217" s="1"/>
      <c r="B217" s="2"/>
    </row>
    <row r="218" spans="1:2">
      <c r="A218" s="1"/>
      <c r="B218" s="2"/>
    </row>
    <row r="219" spans="1:2">
      <c r="A219" s="1"/>
      <c r="B219" s="2"/>
    </row>
    <row r="220" spans="1:2">
      <c r="A220" s="1"/>
      <c r="B220" s="2"/>
    </row>
    <row r="221" spans="1:2">
      <c r="A221" s="1"/>
      <c r="B221" s="2"/>
    </row>
    <row r="222" spans="1:2">
      <c r="A222" s="2"/>
      <c r="B222" s="2"/>
    </row>
    <row r="223" spans="1:2">
      <c r="A223" s="2"/>
      <c r="B223" s="2"/>
    </row>
    <row r="224" spans="1:2">
      <c r="A224" s="2"/>
      <c r="B224" s="2"/>
    </row>
    <row r="225" spans="1:2">
      <c r="A225" s="2"/>
      <c r="B225" s="2"/>
    </row>
    <row r="226" spans="1:2">
      <c r="A226" s="2"/>
      <c r="B226" s="2"/>
    </row>
    <row r="227" spans="1:2">
      <c r="A227" s="2"/>
      <c r="B227" s="2"/>
    </row>
    <row r="228" spans="1:2">
      <c r="A228" s="2"/>
      <c r="B228" s="2"/>
    </row>
    <row r="229" spans="1:2">
      <c r="A229" s="2"/>
      <c r="B229" s="2"/>
    </row>
    <row r="230" spans="1:2">
      <c r="A230" s="2"/>
      <c r="B230" s="2"/>
    </row>
    <row r="231" spans="1:2">
      <c r="A231" s="2"/>
      <c r="B231" s="2"/>
    </row>
    <row r="232" spans="1:2">
      <c r="A232" s="2"/>
      <c r="B232" s="2"/>
    </row>
    <row r="233" spans="1:2">
      <c r="A233" s="2"/>
      <c r="B233" s="2"/>
    </row>
    <row r="234" spans="1:2">
      <c r="A234" s="2"/>
      <c r="B234" s="2"/>
    </row>
    <row r="235" spans="1:2">
      <c r="A235" s="2"/>
      <c r="B235" s="2"/>
    </row>
    <row r="236" spans="1:2">
      <c r="A236" s="2"/>
      <c r="B236" s="2"/>
    </row>
    <row r="237" spans="1:2">
      <c r="A237" s="2"/>
      <c r="B237" s="2"/>
    </row>
    <row r="238" spans="1:2">
      <c r="A238" s="2"/>
      <c r="B238" s="2"/>
    </row>
    <row r="239" spans="1:2">
      <c r="A239" s="2"/>
      <c r="B239" s="2"/>
    </row>
    <row r="240" spans="1:2">
      <c r="A240" s="2"/>
      <c r="B240" s="2"/>
    </row>
    <row r="241" spans="1:2">
      <c r="A241" s="2"/>
      <c r="B241" s="2"/>
    </row>
    <row r="242" spans="1:2">
      <c r="A242" s="2"/>
      <c r="B242" s="2"/>
    </row>
    <row r="243" spans="1:2">
      <c r="A243" s="2"/>
      <c r="B243" s="2"/>
    </row>
    <row r="244" spans="1:2">
      <c r="A244" s="2"/>
      <c r="B244" s="2"/>
    </row>
    <row r="245" spans="1:2">
      <c r="A245" s="2"/>
      <c r="B245" s="2"/>
    </row>
    <row r="246" spans="1:2">
      <c r="A246" s="2"/>
      <c r="B246" s="2"/>
    </row>
    <row r="247" spans="1:2">
      <c r="A247" s="2"/>
      <c r="B247" s="2"/>
    </row>
    <row r="248" spans="1:2">
      <c r="A248" s="2"/>
      <c r="B248" s="2"/>
    </row>
    <row r="249" spans="1:2">
      <c r="A249" s="2"/>
      <c r="B249" s="2"/>
    </row>
    <row r="250" spans="1:2">
      <c r="A250" s="2"/>
      <c r="B250" s="2"/>
    </row>
    <row r="251" spans="1:2">
      <c r="A251" s="2"/>
      <c r="B251" s="2"/>
    </row>
    <row r="252" spans="1:2">
      <c r="A252" s="2"/>
      <c r="B252" s="2"/>
    </row>
    <row r="253" spans="1:2">
      <c r="A253" s="2"/>
      <c r="B253" s="2"/>
    </row>
    <row r="254" spans="1:2">
      <c r="A254" s="2"/>
      <c r="B254" s="2"/>
    </row>
    <row r="255" spans="1:2">
      <c r="A255" s="2"/>
      <c r="B255" s="2"/>
    </row>
    <row r="256" spans="1:2">
      <c r="A256" s="2"/>
      <c r="B256" s="2"/>
    </row>
    <row r="257" spans="1:2">
      <c r="A257" s="2"/>
      <c r="B257" s="2"/>
    </row>
    <row r="258" spans="1:2">
      <c r="A258" s="2"/>
      <c r="B258" s="2"/>
    </row>
    <row r="259" spans="1:2">
      <c r="A259" s="2"/>
      <c r="B259" s="2"/>
    </row>
    <row r="260" spans="1:2">
      <c r="A260" s="2"/>
      <c r="B260" s="2"/>
    </row>
    <row r="261" spans="1:2">
      <c r="A261" s="2"/>
      <c r="B261" s="2"/>
    </row>
    <row r="262" spans="1:2">
      <c r="A262" s="2"/>
      <c r="B262" s="2"/>
    </row>
    <row r="263" spans="1:2">
      <c r="A263" s="2"/>
      <c r="B263" s="2"/>
    </row>
    <row r="264" spans="1:2">
      <c r="A264" s="2"/>
      <c r="B264" s="2"/>
    </row>
    <row r="265" spans="1:2">
      <c r="A265" s="2"/>
      <c r="B265" s="2"/>
    </row>
    <row r="266" spans="1:2">
      <c r="A266" s="2"/>
      <c r="B266" s="2"/>
    </row>
    <row r="267" spans="1:2">
      <c r="A267" s="2"/>
      <c r="B267" s="2"/>
    </row>
    <row r="268" spans="1:2">
      <c r="A268" s="2"/>
      <c r="B268" s="2"/>
    </row>
    <row r="269" spans="1:2">
      <c r="A269" s="2"/>
      <c r="B269" s="2"/>
    </row>
    <row r="270" spans="1:2">
      <c r="A270" s="2"/>
      <c r="B270" s="2"/>
    </row>
    <row r="271" spans="1:2">
      <c r="A271" s="2"/>
      <c r="B271" s="2"/>
    </row>
    <row r="272" spans="1:2">
      <c r="A272" s="2"/>
      <c r="B272" s="2"/>
    </row>
    <row r="273" spans="1:2">
      <c r="A273" s="2"/>
      <c r="B273" s="2"/>
    </row>
    <row r="274" spans="1:2">
      <c r="A274" s="2"/>
      <c r="B274" s="2"/>
    </row>
    <row r="275" spans="1:2">
      <c r="A275" s="2"/>
      <c r="B275" s="2"/>
    </row>
    <row r="276" spans="1:2">
      <c r="A276" s="2"/>
      <c r="B276" s="2"/>
    </row>
    <row r="277" spans="1:2">
      <c r="A277" s="2"/>
      <c r="B277" s="2"/>
    </row>
    <row r="278" spans="1:2">
      <c r="A278" s="2"/>
      <c r="B278" s="2"/>
    </row>
    <row r="279" spans="1:2">
      <c r="A279" s="2"/>
      <c r="B279" s="2"/>
    </row>
    <row r="280" spans="1:2">
      <c r="A280" s="2"/>
      <c r="B280" s="2"/>
    </row>
    <row r="281" spans="1:2">
      <c r="A281" s="2"/>
      <c r="B281" s="2"/>
    </row>
    <row r="282" spans="1:2">
      <c r="A282" s="2"/>
      <c r="B282" s="2"/>
    </row>
    <row r="283" spans="1:2">
      <c r="A283" s="2"/>
      <c r="B283" s="2"/>
    </row>
    <row r="284" spans="1:2">
      <c r="A284" s="2"/>
      <c r="B284" s="2"/>
    </row>
    <row r="285" spans="1:2">
      <c r="A285" s="2"/>
      <c r="B285" s="2"/>
    </row>
    <row r="286" spans="1:2">
      <c r="A286" s="2"/>
      <c r="B286" s="2"/>
    </row>
    <row r="287" spans="1:2">
      <c r="A287" s="2"/>
      <c r="B287" s="2"/>
    </row>
    <row r="288" spans="1:2">
      <c r="A288" s="2"/>
      <c r="B288" s="2"/>
    </row>
    <row r="289" spans="1:2">
      <c r="A289" s="2"/>
      <c r="B289" s="2"/>
    </row>
    <row r="290" spans="1:2">
      <c r="A290" s="2"/>
      <c r="B290" s="2"/>
    </row>
    <row r="291" spans="1:2">
      <c r="A291" s="2"/>
      <c r="B291" s="2"/>
    </row>
    <row r="292" spans="1:2">
      <c r="A292" s="2"/>
      <c r="B292" s="2"/>
    </row>
    <row r="293" spans="1:2">
      <c r="A293" s="2"/>
      <c r="B293" s="2"/>
    </row>
    <row r="294" spans="1:2">
      <c r="A294" s="2"/>
      <c r="B294" s="2"/>
    </row>
    <row r="295" spans="1:2">
      <c r="A295" s="2"/>
      <c r="B295" s="2"/>
    </row>
    <row r="296" spans="1:2">
      <c r="A296" s="2"/>
      <c r="B296" s="2"/>
    </row>
    <row r="297" spans="1:2">
      <c r="A297" s="2"/>
      <c r="B297" s="2"/>
    </row>
    <row r="298" spans="1:2">
      <c r="A298" s="2"/>
      <c r="B298" s="2"/>
    </row>
    <row r="299" spans="1:2">
      <c r="A299" s="2"/>
      <c r="B299" s="2"/>
    </row>
    <row r="300" spans="1:2">
      <c r="A300" s="2"/>
      <c r="B300" s="2"/>
    </row>
    <row r="301" spans="1:2">
      <c r="A301" s="2"/>
      <c r="B301" s="2"/>
    </row>
    <row r="302" spans="1:2">
      <c r="A302" s="2"/>
      <c r="B302" s="2"/>
    </row>
    <row r="303" spans="1:2">
      <c r="A303" s="2"/>
      <c r="B303" s="2"/>
    </row>
    <row r="304" spans="1:2">
      <c r="A304" s="2"/>
      <c r="B304" s="2"/>
    </row>
    <row r="305" spans="1:2">
      <c r="A305" s="2"/>
      <c r="B305" s="2"/>
    </row>
    <row r="306" spans="1:2">
      <c r="A306" s="2"/>
      <c r="B306" s="2"/>
    </row>
    <row r="307" spans="1:2">
      <c r="A307" s="2"/>
      <c r="B307" s="2"/>
    </row>
    <row r="308" spans="1:2">
      <c r="A308" s="2"/>
      <c r="B308" s="2"/>
    </row>
    <row r="309" spans="1:2">
      <c r="A309" s="2"/>
      <c r="B309" s="2"/>
    </row>
    <row r="310" spans="1:2">
      <c r="A310" s="2"/>
      <c r="B310" s="2"/>
    </row>
    <row r="311" spans="1:2">
      <c r="A311" s="2"/>
      <c r="B311" s="2"/>
    </row>
    <row r="312" spans="1:2">
      <c r="A312" s="2"/>
      <c r="B312" s="2"/>
    </row>
    <row r="313" spans="1:2">
      <c r="A313" s="2"/>
      <c r="B313" s="2"/>
    </row>
    <row r="314" spans="1:2">
      <c r="A314" s="2"/>
      <c r="B314" s="2"/>
    </row>
    <row r="315" spans="1:2">
      <c r="A315" s="2"/>
      <c r="B315" s="2"/>
    </row>
    <row r="316" spans="1:2">
      <c r="A316" s="2"/>
      <c r="B316" s="2"/>
    </row>
    <row r="317" spans="1:2">
      <c r="A317" s="2"/>
      <c r="B317" s="2"/>
    </row>
    <row r="318" spans="1:2">
      <c r="A318" s="2"/>
      <c r="B318" s="2"/>
    </row>
    <row r="319" spans="1:2">
      <c r="A319" s="2"/>
      <c r="B319" s="2"/>
    </row>
    <row r="320" spans="1:2">
      <c r="A320" s="2"/>
      <c r="B320" s="2"/>
    </row>
    <row r="321" spans="1:2">
      <c r="A321" s="2"/>
      <c r="B321" s="2"/>
    </row>
    <row r="322" spans="1:2">
      <c r="A322" s="2"/>
      <c r="B322" s="2"/>
    </row>
    <row r="323" spans="1:2">
      <c r="A323" s="2"/>
      <c r="B323" s="2"/>
    </row>
    <row r="324" spans="1:2">
      <c r="A324" s="2"/>
      <c r="B324" s="2"/>
    </row>
    <row r="325" spans="1:2">
      <c r="A325" s="2"/>
      <c r="B325" s="2"/>
    </row>
    <row r="326" spans="1:2">
      <c r="A326" s="2"/>
      <c r="B326" s="2"/>
    </row>
    <row r="327" spans="1:2">
      <c r="A327" s="2"/>
      <c r="B327" s="2"/>
    </row>
    <row r="328" spans="1:2">
      <c r="A328" s="2"/>
      <c r="B328" s="2"/>
    </row>
    <row r="329" spans="1:2">
      <c r="A329" s="2"/>
      <c r="B329" s="2"/>
    </row>
    <row r="330" spans="1:2">
      <c r="A330" s="2"/>
      <c r="B330" s="2"/>
    </row>
    <row r="331" spans="1:2">
      <c r="A331" s="2"/>
      <c r="B331" s="2"/>
    </row>
    <row r="332" spans="1:2">
      <c r="A332" s="2"/>
      <c r="B332" s="2"/>
    </row>
    <row r="333" spans="1:2">
      <c r="A333" s="2"/>
      <c r="B333" s="2"/>
    </row>
    <row r="334" spans="1:2">
      <c r="A334" s="2"/>
      <c r="B334" s="2"/>
    </row>
    <row r="335" spans="1:2">
      <c r="A335" s="2"/>
      <c r="B335" s="2"/>
    </row>
    <row r="336" spans="1:2">
      <c r="A336" s="2"/>
      <c r="B336" s="2"/>
    </row>
    <row r="337" spans="1:2">
      <c r="A337" s="2"/>
      <c r="B337" s="2"/>
    </row>
    <row r="338" spans="1:2">
      <c r="A338" s="2"/>
      <c r="B338" s="2"/>
    </row>
    <row r="339" spans="1:2">
      <c r="A339" s="2"/>
      <c r="B339" s="2"/>
    </row>
    <row r="340" spans="1:2">
      <c r="A340" s="2"/>
      <c r="B340" s="2"/>
    </row>
    <row r="341" spans="1:2">
      <c r="A341" s="2"/>
      <c r="B341" s="2"/>
    </row>
    <row r="342" spans="1:2">
      <c r="A342" s="2"/>
      <c r="B342" s="2"/>
    </row>
    <row r="343" spans="1:2">
      <c r="A343" s="2"/>
      <c r="B343" s="2"/>
    </row>
    <row r="344" spans="1:2">
      <c r="A344" s="2"/>
      <c r="B344" s="2"/>
    </row>
    <row r="345" spans="1:2">
      <c r="A345" s="2"/>
      <c r="B345" s="2"/>
    </row>
    <row r="346" spans="1:2">
      <c r="A346" s="2"/>
      <c r="B346" s="2"/>
    </row>
    <row r="347" spans="1:2">
      <c r="A347" s="2"/>
      <c r="B347" s="2"/>
    </row>
    <row r="348" spans="1:2">
      <c r="A348" s="2"/>
      <c r="B348" s="2"/>
    </row>
    <row r="349" spans="1:2">
      <c r="A349" s="2"/>
      <c r="B349" s="2"/>
    </row>
    <row r="350" spans="1:2">
      <c r="A350" s="2"/>
      <c r="B350" s="2"/>
    </row>
    <row r="351" spans="1:2">
      <c r="A351" s="2"/>
      <c r="B351" s="2"/>
    </row>
    <row r="352" spans="1:2">
      <c r="A352" s="2"/>
      <c r="B352" s="2"/>
    </row>
    <row r="353" spans="1:2">
      <c r="A353" s="2"/>
      <c r="B353" s="2"/>
    </row>
    <row r="354" spans="1:2">
      <c r="A354" s="2"/>
      <c r="B354" s="2"/>
    </row>
    <row r="355" spans="1:2">
      <c r="A355" s="2"/>
      <c r="B355" s="2"/>
    </row>
    <row r="356" spans="1:2">
      <c r="A356" s="2"/>
      <c r="B356" s="2"/>
    </row>
    <row r="357" spans="1:2">
      <c r="A357" s="2"/>
      <c r="B357" s="2"/>
    </row>
    <row r="358" spans="1:2">
      <c r="A358" s="2"/>
      <c r="B358" s="2"/>
    </row>
    <row r="359" spans="1:2">
      <c r="A359" s="2"/>
      <c r="B359" s="2"/>
    </row>
    <row r="360" spans="1:2">
      <c r="A360" s="2"/>
      <c r="B360" s="2"/>
    </row>
    <row r="361" spans="1:2">
      <c r="A361" s="2"/>
      <c r="B361" s="2"/>
    </row>
    <row r="362" spans="1:2">
      <c r="A362" s="2"/>
      <c r="B362" s="2"/>
    </row>
    <row r="363" spans="1:2">
      <c r="A363" s="2"/>
      <c r="B363" s="2"/>
    </row>
    <row r="364" spans="1:2">
      <c r="A364" s="2"/>
      <c r="B364" s="2"/>
    </row>
    <row r="365" spans="1:2">
      <c r="A365" s="2"/>
      <c r="B365" s="2"/>
    </row>
    <row r="366" spans="1:2">
      <c r="A366" s="2"/>
      <c r="B366" s="2"/>
    </row>
    <row r="367" spans="1:2">
      <c r="A367" s="2"/>
      <c r="B367" s="2"/>
    </row>
    <row r="368" spans="1:2">
      <c r="A368" s="2"/>
      <c r="B368" s="2"/>
    </row>
    <row r="369" spans="1:2">
      <c r="A369" s="2"/>
      <c r="B369" s="2"/>
    </row>
    <row r="370" spans="1:2">
      <c r="A370" s="2"/>
      <c r="B370" s="2"/>
    </row>
    <row r="371" spans="1:2">
      <c r="A371" s="2"/>
      <c r="B371" s="2"/>
    </row>
    <row r="372" spans="1:2">
      <c r="A372" s="2"/>
      <c r="B372" s="2"/>
    </row>
    <row r="373" spans="1:2">
      <c r="A373" s="2"/>
      <c r="B373" s="2"/>
    </row>
    <row r="374" spans="1:2">
      <c r="A374" s="2"/>
      <c r="B374" s="2"/>
    </row>
    <row r="375" spans="1:2">
      <c r="A375" s="2"/>
      <c r="B375" s="2"/>
    </row>
    <row r="376" spans="1:2">
      <c r="A376" s="2"/>
      <c r="B376" s="2"/>
    </row>
    <row r="377" spans="1:2">
      <c r="A377" s="2"/>
      <c r="B377" s="2"/>
    </row>
    <row r="378" spans="1:2">
      <c r="A378" s="2"/>
      <c r="B378" s="2"/>
    </row>
    <row r="379" spans="1:2">
      <c r="A379" s="2"/>
      <c r="B379" s="2"/>
    </row>
    <row r="380" spans="1:2">
      <c r="A380" s="2"/>
      <c r="B380" s="2"/>
    </row>
    <row r="381" spans="1:2">
      <c r="A381" s="2"/>
      <c r="B381" s="2"/>
    </row>
    <row r="382" spans="1:2">
      <c r="A382" s="2"/>
      <c r="B382" s="2"/>
    </row>
    <row r="383" spans="1:2">
      <c r="A383" s="2"/>
      <c r="B383" s="2"/>
    </row>
    <row r="384" spans="1:2">
      <c r="A384" s="2"/>
      <c r="B384" s="2"/>
    </row>
    <row r="385" spans="1:2">
      <c r="A385" s="2"/>
      <c r="B385" s="2"/>
    </row>
    <row r="386" spans="1:2">
      <c r="A386" s="2"/>
      <c r="B386" s="2"/>
    </row>
    <row r="387" spans="1:2">
      <c r="A387" s="2"/>
      <c r="B387" s="2"/>
    </row>
    <row r="388" spans="1:2">
      <c r="A388" s="2"/>
      <c r="B388" s="2"/>
    </row>
    <row r="389" spans="1:2">
      <c r="A389" s="2"/>
      <c r="B389" s="2"/>
    </row>
    <row r="390" spans="1:2">
      <c r="A390" s="2"/>
      <c r="B390" s="2"/>
    </row>
    <row r="391" spans="1:2">
      <c r="A391" s="2"/>
      <c r="B391" s="2"/>
    </row>
    <row r="392" spans="1:2">
      <c r="A392" s="2"/>
      <c r="B392" s="2"/>
    </row>
    <row r="393" spans="1:2">
      <c r="A393" s="2"/>
      <c r="B393" s="2"/>
    </row>
    <row r="394" spans="1:2">
      <c r="A394" s="2"/>
      <c r="B394" s="2"/>
    </row>
    <row r="395" spans="1:2">
      <c r="A395" s="2"/>
      <c r="B395" s="2"/>
    </row>
    <row r="396" spans="1:2">
      <c r="A396" s="2"/>
      <c r="B396" s="2"/>
    </row>
    <row r="397" spans="1:2">
      <c r="A397" s="2"/>
      <c r="B397" s="2"/>
    </row>
    <row r="398" spans="1:2">
      <c r="A398" s="2"/>
      <c r="B398" s="2"/>
    </row>
    <row r="399" spans="1:2">
      <c r="A399" s="2"/>
      <c r="B399" s="2"/>
    </row>
    <row r="400" spans="1:2">
      <c r="A400" s="2"/>
      <c r="B400" s="2"/>
    </row>
    <row r="401" spans="1:2">
      <c r="A401" s="2"/>
      <c r="B401" s="2"/>
    </row>
    <row r="402" spans="1:2">
      <c r="A402" s="2"/>
      <c r="B402" s="2"/>
    </row>
    <row r="403" spans="1:2">
      <c r="A403" s="2"/>
      <c r="B403" s="2"/>
    </row>
    <row r="404" spans="1:2">
      <c r="A404" s="2"/>
      <c r="B404" s="2"/>
    </row>
    <row r="405" spans="1:2">
      <c r="A405" s="2"/>
      <c r="B405" s="2"/>
    </row>
    <row r="406" spans="1:2">
      <c r="A406" s="2"/>
      <c r="B406" s="2"/>
    </row>
    <row r="407" spans="1:2">
      <c r="A407" s="2"/>
      <c r="B407" s="2"/>
    </row>
    <row r="408" spans="1:2">
      <c r="A408" s="2"/>
      <c r="B408" s="2"/>
    </row>
    <row r="409" spans="1:2">
      <c r="A409" s="2"/>
      <c r="B409" s="2"/>
    </row>
    <row r="410" spans="1:2">
      <c r="A410" s="2"/>
      <c r="B410" s="2"/>
    </row>
    <row r="411" spans="1:2">
      <c r="A411" s="2"/>
      <c r="B411" s="2"/>
    </row>
    <row r="412" spans="1:2">
      <c r="A412" s="2"/>
      <c r="B412" s="2"/>
    </row>
    <row r="413" spans="1:2">
      <c r="A413" s="2"/>
      <c r="B413" s="2"/>
    </row>
    <row r="414" spans="1:2">
      <c r="A414" s="2"/>
      <c r="B414" s="2"/>
    </row>
    <row r="415" spans="1:2">
      <c r="A415" s="2"/>
      <c r="B415" s="2"/>
    </row>
    <row r="416" spans="1:2">
      <c r="A416" s="2"/>
      <c r="B416" s="2"/>
    </row>
    <row r="417" spans="1:2">
      <c r="A417" s="2"/>
      <c r="B417" s="2"/>
    </row>
    <row r="418" spans="1:2">
      <c r="A418" s="2"/>
      <c r="B418" s="2"/>
    </row>
    <row r="419" spans="1:2">
      <c r="A419" s="2"/>
      <c r="B419" s="2"/>
    </row>
    <row r="420" spans="1:2">
      <c r="A420" s="2"/>
      <c r="B420" s="2"/>
    </row>
    <row r="421" spans="1:2">
      <c r="A421" s="2"/>
      <c r="B421" s="2"/>
    </row>
    <row r="422" spans="1:2">
      <c r="A422" s="2"/>
      <c r="B422" s="2"/>
    </row>
    <row r="423" spans="1:2">
      <c r="A423" s="2"/>
      <c r="B423" s="2"/>
    </row>
    <row r="424" spans="1:2">
      <c r="A424" s="2"/>
      <c r="B424" s="2"/>
    </row>
    <row r="425" spans="1:2">
      <c r="A425" s="2"/>
      <c r="B425" s="2"/>
    </row>
    <row r="426" spans="1:2">
      <c r="A426" s="2"/>
      <c r="B426" s="2"/>
    </row>
    <row r="427" spans="1:2">
      <c r="A427" s="2"/>
      <c r="B427" s="2"/>
    </row>
    <row r="428" spans="1:2">
      <c r="A428" s="2"/>
      <c r="B428" s="2"/>
    </row>
    <row r="429" spans="1:2">
      <c r="A429" s="2"/>
      <c r="B429" s="2"/>
    </row>
    <row r="430" spans="1:2">
      <c r="A430" s="2"/>
      <c r="B430" s="2"/>
    </row>
    <row r="431" spans="1:2">
      <c r="A431" s="2"/>
      <c r="B431" s="2"/>
    </row>
    <row r="432" spans="1:2">
      <c r="A432" s="2"/>
      <c r="B432" s="2"/>
    </row>
    <row r="433" spans="1:2">
      <c r="A433" s="2"/>
      <c r="B433" s="2"/>
    </row>
    <row r="434" spans="1:2">
      <c r="A434" s="2"/>
      <c r="B434" s="2"/>
    </row>
    <row r="435" spans="1:2">
      <c r="A435" s="2"/>
      <c r="B435" s="2"/>
    </row>
    <row r="436" spans="1:2">
      <c r="A436" s="2"/>
      <c r="B436" s="2"/>
    </row>
    <row r="437" spans="1:2">
      <c r="A437" s="2"/>
      <c r="B437" s="2"/>
    </row>
    <row r="438" spans="1:2">
      <c r="A438" s="2"/>
      <c r="B438" s="2"/>
    </row>
    <row r="439" spans="1:2">
      <c r="A439" s="2"/>
      <c r="B439" s="2"/>
    </row>
    <row r="440" spans="1:2">
      <c r="A440" s="2"/>
      <c r="B440" s="2"/>
    </row>
    <row r="441" spans="1:2">
      <c r="A441" s="2"/>
      <c r="B441" s="2"/>
    </row>
    <row r="442" spans="1:2">
      <c r="A442" s="2"/>
      <c r="B442" s="2"/>
    </row>
    <row r="443" spans="1:2">
      <c r="A443" s="2"/>
      <c r="B443" s="2"/>
    </row>
    <row r="444" spans="1:2">
      <c r="A444" s="2"/>
      <c r="B444" s="2"/>
    </row>
    <row r="445" spans="1:2">
      <c r="A445" s="2"/>
      <c r="B445" s="2"/>
    </row>
    <row r="446" spans="1:2">
      <c r="A446" s="2"/>
      <c r="B446" s="2"/>
    </row>
    <row r="447" spans="1:2">
      <c r="A447" s="2"/>
      <c r="B447" s="2"/>
    </row>
    <row r="448" spans="1:2">
      <c r="A448" s="2"/>
      <c r="B448" s="2"/>
    </row>
    <row r="449" spans="1:2">
      <c r="A449" s="2"/>
      <c r="B449" s="2"/>
    </row>
    <row r="450" spans="1:2">
      <c r="A450" s="2"/>
      <c r="B450" s="2"/>
    </row>
    <row r="451" spans="1:2">
      <c r="A451" s="2"/>
      <c r="B451" s="2"/>
    </row>
    <row r="452" spans="1:2">
      <c r="A452" s="2"/>
      <c r="B452" s="2"/>
    </row>
    <row r="453" spans="1:2">
      <c r="A453" s="2"/>
      <c r="B453" s="2"/>
    </row>
    <row r="454" spans="1:2">
      <c r="A454" s="2"/>
      <c r="B454" s="2"/>
    </row>
    <row r="455" spans="1:2">
      <c r="A455" s="2"/>
      <c r="B455" s="2"/>
    </row>
    <row r="456" spans="1:2">
      <c r="A456" s="2"/>
      <c r="B456" s="2"/>
    </row>
    <row r="457" spans="1:2">
      <c r="A457" s="2"/>
      <c r="B457" s="2"/>
    </row>
    <row r="458" spans="1:2">
      <c r="A458" s="2"/>
      <c r="B458" s="2"/>
    </row>
    <row r="459" spans="1:2">
      <c r="A459" s="2"/>
      <c r="B459" s="2"/>
    </row>
    <row r="460" spans="1:2">
      <c r="A460" s="2"/>
      <c r="B460" s="2"/>
    </row>
    <row r="461" spans="1:2">
      <c r="A461" s="2"/>
      <c r="B461" s="2"/>
    </row>
    <row r="462" spans="1:2">
      <c r="A462" s="2"/>
      <c r="B462" s="2"/>
    </row>
    <row r="463" spans="1:2">
      <c r="A463" s="2"/>
      <c r="B463" s="2"/>
    </row>
    <row r="464" spans="1:2">
      <c r="A464" s="2"/>
      <c r="B464" s="2"/>
    </row>
    <row r="465" spans="1:2">
      <c r="A465" s="2"/>
      <c r="B465" s="2"/>
    </row>
    <row r="466" spans="1:2">
      <c r="A466" s="2"/>
      <c r="B466" s="2"/>
    </row>
    <row r="467" spans="1:2">
      <c r="A467" s="2"/>
      <c r="B467" s="2"/>
    </row>
    <row r="468" spans="1:2">
      <c r="A468" s="2"/>
      <c r="B468" s="2"/>
    </row>
    <row r="469" spans="1:2">
      <c r="A469" s="2"/>
      <c r="B469" s="2"/>
    </row>
    <row r="470" spans="1:2">
      <c r="A470" s="2"/>
      <c r="B470" s="2"/>
    </row>
    <row r="471" spans="1:2">
      <c r="A471" s="2"/>
      <c r="B471" s="2"/>
    </row>
    <row r="472" spans="1:2">
      <c r="A472" s="2"/>
      <c r="B472" s="2"/>
    </row>
    <row r="473" spans="1:2">
      <c r="A473" s="2"/>
      <c r="B473" s="2"/>
    </row>
    <row r="474" spans="1:2">
      <c r="A474" s="2"/>
      <c r="B474" s="2"/>
    </row>
    <row r="475" spans="1:2">
      <c r="A475" s="2"/>
      <c r="B475" s="2"/>
    </row>
    <row r="476" spans="1:2">
      <c r="A476" s="2"/>
      <c r="B476" s="2"/>
    </row>
    <row r="477" spans="1:2">
      <c r="A477" s="2"/>
      <c r="B477" s="2"/>
    </row>
    <row r="478" spans="1:2">
      <c r="A478" s="2"/>
      <c r="B478" s="2"/>
    </row>
    <row r="479" spans="1:2">
      <c r="A479" s="2"/>
      <c r="B479" s="2"/>
    </row>
    <row r="480" spans="1:2">
      <c r="A480" s="2"/>
      <c r="B480" s="2"/>
    </row>
    <row r="481" spans="1:2">
      <c r="A481" s="2"/>
      <c r="B481" s="2"/>
    </row>
    <row r="482" spans="1:2">
      <c r="A482" s="2"/>
      <c r="B482" s="2"/>
    </row>
    <row r="483" spans="1:2">
      <c r="A483" s="2"/>
      <c r="B483" s="2"/>
    </row>
    <row r="484" spans="1:2">
      <c r="A484" s="2"/>
      <c r="B484" s="2"/>
    </row>
    <row r="485" spans="1:2">
      <c r="A485" s="2"/>
      <c r="B485" s="2"/>
    </row>
    <row r="486" spans="1:2">
      <c r="A486" s="2"/>
      <c r="B486" s="2"/>
    </row>
    <row r="487" spans="1:2">
      <c r="A487" s="2"/>
      <c r="B487" s="2"/>
    </row>
    <row r="488" spans="1:2">
      <c r="A488" s="2"/>
      <c r="B488" s="2"/>
    </row>
    <row r="489" spans="1:2">
      <c r="A489" s="2"/>
      <c r="B489" s="2"/>
    </row>
    <row r="490" spans="1:2">
      <c r="A490" s="2"/>
      <c r="B490" s="2"/>
    </row>
    <row r="491" spans="1:2">
      <c r="A491" s="2"/>
      <c r="B491" s="2"/>
    </row>
    <row r="492" spans="1:2">
      <c r="A492" s="2"/>
      <c r="B492" s="2"/>
    </row>
    <row r="493" spans="1:2">
      <c r="A493" s="2"/>
      <c r="B493" s="2"/>
    </row>
    <row r="494" spans="1:2">
      <c r="A494" s="2"/>
      <c r="B494" s="2"/>
    </row>
    <row r="495" spans="1:2">
      <c r="A495" s="2"/>
      <c r="B495" s="2"/>
    </row>
    <row r="496" spans="1:2">
      <c r="A496" s="2"/>
      <c r="B496" s="2"/>
    </row>
    <row r="497" spans="1:2">
      <c r="A497" s="2"/>
      <c r="B497" s="2"/>
    </row>
    <row r="498" spans="1:2">
      <c r="A498" s="2"/>
      <c r="B498" s="2"/>
    </row>
    <row r="499" spans="1:2">
      <c r="A499" s="2"/>
      <c r="B499" s="2"/>
    </row>
    <row r="500" spans="1:2">
      <c r="A500" s="2"/>
      <c r="B500" s="2"/>
    </row>
    <row r="501" spans="1:2">
      <c r="A501" s="2"/>
      <c r="B501" s="2"/>
    </row>
    <row r="502" spans="1:2">
      <c r="A502" s="2"/>
      <c r="B502" s="2"/>
    </row>
    <row r="503" spans="1:2">
      <c r="A503" s="2"/>
      <c r="B503" s="2"/>
    </row>
    <row r="504" spans="1:2">
      <c r="A504" s="2"/>
      <c r="B504" s="2"/>
    </row>
    <row r="505" spans="1:2">
      <c r="A505" s="2"/>
      <c r="B505" s="2"/>
    </row>
    <row r="506" spans="1:2">
      <c r="A506" s="2"/>
      <c r="B506" s="2"/>
    </row>
    <row r="507" spans="1:2">
      <c r="A507" s="2"/>
      <c r="B507" s="2"/>
    </row>
    <row r="508" spans="1:2">
      <c r="A508" s="2"/>
      <c r="B508" s="2"/>
    </row>
    <row r="509" spans="1:2">
      <c r="A509" s="2"/>
      <c r="B509" s="2"/>
    </row>
    <row r="510" spans="1:2">
      <c r="A510" s="2"/>
      <c r="B510" s="2"/>
    </row>
    <row r="511" spans="1:2">
      <c r="A511" s="2"/>
      <c r="B511" s="2"/>
    </row>
    <row r="512" spans="1:2">
      <c r="A512" s="2"/>
      <c r="B512" s="2"/>
    </row>
    <row r="513" spans="1:2">
      <c r="A513" s="2"/>
      <c r="B513" s="2"/>
    </row>
    <row r="514" spans="1:2">
      <c r="A514" s="2"/>
      <c r="B514" s="2"/>
    </row>
    <row r="515" spans="1:2">
      <c r="A515" s="2"/>
      <c r="B515" s="2"/>
    </row>
    <row r="516" spans="1:2">
      <c r="A516" s="2"/>
      <c r="B516" s="2"/>
    </row>
    <row r="517" spans="1:2">
      <c r="A517" s="2"/>
      <c r="B517" s="2"/>
    </row>
    <row r="518" spans="1:2">
      <c r="A518" s="2"/>
      <c r="B518" s="2"/>
    </row>
    <row r="519" spans="1:2">
      <c r="A519" s="2"/>
      <c r="B519" s="2"/>
    </row>
    <row r="520" spans="1:2">
      <c r="A520" s="2"/>
      <c r="B520" s="2"/>
    </row>
    <row r="521" spans="1:2">
      <c r="A521" s="2"/>
      <c r="B521" s="2"/>
    </row>
    <row r="522" spans="1:2">
      <c r="A522" s="2"/>
      <c r="B522" s="2"/>
    </row>
    <row r="523" spans="1:2">
      <c r="A523" s="2"/>
      <c r="B523" s="2"/>
    </row>
    <row r="524" spans="1:2">
      <c r="A524" s="2"/>
      <c r="B524" s="2"/>
    </row>
    <row r="525" spans="1:2">
      <c r="A525" s="2"/>
      <c r="B525" s="2"/>
    </row>
    <row r="526" spans="1:2">
      <c r="A526" s="2"/>
      <c r="B526" s="2"/>
    </row>
    <row r="527" spans="1:2">
      <c r="A527" s="2"/>
      <c r="B527" s="2"/>
    </row>
    <row r="528" spans="1:2">
      <c r="A528" s="2"/>
      <c r="B528" s="2"/>
    </row>
    <row r="529" spans="1:2">
      <c r="A529" s="2"/>
      <c r="B529" s="2"/>
    </row>
    <row r="530" spans="1:2">
      <c r="A530" s="2"/>
      <c r="B530" s="2"/>
    </row>
    <row r="531" spans="1:2">
      <c r="A531" s="2"/>
      <c r="B531" s="2"/>
    </row>
    <row r="532" spans="1:2">
      <c r="A532" s="2"/>
      <c r="B532" s="2"/>
    </row>
    <row r="533" spans="1:2">
      <c r="A533" s="2"/>
      <c r="B533" s="2"/>
    </row>
    <row r="534" spans="1:2">
      <c r="A534" s="2"/>
      <c r="B534" s="2"/>
    </row>
    <row r="535" spans="1:2">
      <c r="A535" s="2"/>
      <c r="B535" s="2"/>
    </row>
    <row r="536" spans="1:2">
      <c r="A536" s="2"/>
      <c r="B536" s="2"/>
    </row>
    <row r="537" spans="1:2">
      <c r="A537" s="2"/>
      <c r="B537" s="2"/>
    </row>
    <row r="538" spans="1:2">
      <c r="A538" s="2"/>
      <c r="B538" s="2"/>
    </row>
    <row r="539" spans="1:2">
      <c r="A539" s="2"/>
      <c r="B539" s="2"/>
    </row>
    <row r="540" spans="1:2">
      <c r="A540" s="2"/>
      <c r="B540" s="2"/>
    </row>
    <row r="541" spans="1:2">
      <c r="A541" s="2"/>
      <c r="B541" s="2"/>
    </row>
    <row r="542" spans="1:2">
      <c r="A542" s="2"/>
      <c r="B542" s="2"/>
    </row>
    <row r="543" spans="1:2">
      <c r="A543" s="2"/>
      <c r="B543" s="2"/>
    </row>
    <row r="544" spans="1:2">
      <c r="A544" s="2"/>
      <c r="B544" s="2"/>
    </row>
    <row r="545" spans="1:2">
      <c r="A545" s="2"/>
      <c r="B545" s="2"/>
    </row>
    <row r="546" spans="1:2">
      <c r="A546" s="2"/>
      <c r="B546" s="2"/>
    </row>
    <row r="547" spans="1:2">
      <c r="A547" s="2"/>
      <c r="B547" s="2"/>
    </row>
    <row r="548" spans="1:2">
      <c r="A548" s="2"/>
      <c r="B548" s="2"/>
    </row>
    <row r="549" spans="1:2">
      <c r="A549" s="2"/>
      <c r="B549" s="2"/>
    </row>
    <row r="550" spans="1:2">
      <c r="A550" s="2"/>
      <c r="B550" s="2"/>
    </row>
    <row r="551" spans="1:2">
      <c r="A551" s="2"/>
      <c r="B551" s="2"/>
    </row>
    <row r="552" spans="1:2">
      <c r="A552" s="2"/>
      <c r="B552" s="2"/>
    </row>
    <row r="553" spans="1:2">
      <c r="A553" s="2"/>
      <c r="B553" s="2"/>
    </row>
    <row r="554" spans="1:2">
      <c r="A554" s="2"/>
      <c r="B554" s="2"/>
    </row>
    <row r="555" spans="1:2">
      <c r="A555" s="2"/>
      <c r="B555" s="2"/>
    </row>
    <row r="556" spans="1:2">
      <c r="A556" s="2"/>
      <c r="B556" s="2"/>
    </row>
    <row r="557" spans="1:2">
      <c r="A557" s="2"/>
      <c r="B557" s="2"/>
    </row>
    <row r="558" spans="1:2">
      <c r="A558" s="2"/>
      <c r="B558" s="2"/>
    </row>
    <row r="559" spans="1:2">
      <c r="A559" s="2"/>
      <c r="B559" s="2"/>
    </row>
    <row r="560" spans="1:2">
      <c r="A560" s="2"/>
      <c r="B560" s="2"/>
    </row>
    <row r="561" spans="1:2">
      <c r="A561" s="2"/>
      <c r="B561" s="2"/>
    </row>
    <row r="562" spans="1:2">
      <c r="A562" s="2"/>
      <c r="B562" s="2"/>
    </row>
    <row r="563" spans="1:2">
      <c r="A563" s="2"/>
      <c r="B563" s="2"/>
    </row>
    <row r="564" spans="1:2">
      <c r="A564" s="2"/>
      <c r="B564" s="2"/>
    </row>
    <row r="565" spans="1:2">
      <c r="A565" s="2"/>
      <c r="B565" s="2"/>
    </row>
    <row r="566" spans="1:2">
      <c r="A566" s="2"/>
      <c r="B566" s="2"/>
    </row>
    <row r="567" spans="1:2">
      <c r="A567" s="2"/>
      <c r="B567" s="2"/>
    </row>
    <row r="568" spans="1:2">
      <c r="A568" s="2"/>
      <c r="B568" s="2"/>
    </row>
    <row r="569" spans="1:2">
      <c r="A569" s="2"/>
      <c r="B569" s="2"/>
    </row>
    <row r="570" spans="1:2">
      <c r="A570" s="2"/>
      <c r="B570" s="2"/>
    </row>
    <row r="571" spans="1:2">
      <c r="A571" s="2"/>
      <c r="B571" s="2"/>
    </row>
    <row r="572" spans="1:2">
      <c r="A572" s="2"/>
      <c r="B572" s="2"/>
    </row>
    <row r="573" spans="1:2">
      <c r="A573" s="2"/>
      <c r="B573" s="2"/>
    </row>
    <row r="574" spans="1:2">
      <c r="A574" s="2"/>
      <c r="B574" s="2"/>
    </row>
    <row r="575" spans="1:2">
      <c r="A575" s="2"/>
      <c r="B575" s="2"/>
    </row>
    <row r="576" spans="1:2">
      <c r="A576" s="2"/>
      <c r="B576" s="2"/>
    </row>
    <row r="577" spans="1:2">
      <c r="A577" s="2"/>
      <c r="B577" s="2"/>
    </row>
    <row r="578" spans="1:2">
      <c r="A578" s="2"/>
      <c r="B578" s="2"/>
    </row>
    <row r="579" spans="1:2">
      <c r="A579" s="2"/>
      <c r="B579" s="2"/>
    </row>
    <row r="580" spans="1:2">
      <c r="A580" s="2"/>
      <c r="B580" s="2"/>
    </row>
    <row r="581" spans="1:2">
      <c r="A581" s="2"/>
      <c r="B581" s="2"/>
    </row>
    <row r="582" spans="1:2">
      <c r="A582" s="2"/>
      <c r="B582" s="2"/>
    </row>
    <row r="583" spans="1:2">
      <c r="A583" s="2"/>
      <c r="B583" s="2"/>
    </row>
    <row r="584" spans="1:2">
      <c r="A584" s="2"/>
      <c r="B584" s="2"/>
    </row>
    <row r="585" spans="1:2">
      <c r="A585" s="2"/>
      <c r="B585" s="2"/>
    </row>
    <row r="586" spans="1:2">
      <c r="A586" s="2"/>
      <c r="B586" s="2"/>
    </row>
    <row r="587" spans="1:2">
      <c r="A587" s="2"/>
      <c r="B587" s="2"/>
    </row>
    <row r="588" spans="1:2">
      <c r="A588" s="2"/>
      <c r="B588" s="2"/>
    </row>
    <row r="589" spans="1:2">
      <c r="A589" s="2"/>
      <c r="B589" s="2"/>
    </row>
    <row r="590" spans="1:2">
      <c r="A590" s="2"/>
      <c r="B590" s="2"/>
    </row>
    <row r="591" spans="1:2">
      <c r="A591" s="2"/>
      <c r="B591" s="2"/>
    </row>
    <row r="592" spans="1:2">
      <c r="A592" s="2"/>
      <c r="B592" s="2"/>
    </row>
    <row r="593" spans="1:2">
      <c r="A593" s="2"/>
      <c r="B593" s="2"/>
    </row>
    <row r="594" spans="1:2">
      <c r="A594" s="2"/>
      <c r="B594" s="2"/>
    </row>
    <row r="595" spans="1:2">
      <c r="A595" s="2"/>
      <c r="B595" s="2"/>
    </row>
    <row r="596" spans="1:2">
      <c r="A596" s="2"/>
      <c r="B596" s="2"/>
    </row>
    <row r="597" spans="1:2">
      <c r="A597" s="2"/>
      <c r="B597" s="2"/>
    </row>
    <row r="598" spans="1:2">
      <c r="A598" s="2"/>
      <c r="B598" s="2"/>
    </row>
    <row r="599" spans="1:2">
      <c r="A599" s="2"/>
      <c r="B599" s="2"/>
    </row>
    <row r="600" spans="1:2">
      <c r="A600" s="2"/>
      <c r="B600" s="2"/>
    </row>
    <row r="601" spans="1:2">
      <c r="A601" s="2"/>
      <c r="B601" s="2"/>
    </row>
    <row r="602" spans="1:2">
      <c r="A602" s="2"/>
      <c r="B602" s="2"/>
    </row>
    <row r="603" spans="1:2">
      <c r="A603" s="2"/>
      <c r="B603" s="2"/>
    </row>
    <row r="604" spans="1:2">
      <c r="A604" s="2"/>
      <c r="B604" s="2"/>
    </row>
    <row r="605" spans="1:2">
      <c r="A605" s="2"/>
      <c r="B605" s="2"/>
    </row>
    <row r="606" spans="1:2">
      <c r="A606" s="2"/>
      <c r="B606" s="2"/>
    </row>
    <row r="607" spans="1:2">
      <c r="A607" s="2"/>
      <c r="B607" s="2"/>
    </row>
    <row r="608" spans="1:2">
      <c r="A608" s="2"/>
      <c r="B608" s="2"/>
    </row>
    <row r="609" spans="1:2">
      <c r="A609" s="2"/>
      <c r="B609" s="2"/>
    </row>
    <row r="610" spans="1:2">
      <c r="A610" s="2"/>
      <c r="B610" s="2"/>
    </row>
    <row r="611" spans="1:2">
      <c r="A611" s="2"/>
      <c r="B611" s="2"/>
    </row>
    <row r="612" spans="1:2">
      <c r="A612" s="2"/>
      <c r="B612" s="2"/>
    </row>
    <row r="613" spans="1:2">
      <c r="A613" s="2"/>
      <c r="B613" s="2"/>
    </row>
    <row r="614" spans="1:2">
      <c r="A614" s="2"/>
      <c r="B614" s="2"/>
    </row>
    <row r="615" spans="1:2">
      <c r="A615" s="2"/>
      <c r="B615" s="2"/>
    </row>
    <row r="616" spans="1:2">
      <c r="A616" s="2"/>
      <c r="B616" s="2"/>
    </row>
    <row r="617" spans="1:2">
      <c r="A617" s="2"/>
      <c r="B617" s="2"/>
    </row>
    <row r="618" spans="1:2">
      <c r="A618" s="2"/>
      <c r="B618" s="2"/>
    </row>
    <row r="619" spans="1:2">
      <c r="A619" s="2"/>
      <c r="B619" s="2"/>
    </row>
    <row r="620" spans="1:2">
      <c r="A620" s="2"/>
      <c r="B620" s="2"/>
    </row>
    <row r="621" spans="1:2">
      <c r="A621" s="2"/>
      <c r="B621" s="2"/>
    </row>
    <row r="622" spans="1:2">
      <c r="A622" s="2"/>
      <c r="B622" s="2"/>
    </row>
    <row r="623" spans="1:2">
      <c r="A623" s="2"/>
      <c r="B623" s="2"/>
    </row>
    <row r="624" spans="1:2">
      <c r="A624" s="2"/>
      <c r="B624" s="2"/>
    </row>
    <row r="625" spans="1:2">
      <c r="A625" s="2"/>
      <c r="B625" s="2"/>
    </row>
    <row r="626" spans="1:2">
      <c r="A626" s="2"/>
      <c r="B626" s="2"/>
    </row>
    <row r="627" spans="1:2">
      <c r="A627" s="2"/>
      <c r="B627" s="2"/>
    </row>
    <row r="628" spans="1:2">
      <c r="A628" s="2"/>
      <c r="B628" s="2"/>
    </row>
    <row r="629" spans="1:2">
      <c r="A629" s="2"/>
      <c r="B629" s="2"/>
    </row>
    <row r="630" spans="1:2">
      <c r="A630" s="2"/>
      <c r="B630" s="2"/>
    </row>
    <row r="631" spans="1:2">
      <c r="A631" s="2"/>
      <c r="B631" s="2"/>
    </row>
    <row r="632" spans="1:2">
      <c r="A632" s="2"/>
      <c r="B632" s="2"/>
    </row>
    <row r="633" spans="1:2">
      <c r="A633" s="2"/>
      <c r="B633" s="2"/>
    </row>
    <row r="634" spans="1:2">
      <c r="A634" s="2"/>
      <c r="B634" s="2"/>
    </row>
    <row r="635" spans="1:2">
      <c r="A635" s="2"/>
      <c r="B635" s="2"/>
    </row>
    <row r="636" spans="1:2">
      <c r="A636" s="2"/>
      <c r="B636" s="2"/>
    </row>
    <row r="637" spans="1:2">
      <c r="A637" s="2"/>
      <c r="B637" s="2"/>
    </row>
    <row r="638" spans="1:2">
      <c r="A638" s="2"/>
      <c r="B638" s="2"/>
    </row>
    <row r="639" spans="1:2">
      <c r="A639" s="2"/>
      <c r="B639" s="2"/>
    </row>
    <row r="640" spans="1:2">
      <c r="A640" s="2"/>
      <c r="B640" s="2"/>
    </row>
    <row r="641" spans="1:2">
      <c r="A641" s="2"/>
      <c r="B641" s="2"/>
    </row>
    <row r="642" spans="1:2">
      <c r="A642" s="2"/>
      <c r="B642" s="2"/>
    </row>
    <row r="643" spans="1:2">
      <c r="A643" s="2"/>
      <c r="B643" s="2"/>
    </row>
    <row r="644" spans="1:2">
      <c r="A644" s="2"/>
      <c r="B644" s="2"/>
    </row>
    <row r="645" spans="1:2">
      <c r="A645" s="2"/>
      <c r="B645" s="2"/>
    </row>
    <row r="646" spans="1:2">
      <c r="A646" s="2"/>
      <c r="B646" s="2"/>
    </row>
    <row r="647" spans="1:2">
      <c r="A647" s="2"/>
      <c r="B647" s="2"/>
    </row>
    <row r="648" spans="1:2">
      <c r="A648" s="2"/>
      <c r="B648" s="2"/>
    </row>
    <row r="649" spans="1:2">
      <c r="A649" s="2"/>
      <c r="B649" s="2"/>
    </row>
    <row r="650" spans="1:2">
      <c r="A650" s="2"/>
      <c r="B650" s="2"/>
    </row>
    <row r="651" spans="1:2">
      <c r="A651" s="2"/>
      <c r="B651" s="2"/>
    </row>
    <row r="652" spans="1:2">
      <c r="A652" s="2"/>
      <c r="B652" s="2"/>
    </row>
    <row r="653" spans="1:2">
      <c r="A653" s="2"/>
      <c r="B653" s="2"/>
    </row>
    <row r="654" spans="1:2">
      <c r="A654" s="2"/>
      <c r="B654" s="2"/>
    </row>
    <row r="655" spans="1:2">
      <c r="A655" s="2"/>
      <c r="B655" s="2"/>
    </row>
    <row r="656" spans="1:2">
      <c r="A656" s="2"/>
      <c r="B656" s="2"/>
    </row>
    <row r="657" spans="1:2">
      <c r="A657" s="2"/>
      <c r="B657" s="2"/>
    </row>
    <row r="658" spans="1:2">
      <c r="A658" s="2"/>
      <c r="B658" s="2"/>
    </row>
    <row r="659" spans="1:2">
      <c r="A659" s="2"/>
      <c r="B659" s="2"/>
    </row>
    <row r="660" spans="1:2">
      <c r="A660" s="2"/>
      <c r="B660" s="2"/>
    </row>
    <row r="661" spans="1:2">
      <c r="A661" s="2"/>
      <c r="B661" s="2"/>
    </row>
    <row r="662" spans="1:2">
      <c r="A662" s="2"/>
      <c r="B662" s="2"/>
    </row>
    <row r="663" spans="1:2">
      <c r="A663" s="2"/>
      <c r="B663" s="2"/>
    </row>
    <row r="664" spans="1:2">
      <c r="A664" s="2"/>
      <c r="B664" s="2"/>
    </row>
    <row r="665" spans="1:2">
      <c r="A665" s="2"/>
      <c r="B665" s="2"/>
    </row>
    <row r="666" spans="1:2">
      <c r="A666" s="2"/>
      <c r="B666" s="2"/>
    </row>
    <row r="667" spans="1:2">
      <c r="A667" s="2"/>
      <c r="B667" s="2"/>
    </row>
    <row r="668" spans="1:2">
      <c r="A668" s="2"/>
      <c r="B668" s="2"/>
    </row>
    <row r="669" spans="1:2">
      <c r="A669" s="2"/>
      <c r="B669" s="2"/>
    </row>
    <row r="670" spans="1:2">
      <c r="A670" s="2"/>
      <c r="B670" s="2"/>
    </row>
    <row r="671" spans="1:2">
      <c r="A671" s="2"/>
      <c r="B671" s="2"/>
    </row>
    <row r="672" spans="1:2">
      <c r="A672" s="2"/>
      <c r="B672" s="2"/>
    </row>
    <row r="673" spans="1:2">
      <c r="A673" s="2"/>
      <c r="B673" s="2"/>
    </row>
    <row r="674" spans="1:2">
      <c r="A674" s="2"/>
      <c r="B674" s="2"/>
    </row>
    <row r="675" spans="1:2">
      <c r="A675" s="2"/>
      <c r="B675" s="2"/>
    </row>
    <row r="676" spans="1:2">
      <c r="A676" s="2"/>
      <c r="B676" s="2"/>
    </row>
    <row r="677" spans="1:2">
      <c r="A677" s="2"/>
      <c r="B677" s="2"/>
    </row>
    <row r="678" spans="1:2">
      <c r="A678" s="2"/>
      <c r="B678" s="2"/>
    </row>
    <row r="679" spans="1:2">
      <c r="A679" s="2"/>
      <c r="B679" s="2"/>
    </row>
    <row r="680" spans="1:2">
      <c r="A680" s="2"/>
      <c r="B680" s="2"/>
    </row>
    <row r="681" spans="1:2">
      <c r="A681" s="2"/>
      <c r="B681" s="2"/>
    </row>
    <row r="682" spans="1:2">
      <c r="A682" s="2"/>
      <c r="B682" s="2"/>
    </row>
    <row r="683" spans="1:2">
      <c r="A683" s="2"/>
      <c r="B683" s="2"/>
    </row>
    <row r="684" spans="1:2">
      <c r="A684" s="2"/>
      <c r="B684" s="2"/>
    </row>
    <row r="685" spans="1:2">
      <c r="A685" s="2"/>
      <c r="B685" s="2"/>
    </row>
    <row r="686" spans="1:2">
      <c r="A686" s="2"/>
      <c r="B686" s="2"/>
    </row>
    <row r="687" spans="1:2">
      <c r="A687" s="2"/>
      <c r="B687" s="2"/>
    </row>
    <row r="688" spans="1:2">
      <c r="A688" s="2"/>
      <c r="B688" s="2"/>
    </row>
    <row r="689" spans="1:2">
      <c r="A689" s="2"/>
      <c r="B689" s="2"/>
    </row>
    <row r="690" spans="1:2">
      <c r="A690" s="2"/>
      <c r="B690" s="2"/>
    </row>
    <row r="691" spans="1:2">
      <c r="A691" s="2"/>
      <c r="B691" s="2"/>
    </row>
    <row r="692" spans="1:2">
      <c r="A692" s="2"/>
      <c r="B692" s="2"/>
    </row>
    <row r="693" spans="1:2">
      <c r="A693" s="2"/>
      <c r="B693" s="2"/>
    </row>
    <row r="694" spans="1:2">
      <c r="A694" s="2"/>
      <c r="B694" s="2"/>
    </row>
    <row r="695" spans="1:2">
      <c r="A695" s="2"/>
      <c r="B695" s="2"/>
    </row>
    <row r="696" spans="1:2">
      <c r="A696" s="2"/>
      <c r="B696" s="2"/>
    </row>
    <row r="697" spans="1:2">
      <c r="A697" s="2"/>
      <c r="B697" s="2"/>
    </row>
    <row r="698" spans="1:2">
      <c r="A698" s="2"/>
      <c r="B698" s="2"/>
    </row>
    <row r="699" spans="1:2">
      <c r="A699" s="2"/>
      <c r="B699" s="2"/>
    </row>
    <row r="700" spans="1:2">
      <c r="A700" s="2"/>
      <c r="B700" s="2"/>
    </row>
    <row r="701" spans="1:2">
      <c r="A701" s="2"/>
      <c r="B701" s="2"/>
    </row>
    <row r="702" spans="1:2">
      <c r="A702" s="2"/>
      <c r="B702" s="2"/>
    </row>
    <row r="703" spans="1:2">
      <c r="A703" s="2"/>
      <c r="B703" s="2"/>
    </row>
    <row r="704" spans="1:2">
      <c r="A704" s="2"/>
      <c r="B704" s="2"/>
    </row>
    <row r="705" spans="1:2">
      <c r="A705" s="2"/>
      <c r="B705" s="2"/>
    </row>
    <row r="706" spans="1:2">
      <c r="A706" s="2"/>
      <c r="B706" s="2"/>
    </row>
    <row r="707" spans="1:2">
      <c r="A707" s="2"/>
      <c r="B707" s="2"/>
    </row>
    <row r="708" spans="1:2">
      <c r="A708" s="2"/>
      <c r="B708" s="2"/>
    </row>
    <row r="709" spans="1:2">
      <c r="A709" s="2"/>
      <c r="B709" s="2"/>
    </row>
    <row r="710" spans="1:2">
      <c r="A710" s="2"/>
      <c r="B710" s="2"/>
    </row>
    <row r="711" spans="1:2">
      <c r="A711" s="2"/>
      <c r="B711" s="2"/>
    </row>
    <row r="712" spans="1:2">
      <c r="A712" s="2"/>
      <c r="B712" s="2"/>
    </row>
    <row r="713" spans="1:2">
      <c r="A713" s="2"/>
      <c r="B713" s="2"/>
    </row>
    <row r="714" spans="1:2">
      <c r="A714" s="2"/>
      <c r="B714" s="2"/>
    </row>
    <row r="715" spans="1:2">
      <c r="A715" s="2"/>
      <c r="B715" s="2"/>
    </row>
    <row r="716" spans="1:2">
      <c r="A716" s="2"/>
      <c r="B716" s="2"/>
    </row>
    <row r="717" spans="1:2">
      <c r="A717" s="2"/>
      <c r="B717" s="2"/>
    </row>
    <row r="718" spans="1:2">
      <c r="A718" s="2"/>
      <c r="B718" s="2"/>
    </row>
    <row r="719" spans="1:2">
      <c r="A719" s="2"/>
      <c r="B719" s="2"/>
    </row>
    <row r="720" spans="1:2">
      <c r="A720" s="2"/>
      <c r="B720" s="2"/>
    </row>
    <row r="721" spans="1:2">
      <c r="A721" s="2"/>
      <c r="B721" s="2"/>
    </row>
    <row r="722" spans="1:2">
      <c r="A722" s="2"/>
      <c r="B722" s="2"/>
    </row>
    <row r="723" spans="1:2">
      <c r="A723" s="2"/>
      <c r="B723" s="2"/>
    </row>
    <row r="724" spans="1:2">
      <c r="A724" s="2"/>
      <c r="B724" s="2"/>
    </row>
    <row r="725" spans="1:2">
      <c r="A725" s="2"/>
      <c r="B725" s="2"/>
    </row>
    <row r="726" spans="1:2">
      <c r="A726" s="2"/>
      <c r="B726" s="2"/>
    </row>
    <row r="727" spans="1:2">
      <c r="A727" s="2"/>
      <c r="B727" s="2"/>
    </row>
    <row r="728" spans="1:2">
      <c r="A728" s="2"/>
      <c r="B728" s="2"/>
    </row>
    <row r="729" spans="1:2">
      <c r="A729" s="2"/>
      <c r="B729" s="2"/>
    </row>
    <row r="730" spans="1:2">
      <c r="A730" s="2"/>
      <c r="B730" s="2"/>
    </row>
    <row r="731" spans="1:2">
      <c r="A731" s="2"/>
      <c r="B731" s="2"/>
    </row>
    <row r="732" spans="1:2">
      <c r="A732" s="2"/>
      <c r="B732" s="2"/>
    </row>
    <row r="733" spans="1:2">
      <c r="A733" s="2"/>
      <c r="B733" s="2"/>
    </row>
    <row r="734" spans="1:2">
      <c r="A734" s="2"/>
      <c r="B734" s="2"/>
    </row>
    <row r="735" spans="1:2">
      <c r="A735" s="2"/>
      <c r="B735" s="2"/>
    </row>
    <row r="736" spans="1:2">
      <c r="A736" s="2"/>
      <c r="B736" s="2"/>
    </row>
    <row r="737" spans="1:2">
      <c r="A737" s="2"/>
      <c r="B737" s="2"/>
    </row>
    <row r="738" spans="1:2">
      <c r="A738" s="2"/>
      <c r="B738" s="2"/>
    </row>
    <row r="739" spans="1:2">
      <c r="A739" s="2"/>
      <c r="B739" s="2"/>
    </row>
    <row r="740" spans="1:2">
      <c r="A740" s="2"/>
      <c r="B740" s="2"/>
    </row>
    <row r="741" spans="1:2">
      <c r="A741" s="2"/>
      <c r="B741" s="2"/>
    </row>
    <row r="742" spans="1:2">
      <c r="A742" s="2"/>
      <c r="B742" s="2"/>
    </row>
    <row r="743" spans="1:2">
      <c r="A743" s="2"/>
      <c r="B743" s="2"/>
    </row>
    <row r="744" spans="1:2">
      <c r="A744" s="2"/>
      <c r="B744" s="2"/>
    </row>
    <row r="745" spans="1:2">
      <c r="A745" s="2"/>
      <c r="B745" s="2"/>
    </row>
    <row r="746" spans="1:2">
      <c r="A746" s="2"/>
      <c r="B746" s="2"/>
    </row>
    <row r="747" spans="1:2">
      <c r="A747" s="2"/>
      <c r="B747" s="2"/>
    </row>
    <row r="748" spans="1:2">
      <c r="A748" s="2"/>
      <c r="B748" s="2"/>
    </row>
    <row r="749" spans="1:2">
      <c r="A749" s="2"/>
      <c r="B749" s="2"/>
    </row>
    <row r="750" spans="1:2">
      <c r="A750" s="2"/>
      <c r="B750" s="2"/>
    </row>
    <row r="751" spans="1:2">
      <c r="A751" s="2"/>
      <c r="B751" s="2"/>
    </row>
    <row r="752" spans="1:2">
      <c r="A752" s="2"/>
      <c r="B752" s="2"/>
    </row>
    <row r="753" spans="1:2">
      <c r="A753" s="2"/>
      <c r="B753" s="2"/>
    </row>
    <row r="754" spans="1:2">
      <c r="A754" s="2"/>
      <c r="B754" s="2"/>
    </row>
    <row r="755" spans="1:2">
      <c r="A755" s="2"/>
      <c r="B755" s="2"/>
    </row>
    <row r="756" spans="1:2">
      <c r="A756" s="2"/>
      <c r="B756" s="2"/>
    </row>
    <row r="757" spans="1:2">
      <c r="A757" s="2"/>
      <c r="B757" s="2"/>
    </row>
    <row r="758" spans="1:2">
      <c r="A758" s="2"/>
      <c r="B758" s="2"/>
    </row>
    <row r="759" spans="1:2">
      <c r="A759" s="2"/>
      <c r="B759" s="2"/>
    </row>
    <row r="760" spans="1:2">
      <c r="A760" s="2"/>
      <c r="B760" s="2"/>
    </row>
    <row r="761" spans="1:2">
      <c r="A761" s="2"/>
      <c r="B761" s="2"/>
    </row>
    <row r="762" spans="1:2">
      <c r="A762" s="2"/>
      <c r="B762" s="2"/>
    </row>
    <row r="763" spans="1:2">
      <c r="A763" s="2"/>
      <c r="B763" s="2"/>
    </row>
    <row r="764" spans="1:2">
      <c r="A764" s="2"/>
      <c r="B764" s="2"/>
    </row>
    <row r="765" spans="1:2">
      <c r="A765" s="2"/>
      <c r="B765" s="2"/>
    </row>
    <row r="766" spans="1:2">
      <c r="A766" s="2"/>
      <c r="B766" s="2"/>
    </row>
    <row r="767" spans="1:2">
      <c r="A767" s="2"/>
      <c r="B767" s="2"/>
    </row>
    <row r="768" spans="1:2">
      <c r="A768" s="2"/>
      <c r="B768" s="2"/>
    </row>
    <row r="769" spans="1:2">
      <c r="A769" s="2"/>
      <c r="B769" s="2"/>
    </row>
    <row r="770" spans="1:2">
      <c r="A770" s="2"/>
      <c r="B770" s="2"/>
    </row>
    <row r="771" spans="1:2">
      <c r="A771" s="2"/>
      <c r="B771" s="2"/>
    </row>
    <row r="772" spans="1:2">
      <c r="A772" s="2"/>
      <c r="B772" s="2"/>
    </row>
    <row r="773" spans="1:2">
      <c r="A773" s="2"/>
      <c r="B773" s="2"/>
    </row>
    <row r="774" spans="1:2">
      <c r="A774" s="2"/>
      <c r="B774" s="2"/>
    </row>
    <row r="775" spans="1:2">
      <c r="A775" s="2"/>
      <c r="B775" s="2"/>
    </row>
    <row r="776" spans="1:2">
      <c r="A776" s="2"/>
      <c r="B776" s="2"/>
    </row>
    <row r="777" spans="1:2">
      <c r="A777" s="2"/>
      <c r="B777" s="2"/>
    </row>
    <row r="778" spans="1:2">
      <c r="A778" s="2"/>
      <c r="B778" s="2"/>
    </row>
    <row r="779" spans="1:2">
      <c r="A779" s="2"/>
      <c r="B779" s="2"/>
    </row>
    <row r="780" spans="1:2">
      <c r="A780" s="2"/>
      <c r="B780" s="2"/>
    </row>
    <row r="781" spans="1:2">
      <c r="A781" s="2"/>
      <c r="B781" s="2"/>
    </row>
    <row r="782" spans="1:2">
      <c r="A782" s="2"/>
      <c r="B782" s="2"/>
    </row>
    <row r="783" spans="1:2">
      <c r="A783" s="2"/>
      <c r="B783" s="2"/>
    </row>
    <row r="784" spans="1:2">
      <c r="A784" s="2"/>
      <c r="B784" s="2"/>
    </row>
    <row r="785" spans="1:2">
      <c r="A785" s="2"/>
      <c r="B785" s="2"/>
    </row>
    <row r="786" spans="1:2">
      <c r="A786" s="2"/>
      <c r="B786" s="2"/>
    </row>
    <row r="787" spans="1:2">
      <c r="A787" s="2"/>
      <c r="B787" s="2"/>
    </row>
    <row r="788" spans="1:2">
      <c r="A788" s="2"/>
      <c r="B788" s="2"/>
    </row>
    <row r="789" spans="1:2">
      <c r="A789" s="2"/>
      <c r="B789" s="2"/>
    </row>
    <row r="790" spans="1:2">
      <c r="A790" s="2"/>
      <c r="B790" s="2"/>
    </row>
    <row r="791" spans="1:2">
      <c r="A791" s="2"/>
      <c r="B791" s="2"/>
    </row>
    <row r="792" spans="1:2">
      <c r="A792" s="2"/>
      <c r="B792" s="2"/>
    </row>
    <row r="793" spans="1:2">
      <c r="A793" s="2"/>
      <c r="B793" s="2"/>
    </row>
    <row r="794" spans="1:2">
      <c r="A794" s="2"/>
      <c r="B794" s="2"/>
    </row>
    <row r="795" spans="1:2">
      <c r="A795" s="2"/>
      <c r="B795" s="2"/>
    </row>
    <row r="796" spans="1:2">
      <c r="A796" s="2"/>
      <c r="B796" s="2"/>
    </row>
    <row r="797" spans="1:2">
      <c r="A797" s="2"/>
      <c r="B797" s="2"/>
    </row>
    <row r="798" spans="1:2">
      <c r="A798" s="2"/>
      <c r="B798" s="2"/>
    </row>
    <row r="799" spans="1:2">
      <c r="A799" s="2"/>
      <c r="B799" s="2"/>
    </row>
    <row r="800" spans="1:2">
      <c r="A800" s="2"/>
      <c r="B800" s="2"/>
    </row>
    <row r="801" spans="1:2">
      <c r="A801" s="2"/>
      <c r="B801" s="2"/>
    </row>
    <row r="802" spans="1:2">
      <c r="A802" s="2"/>
      <c r="B802" s="2"/>
    </row>
    <row r="803" spans="1:2">
      <c r="A803" s="2"/>
      <c r="B803" s="2"/>
    </row>
    <row r="804" spans="1:2">
      <c r="A804" s="2"/>
      <c r="B804" s="2"/>
    </row>
    <row r="805" spans="1:2">
      <c r="A805" s="2"/>
      <c r="B805" s="2"/>
    </row>
    <row r="806" spans="1:2">
      <c r="A806" s="2"/>
      <c r="B806" s="2"/>
    </row>
    <row r="807" spans="1:2">
      <c r="A807" s="2"/>
      <c r="B807" s="2"/>
    </row>
    <row r="808" spans="1:2">
      <c r="A808" s="2"/>
      <c r="B808" s="2"/>
    </row>
    <row r="809" spans="1:2">
      <c r="A809" s="2"/>
      <c r="B809" s="2"/>
    </row>
    <row r="810" spans="1:2">
      <c r="A810" s="2"/>
      <c r="B810" s="2"/>
    </row>
    <row r="811" spans="1:2">
      <c r="A811" s="2"/>
      <c r="B811" s="2"/>
    </row>
    <row r="812" spans="1:2">
      <c r="A812" s="2"/>
      <c r="B812" s="2"/>
    </row>
    <row r="813" spans="1:2">
      <c r="A813" s="2"/>
      <c r="B813" s="2"/>
    </row>
    <row r="814" spans="1:2">
      <c r="A814" s="2"/>
      <c r="B814" s="2"/>
    </row>
    <row r="815" spans="1:2">
      <c r="A815" s="2"/>
      <c r="B815" s="2"/>
    </row>
    <row r="816" spans="1:2">
      <c r="A816" s="2"/>
      <c r="B816" s="2"/>
    </row>
    <row r="817" spans="1:2">
      <c r="A817" s="2"/>
      <c r="B817" s="2"/>
    </row>
    <row r="818" spans="1:2">
      <c r="A818" s="2"/>
      <c r="B818" s="2"/>
    </row>
    <row r="819" spans="1:2">
      <c r="A819" s="2"/>
      <c r="B819" s="2"/>
    </row>
    <row r="820" spans="1:2">
      <c r="A820" s="2"/>
      <c r="B820" s="2"/>
    </row>
    <row r="821" spans="1:2">
      <c r="A821" s="2"/>
      <c r="B821" s="2"/>
    </row>
    <row r="822" spans="1:2">
      <c r="A822" s="2"/>
      <c r="B822" s="2"/>
    </row>
    <row r="823" spans="1:2">
      <c r="A823" s="2"/>
      <c r="B823" s="2"/>
    </row>
    <row r="824" spans="1:2">
      <c r="A824" s="2"/>
      <c r="B824" s="2"/>
    </row>
    <row r="825" spans="1:2">
      <c r="A825" s="2"/>
      <c r="B825" s="2"/>
    </row>
    <row r="826" spans="1:2">
      <c r="A826" s="2"/>
      <c r="B826" s="2"/>
    </row>
    <row r="827" spans="1:2">
      <c r="A827" s="2"/>
      <c r="B827" s="2"/>
    </row>
    <row r="828" spans="1:2">
      <c r="A828" s="2"/>
      <c r="B828" s="2"/>
    </row>
    <row r="829" spans="1:2">
      <c r="A829" s="2"/>
      <c r="B829" s="2"/>
    </row>
    <row r="830" spans="1:2">
      <c r="A830" s="2"/>
      <c r="B830" s="2"/>
    </row>
    <row r="831" spans="1:2">
      <c r="A831" s="2"/>
      <c r="B831" s="2"/>
    </row>
    <row r="832" spans="1:2">
      <c r="A832" s="2"/>
      <c r="B832" s="2"/>
    </row>
    <row r="833" spans="1:2">
      <c r="A833" s="2"/>
      <c r="B833" s="2"/>
    </row>
    <row r="834" spans="1:2">
      <c r="A834" s="2"/>
      <c r="B834" s="2"/>
    </row>
    <row r="835" spans="1:2">
      <c r="A835" s="2"/>
      <c r="B835" s="2"/>
    </row>
    <row r="836" spans="1:2">
      <c r="A836" s="2"/>
      <c r="B836" s="2"/>
    </row>
    <row r="837" spans="1:2">
      <c r="A837" s="2"/>
      <c r="B837" s="2"/>
    </row>
    <row r="838" spans="1:2">
      <c r="A838" s="2"/>
      <c r="B838" s="2"/>
    </row>
    <row r="839" spans="1:2">
      <c r="A839" s="2"/>
      <c r="B839" s="2"/>
    </row>
    <row r="840" spans="1:2">
      <c r="A840" s="2"/>
      <c r="B840" s="2"/>
    </row>
    <row r="841" spans="1:2">
      <c r="A841" s="2"/>
      <c r="B841" s="2"/>
    </row>
    <row r="842" spans="1:2">
      <c r="A842" s="2"/>
      <c r="B842" s="2"/>
    </row>
    <row r="843" spans="1:2">
      <c r="A843" s="2"/>
      <c r="B843" s="2"/>
    </row>
    <row r="844" spans="1:2">
      <c r="A844" s="2"/>
      <c r="B844" s="2"/>
    </row>
    <row r="845" spans="1:2">
      <c r="A845" s="2"/>
      <c r="B845" s="2"/>
    </row>
    <row r="846" spans="1:2">
      <c r="A846" s="2"/>
      <c r="B846" s="2"/>
    </row>
    <row r="847" spans="1:2">
      <c r="A847" s="2"/>
      <c r="B847" s="2"/>
    </row>
    <row r="848" spans="1:2">
      <c r="A848" s="2"/>
      <c r="B848" s="2"/>
    </row>
    <row r="849" spans="1:2">
      <c r="A849" s="2"/>
      <c r="B849" s="2"/>
    </row>
    <row r="850" spans="1:2">
      <c r="A850" s="2"/>
      <c r="B850" s="2"/>
    </row>
    <row r="851" spans="1:2">
      <c r="A851" s="2"/>
      <c r="B851" s="2"/>
    </row>
    <row r="852" spans="1:2">
      <c r="A852" s="2"/>
      <c r="B852" s="2"/>
    </row>
    <row r="853" spans="1:2">
      <c r="A853" s="2"/>
      <c r="B853" s="2"/>
    </row>
    <row r="854" spans="1:2">
      <c r="A854" s="2"/>
      <c r="B854" s="2"/>
    </row>
    <row r="855" spans="1:2">
      <c r="A855" s="2"/>
      <c r="B855" s="2"/>
    </row>
    <row r="856" spans="1:2">
      <c r="A856" s="2"/>
      <c r="B856" s="2"/>
    </row>
    <row r="857" spans="1:2">
      <c r="A857" s="2"/>
      <c r="B857" s="2"/>
    </row>
    <row r="858" spans="1:2">
      <c r="A858" s="2"/>
      <c r="B858" s="2"/>
    </row>
    <row r="859" spans="1:2">
      <c r="A859" s="2"/>
      <c r="B859" s="2"/>
    </row>
    <row r="860" spans="1:2">
      <c r="A860" s="2"/>
      <c r="B860" s="2"/>
    </row>
    <row r="861" spans="1:2">
      <c r="A861" s="2"/>
      <c r="B861" s="2"/>
    </row>
    <row r="862" spans="1:2">
      <c r="A862" s="2"/>
      <c r="B862" s="2"/>
    </row>
    <row r="863" spans="1:2">
      <c r="A863" s="2"/>
      <c r="B863" s="2"/>
    </row>
    <row r="864" spans="1:2">
      <c r="A864" s="2"/>
      <c r="B864" s="2"/>
    </row>
    <row r="865" spans="1:2">
      <c r="A865" s="2"/>
      <c r="B865" s="2"/>
    </row>
    <row r="866" spans="1:2">
      <c r="A866" s="2"/>
      <c r="B866" s="2"/>
    </row>
    <row r="867" spans="1:2">
      <c r="A867" s="2"/>
      <c r="B867" s="2"/>
    </row>
    <row r="868" spans="1:2">
      <c r="A868" s="2"/>
      <c r="B868" s="2"/>
    </row>
    <row r="869" spans="1:2">
      <c r="A869" s="2"/>
      <c r="B869" s="2"/>
    </row>
    <row r="870" spans="1:2">
      <c r="A870" s="2"/>
      <c r="B870" s="2"/>
    </row>
    <row r="871" spans="1:2">
      <c r="A871" s="2"/>
      <c r="B871" s="2"/>
    </row>
    <row r="872" spans="1:2">
      <c r="A872" s="2"/>
      <c r="B872" s="2"/>
    </row>
    <row r="873" spans="1:2">
      <c r="A873" s="2"/>
      <c r="B873" s="2"/>
    </row>
    <row r="874" spans="1:2">
      <c r="A874" s="2"/>
      <c r="B874" s="2"/>
    </row>
    <row r="875" spans="1:2">
      <c r="A875" s="2"/>
      <c r="B875" s="2"/>
    </row>
    <row r="876" spans="1:2">
      <c r="A876" s="2"/>
      <c r="B876" s="2"/>
    </row>
    <row r="877" spans="1:2">
      <c r="A877" s="2"/>
      <c r="B877" s="2"/>
    </row>
    <row r="878" spans="1:2">
      <c r="A878" s="2"/>
      <c r="B878" s="2"/>
    </row>
    <row r="879" spans="1:2">
      <c r="A879" s="2"/>
      <c r="B879" s="2"/>
    </row>
    <row r="880" spans="1:2">
      <c r="A880" s="2"/>
      <c r="B880" s="2"/>
    </row>
    <row r="881" spans="1:2">
      <c r="A881" s="2"/>
      <c r="B881" s="2"/>
    </row>
    <row r="882" spans="1:2">
      <c r="A882" s="2"/>
      <c r="B882" s="2"/>
    </row>
    <row r="883" spans="1:2">
      <c r="A883" s="2"/>
      <c r="B883" s="2"/>
    </row>
    <row r="884" spans="1:2">
      <c r="A884" s="2"/>
      <c r="B884" s="2"/>
    </row>
    <row r="885" spans="1:2">
      <c r="A885" s="2"/>
      <c r="B885" s="2"/>
    </row>
    <row r="886" spans="1:2">
      <c r="A886" s="2"/>
      <c r="B886" s="2"/>
    </row>
    <row r="887" spans="1:2">
      <c r="A887" s="2"/>
      <c r="B887" s="2"/>
    </row>
    <row r="888" spans="1:2">
      <c r="A888" s="2"/>
      <c r="B888" s="2"/>
    </row>
    <row r="889" spans="1:2">
      <c r="A889" s="2"/>
      <c r="B889" s="2"/>
    </row>
    <row r="890" spans="1:2">
      <c r="A890" s="2"/>
      <c r="B890" s="2"/>
    </row>
    <row r="891" spans="1:2">
      <c r="A891" s="2"/>
      <c r="B891" s="2"/>
    </row>
    <row r="892" spans="1:2">
      <c r="A892" s="2"/>
      <c r="B892" s="2"/>
    </row>
    <row r="893" spans="1:2">
      <c r="A893" s="2"/>
      <c r="B893" s="2"/>
    </row>
    <row r="894" spans="1:2">
      <c r="A894" s="2"/>
      <c r="B894" s="2"/>
    </row>
    <row r="895" spans="1:2">
      <c r="A895" s="2"/>
      <c r="B895" s="2"/>
    </row>
    <row r="896" spans="1:2">
      <c r="A896" s="2"/>
      <c r="B896" s="2"/>
    </row>
    <row r="897" spans="1:2">
      <c r="A897" s="2"/>
      <c r="B897" s="2"/>
    </row>
    <row r="898" spans="1:2">
      <c r="A898" s="2"/>
      <c r="B898" s="2"/>
    </row>
    <row r="899" spans="1:2">
      <c r="A899" s="2"/>
      <c r="B899" s="2"/>
    </row>
    <row r="900" spans="1:2">
      <c r="A900" s="2"/>
      <c r="B900" s="2"/>
    </row>
    <row r="901" spans="1:2">
      <c r="A901" s="2"/>
      <c r="B901" s="2"/>
    </row>
    <row r="902" spans="1:2">
      <c r="A902" s="2"/>
      <c r="B902" s="2"/>
    </row>
    <row r="903" spans="1:2">
      <c r="A903" s="2"/>
      <c r="B903" s="2"/>
    </row>
    <row r="904" spans="1:2">
      <c r="A904" s="2"/>
      <c r="B904" s="2"/>
    </row>
    <row r="905" spans="1:2">
      <c r="A905" s="2"/>
      <c r="B905" s="2"/>
    </row>
    <row r="906" spans="1:2">
      <c r="A906" s="2"/>
      <c r="B906" s="2"/>
    </row>
    <row r="907" spans="1:2">
      <c r="A907" s="2"/>
      <c r="B907" s="2"/>
    </row>
    <row r="908" spans="1:2">
      <c r="A908" s="2"/>
      <c r="B908" s="2"/>
    </row>
    <row r="909" spans="1:2">
      <c r="A909" s="2"/>
      <c r="B909" s="2"/>
    </row>
    <row r="910" spans="1:2">
      <c r="A910" s="2"/>
      <c r="B910" s="2"/>
    </row>
    <row r="911" spans="1:2">
      <c r="A911" s="2"/>
      <c r="B911" s="2"/>
    </row>
    <row r="912" spans="1:2">
      <c r="A912" s="2"/>
      <c r="B912" s="2"/>
    </row>
    <row r="913" spans="1:2">
      <c r="A913" s="2"/>
      <c r="B913" s="2"/>
    </row>
    <row r="914" spans="1:2">
      <c r="A914" s="2"/>
      <c r="B914" s="2"/>
    </row>
    <row r="915" spans="1:2">
      <c r="A915" s="2"/>
      <c r="B915" s="2"/>
    </row>
    <row r="916" spans="1:2">
      <c r="A916" s="2"/>
      <c r="B916" s="2"/>
    </row>
    <row r="917" spans="1:2">
      <c r="A917" s="2"/>
      <c r="B917" s="2"/>
    </row>
    <row r="918" spans="1:2">
      <c r="A918" s="2"/>
      <c r="B918" s="2"/>
    </row>
    <row r="919" spans="1:2">
      <c r="A919" s="2"/>
      <c r="B919" s="2"/>
    </row>
    <row r="920" spans="1:2">
      <c r="A920" s="2"/>
      <c r="B920" s="2"/>
    </row>
    <row r="921" spans="1:2">
      <c r="A921" s="2"/>
      <c r="B921" s="2"/>
    </row>
    <row r="922" spans="1:2">
      <c r="A922" s="2"/>
      <c r="B922" s="2"/>
    </row>
    <row r="923" spans="1:2">
      <c r="A923" s="2"/>
      <c r="B923" s="2"/>
    </row>
    <row r="924" spans="1:2">
      <c r="A924" s="2"/>
      <c r="B924" s="2"/>
    </row>
    <row r="925" spans="1:2">
      <c r="A925" s="2"/>
      <c r="B925" s="2"/>
    </row>
    <row r="926" spans="1:2">
      <c r="A926" s="2"/>
      <c r="B926" s="2"/>
    </row>
    <row r="927" spans="1:2">
      <c r="A927" s="2"/>
      <c r="B927" s="2"/>
    </row>
    <row r="928" spans="1:2">
      <c r="A928" s="2"/>
      <c r="B928" s="2"/>
    </row>
    <row r="929" spans="1:2">
      <c r="A929" s="2"/>
      <c r="B929" s="2"/>
    </row>
    <row r="930" spans="1:2">
      <c r="A930" s="2"/>
      <c r="B930" s="2"/>
    </row>
    <row r="931" spans="1:2">
      <c r="A931" s="2"/>
      <c r="B931" s="2"/>
    </row>
    <row r="932" spans="1:2">
      <c r="A932" s="2"/>
      <c r="B932" s="2"/>
    </row>
    <row r="933" spans="1:2">
      <c r="A933" s="2"/>
      <c r="B933" s="2"/>
    </row>
    <row r="934" spans="1:2">
      <c r="A934" s="2"/>
      <c r="B934" s="2"/>
    </row>
    <row r="935" spans="1:2">
      <c r="A935" s="2"/>
      <c r="B935" s="2"/>
    </row>
    <row r="936" spans="1:2">
      <c r="A936" s="2"/>
      <c r="B936" s="2"/>
    </row>
    <row r="937" spans="1:2">
      <c r="A937" s="2"/>
      <c r="B937" s="2"/>
    </row>
    <row r="938" spans="1:2">
      <c r="A938" s="2"/>
      <c r="B938" s="2"/>
    </row>
    <row r="939" spans="1:2">
      <c r="A939" s="2"/>
      <c r="B939" s="2"/>
    </row>
    <row r="940" spans="1:2">
      <c r="A940" s="2"/>
      <c r="B940" s="2"/>
    </row>
    <row r="941" spans="1:2">
      <c r="A941" s="2"/>
      <c r="B941" s="2"/>
    </row>
    <row r="942" spans="1:2">
      <c r="A942" s="2"/>
      <c r="B942" s="2"/>
    </row>
    <row r="943" spans="1:2">
      <c r="A943" s="2"/>
      <c r="B943" s="2"/>
    </row>
    <row r="944" spans="1:2">
      <c r="A944" s="2"/>
      <c r="B944" s="2"/>
    </row>
    <row r="945" spans="1:2">
      <c r="A945" s="2"/>
      <c r="B945" s="2"/>
    </row>
    <row r="946" spans="1:2">
      <c r="A946" s="2"/>
      <c r="B946" s="2"/>
    </row>
    <row r="947" spans="1:2">
      <c r="A947" s="2"/>
      <c r="B947" s="2"/>
    </row>
    <row r="948" spans="1:2">
      <c r="A948" s="2"/>
      <c r="B948" s="2"/>
    </row>
    <row r="949" spans="1:2">
      <c r="A949" s="2"/>
      <c r="B949" s="2"/>
    </row>
    <row r="950" spans="1:2">
      <c r="A950" s="2"/>
      <c r="B950" s="2"/>
    </row>
    <row r="951" spans="1:2">
      <c r="A951" s="2"/>
      <c r="B951" s="2"/>
    </row>
    <row r="952" spans="1:2">
      <c r="A952" s="2"/>
      <c r="B952" s="2"/>
    </row>
    <row r="953" spans="1:2">
      <c r="A953" s="2"/>
      <c r="B953" s="2"/>
    </row>
    <row r="954" spans="1:2">
      <c r="A954" s="2"/>
      <c r="B954" s="2"/>
    </row>
    <row r="955" spans="1:2">
      <c r="A955" s="2"/>
      <c r="B955" s="2"/>
    </row>
    <row r="956" spans="1:2">
      <c r="A956" s="2"/>
      <c r="B956" s="2"/>
    </row>
    <row r="957" spans="1:2">
      <c r="A957" s="2"/>
      <c r="B957" s="2"/>
    </row>
    <row r="958" spans="1:2">
      <c r="A958" s="2"/>
      <c r="B958" s="2"/>
    </row>
    <row r="959" spans="1:2">
      <c r="A959" s="2"/>
      <c r="B959" s="2"/>
    </row>
    <row r="960" spans="1:2">
      <c r="A960" s="2"/>
      <c r="B960" s="2"/>
    </row>
    <row r="961" spans="1:2">
      <c r="A961" s="2"/>
      <c r="B961" s="2"/>
    </row>
    <row r="962" spans="1:2">
      <c r="A962" s="2"/>
      <c r="B962" s="2"/>
    </row>
    <row r="963" spans="1:2">
      <c r="A963" s="2"/>
      <c r="B963" s="2"/>
    </row>
    <row r="964" spans="1:2">
      <c r="A964" s="2"/>
      <c r="B964" s="2"/>
    </row>
    <row r="965" spans="1:2">
      <c r="A965" s="2"/>
      <c r="B965" s="2"/>
    </row>
    <row r="966" spans="1:2">
      <c r="A966" s="2"/>
      <c r="B966" s="2"/>
    </row>
    <row r="967" spans="1:2">
      <c r="A967" s="2"/>
      <c r="B967" s="2"/>
    </row>
    <row r="968" spans="1:2">
      <c r="A968" s="2"/>
      <c r="B968" s="2"/>
    </row>
    <row r="969" spans="1:2">
      <c r="A969" s="2"/>
      <c r="B969" s="2"/>
    </row>
    <row r="970" spans="1:2">
      <c r="A970" s="2"/>
      <c r="B970" s="2"/>
    </row>
    <row r="971" spans="1:2">
      <c r="A971" s="2"/>
      <c r="B971" s="2"/>
    </row>
    <row r="972" spans="1:2">
      <c r="A972" s="2"/>
      <c r="B972" s="2"/>
    </row>
    <row r="973" spans="1:2">
      <c r="A973" s="2"/>
      <c r="B973" s="2"/>
    </row>
    <row r="974" spans="1:2">
      <c r="A974" s="2"/>
      <c r="B974" s="2"/>
    </row>
    <row r="975" spans="1:2">
      <c r="A975" s="2"/>
      <c r="B975" s="2"/>
    </row>
    <row r="976" spans="1:2">
      <c r="A976" s="2"/>
      <c r="B976" s="2"/>
    </row>
    <row r="977" spans="1:2">
      <c r="A977" s="2"/>
      <c r="B977" s="2"/>
    </row>
    <row r="978" spans="1:2">
      <c r="A978" s="2"/>
      <c r="B978" s="2"/>
    </row>
    <row r="979" spans="1:2">
      <c r="A979" s="2"/>
      <c r="B979" s="2"/>
    </row>
    <row r="980" spans="1:2">
      <c r="A980" s="2"/>
      <c r="B980" s="2"/>
    </row>
    <row r="981" spans="1:2">
      <c r="A981" s="2"/>
      <c r="B981" s="2"/>
    </row>
    <row r="982" spans="1:2">
      <c r="A982" s="2"/>
      <c r="B982" s="2"/>
    </row>
    <row r="983" spans="1:2">
      <c r="A983" s="2"/>
      <c r="B983" s="2"/>
    </row>
    <row r="984" spans="1:2">
      <c r="A984" s="2"/>
      <c r="B984" s="2"/>
    </row>
    <row r="985" spans="1:2">
      <c r="A985" s="2"/>
      <c r="B985" s="2"/>
    </row>
    <row r="986" spans="1:2">
      <c r="A986" s="2"/>
      <c r="B986" s="2"/>
    </row>
    <row r="987" spans="1:2">
      <c r="A987" s="2"/>
      <c r="B987" s="2"/>
    </row>
    <row r="988" spans="1:2">
      <c r="A988" s="2"/>
      <c r="B988" s="2"/>
    </row>
    <row r="989" spans="1:2">
      <c r="A989" s="2"/>
      <c r="B989" s="2"/>
    </row>
    <row r="990" spans="1:2">
      <c r="A990" s="2"/>
      <c r="B990" s="2"/>
    </row>
    <row r="991" spans="1:2">
      <c r="A991" s="2"/>
      <c r="B991" s="2"/>
    </row>
    <row r="992" spans="1:2">
      <c r="A992" s="2"/>
      <c r="B992" s="2"/>
    </row>
    <row r="993" spans="1:2">
      <c r="A993" s="2"/>
      <c r="B993" s="2"/>
    </row>
    <row r="994" spans="1:2">
      <c r="A994" s="2"/>
      <c r="B994" s="2"/>
    </row>
    <row r="995" spans="1:2">
      <c r="A995" s="2"/>
      <c r="B995" s="2"/>
    </row>
    <row r="996" spans="1:2">
      <c r="A996" s="2"/>
      <c r="B996" s="2"/>
    </row>
    <row r="997" spans="1:2">
      <c r="A997" s="2"/>
      <c r="B997" s="2"/>
    </row>
    <row r="998" spans="1:2">
      <c r="A998" s="2"/>
      <c r="B998" s="2"/>
    </row>
    <row r="999" spans="1:2">
      <c r="A999" s="2"/>
      <c r="B999" s="2"/>
    </row>
    <row r="1000" spans="1:2">
      <c r="A1000" s="2"/>
      <c r="B1000" s="2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6AA84F"/>
    <outlinePr summaryBelow="0" summaryRight="0"/>
  </sheetPr>
  <dimension ref="A1:D1000"/>
  <sheetViews>
    <sheetView tabSelected="1" workbookViewId="0"/>
  </sheetViews>
  <sheetFormatPr defaultColWidth="14.44140625" defaultRowHeight="15" customHeight="1"/>
  <cols>
    <col min="2" max="2" width="13.5546875" customWidth="1"/>
    <col min="3" max="3" width="17.5546875" customWidth="1"/>
  </cols>
  <sheetData>
    <row r="1" spans="1:4">
      <c r="A1" s="3" t="s">
        <v>22</v>
      </c>
      <c r="B1" s="3" t="s">
        <v>23</v>
      </c>
      <c r="C1" s="3" t="s">
        <v>0</v>
      </c>
      <c r="D1" s="3" t="s">
        <v>24</v>
      </c>
    </row>
    <row r="2" spans="1:4">
      <c r="A2" s="2" t="s">
        <v>25</v>
      </c>
      <c r="B2" s="2" t="s">
        <v>26</v>
      </c>
      <c r="C2" s="1">
        <v>28877</v>
      </c>
      <c r="D2" s="2"/>
    </row>
    <row r="3" spans="1:4">
      <c r="A3" s="2" t="s">
        <v>27</v>
      </c>
      <c r="B3" s="2" t="s">
        <v>28</v>
      </c>
      <c r="C3" s="1">
        <v>37369</v>
      </c>
      <c r="D3" s="2"/>
    </row>
    <row r="4" spans="1:4">
      <c r="A4" s="2" t="s">
        <v>29</v>
      </c>
      <c r="B4" s="2" t="s">
        <v>30</v>
      </c>
      <c r="C4" s="1">
        <v>40679</v>
      </c>
      <c r="D4" s="2"/>
    </row>
    <row r="5" spans="1:4">
      <c r="A5" s="2" t="s">
        <v>31</v>
      </c>
      <c r="B5" s="2" t="s">
        <v>32</v>
      </c>
      <c r="C5" s="1">
        <v>88326</v>
      </c>
      <c r="D5" s="2"/>
    </row>
    <row r="6" spans="1:4">
      <c r="A6" s="2" t="s">
        <v>33</v>
      </c>
      <c r="B6" s="2" t="s">
        <v>34</v>
      </c>
      <c r="C6" s="1">
        <v>58954</v>
      </c>
      <c r="D6" s="2"/>
    </row>
    <row r="7" spans="1:4">
      <c r="A7" s="2" t="s">
        <v>35</v>
      </c>
      <c r="B7" s="2" t="s">
        <v>36</v>
      </c>
      <c r="C7" s="1">
        <v>44878</v>
      </c>
      <c r="D7" s="2"/>
    </row>
    <row r="8" spans="1:4">
      <c r="A8" s="2" t="s">
        <v>37</v>
      </c>
      <c r="B8" s="2" t="s">
        <v>38</v>
      </c>
      <c r="C8" s="1">
        <v>74830</v>
      </c>
      <c r="D8" s="2"/>
    </row>
    <row r="9" spans="1:4">
      <c r="A9" s="2" t="s">
        <v>39</v>
      </c>
      <c r="B9" s="2" t="s">
        <v>40</v>
      </c>
      <c r="C9" s="1">
        <v>18730</v>
      </c>
      <c r="D9" s="2"/>
    </row>
    <row r="10" spans="1:4">
      <c r="A10" s="2" t="s">
        <v>41</v>
      </c>
      <c r="B10" s="2" t="s">
        <v>42</v>
      </c>
      <c r="C10" s="1">
        <v>53360</v>
      </c>
      <c r="D10" s="2"/>
    </row>
    <row r="11" spans="1:4">
      <c r="A11" s="2" t="s">
        <v>43</v>
      </c>
      <c r="B11" s="2" t="s">
        <v>44</v>
      </c>
      <c r="C11" s="1">
        <v>28609</v>
      </c>
      <c r="D11" s="2"/>
    </row>
    <row r="12" spans="1:4">
      <c r="A12" s="2" t="s">
        <v>45</v>
      </c>
      <c r="B12" s="2" t="s">
        <v>46</v>
      </c>
      <c r="C12" s="1">
        <v>30165</v>
      </c>
      <c r="D12" s="2"/>
    </row>
    <row r="13" spans="1:4">
      <c r="A13" s="2" t="s">
        <v>47</v>
      </c>
      <c r="B13" s="2" t="s">
        <v>48</v>
      </c>
      <c r="C13" s="1">
        <v>92476</v>
      </c>
      <c r="D13" s="2"/>
    </row>
    <row r="14" spans="1:4">
      <c r="A14" s="2" t="s">
        <v>49</v>
      </c>
      <c r="B14" s="2" t="s">
        <v>50</v>
      </c>
      <c r="C14" s="1">
        <v>80517</v>
      </c>
      <c r="D14" s="2"/>
    </row>
    <row r="15" spans="1:4">
      <c r="A15" s="2" t="s">
        <v>51</v>
      </c>
      <c r="B15" s="2" t="s">
        <v>52</v>
      </c>
      <c r="C15" s="1">
        <v>77799</v>
      </c>
      <c r="D15" s="2"/>
    </row>
    <row r="16" spans="1:4">
      <c r="A16" s="2" t="s">
        <v>53</v>
      </c>
      <c r="B16" s="2" t="s">
        <v>54</v>
      </c>
      <c r="C16" s="1">
        <v>47756</v>
      </c>
      <c r="D16" s="2"/>
    </row>
    <row r="17" spans="1:4">
      <c r="A17" s="2" t="s">
        <v>55</v>
      </c>
      <c r="B17" s="2" t="s">
        <v>56</v>
      </c>
      <c r="C17" s="1">
        <v>85353</v>
      </c>
      <c r="D17" s="2"/>
    </row>
    <row r="18" spans="1:4">
      <c r="A18" s="2" t="s">
        <v>57</v>
      </c>
      <c r="B18" s="2" t="s">
        <v>58</v>
      </c>
      <c r="C18" s="1">
        <v>82189</v>
      </c>
      <c r="D18" s="2"/>
    </row>
    <row r="19" spans="1:4">
      <c r="A19" s="2" t="s">
        <v>59</v>
      </c>
      <c r="B19" s="2" t="s">
        <v>60</v>
      </c>
      <c r="C19" s="1">
        <v>56066</v>
      </c>
      <c r="D19" s="2"/>
    </row>
    <row r="20" spans="1:4">
      <c r="A20" s="2" t="s">
        <v>61</v>
      </c>
      <c r="B20" s="2" t="s">
        <v>62</v>
      </c>
      <c r="C20" s="1">
        <v>76775</v>
      </c>
      <c r="D20" s="2"/>
    </row>
    <row r="21" spans="1:4">
      <c r="A21" s="2" t="s">
        <v>63</v>
      </c>
      <c r="B21" s="2" t="s">
        <v>64</v>
      </c>
      <c r="C21" s="1">
        <v>31823</v>
      </c>
      <c r="D21" s="2"/>
    </row>
    <row r="22" spans="1:4">
      <c r="A22" s="2"/>
      <c r="B22" s="2"/>
      <c r="C22" s="1"/>
      <c r="D22" s="2"/>
    </row>
    <row r="23" spans="1:4">
      <c r="A23" s="2"/>
      <c r="B23" s="2"/>
      <c r="C23" s="1"/>
      <c r="D23" s="2"/>
    </row>
    <row r="24" spans="1:4">
      <c r="A24" s="2"/>
      <c r="B24" s="2"/>
      <c r="C24" s="1"/>
      <c r="D24" s="2"/>
    </row>
    <row r="25" spans="1:4">
      <c r="A25" s="2"/>
      <c r="B25" s="2"/>
      <c r="C25" s="1"/>
      <c r="D25" s="2"/>
    </row>
    <row r="26" spans="1:4">
      <c r="A26" s="2"/>
      <c r="B26" s="2"/>
      <c r="C26" s="1"/>
      <c r="D26" s="2"/>
    </row>
    <row r="27" spans="1:4">
      <c r="A27" s="2"/>
      <c r="B27" s="2"/>
      <c r="C27" s="1"/>
      <c r="D27" s="2"/>
    </row>
    <row r="28" spans="1:4">
      <c r="A28" s="2"/>
      <c r="B28" s="2"/>
      <c r="C28" s="1"/>
      <c r="D28" s="2"/>
    </row>
    <row r="29" spans="1:4">
      <c r="A29" s="2"/>
      <c r="B29" s="2"/>
      <c r="C29" s="1"/>
      <c r="D29" s="2"/>
    </row>
    <row r="30" spans="1:4">
      <c r="A30" s="2"/>
      <c r="B30" s="2"/>
      <c r="C30" s="1"/>
      <c r="D30" s="2"/>
    </row>
    <row r="31" spans="1:4">
      <c r="A31" s="2"/>
      <c r="B31" s="2"/>
      <c r="C31" s="1"/>
      <c r="D31" s="2"/>
    </row>
    <row r="32" spans="1:4">
      <c r="A32" s="2"/>
      <c r="B32" s="2"/>
      <c r="C32" s="1"/>
      <c r="D32" s="2"/>
    </row>
    <row r="33" spans="1:4">
      <c r="A33" s="2"/>
      <c r="B33" s="2"/>
      <c r="C33" s="1"/>
      <c r="D33" s="2"/>
    </row>
    <row r="34" spans="1:4">
      <c r="A34" s="2"/>
      <c r="B34" s="2"/>
      <c r="C34" s="1"/>
      <c r="D34" s="2"/>
    </row>
    <row r="35" spans="1:4">
      <c r="A35" s="2"/>
      <c r="B35" s="2"/>
      <c r="C35" s="1"/>
      <c r="D35" s="2"/>
    </row>
    <row r="36" spans="1:4">
      <c r="A36" s="2"/>
      <c r="B36" s="2"/>
      <c r="C36" s="1"/>
      <c r="D36" s="2"/>
    </row>
    <row r="37" spans="1:4">
      <c r="A37" s="2"/>
      <c r="B37" s="2"/>
      <c r="C37" s="1"/>
      <c r="D37" s="2"/>
    </row>
    <row r="38" spans="1:4">
      <c r="A38" s="2"/>
      <c r="B38" s="2"/>
      <c r="C38" s="1"/>
      <c r="D38" s="2"/>
    </row>
    <row r="39" spans="1:4">
      <c r="A39" s="2"/>
      <c r="B39" s="2"/>
      <c r="C39" s="1"/>
      <c r="D39" s="2"/>
    </row>
    <row r="40" spans="1:4">
      <c r="A40" s="2"/>
      <c r="B40" s="2"/>
      <c r="C40" s="1"/>
      <c r="D40" s="2"/>
    </row>
    <row r="41" spans="1:4">
      <c r="A41" s="2"/>
      <c r="B41" s="2"/>
      <c r="C41" s="1"/>
      <c r="D41" s="2"/>
    </row>
    <row r="42" spans="1:4">
      <c r="A42" s="2"/>
      <c r="B42" s="2"/>
      <c r="C42" s="1"/>
      <c r="D42" s="2"/>
    </row>
    <row r="43" spans="1:4">
      <c r="A43" s="2"/>
      <c r="B43" s="2"/>
      <c r="C43" s="1"/>
      <c r="D43" s="2"/>
    </row>
    <row r="44" spans="1:4">
      <c r="A44" s="2"/>
      <c r="B44" s="2"/>
      <c r="C44" s="1"/>
      <c r="D44" s="2"/>
    </row>
    <row r="45" spans="1:4">
      <c r="A45" s="2"/>
      <c r="B45" s="2"/>
      <c r="C45" s="1"/>
      <c r="D45" s="2"/>
    </row>
    <row r="46" spans="1:4">
      <c r="A46" s="2"/>
      <c r="B46" s="2"/>
      <c r="C46" s="1"/>
      <c r="D46" s="2"/>
    </row>
    <row r="47" spans="1:4">
      <c r="A47" s="2"/>
      <c r="B47" s="2"/>
      <c r="C47" s="1"/>
      <c r="D47" s="2"/>
    </row>
    <row r="48" spans="1:4">
      <c r="A48" s="2"/>
      <c r="B48" s="2"/>
      <c r="C48" s="1"/>
      <c r="D48" s="2"/>
    </row>
    <row r="49" spans="1:4">
      <c r="A49" s="2"/>
      <c r="B49" s="2"/>
      <c r="C49" s="1"/>
      <c r="D49" s="2"/>
    </row>
    <row r="50" spans="1:4">
      <c r="A50" s="2"/>
      <c r="B50" s="2"/>
      <c r="C50" s="1"/>
      <c r="D50" s="2"/>
    </row>
    <row r="51" spans="1:4">
      <c r="A51" s="2"/>
      <c r="B51" s="2"/>
      <c r="C51" s="1"/>
      <c r="D51" s="2"/>
    </row>
    <row r="52" spans="1:4">
      <c r="A52" s="2"/>
      <c r="B52" s="2"/>
      <c r="C52" s="1"/>
      <c r="D52" s="2"/>
    </row>
    <row r="53" spans="1:4">
      <c r="A53" s="2"/>
      <c r="B53" s="2"/>
      <c r="C53" s="1"/>
      <c r="D53" s="2"/>
    </row>
    <row r="54" spans="1:4">
      <c r="A54" s="2"/>
      <c r="B54" s="2"/>
      <c r="C54" s="1"/>
      <c r="D54" s="2"/>
    </row>
    <row r="55" spans="1:4">
      <c r="A55" s="2"/>
      <c r="B55" s="2"/>
      <c r="C55" s="1"/>
      <c r="D55" s="2"/>
    </row>
    <row r="56" spans="1:4">
      <c r="A56" s="2"/>
      <c r="B56" s="2"/>
      <c r="C56" s="1"/>
      <c r="D56" s="2"/>
    </row>
    <row r="57" spans="1:4">
      <c r="A57" s="2"/>
      <c r="B57" s="2"/>
      <c r="C57" s="1"/>
      <c r="D57" s="2"/>
    </row>
    <row r="58" spans="1:4">
      <c r="A58" s="2"/>
      <c r="B58" s="2"/>
      <c r="C58" s="1"/>
      <c r="D58" s="2"/>
    </row>
    <row r="59" spans="1:4">
      <c r="A59" s="2"/>
      <c r="B59" s="2"/>
      <c r="C59" s="1"/>
      <c r="D59" s="2"/>
    </row>
    <row r="60" spans="1:4">
      <c r="A60" s="2"/>
      <c r="B60" s="2"/>
      <c r="C60" s="1"/>
      <c r="D60" s="2"/>
    </row>
    <row r="61" spans="1:4">
      <c r="A61" s="2"/>
      <c r="B61" s="2"/>
      <c r="C61" s="1"/>
      <c r="D61" s="2"/>
    </row>
    <row r="62" spans="1:4">
      <c r="A62" s="2"/>
      <c r="B62" s="2"/>
      <c r="C62" s="1"/>
      <c r="D62" s="2"/>
    </row>
    <row r="63" spans="1:4">
      <c r="A63" s="2"/>
      <c r="B63" s="2"/>
      <c r="C63" s="1"/>
      <c r="D63" s="2"/>
    </row>
    <row r="64" spans="1:4">
      <c r="A64" s="2"/>
      <c r="B64" s="2"/>
      <c r="C64" s="1"/>
      <c r="D64" s="2"/>
    </row>
    <row r="65" spans="1:4">
      <c r="A65" s="2"/>
      <c r="B65" s="2"/>
      <c r="C65" s="1"/>
      <c r="D65" s="2"/>
    </row>
    <row r="66" spans="1:4">
      <c r="A66" s="2"/>
      <c r="B66" s="2"/>
      <c r="C66" s="1"/>
      <c r="D66" s="2"/>
    </row>
    <row r="67" spans="1:4">
      <c r="A67" s="2"/>
      <c r="B67" s="2"/>
      <c r="C67" s="1"/>
      <c r="D67" s="2"/>
    </row>
    <row r="68" spans="1:4">
      <c r="A68" s="2"/>
      <c r="B68" s="2"/>
      <c r="C68" s="1"/>
      <c r="D68" s="2"/>
    </row>
    <row r="69" spans="1:4">
      <c r="A69" s="2"/>
      <c r="B69" s="2"/>
      <c r="C69" s="1"/>
      <c r="D69" s="2"/>
    </row>
    <row r="70" spans="1:4">
      <c r="A70" s="2"/>
      <c r="B70" s="2"/>
      <c r="C70" s="1"/>
      <c r="D70" s="2"/>
    </row>
    <row r="71" spans="1:4">
      <c r="A71" s="2"/>
      <c r="B71" s="2"/>
      <c r="C71" s="1"/>
      <c r="D71" s="2"/>
    </row>
    <row r="72" spans="1:4">
      <c r="A72" s="2"/>
      <c r="B72" s="2"/>
      <c r="C72" s="1"/>
      <c r="D72" s="2"/>
    </row>
    <row r="73" spans="1:4">
      <c r="A73" s="2"/>
      <c r="B73" s="2"/>
      <c r="C73" s="1"/>
      <c r="D73" s="2"/>
    </row>
    <row r="74" spans="1:4">
      <c r="A74" s="2"/>
      <c r="B74" s="2"/>
      <c r="C74" s="1"/>
      <c r="D74" s="2"/>
    </row>
    <row r="75" spans="1:4">
      <c r="A75" s="2"/>
      <c r="B75" s="2"/>
      <c r="C75" s="1"/>
      <c r="D75" s="2"/>
    </row>
    <row r="76" spans="1:4">
      <c r="A76" s="2"/>
      <c r="B76" s="2"/>
      <c r="C76" s="1"/>
      <c r="D76" s="2"/>
    </row>
    <row r="77" spans="1:4">
      <c r="A77" s="2"/>
      <c r="B77" s="2"/>
      <c r="C77" s="1"/>
      <c r="D77" s="2"/>
    </row>
    <row r="78" spans="1:4">
      <c r="A78" s="2"/>
      <c r="B78" s="2"/>
      <c r="C78" s="1"/>
      <c r="D78" s="2"/>
    </row>
    <row r="79" spans="1:4">
      <c r="A79" s="2"/>
      <c r="B79" s="2"/>
      <c r="C79" s="1"/>
      <c r="D79" s="2"/>
    </row>
    <row r="80" spans="1:4">
      <c r="A80" s="2"/>
      <c r="B80" s="2"/>
      <c r="C80" s="1"/>
      <c r="D80" s="2"/>
    </row>
    <row r="81" spans="1:4">
      <c r="A81" s="2"/>
      <c r="B81" s="2"/>
      <c r="C81" s="1"/>
      <c r="D81" s="2"/>
    </row>
    <row r="82" spans="1:4">
      <c r="A82" s="2"/>
      <c r="B82" s="2"/>
      <c r="C82" s="1"/>
      <c r="D82" s="2"/>
    </row>
    <row r="83" spans="1:4">
      <c r="A83" s="2"/>
      <c r="B83" s="2"/>
      <c r="C83" s="1"/>
      <c r="D83" s="2"/>
    </row>
    <row r="84" spans="1:4">
      <c r="A84" s="2"/>
      <c r="B84" s="2"/>
      <c r="C84" s="1"/>
      <c r="D84" s="2"/>
    </row>
    <row r="85" spans="1:4">
      <c r="A85" s="2"/>
      <c r="B85" s="2"/>
      <c r="C85" s="1"/>
      <c r="D85" s="2"/>
    </row>
    <row r="86" spans="1:4">
      <c r="A86" s="2"/>
      <c r="B86" s="2"/>
      <c r="C86" s="1"/>
      <c r="D86" s="2"/>
    </row>
    <row r="87" spans="1:4">
      <c r="A87" s="2"/>
      <c r="B87" s="2"/>
      <c r="C87" s="1"/>
      <c r="D87" s="2"/>
    </row>
    <row r="88" spans="1:4">
      <c r="A88" s="2"/>
      <c r="B88" s="2"/>
      <c r="C88" s="1"/>
      <c r="D88" s="2"/>
    </row>
    <row r="89" spans="1:4">
      <c r="A89" s="2"/>
      <c r="B89" s="2"/>
      <c r="C89" s="1"/>
      <c r="D89" s="2"/>
    </row>
    <row r="90" spans="1:4">
      <c r="A90" s="2"/>
      <c r="B90" s="2"/>
      <c r="C90" s="1"/>
      <c r="D90" s="2"/>
    </row>
    <row r="91" spans="1:4">
      <c r="A91" s="2"/>
      <c r="B91" s="2"/>
      <c r="C91" s="1"/>
      <c r="D91" s="2"/>
    </row>
    <row r="92" spans="1:4">
      <c r="A92" s="2"/>
      <c r="B92" s="2"/>
      <c r="C92" s="1"/>
      <c r="D92" s="2"/>
    </row>
    <row r="93" spans="1:4">
      <c r="A93" s="2"/>
      <c r="B93" s="2"/>
      <c r="C93" s="1"/>
      <c r="D93" s="2"/>
    </row>
    <row r="94" spans="1:4">
      <c r="A94" s="2"/>
      <c r="B94" s="2"/>
      <c r="C94" s="1"/>
      <c r="D94" s="2"/>
    </row>
    <row r="95" spans="1:4">
      <c r="A95" s="2"/>
      <c r="B95" s="2"/>
      <c r="C95" s="1"/>
      <c r="D95" s="2"/>
    </row>
    <row r="96" spans="1:4">
      <c r="A96" s="2"/>
      <c r="B96" s="2"/>
      <c r="C96" s="1"/>
      <c r="D96" s="2"/>
    </row>
    <row r="97" spans="1:4">
      <c r="A97" s="2"/>
      <c r="B97" s="2"/>
      <c r="C97" s="1"/>
      <c r="D97" s="2"/>
    </row>
    <row r="98" spans="1:4">
      <c r="A98" s="2"/>
      <c r="B98" s="2"/>
      <c r="C98" s="1"/>
      <c r="D98" s="2"/>
    </row>
    <row r="99" spans="1:4">
      <c r="A99" s="2"/>
      <c r="B99" s="2"/>
      <c r="C99" s="1"/>
      <c r="D99" s="2"/>
    </row>
    <row r="100" spans="1:4">
      <c r="A100" s="2"/>
      <c r="B100" s="2"/>
      <c r="C100" s="1"/>
      <c r="D100" s="2"/>
    </row>
    <row r="101" spans="1:4">
      <c r="A101" s="2"/>
      <c r="B101" s="2"/>
      <c r="C101" s="1"/>
      <c r="D101" s="2"/>
    </row>
    <row r="102" spans="1:4">
      <c r="A102" s="2"/>
      <c r="B102" s="2"/>
      <c r="C102" s="1"/>
      <c r="D102" s="2"/>
    </row>
    <row r="103" spans="1:4">
      <c r="A103" s="2"/>
      <c r="B103" s="2"/>
      <c r="C103" s="1"/>
      <c r="D103" s="2"/>
    </row>
    <row r="104" spans="1:4">
      <c r="A104" s="2"/>
      <c r="B104" s="2"/>
      <c r="C104" s="1"/>
      <c r="D104" s="2"/>
    </row>
    <row r="105" spans="1:4">
      <c r="A105" s="2"/>
      <c r="B105" s="2"/>
      <c r="C105" s="1"/>
      <c r="D105" s="2"/>
    </row>
    <row r="106" spans="1:4">
      <c r="A106" s="2"/>
      <c r="B106" s="2"/>
      <c r="C106" s="1"/>
      <c r="D106" s="2"/>
    </row>
    <row r="107" spans="1:4">
      <c r="A107" s="2"/>
      <c r="B107" s="2"/>
      <c r="C107" s="1"/>
      <c r="D107" s="2"/>
    </row>
    <row r="108" spans="1:4">
      <c r="A108" s="2"/>
      <c r="B108" s="2"/>
      <c r="C108" s="1"/>
      <c r="D108" s="2"/>
    </row>
    <row r="109" spans="1:4">
      <c r="A109" s="2"/>
      <c r="B109" s="2"/>
      <c r="C109" s="1"/>
      <c r="D109" s="2"/>
    </row>
    <row r="110" spans="1:4">
      <c r="A110" s="2"/>
      <c r="B110" s="2"/>
      <c r="C110" s="1"/>
      <c r="D110" s="2"/>
    </row>
    <row r="111" spans="1:4">
      <c r="A111" s="2"/>
      <c r="B111" s="2"/>
      <c r="C111" s="1"/>
      <c r="D111" s="2"/>
    </row>
    <row r="112" spans="1:4">
      <c r="A112" s="2"/>
      <c r="B112" s="2"/>
      <c r="C112" s="1"/>
      <c r="D112" s="2"/>
    </row>
    <row r="113" spans="1:4">
      <c r="A113" s="2"/>
      <c r="B113" s="2"/>
      <c r="C113" s="1"/>
      <c r="D113" s="2"/>
    </row>
    <row r="114" spans="1:4">
      <c r="A114" s="2"/>
      <c r="B114" s="2"/>
      <c r="C114" s="1"/>
      <c r="D114" s="2"/>
    </row>
    <row r="115" spans="1:4">
      <c r="A115" s="2"/>
      <c r="B115" s="2"/>
      <c r="C115" s="1"/>
      <c r="D115" s="2"/>
    </row>
    <row r="116" spans="1:4">
      <c r="A116" s="2"/>
      <c r="B116" s="2"/>
      <c r="C116" s="1"/>
      <c r="D116" s="2"/>
    </row>
    <row r="117" spans="1:4">
      <c r="A117" s="2"/>
      <c r="B117" s="2"/>
      <c r="C117" s="1"/>
      <c r="D117" s="2"/>
    </row>
    <row r="118" spans="1:4">
      <c r="A118" s="2"/>
      <c r="B118" s="2"/>
      <c r="C118" s="1"/>
      <c r="D118" s="2"/>
    </row>
    <row r="119" spans="1:4">
      <c r="A119" s="2"/>
      <c r="B119" s="2"/>
      <c r="C119" s="1"/>
      <c r="D119" s="2"/>
    </row>
    <row r="120" spans="1:4">
      <c r="A120" s="2"/>
      <c r="B120" s="2"/>
      <c r="C120" s="1"/>
      <c r="D120" s="2"/>
    </row>
    <row r="121" spans="1:4">
      <c r="A121" s="2"/>
      <c r="B121" s="2"/>
      <c r="C121" s="1"/>
      <c r="D121" s="2"/>
    </row>
    <row r="122" spans="1:4">
      <c r="A122" s="2"/>
      <c r="B122" s="2"/>
      <c r="C122" s="1"/>
      <c r="D122" s="2"/>
    </row>
    <row r="123" spans="1:4">
      <c r="A123" s="2"/>
      <c r="B123" s="2"/>
      <c r="C123" s="1"/>
      <c r="D123" s="2"/>
    </row>
    <row r="124" spans="1:4">
      <c r="A124" s="2"/>
      <c r="B124" s="2"/>
      <c r="C124" s="1"/>
      <c r="D124" s="2"/>
    </row>
    <row r="125" spans="1:4">
      <c r="A125" s="2"/>
      <c r="B125" s="2"/>
      <c r="C125" s="1"/>
      <c r="D125" s="2"/>
    </row>
    <row r="126" spans="1:4">
      <c r="A126" s="2"/>
      <c r="B126" s="2"/>
      <c r="C126" s="1"/>
      <c r="D126" s="2"/>
    </row>
    <row r="127" spans="1:4">
      <c r="A127" s="2"/>
      <c r="B127" s="2"/>
      <c r="C127" s="1"/>
      <c r="D127" s="2"/>
    </row>
    <row r="128" spans="1:4">
      <c r="A128" s="2"/>
      <c r="B128" s="2"/>
      <c r="C128" s="1"/>
      <c r="D128" s="2"/>
    </row>
    <row r="129" spans="1:4">
      <c r="A129" s="2"/>
      <c r="B129" s="2"/>
      <c r="C129" s="1"/>
      <c r="D129" s="2"/>
    </row>
    <row r="130" spans="1:4">
      <c r="A130" s="2"/>
      <c r="B130" s="2"/>
      <c r="C130" s="1"/>
      <c r="D130" s="2"/>
    </row>
    <row r="131" spans="1:4">
      <c r="A131" s="2"/>
      <c r="B131" s="2"/>
      <c r="C131" s="1"/>
      <c r="D131" s="2"/>
    </row>
    <row r="132" spans="1:4">
      <c r="A132" s="2"/>
      <c r="B132" s="2"/>
      <c r="C132" s="1"/>
      <c r="D132" s="2"/>
    </row>
    <row r="133" spans="1:4">
      <c r="A133" s="2"/>
      <c r="B133" s="2"/>
      <c r="C133" s="1"/>
      <c r="D133" s="2"/>
    </row>
    <row r="134" spans="1:4">
      <c r="A134" s="2"/>
      <c r="B134" s="2"/>
      <c r="C134" s="1"/>
      <c r="D134" s="2"/>
    </row>
    <row r="135" spans="1:4">
      <c r="A135" s="2"/>
      <c r="B135" s="2"/>
      <c r="C135" s="1"/>
      <c r="D135" s="2"/>
    </row>
    <row r="136" spans="1:4">
      <c r="A136" s="2"/>
      <c r="B136" s="2"/>
      <c r="C136" s="1"/>
      <c r="D136" s="2"/>
    </row>
    <row r="137" spans="1:4">
      <c r="A137" s="2"/>
      <c r="B137" s="2"/>
      <c r="C137" s="1"/>
      <c r="D137" s="2"/>
    </row>
    <row r="138" spans="1:4">
      <c r="A138" s="2"/>
      <c r="B138" s="2"/>
      <c r="C138" s="1"/>
      <c r="D138" s="2"/>
    </row>
    <row r="139" spans="1:4">
      <c r="A139" s="2"/>
      <c r="B139" s="2"/>
      <c r="C139" s="1"/>
      <c r="D139" s="2"/>
    </row>
    <row r="140" spans="1:4">
      <c r="A140" s="2"/>
      <c r="B140" s="2"/>
      <c r="C140" s="1"/>
      <c r="D140" s="2"/>
    </row>
    <row r="141" spans="1:4">
      <c r="A141" s="2"/>
      <c r="B141" s="2"/>
      <c r="C141" s="1"/>
      <c r="D141" s="2"/>
    </row>
    <row r="142" spans="1:4">
      <c r="A142" s="2"/>
      <c r="B142" s="2"/>
      <c r="C142" s="1"/>
      <c r="D142" s="2"/>
    </row>
    <row r="143" spans="1:4">
      <c r="A143" s="2"/>
      <c r="B143" s="2"/>
      <c r="C143" s="1"/>
      <c r="D143" s="2"/>
    </row>
    <row r="144" spans="1:4">
      <c r="A144" s="2"/>
      <c r="B144" s="2"/>
      <c r="C144" s="1"/>
      <c r="D144" s="2"/>
    </row>
    <row r="145" spans="1:4">
      <c r="A145" s="2"/>
      <c r="B145" s="2"/>
      <c r="C145" s="1"/>
      <c r="D145" s="2"/>
    </row>
    <row r="146" spans="1:4">
      <c r="A146" s="2"/>
      <c r="B146" s="2"/>
      <c r="C146" s="1"/>
      <c r="D146" s="2"/>
    </row>
    <row r="147" spans="1:4">
      <c r="A147" s="2"/>
      <c r="B147" s="2"/>
      <c r="C147" s="1"/>
      <c r="D147" s="2"/>
    </row>
    <row r="148" spans="1:4">
      <c r="A148" s="2"/>
      <c r="B148" s="2"/>
      <c r="C148" s="1"/>
      <c r="D148" s="2"/>
    </row>
    <row r="149" spans="1:4">
      <c r="A149" s="2"/>
      <c r="B149" s="2"/>
      <c r="C149" s="1"/>
      <c r="D149" s="2"/>
    </row>
    <row r="150" spans="1:4">
      <c r="A150" s="2"/>
      <c r="B150" s="2"/>
      <c r="C150" s="1"/>
      <c r="D150" s="2"/>
    </row>
    <row r="151" spans="1:4">
      <c r="A151" s="2"/>
      <c r="B151" s="2"/>
      <c r="C151" s="1"/>
      <c r="D151" s="2"/>
    </row>
    <row r="152" spans="1:4">
      <c r="A152" s="2"/>
      <c r="B152" s="2"/>
      <c r="C152" s="1"/>
      <c r="D152" s="2"/>
    </row>
    <row r="153" spans="1:4">
      <c r="A153" s="2"/>
      <c r="B153" s="2"/>
      <c r="C153" s="1"/>
      <c r="D153" s="2"/>
    </row>
    <row r="154" spans="1:4">
      <c r="A154" s="2"/>
      <c r="B154" s="2"/>
      <c r="C154" s="1"/>
      <c r="D154" s="2"/>
    </row>
    <row r="155" spans="1:4">
      <c r="A155" s="2"/>
      <c r="B155" s="2"/>
      <c r="C155" s="1"/>
      <c r="D155" s="2"/>
    </row>
    <row r="156" spans="1:4">
      <c r="A156" s="2"/>
      <c r="B156" s="2"/>
      <c r="C156" s="1"/>
      <c r="D156" s="2"/>
    </row>
    <row r="157" spans="1:4">
      <c r="A157" s="2"/>
      <c r="B157" s="2"/>
      <c r="C157" s="1"/>
      <c r="D157" s="2"/>
    </row>
    <row r="158" spans="1:4">
      <c r="A158" s="2"/>
      <c r="B158" s="2"/>
      <c r="C158" s="1"/>
      <c r="D158" s="2"/>
    </row>
    <row r="159" spans="1:4">
      <c r="A159" s="2"/>
      <c r="B159" s="2"/>
      <c r="C159" s="1"/>
      <c r="D159" s="2"/>
    </row>
    <row r="160" spans="1:4">
      <c r="A160" s="2"/>
      <c r="B160" s="2"/>
      <c r="C160" s="1"/>
      <c r="D160" s="2"/>
    </row>
    <row r="161" spans="1:4">
      <c r="A161" s="2"/>
      <c r="B161" s="2"/>
      <c r="C161" s="1"/>
      <c r="D161" s="2"/>
    </row>
    <row r="162" spans="1:4">
      <c r="A162" s="2"/>
      <c r="B162" s="2"/>
      <c r="C162" s="1"/>
      <c r="D162" s="2"/>
    </row>
    <row r="163" spans="1:4">
      <c r="A163" s="2"/>
      <c r="B163" s="2"/>
      <c r="C163" s="1"/>
      <c r="D163" s="2"/>
    </row>
    <row r="164" spans="1:4">
      <c r="A164" s="2"/>
      <c r="B164" s="2"/>
      <c r="C164" s="1"/>
      <c r="D164" s="2"/>
    </row>
    <row r="165" spans="1:4">
      <c r="A165" s="2"/>
      <c r="B165" s="2"/>
      <c r="C165" s="1"/>
      <c r="D165" s="2"/>
    </row>
    <row r="166" spans="1:4">
      <c r="A166" s="2"/>
      <c r="B166" s="2"/>
      <c r="C166" s="1"/>
      <c r="D166" s="2"/>
    </row>
    <row r="167" spans="1:4">
      <c r="A167" s="2"/>
      <c r="B167" s="2"/>
      <c r="C167" s="1"/>
      <c r="D167" s="2"/>
    </row>
    <row r="168" spans="1:4">
      <c r="A168" s="2"/>
      <c r="B168" s="2"/>
      <c r="C168" s="1"/>
      <c r="D168" s="2"/>
    </row>
    <row r="169" spans="1:4">
      <c r="A169" s="2"/>
      <c r="B169" s="2"/>
      <c r="C169" s="1"/>
      <c r="D169" s="2"/>
    </row>
    <row r="170" spans="1:4">
      <c r="A170" s="2"/>
      <c r="B170" s="2"/>
      <c r="C170" s="1"/>
      <c r="D170" s="2"/>
    </row>
    <row r="171" spans="1:4">
      <c r="A171" s="2"/>
      <c r="B171" s="2"/>
      <c r="C171" s="1"/>
      <c r="D171" s="2"/>
    </row>
    <row r="172" spans="1:4">
      <c r="A172" s="2"/>
      <c r="B172" s="2"/>
      <c r="C172" s="1"/>
      <c r="D172" s="2"/>
    </row>
    <row r="173" spans="1:4">
      <c r="A173" s="2"/>
      <c r="B173" s="2"/>
      <c r="C173" s="1"/>
      <c r="D173" s="2"/>
    </row>
    <row r="174" spans="1:4">
      <c r="A174" s="2"/>
      <c r="B174" s="2"/>
      <c r="C174" s="1"/>
      <c r="D174" s="2"/>
    </row>
    <row r="175" spans="1:4">
      <c r="A175" s="2"/>
      <c r="B175" s="2"/>
      <c r="C175" s="1"/>
      <c r="D175" s="2"/>
    </row>
    <row r="176" spans="1:4">
      <c r="A176" s="2"/>
      <c r="B176" s="2"/>
      <c r="C176" s="1"/>
      <c r="D176" s="2"/>
    </row>
    <row r="177" spans="1:4">
      <c r="A177" s="2"/>
      <c r="B177" s="2"/>
      <c r="C177" s="1"/>
      <c r="D177" s="2"/>
    </row>
    <row r="178" spans="1:4">
      <c r="A178" s="2"/>
      <c r="B178" s="2"/>
      <c r="C178" s="1"/>
      <c r="D178" s="2"/>
    </row>
    <row r="179" spans="1:4">
      <c r="A179" s="2"/>
      <c r="B179" s="2"/>
      <c r="C179" s="1"/>
      <c r="D179" s="2"/>
    </row>
    <row r="180" spans="1:4">
      <c r="A180" s="2"/>
      <c r="B180" s="2"/>
      <c r="C180" s="1"/>
      <c r="D180" s="2"/>
    </row>
    <row r="181" spans="1:4">
      <c r="A181" s="2"/>
      <c r="B181" s="2"/>
      <c r="C181" s="1"/>
      <c r="D181" s="2"/>
    </row>
    <row r="182" spans="1:4">
      <c r="A182" s="2"/>
      <c r="B182" s="2"/>
      <c r="C182" s="1"/>
      <c r="D182" s="2"/>
    </row>
    <row r="183" spans="1:4">
      <c r="A183" s="2"/>
      <c r="B183" s="2"/>
      <c r="C183" s="1"/>
      <c r="D183" s="2"/>
    </row>
    <row r="184" spans="1:4">
      <c r="A184" s="2"/>
      <c r="B184" s="2"/>
      <c r="C184" s="1"/>
      <c r="D184" s="2"/>
    </row>
    <row r="185" spans="1:4">
      <c r="A185" s="2"/>
      <c r="B185" s="2"/>
      <c r="C185" s="1"/>
      <c r="D185" s="2"/>
    </row>
    <row r="186" spans="1:4">
      <c r="A186" s="2"/>
      <c r="B186" s="2"/>
      <c r="C186" s="1"/>
      <c r="D186" s="2"/>
    </row>
    <row r="187" spans="1:4">
      <c r="A187" s="2"/>
      <c r="B187" s="2"/>
      <c r="C187" s="1"/>
      <c r="D187" s="2"/>
    </row>
    <row r="188" spans="1:4">
      <c r="A188" s="2"/>
      <c r="B188" s="2"/>
      <c r="C188" s="1"/>
      <c r="D188" s="2"/>
    </row>
    <row r="189" spans="1:4">
      <c r="A189" s="2"/>
      <c r="B189" s="2"/>
      <c r="C189" s="1"/>
      <c r="D189" s="2"/>
    </row>
    <row r="190" spans="1:4">
      <c r="A190" s="2"/>
      <c r="B190" s="2"/>
      <c r="C190" s="1"/>
      <c r="D190" s="2"/>
    </row>
    <row r="191" spans="1:4">
      <c r="A191" s="2"/>
      <c r="B191" s="2"/>
      <c r="C191" s="1"/>
      <c r="D191" s="2"/>
    </row>
    <row r="192" spans="1:4">
      <c r="A192" s="2"/>
      <c r="B192" s="2"/>
      <c r="C192" s="1"/>
      <c r="D192" s="2"/>
    </row>
    <row r="193" spans="1:4">
      <c r="A193" s="2"/>
      <c r="B193" s="2"/>
      <c r="C193" s="1"/>
      <c r="D193" s="2"/>
    </row>
    <row r="194" spans="1:4">
      <c r="A194" s="2"/>
      <c r="B194" s="2"/>
      <c r="C194" s="1"/>
      <c r="D194" s="2"/>
    </row>
    <row r="195" spans="1:4">
      <c r="A195" s="2"/>
      <c r="B195" s="2"/>
      <c r="C195" s="1"/>
      <c r="D195" s="2"/>
    </row>
    <row r="196" spans="1:4">
      <c r="A196" s="2"/>
      <c r="B196" s="2"/>
      <c r="C196" s="1"/>
      <c r="D196" s="2"/>
    </row>
    <row r="197" spans="1:4">
      <c r="A197" s="2"/>
      <c r="B197" s="2"/>
      <c r="C197" s="1"/>
      <c r="D197" s="2"/>
    </row>
    <row r="198" spans="1:4">
      <c r="A198" s="2"/>
      <c r="B198" s="2"/>
      <c r="C198" s="1"/>
      <c r="D198" s="2"/>
    </row>
    <row r="199" spans="1:4">
      <c r="A199" s="2"/>
      <c r="B199" s="2"/>
      <c r="C199" s="1"/>
      <c r="D199" s="2"/>
    </row>
    <row r="200" spans="1:4">
      <c r="A200" s="2"/>
      <c r="B200" s="2"/>
      <c r="C200" s="1"/>
      <c r="D200" s="2"/>
    </row>
    <row r="201" spans="1:4">
      <c r="A201" s="2"/>
      <c r="B201" s="2"/>
      <c r="C201" s="1"/>
      <c r="D201" s="2"/>
    </row>
    <row r="202" spans="1:4">
      <c r="A202" s="2"/>
      <c r="B202" s="2"/>
      <c r="C202" s="1"/>
      <c r="D202" s="2"/>
    </row>
    <row r="203" spans="1:4">
      <c r="A203" s="2"/>
      <c r="B203" s="2"/>
      <c r="C203" s="1"/>
      <c r="D203" s="2"/>
    </row>
    <row r="204" spans="1:4">
      <c r="A204" s="2"/>
      <c r="B204" s="2"/>
      <c r="C204" s="1"/>
      <c r="D204" s="2"/>
    </row>
    <row r="205" spans="1:4">
      <c r="A205" s="2"/>
      <c r="B205" s="2"/>
      <c r="C205" s="1"/>
      <c r="D205" s="2"/>
    </row>
    <row r="206" spans="1:4">
      <c r="A206" s="2"/>
      <c r="B206" s="2"/>
      <c r="C206" s="1"/>
      <c r="D206" s="2"/>
    </row>
    <row r="207" spans="1:4">
      <c r="A207" s="2"/>
      <c r="B207" s="2"/>
      <c r="C207" s="1"/>
      <c r="D207" s="2"/>
    </row>
    <row r="208" spans="1:4">
      <c r="A208" s="2"/>
      <c r="B208" s="2"/>
      <c r="C208" s="1"/>
      <c r="D208" s="2"/>
    </row>
    <row r="209" spans="1:4">
      <c r="A209" s="2"/>
      <c r="B209" s="2"/>
      <c r="C209" s="1"/>
      <c r="D209" s="2"/>
    </row>
    <row r="210" spans="1:4">
      <c r="A210" s="2"/>
      <c r="B210" s="2"/>
      <c r="C210" s="1"/>
      <c r="D210" s="2"/>
    </row>
    <row r="211" spans="1:4">
      <c r="A211" s="2"/>
      <c r="B211" s="2"/>
      <c r="C211" s="1"/>
      <c r="D211" s="2"/>
    </row>
    <row r="212" spans="1:4">
      <c r="A212" s="2"/>
      <c r="B212" s="2"/>
      <c r="C212" s="1"/>
      <c r="D212" s="2"/>
    </row>
    <row r="213" spans="1:4">
      <c r="A213" s="2"/>
      <c r="B213" s="2"/>
      <c r="C213" s="1"/>
      <c r="D213" s="2"/>
    </row>
    <row r="214" spans="1:4">
      <c r="A214" s="2"/>
      <c r="B214" s="2"/>
      <c r="C214" s="1"/>
      <c r="D214" s="2"/>
    </row>
    <row r="215" spans="1:4">
      <c r="A215" s="2"/>
      <c r="B215" s="2"/>
      <c r="C215" s="1"/>
      <c r="D215" s="2"/>
    </row>
    <row r="216" spans="1:4">
      <c r="A216" s="2"/>
      <c r="B216" s="2"/>
      <c r="C216" s="1"/>
      <c r="D216" s="2"/>
    </row>
    <row r="217" spans="1:4">
      <c r="A217" s="2"/>
      <c r="B217" s="2"/>
      <c r="C217" s="1"/>
      <c r="D217" s="2"/>
    </row>
    <row r="218" spans="1:4">
      <c r="A218" s="2"/>
      <c r="B218" s="2"/>
      <c r="C218" s="1"/>
      <c r="D218" s="2"/>
    </row>
    <row r="219" spans="1:4">
      <c r="A219" s="2"/>
      <c r="B219" s="2"/>
      <c r="C219" s="1"/>
      <c r="D219" s="2"/>
    </row>
    <row r="220" spans="1:4">
      <c r="A220" s="2"/>
      <c r="B220" s="2"/>
      <c r="C220" s="1"/>
      <c r="D220" s="2"/>
    </row>
    <row r="221" spans="1:4">
      <c r="A221" s="2"/>
      <c r="B221" s="2"/>
      <c r="C221" s="1"/>
      <c r="D221" s="2"/>
    </row>
    <row r="222" spans="1:4">
      <c r="A222" s="2"/>
      <c r="B222" s="2"/>
      <c r="C222" s="2"/>
      <c r="D222" s="2"/>
    </row>
    <row r="223" spans="1:4">
      <c r="A223" s="2"/>
      <c r="B223" s="2"/>
      <c r="C223" s="2"/>
      <c r="D223" s="2"/>
    </row>
    <row r="224" spans="1:4">
      <c r="A224" s="2"/>
      <c r="B224" s="2"/>
      <c r="C224" s="2"/>
      <c r="D224" s="2"/>
    </row>
    <row r="225" spans="1:4">
      <c r="A225" s="2"/>
      <c r="B225" s="2"/>
      <c r="C225" s="2"/>
      <c r="D225" s="2"/>
    </row>
    <row r="226" spans="1:4">
      <c r="A226" s="2"/>
      <c r="B226" s="2"/>
      <c r="C226" s="2"/>
      <c r="D226" s="2"/>
    </row>
    <row r="227" spans="1:4">
      <c r="A227" s="2"/>
      <c r="B227" s="2"/>
      <c r="C227" s="2"/>
      <c r="D227" s="2"/>
    </row>
    <row r="228" spans="1:4">
      <c r="A228" s="2"/>
      <c r="B228" s="2"/>
      <c r="C228" s="2"/>
      <c r="D228" s="2"/>
    </row>
    <row r="229" spans="1:4">
      <c r="A229" s="2"/>
      <c r="B229" s="2"/>
      <c r="C229" s="2"/>
      <c r="D229" s="2"/>
    </row>
    <row r="230" spans="1:4">
      <c r="A230" s="2"/>
      <c r="B230" s="2"/>
      <c r="C230" s="2"/>
      <c r="D230" s="2"/>
    </row>
    <row r="231" spans="1:4">
      <c r="A231" s="2"/>
      <c r="B231" s="2"/>
      <c r="C231" s="2"/>
      <c r="D231" s="2"/>
    </row>
    <row r="232" spans="1:4">
      <c r="A232" s="2"/>
      <c r="B232" s="2"/>
      <c r="C232" s="2"/>
      <c r="D232" s="2"/>
    </row>
    <row r="233" spans="1:4">
      <c r="A233" s="2"/>
      <c r="B233" s="2"/>
      <c r="C233" s="2"/>
      <c r="D233" s="2"/>
    </row>
    <row r="234" spans="1:4">
      <c r="A234" s="2"/>
      <c r="B234" s="2"/>
      <c r="C234" s="2"/>
      <c r="D234" s="2"/>
    </row>
    <row r="235" spans="1:4">
      <c r="A235" s="2"/>
      <c r="B235" s="2"/>
      <c r="C235" s="2"/>
      <c r="D235" s="2"/>
    </row>
    <row r="236" spans="1:4">
      <c r="A236" s="2"/>
      <c r="B236" s="2"/>
      <c r="C236" s="2"/>
      <c r="D236" s="2"/>
    </row>
    <row r="237" spans="1:4">
      <c r="A237" s="2"/>
      <c r="B237" s="2"/>
      <c r="C237" s="2"/>
      <c r="D237" s="2"/>
    </row>
    <row r="238" spans="1:4">
      <c r="A238" s="2"/>
      <c r="B238" s="2"/>
      <c r="C238" s="2"/>
      <c r="D238" s="2"/>
    </row>
    <row r="239" spans="1:4">
      <c r="A239" s="2"/>
      <c r="B239" s="2"/>
      <c r="C239" s="2"/>
      <c r="D239" s="2"/>
    </row>
    <row r="240" spans="1:4">
      <c r="A240" s="2"/>
      <c r="B240" s="2"/>
      <c r="C240" s="2"/>
      <c r="D240" s="2"/>
    </row>
    <row r="241" spans="1:4">
      <c r="A241" s="2"/>
      <c r="B241" s="2"/>
      <c r="C241" s="2"/>
      <c r="D241" s="2"/>
    </row>
    <row r="242" spans="1:4">
      <c r="A242" s="2"/>
      <c r="B242" s="2"/>
      <c r="C242" s="2"/>
      <c r="D242" s="2"/>
    </row>
    <row r="243" spans="1:4">
      <c r="A243" s="2"/>
      <c r="B243" s="2"/>
      <c r="C243" s="2"/>
      <c r="D243" s="2"/>
    </row>
    <row r="244" spans="1:4">
      <c r="A244" s="2"/>
      <c r="B244" s="2"/>
      <c r="C244" s="2"/>
      <c r="D244" s="2"/>
    </row>
    <row r="245" spans="1:4">
      <c r="A245" s="2"/>
      <c r="B245" s="2"/>
      <c r="C245" s="2"/>
      <c r="D245" s="2"/>
    </row>
    <row r="246" spans="1:4">
      <c r="A246" s="2"/>
      <c r="B246" s="2"/>
      <c r="C246" s="2"/>
      <c r="D246" s="2"/>
    </row>
    <row r="247" spans="1:4">
      <c r="A247" s="2"/>
      <c r="B247" s="2"/>
      <c r="C247" s="2"/>
      <c r="D247" s="2"/>
    </row>
    <row r="248" spans="1:4">
      <c r="A248" s="2"/>
      <c r="B248" s="2"/>
      <c r="C248" s="2"/>
      <c r="D248" s="2"/>
    </row>
    <row r="249" spans="1:4">
      <c r="A249" s="2"/>
      <c r="B249" s="2"/>
      <c r="C249" s="2"/>
      <c r="D249" s="2"/>
    </row>
    <row r="250" spans="1:4">
      <c r="A250" s="2"/>
      <c r="B250" s="2"/>
      <c r="C250" s="2"/>
      <c r="D250" s="2"/>
    </row>
    <row r="251" spans="1:4">
      <c r="A251" s="2"/>
      <c r="B251" s="2"/>
      <c r="C251" s="2"/>
      <c r="D251" s="2"/>
    </row>
    <row r="252" spans="1:4">
      <c r="A252" s="2"/>
      <c r="B252" s="2"/>
      <c r="C252" s="2"/>
      <c r="D252" s="2"/>
    </row>
    <row r="253" spans="1:4">
      <c r="A253" s="2"/>
      <c r="B253" s="2"/>
      <c r="C253" s="2"/>
      <c r="D253" s="2"/>
    </row>
    <row r="254" spans="1:4">
      <c r="A254" s="2"/>
      <c r="B254" s="2"/>
      <c r="C254" s="2"/>
      <c r="D254" s="2"/>
    </row>
    <row r="255" spans="1:4">
      <c r="A255" s="2"/>
      <c r="B255" s="2"/>
      <c r="C255" s="2"/>
      <c r="D255" s="2"/>
    </row>
    <row r="256" spans="1:4">
      <c r="A256" s="2"/>
      <c r="B256" s="2"/>
      <c r="C256" s="2"/>
      <c r="D256" s="2"/>
    </row>
    <row r="257" spans="1:4">
      <c r="A257" s="2"/>
      <c r="B257" s="2"/>
      <c r="C257" s="2"/>
      <c r="D257" s="2"/>
    </row>
    <row r="258" spans="1:4">
      <c r="A258" s="2"/>
      <c r="B258" s="2"/>
      <c r="C258" s="2"/>
      <c r="D258" s="2"/>
    </row>
    <row r="259" spans="1:4">
      <c r="A259" s="2"/>
      <c r="B259" s="2"/>
      <c r="C259" s="2"/>
      <c r="D259" s="2"/>
    </row>
    <row r="260" spans="1:4">
      <c r="A260" s="2"/>
      <c r="B260" s="2"/>
      <c r="C260" s="2"/>
      <c r="D260" s="2"/>
    </row>
    <row r="261" spans="1:4">
      <c r="A261" s="2"/>
      <c r="B261" s="2"/>
      <c r="C261" s="2"/>
      <c r="D261" s="2"/>
    </row>
    <row r="262" spans="1:4">
      <c r="A262" s="2"/>
      <c r="B262" s="2"/>
      <c r="C262" s="2"/>
      <c r="D262" s="2"/>
    </row>
    <row r="263" spans="1:4">
      <c r="A263" s="2"/>
      <c r="B263" s="2"/>
      <c r="C263" s="2"/>
      <c r="D263" s="2"/>
    </row>
    <row r="264" spans="1:4">
      <c r="A264" s="2"/>
      <c r="B264" s="2"/>
      <c r="C264" s="2"/>
      <c r="D264" s="2"/>
    </row>
    <row r="265" spans="1:4">
      <c r="A265" s="2"/>
      <c r="B265" s="2"/>
      <c r="C265" s="2"/>
      <c r="D265" s="2"/>
    </row>
    <row r="266" spans="1:4">
      <c r="A266" s="2"/>
      <c r="B266" s="2"/>
      <c r="C266" s="2"/>
      <c r="D266" s="2"/>
    </row>
    <row r="267" spans="1:4">
      <c r="A267" s="2"/>
      <c r="B267" s="2"/>
      <c r="C267" s="2"/>
      <c r="D267" s="2"/>
    </row>
    <row r="268" spans="1:4">
      <c r="A268" s="2"/>
      <c r="B268" s="2"/>
      <c r="C268" s="2"/>
      <c r="D268" s="2"/>
    </row>
    <row r="269" spans="1:4">
      <c r="A269" s="2"/>
      <c r="B269" s="2"/>
      <c r="C269" s="2"/>
      <c r="D269" s="2"/>
    </row>
    <row r="270" spans="1:4">
      <c r="A270" s="2"/>
      <c r="B270" s="2"/>
      <c r="C270" s="2"/>
      <c r="D270" s="2"/>
    </row>
    <row r="271" spans="1:4">
      <c r="A271" s="2"/>
      <c r="B271" s="2"/>
      <c r="C271" s="2"/>
      <c r="D271" s="2"/>
    </row>
    <row r="272" spans="1:4">
      <c r="A272" s="2"/>
      <c r="B272" s="2"/>
      <c r="C272" s="2"/>
      <c r="D272" s="2"/>
    </row>
    <row r="273" spans="1:4">
      <c r="A273" s="2"/>
      <c r="B273" s="2"/>
      <c r="C273" s="2"/>
      <c r="D273" s="2"/>
    </row>
    <row r="274" spans="1:4">
      <c r="A274" s="2"/>
      <c r="B274" s="2"/>
      <c r="C274" s="2"/>
      <c r="D274" s="2"/>
    </row>
    <row r="275" spans="1:4">
      <c r="A275" s="2"/>
      <c r="B275" s="2"/>
      <c r="C275" s="2"/>
      <c r="D275" s="2"/>
    </row>
    <row r="276" spans="1:4">
      <c r="A276" s="2"/>
      <c r="B276" s="2"/>
      <c r="C276" s="2"/>
      <c r="D276" s="2"/>
    </row>
    <row r="277" spans="1:4">
      <c r="A277" s="2"/>
      <c r="B277" s="2"/>
      <c r="C277" s="2"/>
      <c r="D277" s="2"/>
    </row>
    <row r="278" spans="1:4">
      <c r="A278" s="2"/>
      <c r="B278" s="2"/>
      <c r="C278" s="2"/>
      <c r="D278" s="2"/>
    </row>
    <row r="279" spans="1:4">
      <c r="A279" s="2"/>
      <c r="B279" s="2"/>
      <c r="C279" s="2"/>
      <c r="D279" s="2"/>
    </row>
    <row r="280" spans="1:4">
      <c r="A280" s="2"/>
      <c r="B280" s="2"/>
      <c r="C280" s="2"/>
      <c r="D280" s="2"/>
    </row>
    <row r="281" spans="1:4">
      <c r="A281" s="2"/>
      <c r="B281" s="2"/>
      <c r="C281" s="2"/>
      <c r="D281" s="2"/>
    </row>
    <row r="282" spans="1:4">
      <c r="A282" s="2"/>
      <c r="B282" s="2"/>
      <c r="C282" s="2"/>
      <c r="D282" s="2"/>
    </row>
    <row r="283" spans="1:4">
      <c r="A283" s="2"/>
      <c r="B283" s="2"/>
      <c r="C283" s="2"/>
      <c r="D283" s="2"/>
    </row>
    <row r="284" spans="1:4">
      <c r="A284" s="2"/>
      <c r="B284" s="2"/>
      <c r="C284" s="2"/>
      <c r="D284" s="2"/>
    </row>
    <row r="285" spans="1:4">
      <c r="A285" s="2"/>
      <c r="B285" s="2"/>
      <c r="C285" s="2"/>
      <c r="D285" s="2"/>
    </row>
    <row r="286" spans="1:4">
      <c r="A286" s="2"/>
      <c r="B286" s="2"/>
      <c r="C286" s="2"/>
      <c r="D286" s="2"/>
    </row>
    <row r="287" spans="1:4">
      <c r="A287" s="2"/>
      <c r="B287" s="2"/>
      <c r="C287" s="2"/>
      <c r="D287" s="2"/>
    </row>
    <row r="288" spans="1:4">
      <c r="A288" s="2"/>
      <c r="B288" s="2"/>
      <c r="C288" s="2"/>
      <c r="D288" s="2"/>
    </row>
    <row r="289" spans="1:4">
      <c r="A289" s="2"/>
      <c r="B289" s="2"/>
      <c r="C289" s="2"/>
      <c r="D289" s="2"/>
    </row>
    <row r="290" spans="1:4">
      <c r="A290" s="2"/>
      <c r="B290" s="2"/>
      <c r="C290" s="2"/>
      <c r="D290" s="2"/>
    </row>
    <row r="291" spans="1:4">
      <c r="A291" s="2"/>
      <c r="B291" s="2"/>
      <c r="C291" s="2"/>
      <c r="D291" s="2"/>
    </row>
    <row r="292" spans="1:4">
      <c r="A292" s="2"/>
      <c r="B292" s="2"/>
      <c r="C292" s="2"/>
      <c r="D292" s="2"/>
    </row>
    <row r="293" spans="1:4">
      <c r="A293" s="2"/>
      <c r="B293" s="2"/>
      <c r="C293" s="2"/>
      <c r="D293" s="2"/>
    </row>
    <row r="294" spans="1:4">
      <c r="A294" s="2"/>
      <c r="B294" s="2"/>
      <c r="C294" s="2"/>
      <c r="D294" s="2"/>
    </row>
    <row r="295" spans="1:4">
      <c r="A295" s="2"/>
      <c r="B295" s="2"/>
      <c r="C295" s="2"/>
      <c r="D295" s="2"/>
    </row>
    <row r="296" spans="1:4">
      <c r="A296" s="2"/>
      <c r="B296" s="2"/>
      <c r="C296" s="2"/>
      <c r="D296" s="2"/>
    </row>
    <row r="297" spans="1:4">
      <c r="A297" s="2"/>
      <c r="B297" s="2"/>
      <c r="C297" s="2"/>
      <c r="D297" s="2"/>
    </row>
    <row r="298" spans="1:4">
      <c r="A298" s="2"/>
      <c r="B298" s="2"/>
      <c r="C298" s="2"/>
      <c r="D298" s="2"/>
    </row>
    <row r="299" spans="1:4">
      <c r="A299" s="2"/>
      <c r="B299" s="2"/>
      <c r="C299" s="2"/>
      <c r="D299" s="2"/>
    </row>
    <row r="300" spans="1:4">
      <c r="A300" s="2"/>
      <c r="B300" s="2"/>
      <c r="C300" s="2"/>
      <c r="D300" s="2"/>
    </row>
    <row r="301" spans="1:4">
      <c r="A301" s="2"/>
      <c r="B301" s="2"/>
      <c r="C301" s="2"/>
      <c r="D301" s="2"/>
    </row>
    <row r="302" spans="1:4">
      <c r="A302" s="2"/>
      <c r="B302" s="2"/>
      <c r="C302" s="2"/>
      <c r="D302" s="2"/>
    </row>
    <row r="303" spans="1:4">
      <c r="A303" s="2"/>
      <c r="B303" s="2"/>
      <c r="C303" s="2"/>
      <c r="D303" s="2"/>
    </row>
    <row r="304" spans="1:4">
      <c r="A304" s="2"/>
      <c r="B304" s="2"/>
      <c r="C304" s="2"/>
      <c r="D304" s="2"/>
    </row>
    <row r="305" spans="1:4">
      <c r="A305" s="2"/>
      <c r="B305" s="2"/>
      <c r="C305" s="2"/>
      <c r="D305" s="2"/>
    </row>
    <row r="306" spans="1:4">
      <c r="A306" s="2"/>
      <c r="B306" s="2"/>
      <c r="C306" s="2"/>
      <c r="D306" s="2"/>
    </row>
    <row r="307" spans="1:4">
      <c r="A307" s="2"/>
      <c r="B307" s="2"/>
      <c r="C307" s="2"/>
      <c r="D307" s="2"/>
    </row>
    <row r="308" spans="1:4">
      <c r="A308" s="2"/>
      <c r="B308" s="2"/>
      <c r="C308" s="2"/>
      <c r="D308" s="2"/>
    </row>
    <row r="309" spans="1:4">
      <c r="A309" s="2"/>
      <c r="B309" s="2"/>
      <c r="C309" s="2"/>
      <c r="D309" s="2"/>
    </row>
    <row r="310" spans="1:4">
      <c r="A310" s="2"/>
      <c r="B310" s="2"/>
      <c r="C310" s="2"/>
      <c r="D310" s="2"/>
    </row>
    <row r="311" spans="1:4">
      <c r="A311" s="2"/>
      <c r="B311" s="2"/>
      <c r="C311" s="2"/>
      <c r="D311" s="2"/>
    </row>
    <row r="312" spans="1:4">
      <c r="A312" s="2"/>
      <c r="B312" s="2"/>
      <c r="C312" s="2"/>
      <c r="D312" s="2"/>
    </row>
    <row r="313" spans="1:4">
      <c r="A313" s="2"/>
      <c r="B313" s="2"/>
      <c r="C313" s="2"/>
      <c r="D313" s="2"/>
    </row>
    <row r="314" spans="1:4">
      <c r="A314" s="2"/>
      <c r="B314" s="2"/>
      <c r="C314" s="2"/>
      <c r="D314" s="2"/>
    </row>
    <row r="315" spans="1:4">
      <c r="A315" s="2"/>
      <c r="B315" s="2"/>
      <c r="C315" s="2"/>
      <c r="D315" s="2"/>
    </row>
    <row r="316" spans="1:4">
      <c r="A316" s="2"/>
      <c r="B316" s="2"/>
      <c r="C316" s="2"/>
      <c r="D316" s="2"/>
    </row>
    <row r="317" spans="1:4">
      <c r="A317" s="2"/>
      <c r="B317" s="2"/>
      <c r="C317" s="2"/>
      <c r="D317" s="2"/>
    </row>
    <row r="318" spans="1:4">
      <c r="A318" s="2"/>
      <c r="B318" s="2"/>
      <c r="C318" s="2"/>
      <c r="D318" s="2"/>
    </row>
    <row r="319" spans="1:4">
      <c r="A319" s="2"/>
      <c r="B319" s="2"/>
      <c r="C319" s="2"/>
      <c r="D319" s="2"/>
    </row>
    <row r="320" spans="1:4">
      <c r="A320" s="2"/>
      <c r="B320" s="2"/>
      <c r="C320" s="2"/>
      <c r="D320" s="2"/>
    </row>
    <row r="321" spans="1:4">
      <c r="A321" s="2"/>
      <c r="B321" s="2"/>
      <c r="C321" s="2"/>
      <c r="D321" s="2"/>
    </row>
    <row r="322" spans="1:4">
      <c r="A322" s="2"/>
      <c r="B322" s="2"/>
      <c r="C322" s="2"/>
      <c r="D322" s="2"/>
    </row>
    <row r="323" spans="1:4">
      <c r="A323" s="2"/>
      <c r="B323" s="2"/>
      <c r="C323" s="2"/>
      <c r="D323" s="2"/>
    </row>
    <row r="324" spans="1:4">
      <c r="A324" s="2"/>
      <c r="B324" s="2"/>
      <c r="C324" s="2"/>
      <c r="D324" s="2"/>
    </row>
    <row r="325" spans="1:4">
      <c r="A325" s="2"/>
      <c r="B325" s="2"/>
      <c r="C325" s="2"/>
      <c r="D325" s="2"/>
    </row>
    <row r="326" spans="1:4">
      <c r="A326" s="2"/>
      <c r="B326" s="2"/>
      <c r="C326" s="2"/>
      <c r="D326" s="2"/>
    </row>
    <row r="327" spans="1:4">
      <c r="A327" s="2"/>
      <c r="B327" s="2"/>
      <c r="C327" s="2"/>
      <c r="D327" s="2"/>
    </row>
    <row r="328" spans="1:4">
      <c r="A328" s="2"/>
      <c r="B328" s="2"/>
      <c r="C328" s="2"/>
      <c r="D328" s="2"/>
    </row>
    <row r="329" spans="1:4">
      <c r="A329" s="2"/>
      <c r="B329" s="2"/>
      <c r="C329" s="2"/>
      <c r="D329" s="2"/>
    </row>
    <row r="330" spans="1:4">
      <c r="A330" s="2"/>
      <c r="B330" s="2"/>
      <c r="C330" s="2"/>
      <c r="D330" s="2"/>
    </row>
    <row r="331" spans="1:4">
      <c r="A331" s="2"/>
      <c r="B331" s="2"/>
      <c r="C331" s="2"/>
      <c r="D331" s="2"/>
    </row>
    <row r="332" spans="1:4">
      <c r="A332" s="2"/>
      <c r="B332" s="2"/>
      <c r="C332" s="2"/>
      <c r="D332" s="2"/>
    </row>
    <row r="333" spans="1:4">
      <c r="A333" s="2"/>
      <c r="B333" s="2"/>
      <c r="C333" s="2"/>
      <c r="D333" s="2"/>
    </row>
    <row r="334" spans="1:4">
      <c r="A334" s="2"/>
      <c r="B334" s="2"/>
      <c r="C334" s="2"/>
      <c r="D334" s="2"/>
    </row>
    <row r="335" spans="1:4">
      <c r="A335" s="2"/>
      <c r="B335" s="2"/>
      <c r="C335" s="2"/>
      <c r="D335" s="2"/>
    </row>
    <row r="336" spans="1:4">
      <c r="A336" s="2"/>
      <c r="B336" s="2"/>
      <c r="C336" s="2"/>
      <c r="D336" s="2"/>
    </row>
    <row r="337" spans="1:4">
      <c r="A337" s="2"/>
      <c r="B337" s="2"/>
      <c r="C337" s="2"/>
      <c r="D337" s="2"/>
    </row>
    <row r="338" spans="1:4">
      <c r="A338" s="2"/>
      <c r="B338" s="2"/>
      <c r="C338" s="2"/>
      <c r="D338" s="2"/>
    </row>
    <row r="339" spans="1:4">
      <c r="A339" s="2"/>
      <c r="B339" s="2"/>
      <c r="C339" s="2"/>
      <c r="D339" s="2"/>
    </row>
    <row r="340" spans="1:4">
      <c r="A340" s="2"/>
      <c r="B340" s="2"/>
      <c r="C340" s="2"/>
      <c r="D340" s="2"/>
    </row>
    <row r="341" spans="1:4">
      <c r="A341" s="2"/>
      <c r="B341" s="2"/>
      <c r="C341" s="2"/>
      <c r="D341" s="2"/>
    </row>
    <row r="342" spans="1:4">
      <c r="A342" s="2"/>
      <c r="B342" s="2"/>
      <c r="C342" s="2"/>
      <c r="D342" s="2"/>
    </row>
    <row r="343" spans="1:4">
      <c r="A343" s="2"/>
      <c r="B343" s="2"/>
      <c r="C343" s="2"/>
      <c r="D343" s="2"/>
    </row>
    <row r="344" spans="1:4">
      <c r="A344" s="2"/>
      <c r="B344" s="2"/>
      <c r="C344" s="2"/>
      <c r="D344" s="2"/>
    </row>
    <row r="345" spans="1:4">
      <c r="A345" s="2"/>
      <c r="B345" s="2"/>
      <c r="C345" s="2"/>
      <c r="D345" s="2"/>
    </row>
    <row r="346" spans="1:4">
      <c r="A346" s="2"/>
      <c r="B346" s="2"/>
      <c r="C346" s="2"/>
      <c r="D346" s="2"/>
    </row>
    <row r="347" spans="1:4">
      <c r="A347" s="2"/>
      <c r="B347" s="2"/>
      <c r="C347" s="2"/>
      <c r="D347" s="2"/>
    </row>
    <row r="348" spans="1:4">
      <c r="A348" s="2"/>
      <c r="B348" s="2"/>
      <c r="C348" s="2"/>
      <c r="D348" s="2"/>
    </row>
    <row r="349" spans="1:4">
      <c r="A349" s="2"/>
      <c r="B349" s="2"/>
      <c r="C349" s="2"/>
      <c r="D349" s="2"/>
    </row>
    <row r="350" spans="1:4">
      <c r="A350" s="2"/>
      <c r="B350" s="2"/>
      <c r="C350" s="2"/>
      <c r="D350" s="2"/>
    </row>
    <row r="351" spans="1:4">
      <c r="A351" s="2"/>
      <c r="B351" s="2"/>
      <c r="C351" s="2"/>
      <c r="D351" s="2"/>
    </row>
    <row r="352" spans="1:4">
      <c r="A352" s="2"/>
      <c r="B352" s="2"/>
      <c r="C352" s="2"/>
      <c r="D352" s="2"/>
    </row>
    <row r="353" spans="1:4">
      <c r="A353" s="2"/>
      <c r="B353" s="2"/>
      <c r="C353" s="2"/>
      <c r="D353" s="2"/>
    </row>
    <row r="354" spans="1:4">
      <c r="A354" s="2"/>
      <c r="B354" s="2"/>
      <c r="C354" s="2"/>
      <c r="D354" s="2"/>
    </row>
    <row r="355" spans="1:4">
      <c r="A355" s="2"/>
      <c r="B355" s="2"/>
      <c r="C355" s="2"/>
      <c r="D355" s="2"/>
    </row>
    <row r="356" spans="1:4">
      <c r="A356" s="2"/>
      <c r="B356" s="2"/>
      <c r="C356" s="2"/>
      <c r="D356" s="2"/>
    </row>
    <row r="357" spans="1:4">
      <c r="A357" s="2"/>
      <c r="B357" s="2"/>
      <c r="C357" s="2"/>
      <c r="D357" s="2"/>
    </row>
    <row r="358" spans="1:4">
      <c r="A358" s="2"/>
      <c r="B358" s="2"/>
      <c r="C358" s="2"/>
      <c r="D358" s="2"/>
    </row>
    <row r="359" spans="1:4">
      <c r="A359" s="2"/>
      <c r="B359" s="2"/>
      <c r="C359" s="2"/>
      <c r="D359" s="2"/>
    </row>
    <row r="360" spans="1:4">
      <c r="A360" s="2"/>
      <c r="B360" s="2"/>
      <c r="C360" s="2"/>
      <c r="D360" s="2"/>
    </row>
    <row r="361" spans="1:4">
      <c r="A361" s="2"/>
      <c r="B361" s="2"/>
      <c r="C361" s="2"/>
      <c r="D361" s="2"/>
    </row>
    <row r="362" spans="1:4">
      <c r="A362" s="2"/>
      <c r="B362" s="2"/>
      <c r="C362" s="2"/>
      <c r="D362" s="2"/>
    </row>
    <row r="363" spans="1:4">
      <c r="A363" s="2"/>
      <c r="B363" s="2"/>
      <c r="C363" s="2"/>
      <c r="D363" s="2"/>
    </row>
    <row r="364" spans="1:4">
      <c r="A364" s="2"/>
      <c r="B364" s="2"/>
      <c r="C364" s="2"/>
      <c r="D364" s="2"/>
    </row>
    <row r="365" spans="1:4">
      <c r="A365" s="2"/>
      <c r="B365" s="2"/>
      <c r="C365" s="2"/>
      <c r="D365" s="2"/>
    </row>
    <row r="366" spans="1:4">
      <c r="A366" s="2"/>
      <c r="B366" s="2"/>
      <c r="C366" s="2"/>
      <c r="D366" s="2"/>
    </row>
    <row r="367" spans="1:4">
      <c r="A367" s="2"/>
      <c r="B367" s="2"/>
      <c r="C367" s="2"/>
      <c r="D367" s="2"/>
    </row>
    <row r="368" spans="1:4">
      <c r="A368" s="2"/>
      <c r="B368" s="2"/>
      <c r="C368" s="2"/>
      <c r="D368" s="2"/>
    </row>
    <row r="369" spans="1:4">
      <c r="A369" s="2"/>
      <c r="B369" s="2"/>
      <c r="C369" s="2"/>
      <c r="D369" s="2"/>
    </row>
    <row r="370" spans="1:4">
      <c r="A370" s="2"/>
      <c r="B370" s="2"/>
      <c r="C370" s="2"/>
      <c r="D370" s="2"/>
    </row>
    <row r="371" spans="1:4">
      <c r="A371" s="2"/>
      <c r="B371" s="2"/>
      <c r="C371" s="2"/>
      <c r="D371" s="2"/>
    </row>
    <row r="372" spans="1:4">
      <c r="A372" s="2"/>
      <c r="B372" s="2"/>
      <c r="C372" s="2"/>
      <c r="D372" s="2"/>
    </row>
    <row r="373" spans="1:4">
      <c r="A373" s="2"/>
      <c r="B373" s="2"/>
      <c r="C373" s="2"/>
      <c r="D373" s="2"/>
    </row>
    <row r="374" spans="1:4">
      <c r="A374" s="2"/>
      <c r="B374" s="2"/>
      <c r="C374" s="2"/>
      <c r="D374" s="2"/>
    </row>
    <row r="375" spans="1:4">
      <c r="A375" s="2"/>
      <c r="B375" s="2"/>
      <c r="C375" s="2"/>
      <c r="D375" s="2"/>
    </row>
    <row r="376" spans="1:4">
      <c r="A376" s="2"/>
      <c r="B376" s="2"/>
      <c r="C376" s="2"/>
      <c r="D376" s="2"/>
    </row>
    <row r="377" spans="1:4">
      <c r="A377" s="2"/>
      <c r="B377" s="2"/>
      <c r="C377" s="2"/>
      <c r="D377" s="2"/>
    </row>
    <row r="378" spans="1:4">
      <c r="A378" s="2"/>
      <c r="B378" s="2"/>
      <c r="C378" s="2"/>
      <c r="D378" s="2"/>
    </row>
    <row r="379" spans="1:4">
      <c r="A379" s="2"/>
      <c r="B379" s="2"/>
      <c r="C379" s="2"/>
      <c r="D379" s="2"/>
    </row>
    <row r="380" spans="1:4">
      <c r="A380" s="2"/>
      <c r="B380" s="2"/>
      <c r="C380" s="2"/>
      <c r="D380" s="2"/>
    </row>
    <row r="381" spans="1:4">
      <c r="A381" s="2"/>
      <c r="B381" s="2"/>
      <c r="C381" s="2"/>
      <c r="D381" s="2"/>
    </row>
    <row r="382" spans="1:4">
      <c r="A382" s="2"/>
      <c r="B382" s="2"/>
      <c r="C382" s="2"/>
      <c r="D382" s="2"/>
    </row>
    <row r="383" spans="1:4">
      <c r="A383" s="2"/>
      <c r="B383" s="2"/>
      <c r="C383" s="2"/>
      <c r="D383" s="2"/>
    </row>
    <row r="384" spans="1:4">
      <c r="A384" s="2"/>
      <c r="B384" s="2"/>
      <c r="C384" s="2"/>
      <c r="D384" s="2"/>
    </row>
    <row r="385" spans="1:4">
      <c r="A385" s="2"/>
      <c r="B385" s="2"/>
      <c r="C385" s="2"/>
      <c r="D385" s="2"/>
    </row>
    <row r="386" spans="1:4">
      <c r="A386" s="2"/>
      <c r="B386" s="2"/>
      <c r="C386" s="2"/>
      <c r="D386" s="2"/>
    </row>
    <row r="387" spans="1:4">
      <c r="A387" s="2"/>
      <c r="B387" s="2"/>
      <c r="C387" s="2"/>
      <c r="D387" s="2"/>
    </row>
    <row r="388" spans="1:4">
      <c r="A388" s="2"/>
      <c r="B388" s="2"/>
      <c r="C388" s="2"/>
      <c r="D388" s="2"/>
    </row>
    <row r="389" spans="1:4">
      <c r="A389" s="2"/>
      <c r="B389" s="2"/>
      <c r="C389" s="2"/>
      <c r="D389" s="2"/>
    </row>
    <row r="390" spans="1:4">
      <c r="A390" s="2"/>
      <c r="B390" s="2"/>
      <c r="C390" s="2"/>
      <c r="D390" s="2"/>
    </row>
    <row r="391" spans="1:4">
      <c r="A391" s="2"/>
      <c r="B391" s="2"/>
      <c r="C391" s="2"/>
      <c r="D391" s="2"/>
    </row>
    <row r="392" spans="1:4">
      <c r="A392" s="2"/>
      <c r="B392" s="2"/>
      <c r="C392" s="2"/>
      <c r="D392" s="2"/>
    </row>
    <row r="393" spans="1:4">
      <c r="A393" s="2"/>
      <c r="B393" s="2"/>
      <c r="C393" s="2"/>
      <c r="D393" s="2"/>
    </row>
    <row r="394" spans="1:4">
      <c r="A394" s="2"/>
      <c r="B394" s="2"/>
      <c r="C394" s="2"/>
      <c r="D394" s="2"/>
    </row>
    <row r="395" spans="1:4">
      <c r="A395" s="2"/>
      <c r="B395" s="2"/>
      <c r="C395" s="2"/>
      <c r="D395" s="2"/>
    </row>
    <row r="396" spans="1:4">
      <c r="A396" s="2"/>
      <c r="B396" s="2"/>
      <c r="C396" s="2"/>
      <c r="D396" s="2"/>
    </row>
    <row r="397" spans="1:4">
      <c r="A397" s="2"/>
      <c r="B397" s="2"/>
      <c r="C397" s="2"/>
      <c r="D397" s="2"/>
    </row>
    <row r="398" spans="1:4">
      <c r="A398" s="2"/>
      <c r="B398" s="2"/>
      <c r="C398" s="2"/>
      <c r="D398" s="2"/>
    </row>
    <row r="399" spans="1:4">
      <c r="A399" s="2"/>
      <c r="B399" s="2"/>
      <c r="C399" s="2"/>
      <c r="D399" s="2"/>
    </row>
    <row r="400" spans="1:4">
      <c r="A400" s="2"/>
      <c r="B400" s="2"/>
      <c r="C400" s="2"/>
      <c r="D400" s="2"/>
    </row>
    <row r="401" spans="1:4">
      <c r="A401" s="2"/>
      <c r="B401" s="2"/>
      <c r="C401" s="2"/>
      <c r="D401" s="2"/>
    </row>
    <row r="402" spans="1:4">
      <c r="A402" s="2"/>
      <c r="B402" s="2"/>
      <c r="C402" s="2"/>
      <c r="D402" s="2"/>
    </row>
    <row r="403" spans="1:4">
      <c r="A403" s="2"/>
      <c r="B403" s="2"/>
      <c r="C403" s="2"/>
      <c r="D403" s="2"/>
    </row>
    <row r="404" spans="1:4">
      <c r="A404" s="2"/>
      <c r="B404" s="2"/>
      <c r="C404" s="2"/>
      <c r="D404" s="2"/>
    </row>
    <row r="405" spans="1:4">
      <c r="A405" s="2"/>
      <c r="B405" s="2"/>
      <c r="C405" s="2"/>
      <c r="D405" s="2"/>
    </row>
    <row r="406" spans="1:4">
      <c r="A406" s="2"/>
      <c r="B406" s="2"/>
      <c r="C406" s="2"/>
      <c r="D406" s="2"/>
    </row>
    <row r="407" spans="1:4">
      <c r="A407" s="2"/>
      <c r="B407" s="2"/>
      <c r="C407" s="2"/>
      <c r="D407" s="2"/>
    </row>
    <row r="408" spans="1:4">
      <c r="A408" s="2"/>
      <c r="B408" s="2"/>
      <c r="C408" s="2"/>
      <c r="D408" s="2"/>
    </row>
    <row r="409" spans="1:4">
      <c r="A409" s="2"/>
      <c r="B409" s="2"/>
      <c r="C409" s="2"/>
      <c r="D409" s="2"/>
    </row>
    <row r="410" spans="1:4">
      <c r="A410" s="2"/>
      <c r="B410" s="2"/>
      <c r="C410" s="2"/>
      <c r="D410" s="2"/>
    </row>
    <row r="411" spans="1:4">
      <c r="A411" s="2"/>
      <c r="B411" s="2"/>
      <c r="C411" s="2"/>
      <c r="D411" s="2"/>
    </row>
    <row r="412" spans="1:4">
      <c r="A412" s="2"/>
      <c r="B412" s="2"/>
      <c r="C412" s="2"/>
      <c r="D412" s="2"/>
    </row>
    <row r="413" spans="1:4">
      <c r="A413" s="2"/>
      <c r="B413" s="2"/>
      <c r="C413" s="2"/>
      <c r="D413" s="2"/>
    </row>
    <row r="414" spans="1:4">
      <c r="A414" s="2"/>
      <c r="B414" s="2"/>
      <c r="C414" s="2"/>
      <c r="D414" s="2"/>
    </row>
    <row r="415" spans="1:4">
      <c r="A415" s="2"/>
      <c r="B415" s="2"/>
      <c r="C415" s="2"/>
      <c r="D415" s="2"/>
    </row>
    <row r="416" spans="1:4">
      <c r="A416" s="2"/>
      <c r="B416" s="2"/>
      <c r="C416" s="2"/>
      <c r="D416" s="2"/>
    </row>
    <row r="417" spans="1:4">
      <c r="A417" s="2"/>
      <c r="B417" s="2"/>
      <c r="C417" s="2"/>
      <c r="D417" s="2"/>
    </row>
    <row r="418" spans="1:4">
      <c r="A418" s="2"/>
      <c r="B418" s="2"/>
      <c r="C418" s="2"/>
      <c r="D418" s="2"/>
    </row>
    <row r="419" spans="1:4">
      <c r="A419" s="2"/>
      <c r="B419" s="2"/>
      <c r="C419" s="2"/>
      <c r="D419" s="2"/>
    </row>
    <row r="420" spans="1:4">
      <c r="A420" s="2"/>
      <c r="B420" s="2"/>
      <c r="C420" s="2"/>
      <c r="D420" s="2"/>
    </row>
    <row r="421" spans="1:4">
      <c r="A421" s="2"/>
      <c r="B421" s="2"/>
      <c r="C421" s="2"/>
      <c r="D421" s="2"/>
    </row>
    <row r="422" spans="1:4">
      <c r="A422" s="2"/>
      <c r="B422" s="2"/>
      <c r="C422" s="2"/>
      <c r="D422" s="2"/>
    </row>
    <row r="423" spans="1:4">
      <c r="A423" s="2"/>
      <c r="B423" s="2"/>
      <c r="C423" s="2"/>
      <c r="D423" s="2"/>
    </row>
    <row r="424" spans="1:4">
      <c r="A424" s="2"/>
      <c r="B424" s="2"/>
      <c r="C424" s="2"/>
      <c r="D424" s="2"/>
    </row>
    <row r="425" spans="1:4">
      <c r="A425" s="2"/>
      <c r="B425" s="2"/>
      <c r="C425" s="2"/>
      <c r="D425" s="2"/>
    </row>
    <row r="426" spans="1:4">
      <c r="A426" s="2"/>
      <c r="B426" s="2"/>
      <c r="C426" s="2"/>
      <c r="D426" s="2"/>
    </row>
    <row r="427" spans="1:4">
      <c r="A427" s="2"/>
      <c r="B427" s="2"/>
      <c r="C427" s="2"/>
      <c r="D427" s="2"/>
    </row>
    <row r="428" spans="1:4">
      <c r="A428" s="2"/>
      <c r="B428" s="2"/>
      <c r="C428" s="2"/>
      <c r="D428" s="2"/>
    </row>
    <row r="429" spans="1:4">
      <c r="A429" s="2"/>
      <c r="B429" s="2"/>
      <c r="C429" s="2"/>
      <c r="D429" s="2"/>
    </row>
    <row r="430" spans="1:4">
      <c r="A430" s="2"/>
      <c r="B430" s="2"/>
      <c r="C430" s="2"/>
      <c r="D430" s="2"/>
    </row>
    <row r="431" spans="1:4">
      <c r="A431" s="2"/>
      <c r="B431" s="2"/>
      <c r="C431" s="2"/>
      <c r="D431" s="2"/>
    </row>
    <row r="432" spans="1:4">
      <c r="A432" s="2"/>
      <c r="B432" s="2"/>
      <c r="C432" s="2"/>
      <c r="D432" s="2"/>
    </row>
    <row r="433" spans="1:4">
      <c r="A433" s="2"/>
      <c r="B433" s="2"/>
      <c r="C433" s="2"/>
      <c r="D433" s="2"/>
    </row>
    <row r="434" spans="1:4">
      <c r="A434" s="2"/>
      <c r="B434" s="2"/>
      <c r="C434" s="2"/>
      <c r="D434" s="2"/>
    </row>
    <row r="435" spans="1:4">
      <c r="A435" s="2"/>
      <c r="B435" s="2"/>
      <c r="C435" s="2"/>
      <c r="D435" s="2"/>
    </row>
    <row r="436" spans="1:4">
      <c r="A436" s="2"/>
      <c r="B436" s="2"/>
      <c r="C436" s="2"/>
      <c r="D436" s="2"/>
    </row>
    <row r="437" spans="1:4">
      <c r="A437" s="2"/>
      <c r="B437" s="2"/>
      <c r="C437" s="2"/>
      <c r="D437" s="2"/>
    </row>
    <row r="438" spans="1:4">
      <c r="A438" s="2"/>
      <c r="B438" s="2"/>
      <c r="C438" s="2"/>
      <c r="D438" s="2"/>
    </row>
    <row r="439" spans="1:4">
      <c r="A439" s="2"/>
      <c r="B439" s="2"/>
      <c r="C439" s="2"/>
      <c r="D439" s="2"/>
    </row>
    <row r="440" spans="1:4">
      <c r="A440" s="2"/>
      <c r="B440" s="2"/>
      <c r="C440" s="2"/>
      <c r="D440" s="2"/>
    </row>
    <row r="441" spans="1:4">
      <c r="A441" s="2"/>
      <c r="B441" s="2"/>
      <c r="C441" s="2"/>
      <c r="D441" s="2"/>
    </row>
    <row r="442" spans="1:4">
      <c r="A442" s="2"/>
      <c r="B442" s="2"/>
      <c r="C442" s="2"/>
      <c r="D442" s="2"/>
    </row>
    <row r="443" spans="1:4">
      <c r="A443" s="2"/>
      <c r="B443" s="2"/>
      <c r="C443" s="2"/>
      <c r="D443" s="2"/>
    </row>
    <row r="444" spans="1:4">
      <c r="A444" s="2"/>
      <c r="B444" s="2"/>
      <c r="C444" s="2"/>
      <c r="D444" s="2"/>
    </row>
    <row r="445" spans="1:4">
      <c r="A445" s="2"/>
      <c r="B445" s="2"/>
      <c r="C445" s="2"/>
      <c r="D445" s="2"/>
    </row>
    <row r="446" spans="1:4">
      <c r="A446" s="2"/>
      <c r="B446" s="2"/>
      <c r="C446" s="2"/>
      <c r="D446" s="2"/>
    </row>
    <row r="447" spans="1:4">
      <c r="A447" s="2"/>
      <c r="B447" s="2"/>
      <c r="C447" s="2"/>
      <c r="D447" s="2"/>
    </row>
    <row r="448" spans="1:4">
      <c r="A448" s="2"/>
      <c r="B448" s="2"/>
      <c r="C448" s="2"/>
      <c r="D448" s="2"/>
    </row>
    <row r="449" spans="1:4">
      <c r="A449" s="2"/>
      <c r="B449" s="2"/>
      <c r="C449" s="2"/>
      <c r="D449" s="2"/>
    </row>
    <row r="450" spans="1:4">
      <c r="A450" s="2"/>
      <c r="B450" s="2"/>
      <c r="C450" s="2"/>
      <c r="D450" s="2"/>
    </row>
    <row r="451" spans="1:4">
      <c r="A451" s="2"/>
      <c r="B451" s="2"/>
      <c r="C451" s="2"/>
      <c r="D451" s="2"/>
    </row>
    <row r="452" spans="1:4">
      <c r="A452" s="2"/>
      <c r="B452" s="2"/>
      <c r="C452" s="2"/>
      <c r="D452" s="2"/>
    </row>
    <row r="453" spans="1:4">
      <c r="A453" s="2"/>
      <c r="B453" s="2"/>
      <c r="C453" s="2"/>
      <c r="D453" s="2"/>
    </row>
    <row r="454" spans="1:4">
      <c r="A454" s="2"/>
      <c r="B454" s="2"/>
      <c r="C454" s="2"/>
      <c r="D454" s="2"/>
    </row>
    <row r="455" spans="1:4">
      <c r="A455" s="2"/>
      <c r="B455" s="2"/>
      <c r="C455" s="2"/>
      <c r="D455" s="2"/>
    </row>
    <row r="456" spans="1:4">
      <c r="A456" s="2"/>
      <c r="B456" s="2"/>
      <c r="C456" s="2"/>
      <c r="D456" s="2"/>
    </row>
    <row r="457" spans="1:4">
      <c r="A457" s="2"/>
      <c r="B457" s="2"/>
      <c r="C457" s="2"/>
      <c r="D457" s="2"/>
    </row>
    <row r="458" spans="1:4">
      <c r="A458" s="2"/>
      <c r="B458" s="2"/>
      <c r="C458" s="2"/>
      <c r="D458" s="2"/>
    </row>
    <row r="459" spans="1:4">
      <c r="A459" s="2"/>
      <c r="B459" s="2"/>
      <c r="C459" s="2"/>
      <c r="D459" s="2"/>
    </row>
    <row r="460" spans="1:4">
      <c r="A460" s="2"/>
      <c r="B460" s="2"/>
      <c r="C460" s="2"/>
      <c r="D460" s="2"/>
    </row>
    <row r="461" spans="1:4">
      <c r="A461" s="2"/>
      <c r="B461" s="2"/>
      <c r="C461" s="2"/>
      <c r="D461" s="2"/>
    </row>
    <row r="462" spans="1:4">
      <c r="A462" s="2"/>
      <c r="B462" s="2"/>
      <c r="C462" s="2"/>
      <c r="D462" s="2"/>
    </row>
    <row r="463" spans="1:4">
      <c r="A463" s="2"/>
      <c r="B463" s="2"/>
      <c r="C463" s="2"/>
      <c r="D463" s="2"/>
    </row>
    <row r="464" spans="1:4">
      <c r="A464" s="2"/>
      <c r="B464" s="2"/>
      <c r="C464" s="2"/>
      <c r="D464" s="2"/>
    </row>
    <row r="465" spans="1:4">
      <c r="A465" s="2"/>
      <c r="B465" s="2"/>
      <c r="C465" s="2"/>
      <c r="D465" s="2"/>
    </row>
    <row r="466" spans="1:4">
      <c r="A466" s="2"/>
      <c r="B466" s="2"/>
      <c r="C466" s="2"/>
      <c r="D466" s="2"/>
    </row>
    <row r="467" spans="1:4">
      <c r="A467" s="2"/>
      <c r="B467" s="2"/>
      <c r="C467" s="2"/>
      <c r="D467" s="2"/>
    </row>
    <row r="468" spans="1:4">
      <c r="A468" s="2"/>
      <c r="B468" s="2"/>
      <c r="C468" s="2"/>
      <c r="D468" s="2"/>
    </row>
    <row r="469" spans="1:4">
      <c r="A469" s="2"/>
      <c r="B469" s="2"/>
      <c r="C469" s="2"/>
      <c r="D469" s="2"/>
    </row>
    <row r="470" spans="1:4">
      <c r="A470" s="2"/>
      <c r="B470" s="2"/>
      <c r="C470" s="2"/>
      <c r="D470" s="2"/>
    </row>
    <row r="471" spans="1:4">
      <c r="A471" s="2"/>
      <c r="B471" s="2"/>
      <c r="C471" s="2"/>
      <c r="D471" s="2"/>
    </row>
    <row r="472" spans="1:4">
      <c r="A472" s="2"/>
      <c r="B472" s="2"/>
      <c r="C472" s="2"/>
      <c r="D472" s="2"/>
    </row>
    <row r="473" spans="1:4">
      <c r="A473" s="2"/>
      <c r="B473" s="2"/>
      <c r="C473" s="2"/>
      <c r="D473" s="2"/>
    </row>
    <row r="474" spans="1:4">
      <c r="A474" s="2"/>
      <c r="B474" s="2"/>
      <c r="C474" s="2"/>
      <c r="D474" s="2"/>
    </row>
    <row r="475" spans="1:4">
      <c r="A475" s="2"/>
      <c r="B475" s="2"/>
      <c r="C475" s="2"/>
      <c r="D475" s="2"/>
    </row>
    <row r="476" spans="1:4">
      <c r="A476" s="2"/>
      <c r="B476" s="2"/>
      <c r="C476" s="2"/>
      <c r="D476" s="2"/>
    </row>
    <row r="477" spans="1:4">
      <c r="A477" s="2"/>
      <c r="B477" s="2"/>
      <c r="C477" s="2"/>
      <c r="D477" s="2"/>
    </row>
    <row r="478" spans="1:4">
      <c r="A478" s="2"/>
      <c r="B478" s="2"/>
      <c r="C478" s="2"/>
      <c r="D478" s="2"/>
    </row>
    <row r="479" spans="1:4">
      <c r="A479" s="2"/>
      <c r="B479" s="2"/>
      <c r="C479" s="2"/>
      <c r="D479" s="2"/>
    </row>
    <row r="480" spans="1:4">
      <c r="A480" s="2"/>
      <c r="B480" s="2"/>
      <c r="C480" s="2"/>
      <c r="D480" s="2"/>
    </row>
    <row r="481" spans="1:4">
      <c r="A481" s="2"/>
      <c r="B481" s="2"/>
      <c r="C481" s="2"/>
      <c r="D481" s="2"/>
    </row>
    <row r="482" spans="1:4">
      <c r="A482" s="2"/>
      <c r="B482" s="2"/>
      <c r="C482" s="2"/>
      <c r="D482" s="2"/>
    </row>
    <row r="483" spans="1:4">
      <c r="A483" s="2"/>
      <c r="B483" s="2"/>
      <c r="C483" s="2"/>
      <c r="D483" s="2"/>
    </row>
    <row r="484" spans="1:4">
      <c r="A484" s="2"/>
      <c r="B484" s="2"/>
      <c r="C484" s="2"/>
      <c r="D484" s="2"/>
    </row>
    <row r="485" spans="1:4">
      <c r="A485" s="2"/>
      <c r="B485" s="2"/>
      <c r="C485" s="2"/>
      <c r="D485" s="2"/>
    </row>
    <row r="486" spans="1:4">
      <c r="A486" s="2"/>
      <c r="B486" s="2"/>
      <c r="C486" s="2"/>
      <c r="D486" s="2"/>
    </row>
    <row r="487" spans="1:4">
      <c r="A487" s="2"/>
      <c r="B487" s="2"/>
      <c r="C487" s="2"/>
      <c r="D487" s="2"/>
    </row>
    <row r="488" spans="1:4">
      <c r="A488" s="2"/>
      <c r="B488" s="2"/>
      <c r="C488" s="2"/>
      <c r="D488" s="2"/>
    </row>
    <row r="489" spans="1:4">
      <c r="A489" s="2"/>
      <c r="B489" s="2"/>
      <c r="C489" s="2"/>
      <c r="D489" s="2"/>
    </row>
    <row r="490" spans="1:4">
      <c r="A490" s="2"/>
      <c r="B490" s="2"/>
      <c r="C490" s="2"/>
      <c r="D490" s="2"/>
    </row>
    <row r="491" spans="1:4">
      <c r="A491" s="2"/>
      <c r="B491" s="2"/>
      <c r="C491" s="2"/>
      <c r="D491" s="2"/>
    </row>
    <row r="492" spans="1:4">
      <c r="A492" s="2"/>
      <c r="B492" s="2"/>
      <c r="C492" s="2"/>
      <c r="D492" s="2"/>
    </row>
    <row r="493" spans="1:4">
      <c r="A493" s="2"/>
      <c r="B493" s="2"/>
      <c r="C493" s="2"/>
      <c r="D493" s="2"/>
    </row>
    <row r="494" spans="1:4">
      <c r="A494" s="2"/>
      <c r="B494" s="2"/>
      <c r="C494" s="2"/>
      <c r="D494" s="2"/>
    </row>
    <row r="495" spans="1:4">
      <c r="A495" s="2"/>
      <c r="B495" s="2"/>
      <c r="C495" s="2"/>
      <c r="D495" s="2"/>
    </row>
    <row r="496" spans="1:4">
      <c r="A496" s="2"/>
      <c r="B496" s="2"/>
      <c r="C496" s="2"/>
      <c r="D496" s="2"/>
    </row>
    <row r="497" spans="1:4">
      <c r="A497" s="2"/>
      <c r="B497" s="2"/>
      <c r="C497" s="2"/>
      <c r="D497" s="2"/>
    </row>
    <row r="498" spans="1:4">
      <c r="A498" s="2"/>
      <c r="B498" s="2"/>
      <c r="C498" s="2"/>
      <c r="D498" s="2"/>
    </row>
    <row r="499" spans="1:4">
      <c r="A499" s="2"/>
      <c r="B499" s="2"/>
      <c r="C499" s="2"/>
      <c r="D499" s="2"/>
    </row>
    <row r="500" spans="1:4">
      <c r="A500" s="2"/>
      <c r="B500" s="2"/>
      <c r="C500" s="2"/>
      <c r="D500" s="2"/>
    </row>
    <row r="501" spans="1:4">
      <c r="A501" s="2"/>
      <c r="B501" s="2"/>
      <c r="C501" s="2"/>
      <c r="D501" s="2"/>
    </row>
    <row r="502" spans="1:4">
      <c r="A502" s="2"/>
      <c r="B502" s="2"/>
      <c r="C502" s="2"/>
      <c r="D502" s="2"/>
    </row>
    <row r="503" spans="1:4">
      <c r="A503" s="2"/>
      <c r="B503" s="2"/>
      <c r="C503" s="2"/>
      <c r="D503" s="2"/>
    </row>
    <row r="504" spans="1:4">
      <c r="A504" s="2"/>
      <c r="B504" s="2"/>
      <c r="C504" s="2"/>
      <c r="D504" s="2"/>
    </row>
    <row r="505" spans="1:4">
      <c r="A505" s="2"/>
      <c r="B505" s="2"/>
      <c r="C505" s="2"/>
      <c r="D505" s="2"/>
    </row>
    <row r="506" spans="1:4">
      <c r="A506" s="2"/>
      <c r="B506" s="2"/>
      <c r="C506" s="2"/>
      <c r="D506" s="2"/>
    </row>
    <row r="507" spans="1:4">
      <c r="A507" s="2"/>
      <c r="B507" s="2"/>
      <c r="C507" s="2"/>
      <c r="D507" s="2"/>
    </row>
    <row r="508" spans="1:4">
      <c r="A508" s="2"/>
      <c r="B508" s="2"/>
      <c r="C508" s="2"/>
      <c r="D508" s="2"/>
    </row>
    <row r="509" spans="1:4">
      <c r="A509" s="2"/>
      <c r="B509" s="2"/>
      <c r="C509" s="2"/>
      <c r="D509" s="2"/>
    </row>
    <row r="510" spans="1:4">
      <c r="A510" s="2"/>
      <c r="B510" s="2"/>
      <c r="C510" s="2"/>
      <c r="D510" s="2"/>
    </row>
    <row r="511" spans="1:4">
      <c r="A511" s="2"/>
      <c r="B511" s="2"/>
      <c r="C511" s="2"/>
      <c r="D511" s="2"/>
    </row>
    <row r="512" spans="1:4">
      <c r="A512" s="2"/>
      <c r="B512" s="2"/>
      <c r="C512" s="2"/>
      <c r="D512" s="2"/>
    </row>
    <row r="513" spans="1:4">
      <c r="A513" s="2"/>
      <c r="B513" s="2"/>
      <c r="C513" s="2"/>
      <c r="D513" s="2"/>
    </row>
    <row r="514" spans="1:4">
      <c r="A514" s="2"/>
      <c r="B514" s="2"/>
      <c r="C514" s="2"/>
      <c r="D514" s="2"/>
    </row>
    <row r="515" spans="1:4">
      <c r="A515" s="2"/>
      <c r="B515" s="2"/>
      <c r="C515" s="2"/>
      <c r="D515" s="2"/>
    </row>
    <row r="516" spans="1:4">
      <c r="A516" s="2"/>
      <c r="B516" s="2"/>
      <c r="C516" s="2"/>
      <c r="D516" s="2"/>
    </row>
    <row r="517" spans="1:4">
      <c r="A517" s="2"/>
      <c r="B517" s="2"/>
      <c r="C517" s="2"/>
      <c r="D517" s="2"/>
    </row>
    <row r="518" spans="1:4">
      <c r="A518" s="2"/>
      <c r="B518" s="2"/>
      <c r="C518" s="2"/>
      <c r="D518" s="2"/>
    </row>
    <row r="519" spans="1:4">
      <c r="A519" s="2"/>
      <c r="B519" s="2"/>
      <c r="C519" s="2"/>
      <c r="D519" s="2"/>
    </row>
    <row r="520" spans="1:4">
      <c r="A520" s="2"/>
      <c r="B520" s="2"/>
      <c r="C520" s="2"/>
      <c r="D520" s="2"/>
    </row>
    <row r="521" spans="1:4">
      <c r="A521" s="2"/>
      <c r="B521" s="2"/>
      <c r="C521" s="2"/>
      <c r="D521" s="2"/>
    </row>
    <row r="522" spans="1:4">
      <c r="A522" s="2"/>
      <c r="B522" s="2"/>
      <c r="C522" s="2"/>
      <c r="D522" s="2"/>
    </row>
    <row r="523" spans="1:4">
      <c r="A523" s="2"/>
      <c r="B523" s="2"/>
      <c r="C523" s="2"/>
      <c r="D523" s="2"/>
    </row>
    <row r="524" spans="1:4">
      <c r="A524" s="2"/>
      <c r="B524" s="2"/>
      <c r="C524" s="2"/>
      <c r="D524" s="2"/>
    </row>
    <row r="525" spans="1:4">
      <c r="A525" s="2"/>
      <c r="B525" s="2"/>
      <c r="C525" s="2"/>
      <c r="D525" s="2"/>
    </row>
    <row r="526" spans="1:4">
      <c r="A526" s="2"/>
      <c r="B526" s="2"/>
      <c r="C526" s="2"/>
      <c r="D526" s="2"/>
    </row>
    <row r="527" spans="1:4">
      <c r="A527" s="2"/>
      <c r="B527" s="2"/>
      <c r="C527" s="2"/>
      <c r="D527" s="2"/>
    </row>
    <row r="528" spans="1:4">
      <c r="A528" s="2"/>
      <c r="B528" s="2"/>
      <c r="C528" s="2"/>
      <c r="D528" s="2"/>
    </row>
    <row r="529" spans="1:4">
      <c r="A529" s="2"/>
      <c r="B529" s="2"/>
      <c r="C529" s="2"/>
      <c r="D529" s="2"/>
    </row>
    <row r="530" spans="1:4">
      <c r="A530" s="2"/>
      <c r="B530" s="2"/>
      <c r="C530" s="2"/>
      <c r="D530" s="2"/>
    </row>
    <row r="531" spans="1:4">
      <c r="A531" s="2"/>
      <c r="B531" s="2"/>
      <c r="C531" s="2"/>
      <c r="D531" s="2"/>
    </row>
    <row r="532" spans="1:4">
      <c r="A532" s="2"/>
      <c r="B532" s="2"/>
      <c r="C532" s="2"/>
      <c r="D532" s="2"/>
    </row>
    <row r="533" spans="1:4">
      <c r="A533" s="2"/>
      <c r="B533" s="2"/>
      <c r="C533" s="2"/>
      <c r="D533" s="2"/>
    </row>
    <row r="534" spans="1:4">
      <c r="A534" s="2"/>
      <c r="B534" s="2"/>
      <c r="C534" s="2"/>
      <c r="D534" s="2"/>
    </row>
    <row r="535" spans="1:4">
      <c r="A535" s="2"/>
      <c r="B535" s="2"/>
      <c r="C535" s="2"/>
      <c r="D535" s="2"/>
    </row>
    <row r="536" spans="1:4">
      <c r="A536" s="2"/>
      <c r="B536" s="2"/>
      <c r="C536" s="2"/>
      <c r="D536" s="2"/>
    </row>
    <row r="537" spans="1:4">
      <c r="A537" s="2"/>
      <c r="B537" s="2"/>
      <c r="C537" s="2"/>
      <c r="D537" s="2"/>
    </row>
    <row r="538" spans="1:4">
      <c r="A538" s="2"/>
      <c r="B538" s="2"/>
      <c r="C538" s="2"/>
      <c r="D538" s="2"/>
    </row>
    <row r="539" spans="1:4">
      <c r="A539" s="2"/>
      <c r="B539" s="2"/>
      <c r="C539" s="2"/>
      <c r="D539" s="2"/>
    </row>
    <row r="540" spans="1:4">
      <c r="A540" s="2"/>
      <c r="B540" s="2"/>
      <c r="C540" s="2"/>
      <c r="D540" s="2"/>
    </row>
    <row r="541" spans="1:4">
      <c r="A541" s="2"/>
      <c r="B541" s="2"/>
      <c r="C541" s="2"/>
      <c r="D541" s="2"/>
    </row>
    <row r="542" spans="1:4">
      <c r="A542" s="2"/>
      <c r="B542" s="2"/>
      <c r="C542" s="2"/>
      <c r="D542" s="2"/>
    </row>
    <row r="543" spans="1:4">
      <c r="A543" s="2"/>
      <c r="B543" s="2"/>
      <c r="C543" s="2"/>
      <c r="D543" s="2"/>
    </row>
    <row r="544" spans="1:4">
      <c r="A544" s="2"/>
      <c r="B544" s="2"/>
      <c r="C544" s="2"/>
      <c r="D544" s="2"/>
    </row>
    <row r="545" spans="1:4">
      <c r="A545" s="2"/>
      <c r="B545" s="2"/>
      <c r="C545" s="2"/>
      <c r="D545" s="2"/>
    </row>
    <row r="546" spans="1:4">
      <c r="A546" s="2"/>
      <c r="B546" s="2"/>
      <c r="C546" s="2"/>
      <c r="D546" s="2"/>
    </row>
    <row r="547" spans="1:4">
      <c r="A547" s="2"/>
      <c r="B547" s="2"/>
      <c r="C547" s="2"/>
      <c r="D547" s="2"/>
    </row>
    <row r="548" spans="1:4">
      <c r="A548" s="2"/>
      <c r="B548" s="2"/>
      <c r="C548" s="2"/>
      <c r="D548" s="2"/>
    </row>
    <row r="549" spans="1:4">
      <c r="A549" s="2"/>
      <c r="B549" s="2"/>
      <c r="C549" s="2"/>
      <c r="D549" s="2"/>
    </row>
    <row r="550" spans="1:4">
      <c r="A550" s="2"/>
      <c r="B550" s="2"/>
      <c r="C550" s="2"/>
      <c r="D550" s="2"/>
    </row>
    <row r="551" spans="1:4">
      <c r="A551" s="2"/>
      <c r="B551" s="2"/>
      <c r="C551" s="2"/>
      <c r="D551" s="2"/>
    </row>
    <row r="552" spans="1:4">
      <c r="A552" s="2"/>
      <c r="B552" s="2"/>
      <c r="C552" s="2"/>
      <c r="D552" s="2"/>
    </row>
    <row r="553" spans="1:4">
      <c r="A553" s="2"/>
      <c r="B553" s="2"/>
      <c r="C553" s="2"/>
      <c r="D553" s="2"/>
    </row>
    <row r="554" spans="1:4">
      <c r="A554" s="2"/>
      <c r="B554" s="2"/>
      <c r="C554" s="2"/>
      <c r="D554" s="2"/>
    </row>
    <row r="555" spans="1:4">
      <c r="A555" s="2"/>
      <c r="B555" s="2"/>
      <c r="C555" s="2"/>
      <c r="D555" s="2"/>
    </row>
    <row r="556" spans="1:4">
      <c r="A556" s="2"/>
      <c r="B556" s="2"/>
      <c r="C556" s="2"/>
      <c r="D556" s="2"/>
    </row>
    <row r="557" spans="1:4">
      <c r="A557" s="2"/>
      <c r="B557" s="2"/>
      <c r="C557" s="2"/>
      <c r="D557" s="2"/>
    </row>
    <row r="558" spans="1:4">
      <c r="A558" s="2"/>
      <c r="B558" s="2"/>
      <c r="C558" s="2"/>
      <c r="D558" s="2"/>
    </row>
    <row r="559" spans="1:4">
      <c r="A559" s="2"/>
      <c r="B559" s="2"/>
      <c r="C559" s="2"/>
      <c r="D559" s="2"/>
    </row>
    <row r="560" spans="1:4">
      <c r="A560" s="2"/>
      <c r="B560" s="2"/>
      <c r="C560" s="2"/>
      <c r="D560" s="2"/>
    </row>
    <row r="561" spans="1:4">
      <c r="A561" s="2"/>
      <c r="B561" s="2"/>
      <c r="C561" s="2"/>
      <c r="D561" s="2"/>
    </row>
    <row r="562" spans="1:4">
      <c r="A562" s="2"/>
      <c r="B562" s="2"/>
      <c r="C562" s="2"/>
      <c r="D562" s="2"/>
    </row>
    <row r="563" spans="1:4">
      <c r="A563" s="2"/>
      <c r="B563" s="2"/>
      <c r="C563" s="2"/>
      <c r="D563" s="2"/>
    </row>
    <row r="564" spans="1:4">
      <c r="A564" s="2"/>
      <c r="B564" s="2"/>
      <c r="C564" s="2"/>
      <c r="D564" s="2"/>
    </row>
    <row r="565" spans="1:4">
      <c r="A565" s="2"/>
      <c r="B565" s="2"/>
      <c r="C565" s="2"/>
      <c r="D565" s="2"/>
    </row>
    <row r="566" spans="1:4">
      <c r="A566" s="2"/>
      <c r="B566" s="2"/>
      <c r="C566" s="2"/>
      <c r="D566" s="2"/>
    </row>
    <row r="567" spans="1:4">
      <c r="A567" s="2"/>
      <c r="B567" s="2"/>
      <c r="C567" s="2"/>
      <c r="D567" s="2"/>
    </row>
    <row r="568" spans="1:4">
      <c r="A568" s="2"/>
      <c r="B568" s="2"/>
      <c r="C568" s="2"/>
      <c r="D568" s="2"/>
    </row>
    <row r="569" spans="1:4">
      <c r="A569" s="2"/>
      <c r="B569" s="2"/>
      <c r="C569" s="2"/>
      <c r="D569" s="2"/>
    </row>
    <row r="570" spans="1:4">
      <c r="A570" s="2"/>
      <c r="B570" s="2"/>
      <c r="C570" s="2"/>
      <c r="D570" s="2"/>
    </row>
    <row r="571" spans="1:4">
      <c r="A571" s="2"/>
      <c r="B571" s="2"/>
      <c r="C571" s="2"/>
      <c r="D571" s="2"/>
    </row>
    <row r="572" spans="1:4">
      <c r="A572" s="2"/>
      <c r="B572" s="2"/>
      <c r="C572" s="2"/>
      <c r="D572" s="2"/>
    </row>
    <row r="573" spans="1:4">
      <c r="A573" s="2"/>
      <c r="B573" s="2"/>
      <c r="C573" s="2"/>
      <c r="D573" s="2"/>
    </row>
    <row r="574" spans="1:4">
      <c r="A574" s="2"/>
      <c r="B574" s="2"/>
      <c r="C574" s="2"/>
      <c r="D574" s="2"/>
    </row>
    <row r="575" spans="1:4">
      <c r="A575" s="2"/>
      <c r="B575" s="2"/>
      <c r="C575" s="2"/>
      <c r="D575" s="2"/>
    </row>
    <row r="576" spans="1:4">
      <c r="A576" s="2"/>
      <c r="B576" s="2"/>
      <c r="C576" s="2"/>
      <c r="D576" s="2"/>
    </row>
    <row r="577" spans="1:4">
      <c r="A577" s="2"/>
      <c r="B577" s="2"/>
      <c r="C577" s="2"/>
      <c r="D577" s="2"/>
    </row>
    <row r="578" spans="1:4">
      <c r="A578" s="2"/>
      <c r="B578" s="2"/>
      <c r="C578" s="2"/>
      <c r="D578" s="2"/>
    </row>
    <row r="579" spans="1:4">
      <c r="A579" s="2"/>
      <c r="B579" s="2"/>
      <c r="C579" s="2"/>
      <c r="D579" s="2"/>
    </row>
    <row r="580" spans="1:4">
      <c r="A580" s="2"/>
      <c r="B580" s="2"/>
      <c r="C580" s="2"/>
      <c r="D580" s="2"/>
    </row>
    <row r="581" spans="1:4">
      <c r="A581" s="2"/>
      <c r="B581" s="2"/>
      <c r="C581" s="2"/>
      <c r="D581" s="2"/>
    </row>
    <row r="582" spans="1:4">
      <c r="A582" s="2"/>
      <c r="B582" s="2"/>
      <c r="C582" s="2"/>
      <c r="D582" s="2"/>
    </row>
    <row r="583" spans="1:4">
      <c r="A583" s="2"/>
      <c r="B583" s="2"/>
      <c r="C583" s="2"/>
      <c r="D583" s="2"/>
    </row>
    <row r="584" spans="1:4">
      <c r="A584" s="2"/>
      <c r="B584" s="2"/>
      <c r="C584" s="2"/>
      <c r="D584" s="2"/>
    </row>
    <row r="585" spans="1:4">
      <c r="A585" s="2"/>
      <c r="B585" s="2"/>
      <c r="C585" s="2"/>
      <c r="D585" s="2"/>
    </row>
    <row r="586" spans="1:4">
      <c r="A586" s="2"/>
      <c r="B586" s="2"/>
      <c r="C586" s="2"/>
      <c r="D586" s="2"/>
    </row>
    <row r="587" spans="1:4">
      <c r="A587" s="2"/>
      <c r="B587" s="2"/>
      <c r="C587" s="2"/>
      <c r="D587" s="2"/>
    </row>
    <row r="588" spans="1:4">
      <c r="A588" s="2"/>
      <c r="B588" s="2"/>
      <c r="C588" s="2"/>
      <c r="D588" s="2"/>
    </row>
    <row r="589" spans="1:4">
      <c r="A589" s="2"/>
      <c r="B589" s="2"/>
      <c r="C589" s="2"/>
      <c r="D589" s="2"/>
    </row>
    <row r="590" spans="1:4">
      <c r="A590" s="2"/>
      <c r="B590" s="2"/>
      <c r="C590" s="2"/>
      <c r="D590" s="2"/>
    </row>
    <row r="591" spans="1:4">
      <c r="A591" s="2"/>
      <c r="B591" s="2"/>
      <c r="C591" s="2"/>
      <c r="D591" s="2"/>
    </row>
    <row r="592" spans="1:4">
      <c r="A592" s="2"/>
      <c r="B592" s="2"/>
      <c r="C592" s="2"/>
      <c r="D592" s="2"/>
    </row>
    <row r="593" spans="1:4">
      <c r="A593" s="2"/>
      <c r="B593" s="2"/>
      <c r="C593" s="2"/>
      <c r="D593" s="2"/>
    </row>
    <row r="594" spans="1:4">
      <c r="A594" s="2"/>
      <c r="B594" s="2"/>
      <c r="C594" s="2"/>
      <c r="D594" s="2"/>
    </row>
    <row r="595" spans="1:4">
      <c r="A595" s="2"/>
      <c r="B595" s="2"/>
      <c r="C595" s="2"/>
      <c r="D595" s="2"/>
    </row>
    <row r="596" spans="1:4">
      <c r="A596" s="2"/>
      <c r="B596" s="2"/>
      <c r="C596" s="2"/>
      <c r="D596" s="2"/>
    </row>
    <row r="597" spans="1:4">
      <c r="A597" s="2"/>
      <c r="B597" s="2"/>
      <c r="C597" s="2"/>
      <c r="D597" s="2"/>
    </row>
    <row r="598" spans="1:4">
      <c r="A598" s="2"/>
      <c r="B598" s="2"/>
      <c r="C598" s="2"/>
      <c r="D598" s="2"/>
    </row>
    <row r="599" spans="1:4">
      <c r="A599" s="2"/>
      <c r="B599" s="2"/>
      <c r="C599" s="2"/>
      <c r="D599" s="2"/>
    </row>
    <row r="600" spans="1:4">
      <c r="A600" s="2"/>
      <c r="B600" s="2"/>
      <c r="C600" s="2"/>
      <c r="D600" s="2"/>
    </row>
    <row r="601" spans="1:4">
      <c r="A601" s="2"/>
      <c r="B601" s="2"/>
      <c r="C601" s="2"/>
      <c r="D601" s="2"/>
    </row>
    <row r="602" spans="1:4">
      <c r="A602" s="2"/>
      <c r="B602" s="2"/>
      <c r="C602" s="2"/>
      <c r="D602" s="2"/>
    </row>
    <row r="603" spans="1:4">
      <c r="A603" s="2"/>
      <c r="B603" s="2"/>
      <c r="C603" s="2"/>
      <c r="D603" s="2"/>
    </row>
    <row r="604" spans="1:4">
      <c r="A604" s="2"/>
      <c r="B604" s="2"/>
      <c r="C604" s="2"/>
      <c r="D604" s="2"/>
    </row>
    <row r="605" spans="1:4">
      <c r="A605" s="2"/>
      <c r="B605" s="2"/>
      <c r="C605" s="2"/>
      <c r="D605" s="2"/>
    </row>
    <row r="606" spans="1:4">
      <c r="A606" s="2"/>
      <c r="B606" s="2"/>
      <c r="C606" s="2"/>
      <c r="D606" s="2"/>
    </row>
    <row r="607" spans="1:4">
      <c r="A607" s="2"/>
      <c r="B607" s="2"/>
      <c r="C607" s="2"/>
      <c r="D607" s="2"/>
    </row>
    <row r="608" spans="1:4">
      <c r="A608" s="2"/>
      <c r="B608" s="2"/>
      <c r="C608" s="2"/>
      <c r="D608" s="2"/>
    </row>
    <row r="609" spans="1:4">
      <c r="A609" s="2"/>
      <c r="B609" s="2"/>
      <c r="C609" s="2"/>
      <c r="D609" s="2"/>
    </row>
    <row r="610" spans="1:4">
      <c r="A610" s="2"/>
      <c r="B610" s="2"/>
      <c r="C610" s="2"/>
      <c r="D610" s="2"/>
    </row>
    <row r="611" spans="1:4">
      <c r="A611" s="2"/>
      <c r="B611" s="2"/>
      <c r="C611" s="2"/>
      <c r="D611" s="2"/>
    </row>
    <row r="612" spans="1:4">
      <c r="A612" s="2"/>
      <c r="B612" s="2"/>
      <c r="C612" s="2"/>
      <c r="D612" s="2"/>
    </row>
    <row r="613" spans="1:4">
      <c r="A613" s="2"/>
      <c r="B613" s="2"/>
      <c r="C613" s="2"/>
      <c r="D613" s="2"/>
    </row>
    <row r="614" spans="1:4">
      <c r="A614" s="2"/>
      <c r="B614" s="2"/>
      <c r="C614" s="2"/>
      <c r="D614" s="2"/>
    </row>
    <row r="615" spans="1:4">
      <c r="A615" s="2"/>
      <c r="B615" s="2"/>
      <c r="C615" s="2"/>
      <c r="D615" s="2"/>
    </row>
    <row r="616" spans="1:4">
      <c r="A616" s="2"/>
      <c r="B616" s="2"/>
      <c r="C616" s="2"/>
      <c r="D616" s="2"/>
    </row>
    <row r="617" spans="1:4">
      <c r="A617" s="2"/>
      <c r="B617" s="2"/>
      <c r="C617" s="2"/>
      <c r="D617" s="2"/>
    </row>
    <row r="618" spans="1:4">
      <c r="A618" s="2"/>
      <c r="B618" s="2"/>
      <c r="C618" s="2"/>
      <c r="D618" s="2"/>
    </row>
    <row r="619" spans="1:4">
      <c r="A619" s="2"/>
      <c r="B619" s="2"/>
      <c r="C619" s="2"/>
      <c r="D619" s="2"/>
    </row>
    <row r="620" spans="1:4">
      <c r="A620" s="2"/>
      <c r="B620" s="2"/>
      <c r="C620" s="2"/>
      <c r="D620" s="2"/>
    </row>
    <row r="621" spans="1:4">
      <c r="A621" s="2"/>
      <c r="B621" s="2"/>
      <c r="C621" s="2"/>
      <c r="D621" s="2"/>
    </row>
    <row r="622" spans="1:4">
      <c r="A622" s="2"/>
      <c r="B622" s="2"/>
      <c r="C622" s="2"/>
      <c r="D622" s="2"/>
    </row>
    <row r="623" spans="1:4">
      <c r="A623" s="2"/>
      <c r="B623" s="2"/>
      <c r="C623" s="2"/>
      <c r="D623" s="2"/>
    </row>
    <row r="624" spans="1:4">
      <c r="A624" s="2"/>
      <c r="B624" s="2"/>
      <c r="C624" s="2"/>
      <c r="D624" s="2"/>
    </row>
    <row r="625" spans="1:4">
      <c r="A625" s="2"/>
      <c r="B625" s="2"/>
      <c r="C625" s="2"/>
      <c r="D625" s="2"/>
    </row>
    <row r="626" spans="1:4">
      <c r="A626" s="2"/>
      <c r="B626" s="2"/>
      <c r="C626" s="2"/>
      <c r="D626" s="2"/>
    </row>
    <row r="627" spans="1:4">
      <c r="A627" s="2"/>
      <c r="B627" s="2"/>
      <c r="C627" s="2"/>
      <c r="D627" s="2"/>
    </row>
    <row r="628" spans="1:4">
      <c r="A628" s="2"/>
      <c r="B628" s="2"/>
      <c r="C628" s="2"/>
      <c r="D628" s="2"/>
    </row>
    <row r="629" spans="1:4">
      <c r="A629" s="2"/>
      <c r="B629" s="2"/>
      <c r="C629" s="2"/>
      <c r="D629" s="2"/>
    </row>
    <row r="630" spans="1:4">
      <c r="A630" s="2"/>
      <c r="B630" s="2"/>
      <c r="C630" s="2"/>
      <c r="D630" s="2"/>
    </row>
    <row r="631" spans="1:4">
      <c r="A631" s="2"/>
      <c r="B631" s="2"/>
      <c r="C631" s="2"/>
      <c r="D631" s="2"/>
    </row>
    <row r="632" spans="1:4">
      <c r="A632" s="2"/>
      <c r="B632" s="2"/>
      <c r="C632" s="2"/>
      <c r="D632" s="2"/>
    </row>
    <row r="633" spans="1:4">
      <c r="A633" s="2"/>
      <c r="B633" s="2"/>
      <c r="C633" s="2"/>
      <c r="D633" s="2"/>
    </row>
    <row r="634" spans="1:4">
      <c r="A634" s="2"/>
      <c r="B634" s="2"/>
      <c r="C634" s="2"/>
      <c r="D634" s="2"/>
    </row>
    <row r="635" spans="1:4">
      <c r="A635" s="2"/>
      <c r="B635" s="2"/>
      <c r="C635" s="2"/>
      <c r="D635" s="2"/>
    </row>
    <row r="636" spans="1:4">
      <c r="A636" s="2"/>
      <c r="B636" s="2"/>
      <c r="C636" s="2"/>
      <c r="D636" s="2"/>
    </row>
    <row r="637" spans="1:4">
      <c r="A637" s="2"/>
      <c r="B637" s="2"/>
      <c r="C637" s="2"/>
      <c r="D637" s="2"/>
    </row>
    <row r="638" spans="1:4">
      <c r="A638" s="2"/>
      <c r="B638" s="2"/>
      <c r="C638" s="2"/>
      <c r="D638" s="2"/>
    </row>
    <row r="639" spans="1:4">
      <c r="A639" s="2"/>
      <c r="B639" s="2"/>
      <c r="C639" s="2"/>
      <c r="D639" s="2"/>
    </row>
    <row r="640" spans="1:4">
      <c r="A640" s="2"/>
      <c r="B640" s="2"/>
      <c r="C640" s="2"/>
      <c r="D640" s="2"/>
    </row>
    <row r="641" spans="1:4">
      <c r="A641" s="2"/>
      <c r="B641" s="2"/>
      <c r="C641" s="2"/>
      <c r="D641" s="2"/>
    </row>
    <row r="642" spans="1:4">
      <c r="A642" s="2"/>
      <c r="B642" s="2"/>
      <c r="C642" s="2"/>
      <c r="D642" s="2"/>
    </row>
    <row r="643" spans="1:4">
      <c r="A643" s="2"/>
      <c r="B643" s="2"/>
      <c r="C643" s="2"/>
      <c r="D643" s="2"/>
    </row>
    <row r="644" spans="1:4">
      <c r="A644" s="2"/>
      <c r="B644" s="2"/>
      <c r="C644" s="2"/>
      <c r="D644" s="2"/>
    </row>
    <row r="645" spans="1:4">
      <c r="A645" s="2"/>
      <c r="B645" s="2"/>
      <c r="C645" s="2"/>
      <c r="D645" s="2"/>
    </row>
    <row r="646" spans="1:4">
      <c r="A646" s="2"/>
      <c r="B646" s="2"/>
      <c r="C646" s="2"/>
      <c r="D646" s="2"/>
    </row>
    <row r="647" spans="1:4">
      <c r="A647" s="2"/>
      <c r="B647" s="2"/>
      <c r="C647" s="2"/>
      <c r="D647" s="2"/>
    </row>
    <row r="648" spans="1:4">
      <c r="A648" s="2"/>
      <c r="B648" s="2"/>
      <c r="C648" s="2"/>
      <c r="D648" s="2"/>
    </row>
    <row r="649" spans="1:4">
      <c r="A649" s="2"/>
      <c r="B649" s="2"/>
      <c r="C649" s="2"/>
      <c r="D649" s="2"/>
    </row>
    <row r="650" spans="1:4">
      <c r="A650" s="2"/>
      <c r="B650" s="2"/>
      <c r="C650" s="2"/>
      <c r="D650" s="2"/>
    </row>
    <row r="651" spans="1:4">
      <c r="A651" s="2"/>
      <c r="B651" s="2"/>
      <c r="C651" s="2"/>
      <c r="D651" s="2"/>
    </row>
    <row r="652" spans="1:4">
      <c r="A652" s="2"/>
      <c r="B652" s="2"/>
      <c r="C652" s="2"/>
      <c r="D652" s="2"/>
    </row>
    <row r="653" spans="1:4">
      <c r="A653" s="2"/>
      <c r="B653" s="2"/>
      <c r="C653" s="2"/>
      <c r="D653" s="2"/>
    </row>
    <row r="654" spans="1:4">
      <c r="A654" s="2"/>
      <c r="B654" s="2"/>
      <c r="C654" s="2"/>
      <c r="D654" s="2"/>
    </row>
    <row r="655" spans="1:4">
      <c r="A655" s="2"/>
      <c r="B655" s="2"/>
      <c r="C655" s="2"/>
      <c r="D655" s="2"/>
    </row>
    <row r="656" spans="1:4">
      <c r="A656" s="2"/>
      <c r="B656" s="2"/>
      <c r="C656" s="2"/>
      <c r="D656" s="2"/>
    </row>
    <row r="657" spans="1:4">
      <c r="A657" s="2"/>
      <c r="B657" s="2"/>
      <c r="C657" s="2"/>
      <c r="D657" s="2"/>
    </row>
    <row r="658" spans="1:4">
      <c r="A658" s="2"/>
      <c r="B658" s="2"/>
      <c r="C658" s="2"/>
      <c r="D658" s="2"/>
    </row>
    <row r="659" spans="1:4">
      <c r="A659" s="2"/>
      <c r="B659" s="2"/>
      <c r="C659" s="2"/>
      <c r="D659" s="2"/>
    </row>
    <row r="660" spans="1:4">
      <c r="A660" s="2"/>
      <c r="B660" s="2"/>
      <c r="C660" s="2"/>
      <c r="D660" s="2"/>
    </row>
    <row r="661" spans="1:4">
      <c r="A661" s="2"/>
      <c r="B661" s="2"/>
      <c r="C661" s="2"/>
      <c r="D661" s="2"/>
    </row>
    <row r="662" spans="1:4">
      <c r="A662" s="2"/>
      <c r="B662" s="2"/>
      <c r="C662" s="2"/>
      <c r="D662" s="2"/>
    </row>
    <row r="663" spans="1:4">
      <c r="A663" s="2"/>
      <c r="B663" s="2"/>
      <c r="C663" s="2"/>
      <c r="D663" s="2"/>
    </row>
    <row r="664" spans="1:4">
      <c r="A664" s="2"/>
      <c r="B664" s="2"/>
      <c r="C664" s="2"/>
      <c r="D664" s="2"/>
    </row>
    <row r="665" spans="1:4">
      <c r="A665" s="2"/>
      <c r="B665" s="2"/>
      <c r="C665" s="2"/>
      <c r="D665" s="2"/>
    </row>
    <row r="666" spans="1:4">
      <c r="A666" s="2"/>
      <c r="B666" s="2"/>
      <c r="C666" s="2"/>
      <c r="D666" s="2"/>
    </row>
    <row r="667" spans="1:4">
      <c r="A667" s="2"/>
      <c r="B667" s="2"/>
      <c r="C667" s="2"/>
      <c r="D667" s="2"/>
    </row>
    <row r="668" spans="1:4">
      <c r="A668" s="2"/>
      <c r="B668" s="2"/>
      <c r="C668" s="2"/>
      <c r="D668" s="2"/>
    </row>
    <row r="669" spans="1:4">
      <c r="A669" s="2"/>
      <c r="B669" s="2"/>
      <c r="C669" s="2"/>
      <c r="D669" s="2"/>
    </row>
    <row r="670" spans="1:4">
      <c r="A670" s="2"/>
      <c r="B670" s="2"/>
      <c r="C670" s="2"/>
      <c r="D670" s="2"/>
    </row>
    <row r="671" spans="1:4">
      <c r="A671" s="2"/>
      <c r="B671" s="2"/>
      <c r="C671" s="2"/>
      <c r="D671" s="2"/>
    </row>
    <row r="672" spans="1:4">
      <c r="A672" s="2"/>
      <c r="B672" s="2"/>
      <c r="C672" s="2"/>
      <c r="D672" s="2"/>
    </row>
    <row r="673" spans="1:4">
      <c r="A673" s="2"/>
      <c r="B673" s="2"/>
      <c r="C673" s="2"/>
      <c r="D673" s="2"/>
    </row>
    <row r="674" spans="1:4">
      <c r="A674" s="2"/>
      <c r="B674" s="2"/>
      <c r="C674" s="2"/>
      <c r="D674" s="2"/>
    </row>
    <row r="675" spans="1:4">
      <c r="A675" s="2"/>
      <c r="B675" s="2"/>
      <c r="C675" s="2"/>
      <c r="D675" s="2"/>
    </row>
    <row r="676" spans="1:4">
      <c r="A676" s="2"/>
      <c r="B676" s="2"/>
      <c r="C676" s="2"/>
      <c r="D676" s="2"/>
    </row>
    <row r="677" spans="1:4">
      <c r="A677" s="2"/>
      <c r="B677" s="2"/>
      <c r="C677" s="2"/>
      <c r="D677" s="2"/>
    </row>
    <row r="678" spans="1:4">
      <c r="A678" s="2"/>
      <c r="B678" s="2"/>
      <c r="C678" s="2"/>
      <c r="D678" s="2"/>
    </row>
    <row r="679" spans="1:4">
      <c r="A679" s="2"/>
      <c r="B679" s="2"/>
      <c r="C679" s="2"/>
      <c r="D679" s="2"/>
    </row>
    <row r="680" spans="1:4">
      <c r="A680" s="2"/>
      <c r="B680" s="2"/>
      <c r="C680" s="2"/>
      <c r="D680" s="2"/>
    </row>
    <row r="681" spans="1:4">
      <c r="A681" s="2"/>
      <c r="B681" s="2"/>
      <c r="C681" s="2"/>
      <c r="D681" s="2"/>
    </row>
    <row r="682" spans="1:4">
      <c r="A682" s="2"/>
      <c r="B682" s="2"/>
      <c r="C682" s="2"/>
      <c r="D682" s="2"/>
    </row>
    <row r="683" spans="1:4">
      <c r="A683" s="2"/>
      <c r="B683" s="2"/>
      <c r="C683" s="2"/>
      <c r="D683" s="2"/>
    </row>
    <row r="684" spans="1:4">
      <c r="A684" s="2"/>
      <c r="B684" s="2"/>
      <c r="C684" s="2"/>
      <c r="D684" s="2"/>
    </row>
    <row r="685" spans="1:4">
      <c r="A685" s="2"/>
      <c r="B685" s="2"/>
      <c r="C685" s="2"/>
      <c r="D685" s="2"/>
    </row>
    <row r="686" spans="1:4">
      <c r="A686" s="2"/>
      <c r="B686" s="2"/>
      <c r="C686" s="2"/>
      <c r="D686" s="2"/>
    </row>
    <row r="687" spans="1:4">
      <c r="A687" s="2"/>
      <c r="B687" s="2"/>
      <c r="C687" s="2"/>
      <c r="D687" s="2"/>
    </row>
    <row r="688" spans="1:4">
      <c r="A688" s="2"/>
      <c r="B688" s="2"/>
      <c r="C688" s="2"/>
      <c r="D688" s="2"/>
    </row>
    <row r="689" spans="1:4">
      <c r="A689" s="2"/>
      <c r="B689" s="2"/>
      <c r="C689" s="2"/>
      <c r="D689" s="2"/>
    </row>
    <row r="690" spans="1:4">
      <c r="A690" s="2"/>
      <c r="B690" s="2"/>
      <c r="C690" s="2"/>
      <c r="D690" s="2"/>
    </row>
    <row r="691" spans="1:4">
      <c r="A691" s="2"/>
      <c r="B691" s="2"/>
      <c r="C691" s="2"/>
      <c r="D691" s="2"/>
    </row>
    <row r="692" spans="1:4">
      <c r="A692" s="2"/>
      <c r="B692" s="2"/>
      <c r="C692" s="2"/>
      <c r="D692" s="2"/>
    </row>
    <row r="693" spans="1:4">
      <c r="A693" s="2"/>
      <c r="B693" s="2"/>
      <c r="C693" s="2"/>
      <c r="D693" s="2"/>
    </row>
    <row r="694" spans="1:4">
      <c r="A694" s="2"/>
      <c r="B694" s="2"/>
      <c r="C694" s="2"/>
      <c r="D694" s="2"/>
    </row>
    <row r="695" spans="1:4">
      <c r="A695" s="2"/>
      <c r="B695" s="2"/>
      <c r="C695" s="2"/>
      <c r="D695" s="2"/>
    </row>
    <row r="696" spans="1:4">
      <c r="A696" s="2"/>
      <c r="B696" s="2"/>
      <c r="C696" s="2"/>
      <c r="D696" s="2"/>
    </row>
    <row r="697" spans="1:4">
      <c r="A697" s="2"/>
      <c r="B697" s="2"/>
      <c r="C697" s="2"/>
      <c r="D697" s="2"/>
    </row>
    <row r="698" spans="1:4">
      <c r="A698" s="2"/>
      <c r="B698" s="2"/>
      <c r="C698" s="2"/>
      <c r="D698" s="2"/>
    </row>
    <row r="699" spans="1:4">
      <c r="A699" s="2"/>
      <c r="B699" s="2"/>
      <c r="C699" s="2"/>
      <c r="D699" s="2"/>
    </row>
    <row r="700" spans="1:4">
      <c r="A700" s="2"/>
      <c r="B700" s="2"/>
      <c r="C700" s="2"/>
      <c r="D700" s="2"/>
    </row>
    <row r="701" spans="1:4">
      <c r="A701" s="2"/>
      <c r="B701" s="2"/>
      <c r="C701" s="2"/>
      <c r="D701" s="2"/>
    </row>
    <row r="702" spans="1:4">
      <c r="A702" s="2"/>
      <c r="B702" s="2"/>
      <c r="C702" s="2"/>
      <c r="D702" s="2"/>
    </row>
    <row r="703" spans="1:4">
      <c r="A703" s="2"/>
      <c r="B703" s="2"/>
      <c r="C703" s="2"/>
      <c r="D703" s="2"/>
    </row>
    <row r="704" spans="1:4">
      <c r="A704" s="2"/>
      <c r="B704" s="2"/>
      <c r="C704" s="2"/>
      <c r="D704" s="2"/>
    </row>
    <row r="705" spans="1:4">
      <c r="A705" s="2"/>
      <c r="B705" s="2"/>
      <c r="C705" s="2"/>
      <c r="D705" s="2"/>
    </row>
    <row r="706" spans="1:4">
      <c r="A706" s="2"/>
      <c r="B706" s="2"/>
      <c r="C706" s="2"/>
      <c r="D706" s="2"/>
    </row>
    <row r="707" spans="1:4">
      <c r="A707" s="2"/>
      <c r="B707" s="2"/>
      <c r="C707" s="2"/>
      <c r="D707" s="2"/>
    </row>
    <row r="708" spans="1:4">
      <c r="A708" s="2"/>
      <c r="B708" s="2"/>
      <c r="C708" s="2"/>
      <c r="D708" s="2"/>
    </row>
    <row r="709" spans="1:4">
      <c r="A709" s="2"/>
      <c r="B709" s="2"/>
      <c r="C709" s="2"/>
      <c r="D709" s="2"/>
    </row>
    <row r="710" spans="1:4">
      <c r="A710" s="2"/>
      <c r="B710" s="2"/>
      <c r="C710" s="2"/>
      <c r="D710" s="2"/>
    </row>
    <row r="711" spans="1:4">
      <c r="A711" s="2"/>
      <c r="B711" s="2"/>
      <c r="C711" s="2"/>
      <c r="D711" s="2"/>
    </row>
    <row r="712" spans="1:4">
      <c r="A712" s="2"/>
      <c r="B712" s="2"/>
      <c r="C712" s="2"/>
      <c r="D712" s="2"/>
    </row>
    <row r="713" spans="1:4">
      <c r="A713" s="2"/>
      <c r="B713" s="2"/>
      <c r="C713" s="2"/>
      <c r="D713" s="2"/>
    </row>
    <row r="714" spans="1:4">
      <c r="A714" s="2"/>
      <c r="B714" s="2"/>
      <c r="C714" s="2"/>
      <c r="D714" s="2"/>
    </row>
    <row r="715" spans="1:4">
      <c r="A715" s="2"/>
      <c r="B715" s="2"/>
      <c r="C715" s="2"/>
      <c r="D715" s="2"/>
    </row>
    <row r="716" spans="1:4">
      <c r="A716" s="2"/>
      <c r="B716" s="2"/>
      <c r="C716" s="2"/>
      <c r="D716" s="2"/>
    </row>
    <row r="717" spans="1:4">
      <c r="A717" s="2"/>
      <c r="B717" s="2"/>
      <c r="C717" s="2"/>
      <c r="D717" s="2"/>
    </row>
    <row r="718" spans="1:4">
      <c r="A718" s="2"/>
      <c r="B718" s="2"/>
      <c r="C718" s="2"/>
      <c r="D718" s="2"/>
    </row>
    <row r="719" spans="1:4">
      <c r="A719" s="2"/>
      <c r="B719" s="2"/>
      <c r="C719" s="2"/>
      <c r="D719" s="2"/>
    </row>
    <row r="720" spans="1:4">
      <c r="A720" s="2"/>
      <c r="B720" s="2"/>
      <c r="C720" s="2"/>
      <c r="D720" s="2"/>
    </row>
    <row r="721" spans="1:4">
      <c r="A721" s="2"/>
      <c r="B721" s="2"/>
      <c r="C721" s="2"/>
      <c r="D721" s="2"/>
    </row>
    <row r="722" spans="1:4">
      <c r="A722" s="2"/>
      <c r="B722" s="2"/>
      <c r="C722" s="2"/>
      <c r="D722" s="2"/>
    </row>
    <row r="723" spans="1:4">
      <c r="A723" s="2"/>
      <c r="B723" s="2"/>
      <c r="C723" s="2"/>
      <c r="D723" s="2"/>
    </row>
    <row r="724" spans="1:4">
      <c r="A724" s="2"/>
      <c r="B724" s="2"/>
      <c r="C724" s="2"/>
      <c r="D724" s="2"/>
    </row>
    <row r="725" spans="1:4">
      <c r="A725" s="2"/>
      <c r="B725" s="2"/>
      <c r="C725" s="2"/>
      <c r="D725" s="2"/>
    </row>
    <row r="726" spans="1:4">
      <c r="A726" s="2"/>
      <c r="B726" s="2"/>
      <c r="C726" s="2"/>
      <c r="D726" s="2"/>
    </row>
    <row r="727" spans="1:4">
      <c r="A727" s="2"/>
      <c r="B727" s="2"/>
      <c r="C727" s="2"/>
      <c r="D727" s="2"/>
    </row>
    <row r="728" spans="1:4">
      <c r="A728" s="2"/>
      <c r="B728" s="2"/>
      <c r="C728" s="2"/>
      <c r="D728" s="2"/>
    </row>
    <row r="729" spans="1:4">
      <c r="A729" s="2"/>
      <c r="B729" s="2"/>
      <c r="C729" s="2"/>
      <c r="D729" s="2"/>
    </row>
    <row r="730" spans="1:4">
      <c r="A730" s="2"/>
      <c r="B730" s="2"/>
      <c r="C730" s="2"/>
      <c r="D730" s="2"/>
    </row>
    <row r="731" spans="1:4">
      <c r="A731" s="2"/>
      <c r="B731" s="2"/>
      <c r="C731" s="2"/>
      <c r="D731" s="2"/>
    </row>
    <row r="732" spans="1:4">
      <c r="A732" s="2"/>
      <c r="B732" s="2"/>
      <c r="C732" s="2"/>
      <c r="D732" s="2"/>
    </row>
    <row r="733" spans="1:4">
      <c r="A733" s="2"/>
      <c r="B733" s="2"/>
      <c r="C733" s="2"/>
      <c r="D733" s="2"/>
    </row>
    <row r="734" spans="1:4">
      <c r="A734" s="2"/>
      <c r="B734" s="2"/>
      <c r="C734" s="2"/>
      <c r="D734" s="2"/>
    </row>
    <row r="735" spans="1:4">
      <c r="A735" s="2"/>
      <c r="B735" s="2"/>
      <c r="C735" s="2"/>
      <c r="D735" s="2"/>
    </row>
    <row r="736" spans="1:4">
      <c r="A736" s="2"/>
      <c r="B736" s="2"/>
      <c r="C736" s="2"/>
      <c r="D736" s="2"/>
    </row>
    <row r="737" spans="1:4">
      <c r="A737" s="2"/>
      <c r="B737" s="2"/>
      <c r="C737" s="2"/>
      <c r="D737" s="2"/>
    </row>
    <row r="738" spans="1:4">
      <c r="A738" s="2"/>
      <c r="B738" s="2"/>
      <c r="C738" s="2"/>
      <c r="D738" s="2"/>
    </row>
    <row r="739" spans="1:4">
      <c r="A739" s="2"/>
      <c r="B739" s="2"/>
      <c r="C739" s="2"/>
      <c r="D739" s="2"/>
    </row>
    <row r="740" spans="1:4">
      <c r="A740" s="2"/>
      <c r="B740" s="2"/>
      <c r="C740" s="2"/>
      <c r="D740" s="2"/>
    </row>
    <row r="741" spans="1:4">
      <c r="A741" s="2"/>
      <c r="B741" s="2"/>
      <c r="C741" s="2"/>
      <c r="D741" s="2"/>
    </row>
    <row r="742" spans="1:4">
      <c r="A742" s="2"/>
      <c r="B742" s="2"/>
      <c r="C742" s="2"/>
      <c r="D742" s="2"/>
    </row>
    <row r="743" spans="1:4">
      <c r="A743" s="2"/>
      <c r="B743" s="2"/>
      <c r="C743" s="2"/>
      <c r="D743" s="2"/>
    </row>
    <row r="744" spans="1:4">
      <c r="A744" s="2"/>
      <c r="B744" s="2"/>
      <c r="C744" s="2"/>
      <c r="D744" s="2"/>
    </row>
    <row r="745" spans="1:4">
      <c r="A745" s="2"/>
      <c r="B745" s="2"/>
      <c r="C745" s="2"/>
      <c r="D745" s="2"/>
    </row>
    <row r="746" spans="1:4">
      <c r="A746" s="2"/>
      <c r="B746" s="2"/>
      <c r="C746" s="2"/>
      <c r="D746" s="2"/>
    </row>
    <row r="747" spans="1:4">
      <c r="A747" s="2"/>
      <c r="B747" s="2"/>
      <c r="C747" s="2"/>
      <c r="D747" s="2"/>
    </row>
    <row r="748" spans="1:4">
      <c r="A748" s="2"/>
      <c r="B748" s="2"/>
      <c r="C748" s="2"/>
      <c r="D748" s="2"/>
    </row>
    <row r="749" spans="1:4">
      <c r="A749" s="2"/>
      <c r="B749" s="2"/>
      <c r="C749" s="2"/>
      <c r="D749" s="2"/>
    </row>
    <row r="750" spans="1:4">
      <c r="A750" s="2"/>
      <c r="B750" s="2"/>
      <c r="C750" s="2"/>
      <c r="D750" s="2"/>
    </row>
    <row r="751" spans="1:4">
      <c r="A751" s="2"/>
      <c r="B751" s="2"/>
      <c r="C751" s="2"/>
      <c r="D751" s="2"/>
    </row>
    <row r="752" spans="1:4">
      <c r="A752" s="2"/>
      <c r="B752" s="2"/>
      <c r="C752" s="2"/>
      <c r="D752" s="2"/>
    </row>
    <row r="753" spans="1:4">
      <c r="A753" s="2"/>
      <c r="B753" s="2"/>
      <c r="C753" s="2"/>
      <c r="D753" s="2"/>
    </row>
    <row r="754" spans="1:4">
      <c r="A754" s="2"/>
      <c r="B754" s="2"/>
      <c r="C754" s="2"/>
      <c r="D754" s="2"/>
    </row>
    <row r="755" spans="1:4">
      <c r="A755" s="2"/>
      <c r="B755" s="2"/>
      <c r="C755" s="2"/>
      <c r="D755" s="2"/>
    </row>
    <row r="756" spans="1:4">
      <c r="A756" s="2"/>
      <c r="B756" s="2"/>
      <c r="C756" s="2"/>
      <c r="D756" s="2"/>
    </row>
    <row r="757" spans="1:4">
      <c r="A757" s="2"/>
      <c r="B757" s="2"/>
      <c r="C757" s="2"/>
      <c r="D757" s="2"/>
    </row>
    <row r="758" spans="1:4">
      <c r="A758" s="2"/>
      <c r="B758" s="2"/>
      <c r="C758" s="2"/>
      <c r="D758" s="2"/>
    </row>
    <row r="759" spans="1:4">
      <c r="A759" s="2"/>
      <c r="B759" s="2"/>
      <c r="C759" s="2"/>
      <c r="D759" s="2"/>
    </row>
    <row r="760" spans="1:4">
      <c r="A760" s="2"/>
      <c r="B760" s="2"/>
      <c r="C760" s="2"/>
      <c r="D760" s="2"/>
    </row>
    <row r="761" spans="1:4">
      <c r="A761" s="2"/>
      <c r="B761" s="2"/>
      <c r="C761" s="2"/>
      <c r="D761" s="2"/>
    </row>
    <row r="762" spans="1:4">
      <c r="A762" s="2"/>
      <c r="B762" s="2"/>
      <c r="C762" s="2"/>
      <c r="D762" s="2"/>
    </row>
    <row r="763" spans="1:4">
      <c r="A763" s="2"/>
      <c r="B763" s="2"/>
      <c r="C763" s="2"/>
      <c r="D763" s="2"/>
    </row>
    <row r="764" spans="1:4">
      <c r="A764" s="2"/>
      <c r="B764" s="2"/>
      <c r="C764" s="2"/>
      <c r="D764" s="2"/>
    </row>
    <row r="765" spans="1:4">
      <c r="A765" s="2"/>
      <c r="B765" s="2"/>
      <c r="C765" s="2"/>
      <c r="D765" s="2"/>
    </row>
    <row r="766" spans="1:4">
      <c r="A766" s="2"/>
      <c r="B766" s="2"/>
      <c r="C766" s="2"/>
      <c r="D766" s="2"/>
    </row>
    <row r="767" spans="1:4">
      <c r="A767" s="2"/>
      <c r="B767" s="2"/>
      <c r="C767" s="2"/>
      <c r="D767" s="2"/>
    </row>
    <row r="768" spans="1:4">
      <c r="A768" s="2"/>
      <c r="B768" s="2"/>
      <c r="C768" s="2"/>
      <c r="D768" s="2"/>
    </row>
    <row r="769" spans="1:4">
      <c r="A769" s="2"/>
      <c r="B769" s="2"/>
      <c r="C769" s="2"/>
      <c r="D769" s="2"/>
    </row>
    <row r="770" spans="1:4">
      <c r="A770" s="2"/>
      <c r="B770" s="2"/>
      <c r="C770" s="2"/>
      <c r="D770" s="2"/>
    </row>
    <row r="771" spans="1:4">
      <c r="A771" s="2"/>
      <c r="B771" s="2"/>
      <c r="C771" s="2"/>
      <c r="D771" s="2"/>
    </row>
    <row r="772" spans="1:4">
      <c r="A772" s="2"/>
      <c r="B772" s="2"/>
      <c r="C772" s="2"/>
      <c r="D772" s="2"/>
    </row>
    <row r="773" spans="1:4">
      <c r="A773" s="2"/>
      <c r="B773" s="2"/>
      <c r="C773" s="2"/>
      <c r="D773" s="2"/>
    </row>
    <row r="774" spans="1:4">
      <c r="A774" s="2"/>
      <c r="B774" s="2"/>
      <c r="C774" s="2"/>
      <c r="D774" s="2"/>
    </row>
    <row r="775" spans="1:4">
      <c r="A775" s="2"/>
      <c r="B775" s="2"/>
      <c r="C775" s="2"/>
      <c r="D775" s="2"/>
    </row>
    <row r="776" spans="1:4">
      <c r="A776" s="2"/>
      <c r="B776" s="2"/>
      <c r="C776" s="2"/>
      <c r="D776" s="2"/>
    </row>
    <row r="777" spans="1:4">
      <c r="A777" s="2"/>
      <c r="B777" s="2"/>
      <c r="C777" s="2"/>
      <c r="D777" s="2"/>
    </row>
    <row r="778" spans="1:4">
      <c r="A778" s="2"/>
      <c r="B778" s="2"/>
      <c r="C778" s="2"/>
      <c r="D778" s="2"/>
    </row>
    <row r="779" spans="1:4">
      <c r="A779" s="2"/>
      <c r="B779" s="2"/>
      <c r="C779" s="2"/>
      <c r="D779" s="2"/>
    </row>
    <row r="780" spans="1:4">
      <c r="A780" s="2"/>
      <c r="B780" s="2"/>
      <c r="C780" s="2"/>
      <c r="D780" s="2"/>
    </row>
    <row r="781" spans="1:4">
      <c r="A781" s="2"/>
      <c r="B781" s="2"/>
      <c r="C781" s="2"/>
      <c r="D781" s="2"/>
    </row>
    <row r="782" spans="1:4">
      <c r="A782" s="2"/>
      <c r="B782" s="2"/>
      <c r="C782" s="2"/>
      <c r="D782" s="2"/>
    </row>
    <row r="783" spans="1:4">
      <c r="A783" s="2"/>
      <c r="B783" s="2"/>
      <c r="C783" s="2"/>
      <c r="D783" s="2"/>
    </row>
    <row r="784" spans="1:4">
      <c r="A784" s="2"/>
      <c r="B784" s="2"/>
      <c r="C784" s="2"/>
      <c r="D784" s="2"/>
    </row>
    <row r="785" spans="1:4">
      <c r="A785" s="2"/>
      <c r="B785" s="2"/>
      <c r="C785" s="2"/>
      <c r="D785" s="2"/>
    </row>
    <row r="786" spans="1:4">
      <c r="A786" s="2"/>
      <c r="B786" s="2"/>
      <c r="C786" s="2"/>
      <c r="D786" s="2"/>
    </row>
    <row r="787" spans="1:4">
      <c r="A787" s="2"/>
      <c r="B787" s="2"/>
      <c r="C787" s="2"/>
      <c r="D787" s="2"/>
    </row>
    <row r="788" spans="1:4">
      <c r="A788" s="2"/>
      <c r="B788" s="2"/>
      <c r="C788" s="2"/>
      <c r="D788" s="2"/>
    </row>
    <row r="789" spans="1:4">
      <c r="A789" s="2"/>
      <c r="B789" s="2"/>
      <c r="C789" s="2"/>
      <c r="D789" s="2"/>
    </row>
    <row r="790" spans="1:4">
      <c r="A790" s="2"/>
      <c r="B790" s="2"/>
      <c r="C790" s="2"/>
      <c r="D790" s="2"/>
    </row>
    <row r="791" spans="1:4">
      <c r="A791" s="2"/>
      <c r="B791" s="2"/>
      <c r="C791" s="2"/>
      <c r="D791" s="2"/>
    </row>
    <row r="792" spans="1:4">
      <c r="A792" s="2"/>
      <c r="B792" s="2"/>
      <c r="C792" s="2"/>
      <c r="D792" s="2"/>
    </row>
    <row r="793" spans="1:4">
      <c r="A793" s="2"/>
      <c r="B793" s="2"/>
      <c r="C793" s="2"/>
      <c r="D793" s="2"/>
    </row>
    <row r="794" spans="1:4">
      <c r="A794" s="2"/>
      <c r="B794" s="2"/>
      <c r="C794" s="2"/>
      <c r="D794" s="2"/>
    </row>
    <row r="795" spans="1:4">
      <c r="A795" s="2"/>
      <c r="B795" s="2"/>
      <c r="C795" s="2"/>
      <c r="D795" s="2"/>
    </row>
    <row r="796" spans="1:4">
      <c r="A796" s="2"/>
      <c r="B796" s="2"/>
      <c r="C796" s="2"/>
      <c r="D796" s="2"/>
    </row>
    <row r="797" spans="1:4">
      <c r="A797" s="2"/>
      <c r="B797" s="2"/>
      <c r="C797" s="2"/>
      <c r="D797" s="2"/>
    </row>
    <row r="798" spans="1:4">
      <c r="A798" s="2"/>
      <c r="B798" s="2"/>
      <c r="C798" s="2"/>
      <c r="D798" s="2"/>
    </row>
    <row r="799" spans="1:4">
      <c r="A799" s="2"/>
      <c r="B799" s="2"/>
      <c r="C799" s="2"/>
      <c r="D799" s="2"/>
    </row>
    <row r="800" spans="1:4">
      <c r="A800" s="2"/>
      <c r="B800" s="2"/>
      <c r="C800" s="2"/>
      <c r="D800" s="2"/>
    </row>
    <row r="801" spans="1:4">
      <c r="A801" s="2"/>
      <c r="B801" s="2"/>
      <c r="C801" s="2"/>
      <c r="D801" s="2"/>
    </row>
    <row r="802" spans="1:4">
      <c r="A802" s="2"/>
      <c r="B802" s="2"/>
      <c r="C802" s="2"/>
      <c r="D802" s="2"/>
    </row>
    <row r="803" spans="1:4">
      <c r="A803" s="2"/>
      <c r="B803" s="2"/>
      <c r="C803" s="2"/>
      <c r="D803" s="2"/>
    </row>
    <row r="804" spans="1:4">
      <c r="A804" s="2"/>
      <c r="B804" s="2"/>
      <c r="C804" s="2"/>
      <c r="D804" s="2"/>
    </row>
    <row r="805" spans="1:4">
      <c r="A805" s="2"/>
      <c r="B805" s="2"/>
      <c r="C805" s="2"/>
      <c r="D805" s="2"/>
    </row>
    <row r="806" spans="1:4">
      <c r="A806" s="2"/>
      <c r="B806" s="2"/>
      <c r="C806" s="2"/>
      <c r="D806" s="2"/>
    </row>
    <row r="807" spans="1:4">
      <c r="A807" s="2"/>
      <c r="B807" s="2"/>
      <c r="C807" s="2"/>
      <c r="D807" s="2"/>
    </row>
    <row r="808" spans="1:4">
      <c r="A808" s="2"/>
      <c r="B808" s="2"/>
      <c r="C808" s="2"/>
      <c r="D808" s="2"/>
    </row>
    <row r="809" spans="1:4">
      <c r="A809" s="2"/>
      <c r="B809" s="2"/>
      <c r="C809" s="2"/>
      <c r="D809" s="2"/>
    </row>
    <row r="810" spans="1:4">
      <c r="A810" s="2"/>
      <c r="B810" s="2"/>
      <c r="C810" s="2"/>
      <c r="D810" s="2"/>
    </row>
    <row r="811" spans="1:4">
      <c r="A811" s="2"/>
      <c r="B811" s="2"/>
      <c r="C811" s="2"/>
      <c r="D811" s="2"/>
    </row>
    <row r="812" spans="1:4">
      <c r="A812" s="2"/>
      <c r="B812" s="2"/>
      <c r="C812" s="2"/>
      <c r="D812" s="2"/>
    </row>
    <row r="813" spans="1:4">
      <c r="A813" s="2"/>
      <c r="B813" s="2"/>
      <c r="C813" s="2"/>
      <c r="D813" s="2"/>
    </row>
    <row r="814" spans="1:4">
      <c r="A814" s="2"/>
      <c r="B814" s="2"/>
      <c r="C814" s="2"/>
      <c r="D814" s="2"/>
    </row>
    <row r="815" spans="1:4">
      <c r="A815" s="2"/>
      <c r="B815" s="2"/>
      <c r="C815" s="2"/>
      <c r="D815" s="2"/>
    </row>
    <row r="816" spans="1:4">
      <c r="A816" s="2"/>
      <c r="B816" s="2"/>
      <c r="C816" s="2"/>
      <c r="D816" s="2"/>
    </row>
    <row r="817" spans="1:4">
      <c r="A817" s="2"/>
      <c r="B817" s="2"/>
      <c r="C817" s="2"/>
      <c r="D817" s="2"/>
    </row>
    <row r="818" spans="1:4">
      <c r="A818" s="2"/>
      <c r="B818" s="2"/>
      <c r="C818" s="2"/>
      <c r="D818" s="2"/>
    </row>
    <row r="819" spans="1:4">
      <c r="A819" s="2"/>
      <c r="B819" s="2"/>
      <c r="C819" s="2"/>
      <c r="D819" s="2"/>
    </row>
    <row r="820" spans="1:4">
      <c r="A820" s="2"/>
      <c r="B820" s="2"/>
      <c r="C820" s="2"/>
      <c r="D820" s="2"/>
    </row>
    <row r="821" spans="1:4">
      <c r="A821" s="2"/>
      <c r="B821" s="2"/>
      <c r="C821" s="2"/>
      <c r="D821" s="2"/>
    </row>
    <row r="822" spans="1:4">
      <c r="A822" s="2"/>
      <c r="B822" s="2"/>
      <c r="C822" s="2"/>
      <c r="D822" s="2"/>
    </row>
    <row r="823" spans="1:4">
      <c r="A823" s="2"/>
      <c r="B823" s="2"/>
      <c r="C823" s="2"/>
      <c r="D823" s="2"/>
    </row>
    <row r="824" spans="1:4">
      <c r="A824" s="2"/>
      <c r="B824" s="2"/>
      <c r="C824" s="2"/>
      <c r="D824" s="2"/>
    </row>
    <row r="825" spans="1:4">
      <c r="A825" s="2"/>
      <c r="B825" s="2"/>
      <c r="C825" s="2"/>
      <c r="D825" s="2"/>
    </row>
    <row r="826" spans="1:4">
      <c r="A826" s="2"/>
      <c r="B826" s="2"/>
      <c r="C826" s="2"/>
      <c r="D826" s="2"/>
    </row>
    <row r="827" spans="1:4">
      <c r="A827" s="2"/>
      <c r="B827" s="2"/>
      <c r="C827" s="2"/>
      <c r="D827" s="2"/>
    </row>
    <row r="828" spans="1:4">
      <c r="A828" s="2"/>
      <c r="B828" s="2"/>
      <c r="C828" s="2"/>
      <c r="D828" s="2"/>
    </row>
    <row r="829" spans="1:4">
      <c r="A829" s="2"/>
      <c r="B829" s="2"/>
      <c r="C829" s="2"/>
      <c r="D829" s="2"/>
    </row>
    <row r="830" spans="1:4">
      <c r="A830" s="2"/>
      <c r="B830" s="2"/>
      <c r="C830" s="2"/>
      <c r="D830" s="2"/>
    </row>
    <row r="831" spans="1:4">
      <c r="A831" s="2"/>
      <c r="B831" s="2"/>
      <c r="C831" s="2"/>
      <c r="D831" s="2"/>
    </row>
    <row r="832" spans="1:4">
      <c r="A832" s="2"/>
      <c r="B832" s="2"/>
      <c r="C832" s="2"/>
      <c r="D832" s="2"/>
    </row>
    <row r="833" spans="1:4">
      <c r="A833" s="2"/>
      <c r="B833" s="2"/>
      <c r="C833" s="2"/>
      <c r="D833" s="2"/>
    </row>
    <row r="834" spans="1:4">
      <c r="A834" s="2"/>
      <c r="B834" s="2"/>
      <c r="C834" s="2"/>
      <c r="D834" s="2"/>
    </row>
    <row r="835" spans="1:4">
      <c r="A835" s="2"/>
      <c r="B835" s="2"/>
      <c r="C835" s="2"/>
      <c r="D835" s="2"/>
    </row>
    <row r="836" spans="1:4">
      <c r="A836" s="2"/>
      <c r="B836" s="2"/>
      <c r="C836" s="2"/>
      <c r="D836" s="2"/>
    </row>
    <row r="837" spans="1:4">
      <c r="A837" s="2"/>
      <c r="B837" s="2"/>
      <c r="C837" s="2"/>
      <c r="D837" s="2"/>
    </row>
    <row r="838" spans="1:4">
      <c r="A838" s="2"/>
      <c r="B838" s="2"/>
      <c r="C838" s="2"/>
      <c r="D838" s="2"/>
    </row>
    <row r="839" spans="1:4">
      <c r="A839" s="2"/>
      <c r="B839" s="2"/>
      <c r="C839" s="2"/>
      <c r="D839" s="2"/>
    </row>
    <row r="840" spans="1:4">
      <c r="A840" s="2"/>
      <c r="B840" s="2"/>
      <c r="C840" s="2"/>
      <c r="D840" s="2"/>
    </row>
    <row r="841" spans="1:4">
      <c r="A841" s="2"/>
      <c r="B841" s="2"/>
      <c r="C841" s="2"/>
      <c r="D841" s="2"/>
    </row>
    <row r="842" spans="1:4">
      <c r="A842" s="2"/>
      <c r="B842" s="2"/>
      <c r="C842" s="2"/>
      <c r="D842" s="2"/>
    </row>
    <row r="843" spans="1:4">
      <c r="A843" s="2"/>
      <c r="B843" s="2"/>
      <c r="C843" s="2"/>
      <c r="D843" s="2"/>
    </row>
    <row r="844" spans="1:4">
      <c r="A844" s="2"/>
      <c r="B844" s="2"/>
      <c r="C844" s="2"/>
      <c r="D844" s="2"/>
    </row>
    <row r="845" spans="1:4">
      <c r="A845" s="2"/>
      <c r="B845" s="2"/>
      <c r="C845" s="2"/>
      <c r="D845" s="2"/>
    </row>
    <row r="846" spans="1:4">
      <c r="A846" s="2"/>
      <c r="B846" s="2"/>
      <c r="C846" s="2"/>
      <c r="D846" s="2"/>
    </row>
    <row r="847" spans="1:4">
      <c r="A847" s="2"/>
      <c r="B847" s="2"/>
      <c r="C847" s="2"/>
      <c r="D847" s="2"/>
    </row>
    <row r="848" spans="1:4">
      <c r="A848" s="2"/>
      <c r="B848" s="2"/>
      <c r="C848" s="2"/>
      <c r="D848" s="2"/>
    </row>
    <row r="849" spans="1:4">
      <c r="A849" s="2"/>
      <c r="B849" s="2"/>
      <c r="C849" s="2"/>
      <c r="D849" s="2"/>
    </row>
    <row r="850" spans="1:4">
      <c r="A850" s="2"/>
      <c r="B850" s="2"/>
      <c r="C850" s="2"/>
      <c r="D850" s="2"/>
    </row>
    <row r="851" spans="1:4">
      <c r="A851" s="2"/>
      <c r="B851" s="2"/>
      <c r="C851" s="2"/>
      <c r="D851" s="2"/>
    </row>
    <row r="852" spans="1:4">
      <c r="A852" s="2"/>
      <c r="B852" s="2"/>
      <c r="C852" s="2"/>
      <c r="D852" s="2"/>
    </row>
    <row r="853" spans="1:4">
      <c r="A853" s="2"/>
      <c r="B853" s="2"/>
      <c r="C853" s="2"/>
      <c r="D853" s="2"/>
    </row>
    <row r="854" spans="1:4">
      <c r="A854" s="2"/>
      <c r="B854" s="2"/>
      <c r="C854" s="2"/>
      <c r="D854" s="2"/>
    </row>
    <row r="855" spans="1:4">
      <c r="A855" s="2"/>
      <c r="B855" s="2"/>
      <c r="C855" s="2"/>
      <c r="D855" s="2"/>
    </row>
    <row r="856" spans="1:4">
      <c r="A856" s="2"/>
      <c r="B856" s="2"/>
      <c r="C856" s="2"/>
      <c r="D856" s="2"/>
    </row>
    <row r="857" spans="1:4">
      <c r="A857" s="2"/>
      <c r="B857" s="2"/>
      <c r="C857" s="2"/>
      <c r="D857" s="2"/>
    </row>
    <row r="858" spans="1:4">
      <c r="A858" s="2"/>
      <c r="B858" s="2"/>
      <c r="C858" s="2"/>
      <c r="D858" s="2"/>
    </row>
    <row r="859" spans="1:4">
      <c r="A859" s="2"/>
      <c r="B859" s="2"/>
      <c r="C859" s="2"/>
      <c r="D859" s="2"/>
    </row>
    <row r="860" spans="1:4">
      <c r="A860" s="2"/>
      <c r="B860" s="2"/>
      <c r="C860" s="2"/>
      <c r="D860" s="2"/>
    </row>
    <row r="861" spans="1:4">
      <c r="A861" s="2"/>
      <c r="B861" s="2"/>
      <c r="C861" s="2"/>
      <c r="D861" s="2"/>
    </row>
    <row r="862" spans="1:4">
      <c r="A862" s="2"/>
      <c r="B862" s="2"/>
      <c r="C862" s="2"/>
      <c r="D862" s="2"/>
    </row>
    <row r="863" spans="1:4">
      <c r="A863" s="2"/>
      <c r="B863" s="2"/>
      <c r="C863" s="2"/>
      <c r="D863" s="2"/>
    </row>
    <row r="864" spans="1:4">
      <c r="A864" s="2"/>
      <c r="B864" s="2"/>
      <c r="C864" s="2"/>
      <c r="D864" s="2"/>
    </row>
    <row r="865" spans="1:4">
      <c r="A865" s="2"/>
      <c r="B865" s="2"/>
      <c r="C865" s="2"/>
      <c r="D865" s="2"/>
    </row>
    <row r="866" spans="1:4">
      <c r="A866" s="2"/>
      <c r="B866" s="2"/>
      <c r="C866" s="2"/>
      <c r="D866" s="2"/>
    </row>
    <row r="867" spans="1:4">
      <c r="A867" s="2"/>
      <c r="B867" s="2"/>
      <c r="C867" s="2"/>
      <c r="D867" s="2"/>
    </row>
    <row r="868" spans="1:4">
      <c r="A868" s="2"/>
      <c r="B868" s="2"/>
      <c r="C868" s="2"/>
      <c r="D868" s="2"/>
    </row>
    <row r="869" spans="1:4">
      <c r="A869" s="2"/>
      <c r="B869" s="2"/>
      <c r="C869" s="2"/>
      <c r="D869" s="2"/>
    </row>
    <row r="870" spans="1:4">
      <c r="A870" s="2"/>
      <c r="B870" s="2"/>
      <c r="C870" s="2"/>
      <c r="D870" s="2"/>
    </row>
    <row r="871" spans="1:4">
      <c r="A871" s="2"/>
      <c r="B871" s="2"/>
      <c r="C871" s="2"/>
      <c r="D871" s="2"/>
    </row>
    <row r="872" spans="1:4">
      <c r="A872" s="2"/>
      <c r="B872" s="2"/>
      <c r="C872" s="2"/>
      <c r="D872" s="2"/>
    </row>
    <row r="873" spans="1:4">
      <c r="A873" s="2"/>
      <c r="B873" s="2"/>
      <c r="C873" s="2"/>
      <c r="D873" s="2"/>
    </row>
    <row r="874" spans="1:4">
      <c r="A874" s="2"/>
      <c r="B874" s="2"/>
      <c r="C874" s="2"/>
      <c r="D874" s="2"/>
    </row>
    <row r="875" spans="1:4">
      <c r="A875" s="2"/>
      <c r="B875" s="2"/>
      <c r="C875" s="2"/>
      <c r="D875" s="2"/>
    </row>
    <row r="876" spans="1:4">
      <c r="A876" s="2"/>
      <c r="B876" s="2"/>
      <c r="C876" s="2"/>
      <c r="D876" s="2"/>
    </row>
    <row r="877" spans="1:4">
      <c r="A877" s="2"/>
      <c r="B877" s="2"/>
      <c r="C877" s="2"/>
      <c r="D877" s="2"/>
    </row>
    <row r="878" spans="1:4">
      <c r="A878" s="2"/>
      <c r="B878" s="2"/>
      <c r="C878" s="2"/>
      <c r="D878" s="2"/>
    </row>
    <row r="879" spans="1:4">
      <c r="A879" s="2"/>
      <c r="B879" s="2"/>
      <c r="C879" s="2"/>
      <c r="D879" s="2"/>
    </row>
    <row r="880" spans="1:4">
      <c r="A880" s="2"/>
      <c r="B880" s="2"/>
      <c r="C880" s="2"/>
      <c r="D880" s="2"/>
    </row>
    <row r="881" spans="1:4">
      <c r="A881" s="2"/>
      <c r="B881" s="2"/>
      <c r="C881" s="2"/>
      <c r="D881" s="2"/>
    </row>
    <row r="882" spans="1:4">
      <c r="A882" s="2"/>
      <c r="B882" s="2"/>
      <c r="C882" s="2"/>
      <c r="D882" s="2"/>
    </row>
    <row r="883" spans="1:4">
      <c r="A883" s="2"/>
      <c r="B883" s="2"/>
      <c r="C883" s="2"/>
      <c r="D883" s="2"/>
    </row>
    <row r="884" spans="1:4">
      <c r="A884" s="2"/>
      <c r="B884" s="2"/>
      <c r="C884" s="2"/>
      <c r="D884" s="2"/>
    </row>
    <row r="885" spans="1:4">
      <c r="A885" s="2"/>
      <c r="B885" s="2"/>
      <c r="C885" s="2"/>
      <c r="D885" s="2"/>
    </row>
    <row r="886" spans="1:4">
      <c r="A886" s="2"/>
      <c r="B886" s="2"/>
      <c r="C886" s="2"/>
      <c r="D886" s="2"/>
    </row>
    <row r="887" spans="1:4">
      <c r="A887" s="2"/>
      <c r="B887" s="2"/>
      <c r="C887" s="2"/>
      <c r="D887" s="2"/>
    </row>
    <row r="888" spans="1:4">
      <c r="A888" s="2"/>
      <c r="B888" s="2"/>
      <c r="C888" s="2"/>
      <c r="D888" s="2"/>
    </row>
    <row r="889" spans="1:4">
      <c r="A889" s="2"/>
      <c r="B889" s="2"/>
      <c r="C889" s="2"/>
      <c r="D889" s="2"/>
    </row>
    <row r="890" spans="1:4">
      <c r="A890" s="2"/>
      <c r="B890" s="2"/>
      <c r="C890" s="2"/>
      <c r="D890" s="2"/>
    </row>
    <row r="891" spans="1:4">
      <c r="A891" s="2"/>
      <c r="B891" s="2"/>
      <c r="C891" s="2"/>
      <c r="D891" s="2"/>
    </row>
    <row r="892" spans="1:4">
      <c r="A892" s="2"/>
      <c r="B892" s="2"/>
      <c r="C892" s="2"/>
      <c r="D892" s="2"/>
    </row>
    <row r="893" spans="1:4">
      <c r="A893" s="2"/>
      <c r="B893" s="2"/>
      <c r="C893" s="2"/>
      <c r="D893" s="2"/>
    </row>
    <row r="894" spans="1:4">
      <c r="A894" s="2"/>
      <c r="B894" s="2"/>
      <c r="C894" s="2"/>
      <c r="D894" s="2"/>
    </row>
    <row r="895" spans="1:4">
      <c r="A895" s="2"/>
      <c r="B895" s="2"/>
      <c r="C895" s="2"/>
      <c r="D895" s="2"/>
    </row>
    <row r="896" spans="1:4">
      <c r="A896" s="2"/>
      <c r="B896" s="2"/>
      <c r="C896" s="2"/>
      <c r="D896" s="2"/>
    </row>
    <row r="897" spans="1:4">
      <c r="A897" s="2"/>
      <c r="B897" s="2"/>
      <c r="C897" s="2"/>
      <c r="D897" s="2"/>
    </row>
    <row r="898" spans="1:4">
      <c r="A898" s="2"/>
      <c r="B898" s="2"/>
      <c r="C898" s="2"/>
      <c r="D898" s="2"/>
    </row>
    <row r="899" spans="1:4">
      <c r="A899" s="2"/>
      <c r="B899" s="2"/>
      <c r="C899" s="2"/>
      <c r="D899" s="2"/>
    </row>
    <row r="900" spans="1:4">
      <c r="A900" s="2"/>
      <c r="B900" s="2"/>
      <c r="C900" s="2"/>
      <c r="D900" s="2"/>
    </row>
    <row r="901" spans="1:4">
      <c r="A901" s="2"/>
      <c r="B901" s="2"/>
      <c r="C901" s="2"/>
      <c r="D901" s="2"/>
    </row>
    <row r="902" spans="1:4">
      <c r="A902" s="2"/>
      <c r="B902" s="2"/>
      <c r="C902" s="2"/>
      <c r="D902" s="2"/>
    </row>
    <row r="903" spans="1:4">
      <c r="A903" s="2"/>
      <c r="B903" s="2"/>
      <c r="C903" s="2"/>
      <c r="D903" s="2"/>
    </row>
    <row r="904" spans="1:4">
      <c r="A904" s="2"/>
      <c r="B904" s="2"/>
      <c r="C904" s="2"/>
      <c r="D904" s="2"/>
    </row>
    <row r="905" spans="1:4">
      <c r="A905" s="2"/>
      <c r="B905" s="2"/>
      <c r="C905" s="2"/>
      <c r="D905" s="2"/>
    </row>
    <row r="906" spans="1:4">
      <c r="A906" s="2"/>
      <c r="B906" s="2"/>
      <c r="C906" s="2"/>
      <c r="D906" s="2"/>
    </row>
    <row r="907" spans="1:4">
      <c r="A907" s="2"/>
      <c r="B907" s="2"/>
      <c r="C907" s="2"/>
      <c r="D907" s="2"/>
    </row>
    <row r="908" spans="1:4">
      <c r="A908" s="2"/>
      <c r="B908" s="2"/>
      <c r="C908" s="2"/>
      <c r="D908" s="2"/>
    </row>
    <row r="909" spans="1:4">
      <c r="A909" s="2"/>
      <c r="B909" s="2"/>
      <c r="C909" s="2"/>
      <c r="D909" s="2"/>
    </row>
    <row r="910" spans="1:4">
      <c r="A910" s="2"/>
      <c r="B910" s="2"/>
      <c r="C910" s="2"/>
      <c r="D910" s="2"/>
    </row>
    <row r="911" spans="1:4">
      <c r="A911" s="2"/>
      <c r="B911" s="2"/>
      <c r="C911" s="2"/>
      <c r="D911" s="2"/>
    </row>
    <row r="912" spans="1:4">
      <c r="A912" s="2"/>
      <c r="B912" s="2"/>
      <c r="C912" s="2"/>
      <c r="D912" s="2"/>
    </row>
    <row r="913" spans="1:4">
      <c r="A913" s="2"/>
      <c r="B913" s="2"/>
      <c r="C913" s="2"/>
      <c r="D913" s="2"/>
    </row>
    <row r="914" spans="1:4">
      <c r="A914" s="2"/>
      <c r="B914" s="2"/>
      <c r="C914" s="2"/>
      <c r="D914" s="2"/>
    </row>
    <row r="915" spans="1:4">
      <c r="A915" s="2"/>
      <c r="B915" s="2"/>
      <c r="C915" s="2"/>
      <c r="D915" s="2"/>
    </row>
    <row r="916" spans="1:4">
      <c r="A916" s="2"/>
      <c r="B916" s="2"/>
      <c r="C916" s="2"/>
      <c r="D916" s="2"/>
    </row>
    <row r="917" spans="1:4">
      <c r="A917" s="2"/>
      <c r="B917" s="2"/>
      <c r="C917" s="2"/>
      <c r="D917" s="2"/>
    </row>
    <row r="918" spans="1:4">
      <c r="A918" s="2"/>
      <c r="B918" s="2"/>
      <c r="C918" s="2"/>
      <c r="D918" s="2"/>
    </row>
    <row r="919" spans="1:4">
      <c r="A919" s="2"/>
      <c r="B919" s="2"/>
      <c r="C919" s="2"/>
      <c r="D919" s="2"/>
    </row>
    <row r="920" spans="1:4">
      <c r="A920" s="2"/>
      <c r="B920" s="2"/>
      <c r="C920" s="2"/>
      <c r="D920" s="2"/>
    </row>
    <row r="921" spans="1:4">
      <c r="A921" s="2"/>
      <c r="B921" s="2"/>
      <c r="C921" s="2"/>
      <c r="D921" s="2"/>
    </row>
    <row r="922" spans="1:4">
      <c r="A922" s="2"/>
      <c r="B922" s="2"/>
      <c r="C922" s="2"/>
      <c r="D922" s="2"/>
    </row>
    <row r="923" spans="1:4">
      <c r="A923" s="2"/>
      <c r="B923" s="2"/>
      <c r="C923" s="2"/>
      <c r="D923" s="2"/>
    </row>
    <row r="924" spans="1:4">
      <c r="A924" s="2"/>
      <c r="B924" s="2"/>
      <c r="C924" s="2"/>
      <c r="D924" s="2"/>
    </row>
    <row r="925" spans="1:4">
      <c r="A925" s="2"/>
      <c r="B925" s="2"/>
      <c r="C925" s="2"/>
      <c r="D925" s="2"/>
    </row>
    <row r="926" spans="1:4">
      <c r="A926" s="2"/>
      <c r="B926" s="2"/>
      <c r="C926" s="2"/>
      <c r="D926" s="2"/>
    </row>
    <row r="927" spans="1:4">
      <c r="A927" s="2"/>
      <c r="B927" s="2"/>
      <c r="C927" s="2"/>
      <c r="D927" s="2"/>
    </row>
    <row r="928" spans="1:4">
      <c r="A928" s="2"/>
      <c r="B928" s="2"/>
      <c r="C928" s="2"/>
      <c r="D928" s="2"/>
    </row>
    <row r="929" spans="1:4">
      <c r="A929" s="2"/>
      <c r="B929" s="2"/>
      <c r="C929" s="2"/>
      <c r="D929" s="2"/>
    </row>
    <row r="930" spans="1:4">
      <c r="A930" s="2"/>
      <c r="B930" s="2"/>
      <c r="C930" s="2"/>
      <c r="D930" s="2"/>
    </row>
    <row r="931" spans="1:4">
      <c r="A931" s="2"/>
      <c r="B931" s="2"/>
      <c r="C931" s="2"/>
      <c r="D931" s="2"/>
    </row>
    <row r="932" spans="1:4">
      <c r="A932" s="2"/>
      <c r="B932" s="2"/>
      <c r="C932" s="2"/>
      <c r="D932" s="2"/>
    </row>
    <row r="933" spans="1:4">
      <c r="A933" s="2"/>
      <c r="B933" s="2"/>
      <c r="C933" s="2"/>
      <c r="D933" s="2"/>
    </row>
    <row r="934" spans="1:4">
      <c r="A934" s="2"/>
      <c r="B934" s="2"/>
      <c r="C934" s="2"/>
      <c r="D934" s="2"/>
    </row>
    <row r="935" spans="1:4">
      <c r="A935" s="2"/>
      <c r="B935" s="2"/>
      <c r="C935" s="2"/>
      <c r="D935" s="2"/>
    </row>
    <row r="936" spans="1:4">
      <c r="A936" s="2"/>
      <c r="B936" s="2"/>
      <c r="C936" s="2"/>
      <c r="D936" s="2"/>
    </row>
    <row r="937" spans="1:4">
      <c r="A937" s="2"/>
      <c r="B937" s="2"/>
      <c r="C937" s="2"/>
      <c r="D937" s="2"/>
    </row>
    <row r="938" spans="1:4">
      <c r="A938" s="2"/>
      <c r="B938" s="2"/>
      <c r="C938" s="2"/>
      <c r="D938" s="2"/>
    </row>
    <row r="939" spans="1:4">
      <c r="A939" s="2"/>
      <c r="B939" s="2"/>
      <c r="C939" s="2"/>
      <c r="D939" s="2"/>
    </row>
    <row r="940" spans="1:4">
      <c r="A940" s="2"/>
      <c r="B940" s="2"/>
      <c r="C940" s="2"/>
      <c r="D940" s="2"/>
    </row>
    <row r="941" spans="1:4">
      <c r="A941" s="2"/>
      <c r="B941" s="2"/>
      <c r="C941" s="2"/>
      <c r="D941" s="2"/>
    </row>
    <row r="942" spans="1:4">
      <c r="A942" s="2"/>
      <c r="B942" s="2"/>
      <c r="C942" s="2"/>
      <c r="D942" s="2"/>
    </row>
    <row r="943" spans="1:4">
      <c r="A943" s="2"/>
      <c r="B943" s="2"/>
      <c r="C943" s="2"/>
      <c r="D943" s="2"/>
    </row>
    <row r="944" spans="1:4">
      <c r="A944" s="2"/>
      <c r="B944" s="2"/>
      <c r="C944" s="2"/>
      <c r="D944" s="2"/>
    </row>
    <row r="945" spans="1:4">
      <c r="A945" s="2"/>
      <c r="B945" s="2"/>
      <c r="C945" s="2"/>
      <c r="D945" s="2"/>
    </row>
    <row r="946" spans="1:4">
      <c r="A946" s="2"/>
      <c r="B946" s="2"/>
      <c r="C946" s="2"/>
      <c r="D946" s="2"/>
    </row>
    <row r="947" spans="1:4">
      <c r="A947" s="2"/>
      <c r="B947" s="2"/>
      <c r="C947" s="2"/>
      <c r="D947" s="2"/>
    </row>
    <row r="948" spans="1:4">
      <c r="A948" s="2"/>
      <c r="B948" s="2"/>
      <c r="C948" s="2"/>
      <c r="D948" s="2"/>
    </row>
    <row r="949" spans="1:4">
      <c r="A949" s="2"/>
      <c r="B949" s="2"/>
      <c r="C949" s="2"/>
      <c r="D949" s="2"/>
    </row>
    <row r="950" spans="1:4">
      <c r="A950" s="2"/>
      <c r="B950" s="2"/>
      <c r="C950" s="2"/>
      <c r="D950" s="2"/>
    </row>
    <row r="951" spans="1:4">
      <c r="A951" s="2"/>
      <c r="B951" s="2"/>
      <c r="C951" s="2"/>
      <c r="D951" s="2"/>
    </row>
    <row r="952" spans="1:4">
      <c r="A952" s="2"/>
      <c r="B952" s="2"/>
      <c r="C952" s="2"/>
      <c r="D952" s="2"/>
    </row>
    <row r="953" spans="1:4">
      <c r="A953" s="2"/>
      <c r="B953" s="2"/>
      <c r="C953" s="2"/>
      <c r="D953" s="2"/>
    </row>
    <row r="954" spans="1:4">
      <c r="A954" s="2"/>
      <c r="B954" s="2"/>
      <c r="C954" s="2"/>
      <c r="D954" s="2"/>
    </row>
    <row r="955" spans="1:4">
      <c r="A955" s="2"/>
      <c r="B955" s="2"/>
      <c r="C955" s="2"/>
      <c r="D955" s="2"/>
    </row>
    <row r="956" spans="1:4">
      <c r="A956" s="2"/>
      <c r="B956" s="2"/>
      <c r="C956" s="2"/>
      <c r="D956" s="2"/>
    </row>
    <row r="957" spans="1:4">
      <c r="A957" s="2"/>
      <c r="B957" s="2"/>
      <c r="C957" s="2"/>
      <c r="D957" s="2"/>
    </row>
    <row r="958" spans="1:4">
      <c r="A958" s="2"/>
      <c r="B958" s="2"/>
      <c r="C958" s="2"/>
      <c r="D958" s="2"/>
    </row>
    <row r="959" spans="1:4">
      <c r="A959" s="2"/>
      <c r="B959" s="2"/>
      <c r="C959" s="2"/>
      <c r="D959" s="2"/>
    </row>
    <row r="960" spans="1:4">
      <c r="A960" s="2"/>
      <c r="B960" s="2"/>
      <c r="C960" s="2"/>
      <c r="D960" s="2"/>
    </row>
    <row r="961" spans="1:4">
      <c r="A961" s="2"/>
      <c r="B961" s="2"/>
      <c r="C961" s="2"/>
      <c r="D961" s="2"/>
    </row>
    <row r="962" spans="1:4">
      <c r="A962" s="2"/>
      <c r="B962" s="2"/>
      <c r="C962" s="2"/>
      <c r="D962" s="2"/>
    </row>
    <row r="963" spans="1:4">
      <c r="A963" s="2"/>
      <c r="B963" s="2"/>
      <c r="C963" s="2"/>
      <c r="D963" s="2"/>
    </row>
    <row r="964" spans="1:4">
      <c r="A964" s="2"/>
      <c r="B964" s="2"/>
      <c r="C964" s="2"/>
      <c r="D964" s="2"/>
    </row>
    <row r="965" spans="1:4">
      <c r="A965" s="2"/>
      <c r="B965" s="2"/>
      <c r="C965" s="2"/>
      <c r="D965" s="2"/>
    </row>
    <row r="966" spans="1:4">
      <c r="A966" s="2"/>
      <c r="B966" s="2"/>
      <c r="C966" s="2"/>
      <c r="D966" s="2"/>
    </row>
    <row r="967" spans="1:4">
      <c r="A967" s="2"/>
      <c r="B967" s="2"/>
      <c r="C967" s="2"/>
      <c r="D967" s="2"/>
    </row>
    <row r="968" spans="1:4">
      <c r="A968" s="2"/>
      <c r="B968" s="2"/>
      <c r="C968" s="2"/>
      <c r="D968" s="2"/>
    </row>
    <row r="969" spans="1:4">
      <c r="A969" s="2"/>
      <c r="B969" s="2"/>
      <c r="C969" s="2"/>
      <c r="D969" s="2"/>
    </row>
    <row r="970" spans="1:4">
      <c r="A970" s="2"/>
      <c r="B970" s="2"/>
      <c r="C970" s="2"/>
      <c r="D970" s="2"/>
    </row>
    <row r="971" spans="1:4">
      <c r="A971" s="2"/>
      <c r="B971" s="2"/>
      <c r="C971" s="2"/>
      <c r="D971" s="2"/>
    </row>
    <row r="972" spans="1:4">
      <c r="A972" s="2"/>
      <c r="B972" s="2"/>
      <c r="C972" s="2"/>
      <c r="D972" s="2"/>
    </row>
    <row r="973" spans="1:4">
      <c r="A973" s="2"/>
      <c r="B973" s="2"/>
      <c r="C973" s="2"/>
      <c r="D973" s="2"/>
    </row>
    <row r="974" spans="1:4">
      <c r="A974" s="2"/>
      <c r="B974" s="2"/>
      <c r="C974" s="2"/>
      <c r="D974" s="2"/>
    </row>
    <row r="975" spans="1:4">
      <c r="A975" s="2"/>
      <c r="B975" s="2"/>
      <c r="C975" s="2"/>
      <c r="D975" s="2"/>
    </row>
    <row r="976" spans="1:4">
      <c r="A976" s="2"/>
      <c r="B976" s="2"/>
      <c r="C976" s="2"/>
      <c r="D976" s="2"/>
    </row>
    <row r="977" spans="1:4">
      <c r="A977" s="2"/>
      <c r="B977" s="2"/>
      <c r="C977" s="2"/>
      <c r="D977" s="2"/>
    </row>
    <row r="978" spans="1:4">
      <c r="A978" s="2"/>
      <c r="B978" s="2"/>
      <c r="C978" s="2"/>
      <c r="D978" s="2"/>
    </row>
    <row r="979" spans="1:4">
      <c r="A979" s="2"/>
      <c r="B979" s="2"/>
      <c r="C979" s="2"/>
      <c r="D979" s="2"/>
    </row>
    <row r="980" spans="1:4">
      <c r="A980" s="2"/>
      <c r="B980" s="2"/>
      <c r="C980" s="2"/>
      <c r="D980" s="2"/>
    </row>
    <row r="981" spans="1:4">
      <c r="A981" s="2"/>
      <c r="B981" s="2"/>
      <c r="C981" s="2"/>
      <c r="D981" s="2"/>
    </row>
    <row r="982" spans="1:4">
      <c r="A982" s="2"/>
      <c r="B982" s="2"/>
      <c r="C982" s="2"/>
      <c r="D982" s="2"/>
    </row>
    <row r="983" spans="1:4">
      <c r="A983" s="2"/>
      <c r="B983" s="2"/>
      <c r="C983" s="2"/>
      <c r="D983" s="2"/>
    </row>
    <row r="984" spans="1:4">
      <c r="A984" s="2"/>
      <c r="B984" s="2"/>
      <c r="C984" s="2"/>
      <c r="D984" s="2"/>
    </row>
    <row r="985" spans="1:4">
      <c r="A985" s="2"/>
      <c r="B985" s="2"/>
      <c r="C985" s="2"/>
      <c r="D985" s="2"/>
    </row>
    <row r="986" spans="1:4">
      <c r="A986" s="2"/>
      <c r="B986" s="2"/>
      <c r="C986" s="2"/>
      <c r="D986" s="2"/>
    </row>
    <row r="987" spans="1:4">
      <c r="A987" s="2"/>
      <c r="B987" s="2"/>
      <c r="C987" s="2"/>
      <c r="D987" s="2"/>
    </row>
    <row r="988" spans="1:4">
      <c r="A988" s="2"/>
      <c r="B988" s="2"/>
      <c r="C988" s="2"/>
      <c r="D988" s="2"/>
    </row>
    <row r="989" spans="1:4">
      <c r="A989" s="2"/>
      <c r="B989" s="2"/>
      <c r="C989" s="2"/>
      <c r="D989" s="2"/>
    </row>
    <row r="990" spans="1:4">
      <c r="A990" s="2"/>
      <c r="B990" s="2"/>
      <c r="C990" s="2"/>
      <c r="D990" s="2"/>
    </row>
    <row r="991" spans="1:4">
      <c r="A991" s="2"/>
      <c r="B991" s="2"/>
      <c r="C991" s="2"/>
      <c r="D991" s="2"/>
    </row>
    <row r="992" spans="1:4">
      <c r="A992" s="2"/>
      <c r="B992" s="2"/>
      <c r="C992" s="2"/>
      <c r="D992" s="2"/>
    </row>
    <row r="993" spans="1:4">
      <c r="A993" s="2"/>
      <c r="B993" s="2"/>
      <c r="C993" s="2"/>
      <c r="D993" s="2"/>
    </row>
    <row r="994" spans="1:4">
      <c r="A994" s="2"/>
      <c r="B994" s="2"/>
      <c r="C994" s="2"/>
      <c r="D994" s="2"/>
    </row>
    <row r="995" spans="1:4">
      <c r="A995" s="2"/>
      <c r="B995" s="2"/>
      <c r="C995" s="2"/>
      <c r="D995" s="2"/>
    </row>
    <row r="996" spans="1:4">
      <c r="A996" s="2"/>
      <c r="B996" s="2"/>
      <c r="C996" s="2"/>
      <c r="D996" s="2"/>
    </row>
    <row r="997" spans="1:4">
      <c r="A997" s="2"/>
      <c r="B997" s="2"/>
      <c r="C997" s="2"/>
      <c r="D997" s="2"/>
    </row>
    <row r="998" spans="1:4">
      <c r="A998" s="2"/>
      <c r="B998" s="2"/>
      <c r="C998" s="2"/>
      <c r="D998" s="2"/>
    </row>
    <row r="999" spans="1:4">
      <c r="A999" s="2"/>
      <c r="B999" s="2"/>
      <c r="C999" s="2"/>
      <c r="D999" s="2"/>
    </row>
    <row r="1000" spans="1:4">
      <c r="A1000" s="2"/>
      <c r="B1000" s="2"/>
      <c r="C1000" s="2"/>
      <c r="D1000" s="2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6AA84F"/>
    <outlinePr summaryBelow="0" summaryRight="0"/>
  </sheetPr>
  <dimension ref="A1:D1000"/>
  <sheetViews>
    <sheetView workbookViewId="0"/>
  </sheetViews>
  <sheetFormatPr defaultColWidth="14.44140625" defaultRowHeight="15" customHeight="1"/>
  <sheetData>
    <row r="1" spans="1:4">
      <c r="A1" s="3" t="s">
        <v>22</v>
      </c>
      <c r="B1" s="3" t="s">
        <v>23</v>
      </c>
      <c r="C1" s="3" t="s">
        <v>0</v>
      </c>
      <c r="D1" s="3" t="s">
        <v>24</v>
      </c>
    </row>
    <row r="2" spans="1:4">
      <c r="A2" s="2" t="s">
        <v>25</v>
      </c>
      <c r="B2" s="2" t="s">
        <v>26</v>
      </c>
      <c r="C2" s="1">
        <v>28877</v>
      </c>
      <c r="D2" s="2" t="str">
        <f>VLOOKUP(C2,crm_emails!A:B,2,0)</f>
        <v>FBakker49@gmail.com</v>
      </c>
    </row>
    <row r="3" spans="1:4">
      <c r="A3" s="2" t="s">
        <v>27</v>
      </c>
      <c r="B3" s="2" t="s">
        <v>28</v>
      </c>
      <c r="C3" s="1">
        <v>37369</v>
      </c>
      <c r="D3" s="2" t="str">
        <f>VLOOKUP(C3,crm_emails!A:B,2,0)</f>
        <v>ABeckert55@gmail.com</v>
      </c>
    </row>
    <row r="4" spans="1:4">
      <c r="A4" s="2" t="s">
        <v>29</v>
      </c>
      <c r="B4" s="2" t="s">
        <v>30</v>
      </c>
      <c r="C4" s="1">
        <v>40679</v>
      </c>
      <c r="D4" s="2" t="str">
        <f>VLOOKUP(C4,crm_emails!A:B,2,0)</f>
        <v>GBehrend25@gmail.com</v>
      </c>
    </row>
    <row r="5" spans="1:4">
      <c r="A5" s="2" t="s">
        <v>31</v>
      </c>
      <c r="B5" s="2" t="s">
        <v>32</v>
      </c>
      <c r="C5" s="1">
        <v>88326</v>
      </c>
      <c r="D5" s="2" t="str">
        <f>VLOOKUP(C5,crm_emails!A:B,2,0)</f>
        <v>VDaugherty60@aol.com</v>
      </c>
    </row>
    <row r="6" spans="1:4">
      <c r="A6" s="2" t="s">
        <v>33</v>
      </c>
      <c r="B6" s="2" t="s">
        <v>34</v>
      </c>
      <c r="C6" s="1">
        <v>58954</v>
      </c>
      <c r="D6" s="2" t="str">
        <f>VLOOKUP(C6,crm_emails!A:B,2,0)</f>
        <v>FFilep56@yahoo.com</v>
      </c>
    </row>
    <row r="7" spans="1:4">
      <c r="A7" s="2" t="s">
        <v>35</v>
      </c>
      <c r="B7" s="2" t="s">
        <v>36</v>
      </c>
      <c r="C7" s="1">
        <v>44878</v>
      </c>
      <c r="D7" s="2" t="str">
        <f>VLOOKUP(C7,crm_emails!A:B,2,0)</f>
        <v>RHampson41@gmail.com</v>
      </c>
    </row>
    <row r="8" spans="1:4">
      <c r="A8" s="2" t="s">
        <v>37</v>
      </c>
      <c r="B8" s="2" t="s">
        <v>38</v>
      </c>
      <c r="C8" s="1">
        <v>74830</v>
      </c>
      <c r="D8" s="2" t="str">
        <f>VLOOKUP(C8,crm_emails!A:B,2,0)</f>
        <v>MHanley39@gmail.com</v>
      </c>
    </row>
    <row r="9" spans="1:4">
      <c r="A9" s="2" t="s">
        <v>39</v>
      </c>
      <c r="B9" s="2" t="s">
        <v>40</v>
      </c>
      <c r="C9" s="1">
        <v>18730</v>
      </c>
      <c r="D9" s="2" t="str">
        <f>VLOOKUP(C9,crm_emails!A:B,2,0)</f>
        <v>MHerman18@gmail.com</v>
      </c>
    </row>
    <row r="10" spans="1:4">
      <c r="A10" s="2" t="s">
        <v>41</v>
      </c>
      <c r="B10" s="2" t="s">
        <v>42</v>
      </c>
      <c r="C10" s="1">
        <v>53360</v>
      </c>
      <c r="D10" s="2" t="str">
        <f>VLOOKUP(C10,crm_emails!A:B,2,0)</f>
        <v>MJokela46@gmail.com</v>
      </c>
    </row>
    <row r="11" spans="1:4">
      <c r="A11" s="2" t="s">
        <v>43</v>
      </c>
      <c r="B11" s="2" t="s">
        <v>44</v>
      </c>
      <c r="C11" s="1">
        <v>28609</v>
      </c>
      <c r="D11" s="2" t="str">
        <f>VLOOKUP(C11,crm_emails!A:B,2,0)</f>
        <v>SKeys28@gmail.com</v>
      </c>
    </row>
    <row r="12" spans="1:4">
      <c r="A12" s="2" t="s">
        <v>45</v>
      </c>
      <c r="B12" s="2" t="s">
        <v>46</v>
      </c>
      <c r="C12" s="1">
        <v>30165</v>
      </c>
      <c r="D12" s="2" t="str">
        <f>VLOOKUP(C12,crm_emails!A:B,2,0)</f>
        <v>HLoyola22@aol.com</v>
      </c>
    </row>
    <row r="13" spans="1:4">
      <c r="A13" s="2" t="s">
        <v>47</v>
      </c>
      <c r="B13" s="2" t="s">
        <v>48</v>
      </c>
      <c r="C13" s="1">
        <v>92476</v>
      </c>
      <c r="D13" s="2" t="str">
        <f>VLOOKUP(C13,crm_emails!A:B,2,0)</f>
        <v>BMatveev57@gmail.com</v>
      </c>
    </row>
    <row r="14" spans="1:4">
      <c r="A14" s="2" t="s">
        <v>49</v>
      </c>
      <c r="B14" s="2" t="s">
        <v>50</v>
      </c>
      <c r="C14" s="1">
        <v>80517</v>
      </c>
      <c r="D14" s="2" t="str">
        <f>VLOOKUP(C14,crm_emails!A:B,2,0)</f>
        <v>AMelendez42@gmail.com</v>
      </c>
    </row>
    <row r="15" spans="1:4">
      <c r="A15" s="2" t="s">
        <v>51</v>
      </c>
      <c r="B15" s="2" t="s">
        <v>52</v>
      </c>
      <c r="C15" s="1">
        <v>77799</v>
      </c>
      <c r="D15" s="2" t="str">
        <f>VLOOKUP(C15,crm_emails!A:B,2,0)</f>
        <v>ZOberst93@gmail.com</v>
      </c>
    </row>
    <row r="16" spans="1:4">
      <c r="A16" s="2" t="s">
        <v>53</v>
      </c>
      <c r="B16" s="2" t="s">
        <v>54</v>
      </c>
      <c r="C16" s="1">
        <v>47756</v>
      </c>
      <c r="D16" s="2" t="str">
        <f>VLOOKUP(C16,crm_emails!A:B,2,0)</f>
        <v>NPaget69@gmail.com</v>
      </c>
    </row>
    <row r="17" spans="1:4">
      <c r="A17" s="2" t="s">
        <v>55</v>
      </c>
      <c r="B17" s="2" t="s">
        <v>56</v>
      </c>
      <c r="C17" s="1">
        <v>85353</v>
      </c>
      <c r="D17" s="2" t="str">
        <f>VLOOKUP(C17,crm_emails!A:B,2,0)</f>
        <v>CPeerenboom51@gmail.com</v>
      </c>
    </row>
    <row r="18" spans="1:4">
      <c r="A18" s="2" t="s">
        <v>57</v>
      </c>
      <c r="B18" s="2" t="s">
        <v>58</v>
      </c>
      <c r="C18" s="1">
        <v>82189</v>
      </c>
      <c r="D18" s="2" t="str">
        <f>VLOOKUP(C18,crm_emails!A:B,2,0)</f>
        <v>SPetit91@yahoo.com</v>
      </c>
    </row>
    <row r="19" spans="1:4">
      <c r="A19" s="2" t="s">
        <v>59</v>
      </c>
      <c r="B19" s="2" t="s">
        <v>60</v>
      </c>
      <c r="C19" s="1">
        <v>56066</v>
      </c>
      <c r="D19" s="2" t="str">
        <f>VLOOKUP(C19,crm_emails!A:B,2,0)</f>
        <v>APresley28@gmail.com</v>
      </c>
    </row>
    <row r="20" spans="1:4">
      <c r="A20" s="2" t="s">
        <v>61</v>
      </c>
      <c r="B20" s="2" t="s">
        <v>62</v>
      </c>
      <c r="C20" s="1">
        <v>76775</v>
      </c>
      <c r="D20" s="2" t="str">
        <f>VLOOKUP(C20,crm_emails!A:B,2,0)</f>
        <v>BRoyle57@gmail.com</v>
      </c>
    </row>
    <row r="21" spans="1:4">
      <c r="A21" s="2" t="s">
        <v>63</v>
      </c>
      <c r="B21" s="2" t="s">
        <v>64</v>
      </c>
      <c r="C21" s="1">
        <v>31823</v>
      </c>
      <c r="D21" s="2" t="str">
        <f>VLOOKUP(C21,crm_emails!A:B,2,0)</f>
        <v>PSulzbach81@gmail.com</v>
      </c>
    </row>
    <row r="22" spans="1:4">
      <c r="A22" s="2"/>
      <c r="B22" s="2"/>
      <c r="C22" s="1"/>
      <c r="D22" s="2"/>
    </row>
    <row r="23" spans="1:4">
      <c r="A23" s="2"/>
      <c r="B23" s="2"/>
      <c r="C23" s="1"/>
      <c r="D23" s="2"/>
    </row>
    <row r="24" spans="1:4">
      <c r="A24" s="2"/>
      <c r="B24" s="2"/>
      <c r="C24" s="1"/>
      <c r="D24" s="2"/>
    </row>
    <row r="25" spans="1:4">
      <c r="A25" s="2"/>
      <c r="B25" s="2"/>
      <c r="C25" s="1"/>
      <c r="D25" s="2"/>
    </row>
    <row r="26" spans="1:4">
      <c r="A26" s="2"/>
      <c r="B26" s="2"/>
      <c r="C26" s="1"/>
      <c r="D26" s="2"/>
    </row>
    <row r="27" spans="1:4">
      <c r="A27" s="2"/>
      <c r="B27" s="2"/>
      <c r="C27" s="1"/>
      <c r="D27" s="2"/>
    </row>
    <row r="28" spans="1:4">
      <c r="A28" s="2"/>
      <c r="B28" s="2"/>
      <c r="C28" s="1"/>
      <c r="D28" s="2"/>
    </row>
    <row r="29" spans="1:4">
      <c r="A29" s="2"/>
      <c r="B29" s="2"/>
      <c r="C29" s="1"/>
      <c r="D29" s="2"/>
    </row>
    <row r="30" spans="1:4">
      <c r="A30" s="2"/>
      <c r="B30" s="2"/>
      <c r="C30" s="1"/>
      <c r="D30" s="2"/>
    </row>
    <row r="31" spans="1:4">
      <c r="A31" s="2"/>
      <c r="B31" s="2"/>
      <c r="C31" s="1"/>
      <c r="D31" s="2"/>
    </row>
    <row r="32" spans="1:4">
      <c r="A32" s="2"/>
      <c r="B32" s="2"/>
      <c r="C32" s="1"/>
      <c r="D32" s="2"/>
    </row>
    <row r="33" spans="1:4">
      <c r="A33" s="2"/>
      <c r="B33" s="2"/>
      <c r="C33" s="1"/>
      <c r="D33" s="2"/>
    </row>
    <row r="34" spans="1:4">
      <c r="A34" s="2"/>
      <c r="B34" s="2"/>
      <c r="C34" s="1"/>
      <c r="D34" s="2"/>
    </row>
    <row r="35" spans="1:4">
      <c r="A35" s="2"/>
      <c r="B35" s="2"/>
      <c r="C35" s="1"/>
      <c r="D35" s="2"/>
    </row>
    <row r="36" spans="1:4">
      <c r="A36" s="2"/>
      <c r="B36" s="2"/>
      <c r="C36" s="1"/>
      <c r="D36" s="2"/>
    </row>
    <row r="37" spans="1:4">
      <c r="A37" s="2"/>
      <c r="B37" s="2"/>
      <c r="C37" s="1"/>
      <c r="D37" s="2"/>
    </row>
    <row r="38" spans="1:4">
      <c r="A38" s="2"/>
      <c r="B38" s="2"/>
      <c r="C38" s="1"/>
      <c r="D38" s="2"/>
    </row>
    <row r="39" spans="1:4">
      <c r="A39" s="2"/>
      <c r="B39" s="2"/>
      <c r="C39" s="1"/>
      <c r="D39" s="2"/>
    </row>
    <row r="40" spans="1:4">
      <c r="A40" s="2"/>
      <c r="B40" s="2"/>
      <c r="C40" s="1"/>
      <c r="D40" s="2"/>
    </row>
    <row r="41" spans="1:4">
      <c r="A41" s="2"/>
      <c r="B41" s="2"/>
      <c r="C41" s="1"/>
      <c r="D41" s="2"/>
    </row>
    <row r="42" spans="1:4">
      <c r="A42" s="2"/>
      <c r="B42" s="2"/>
      <c r="C42" s="1"/>
      <c r="D42" s="2"/>
    </row>
    <row r="43" spans="1:4">
      <c r="A43" s="2"/>
      <c r="B43" s="2"/>
      <c r="C43" s="1"/>
      <c r="D43" s="2"/>
    </row>
    <row r="44" spans="1:4">
      <c r="A44" s="2"/>
      <c r="B44" s="2"/>
      <c r="C44" s="1"/>
      <c r="D44" s="2"/>
    </row>
    <row r="45" spans="1:4">
      <c r="A45" s="2"/>
      <c r="B45" s="2"/>
      <c r="C45" s="1"/>
      <c r="D45" s="2"/>
    </row>
    <row r="46" spans="1:4">
      <c r="A46" s="2"/>
      <c r="B46" s="2"/>
      <c r="C46" s="1"/>
      <c r="D46" s="2"/>
    </row>
    <row r="47" spans="1:4">
      <c r="A47" s="2"/>
      <c r="B47" s="2"/>
      <c r="C47" s="1"/>
      <c r="D47" s="2"/>
    </row>
    <row r="48" spans="1:4">
      <c r="A48" s="2"/>
      <c r="B48" s="2"/>
      <c r="C48" s="1"/>
      <c r="D48" s="2"/>
    </row>
    <row r="49" spans="1:4">
      <c r="A49" s="2"/>
      <c r="B49" s="2"/>
      <c r="C49" s="1"/>
      <c r="D49" s="2"/>
    </row>
    <row r="50" spans="1:4">
      <c r="A50" s="2"/>
      <c r="B50" s="2"/>
      <c r="C50" s="1"/>
      <c r="D50" s="2"/>
    </row>
    <row r="51" spans="1:4">
      <c r="A51" s="2"/>
      <c r="B51" s="2"/>
      <c r="C51" s="1"/>
      <c r="D51" s="2"/>
    </row>
    <row r="52" spans="1:4">
      <c r="A52" s="2"/>
      <c r="B52" s="2"/>
      <c r="C52" s="1"/>
      <c r="D52" s="2"/>
    </row>
    <row r="53" spans="1:4">
      <c r="A53" s="2"/>
      <c r="B53" s="2"/>
      <c r="C53" s="1"/>
      <c r="D53" s="2"/>
    </row>
    <row r="54" spans="1:4">
      <c r="A54" s="2"/>
      <c r="B54" s="2"/>
      <c r="C54" s="1"/>
      <c r="D54" s="2"/>
    </row>
    <row r="55" spans="1:4">
      <c r="A55" s="2"/>
      <c r="B55" s="2"/>
      <c r="C55" s="1"/>
      <c r="D55" s="2"/>
    </row>
    <row r="56" spans="1:4">
      <c r="A56" s="2"/>
      <c r="B56" s="2"/>
      <c r="C56" s="1"/>
      <c r="D56" s="2"/>
    </row>
    <row r="57" spans="1:4">
      <c r="A57" s="2"/>
      <c r="B57" s="2"/>
      <c r="C57" s="1"/>
      <c r="D57" s="2"/>
    </row>
    <row r="58" spans="1:4">
      <c r="A58" s="2"/>
      <c r="B58" s="2"/>
      <c r="C58" s="1"/>
      <c r="D58" s="2"/>
    </row>
    <row r="59" spans="1:4">
      <c r="A59" s="2"/>
      <c r="B59" s="2"/>
      <c r="C59" s="1"/>
      <c r="D59" s="2"/>
    </row>
    <row r="60" spans="1:4">
      <c r="A60" s="2"/>
      <c r="B60" s="2"/>
      <c r="C60" s="1"/>
      <c r="D60" s="2"/>
    </row>
    <row r="61" spans="1:4">
      <c r="A61" s="2"/>
      <c r="B61" s="2"/>
      <c r="C61" s="1"/>
      <c r="D61" s="2"/>
    </row>
    <row r="62" spans="1:4">
      <c r="A62" s="2"/>
      <c r="B62" s="2"/>
      <c r="C62" s="1"/>
      <c r="D62" s="2"/>
    </row>
    <row r="63" spans="1:4">
      <c r="A63" s="2"/>
      <c r="B63" s="2"/>
      <c r="C63" s="1"/>
      <c r="D63" s="2"/>
    </row>
    <row r="64" spans="1:4">
      <c r="A64" s="2"/>
      <c r="B64" s="2"/>
      <c r="C64" s="1"/>
      <c r="D64" s="2"/>
    </row>
    <row r="65" spans="1:4">
      <c r="A65" s="2"/>
      <c r="B65" s="2"/>
      <c r="C65" s="1"/>
      <c r="D65" s="2"/>
    </row>
    <row r="66" spans="1:4">
      <c r="A66" s="2"/>
      <c r="B66" s="2"/>
      <c r="C66" s="1"/>
      <c r="D66" s="2"/>
    </row>
    <row r="67" spans="1:4">
      <c r="A67" s="2"/>
      <c r="B67" s="2"/>
      <c r="C67" s="1"/>
      <c r="D67" s="2"/>
    </row>
    <row r="68" spans="1:4">
      <c r="A68" s="2"/>
      <c r="B68" s="2"/>
      <c r="C68" s="1"/>
      <c r="D68" s="2"/>
    </row>
    <row r="69" spans="1:4">
      <c r="A69" s="2"/>
      <c r="B69" s="2"/>
      <c r="C69" s="1"/>
      <c r="D69" s="2"/>
    </row>
    <row r="70" spans="1:4">
      <c r="A70" s="2"/>
      <c r="B70" s="2"/>
      <c r="C70" s="1"/>
      <c r="D70" s="2"/>
    </row>
    <row r="71" spans="1:4">
      <c r="A71" s="2"/>
      <c r="B71" s="2"/>
      <c r="C71" s="1"/>
      <c r="D71" s="2"/>
    </row>
    <row r="72" spans="1:4">
      <c r="A72" s="2"/>
      <c r="B72" s="2"/>
      <c r="C72" s="1"/>
      <c r="D72" s="2"/>
    </row>
    <row r="73" spans="1:4">
      <c r="A73" s="2"/>
      <c r="B73" s="2"/>
      <c r="C73" s="1"/>
      <c r="D73" s="2"/>
    </row>
    <row r="74" spans="1:4">
      <c r="A74" s="2"/>
      <c r="B74" s="2"/>
      <c r="C74" s="1"/>
      <c r="D74" s="2"/>
    </row>
    <row r="75" spans="1:4">
      <c r="A75" s="2"/>
      <c r="B75" s="2"/>
      <c r="C75" s="1"/>
      <c r="D75" s="2"/>
    </row>
    <row r="76" spans="1:4">
      <c r="A76" s="2"/>
      <c r="B76" s="2"/>
      <c r="C76" s="1"/>
      <c r="D76" s="2"/>
    </row>
    <row r="77" spans="1:4">
      <c r="A77" s="2"/>
      <c r="B77" s="2"/>
      <c r="C77" s="1"/>
      <c r="D77" s="2"/>
    </row>
    <row r="78" spans="1:4">
      <c r="A78" s="2"/>
      <c r="B78" s="2"/>
      <c r="C78" s="1"/>
      <c r="D78" s="2"/>
    </row>
    <row r="79" spans="1:4">
      <c r="A79" s="2"/>
      <c r="B79" s="2"/>
      <c r="C79" s="1"/>
      <c r="D79" s="2"/>
    </row>
    <row r="80" spans="1:4">
      <c r="A80" s="2"/>
      <c r="B80" s="2"/>
      <c r="C80" s="1"/>
      <c r="D80" s="2"/>
    </row>
    <row r="81" spans="1:4">
      <c r="A81" s="2"/>
      <c r="B81" s="2"/>
      <c r="C81" s="1"/>
      <c r="D81" s="2"/>
    </row>
    <row r="82" spans="1:4">
      <c r="A82" s="2"/>
      <c r="B82" s="2"/>
      <c r="C82" s="1"/>
      <c r="D82" s="2"/>
    </row>
    <row r="83" spans="1:4">
      <c r="A83" s="2"/>
      <c r="B83" s="2"/>
      <c r="C83" s="1"/>
      <c r="D83" s="2"/>
    </row>
    <row r="84" spans="1:4">
      <c r="A84" s="2"/>
      <c r="B84" s="2"/>
      <c r="C84" s="1"/>
      <c r="D84" s="2"/>
    </row>
    <row r="85" spans="1:4">
      <c r="A85" s="2"/>
      <c r="B85" s="2"/>
      <c r="C85" s="1"/>
      <c r="D85" s="2"/>
    </row>
    <row r="86" spans="1:4">
      <c r="A86" s="2"/>
      <c r="B86" s="2"/>
      <c r="C86" s="1"/>
      <c r="D86" s="2"/>
    </row>
    <row r="87" spans="1:4">
      <c r="A87" s="2"/>
      <c r="B87" s="2"/>
      <c r="C87" s="1"/>
      <c r="D87" s="2"/>
    </row>
    <row r="88" spans="1:4">
      <c r="A88" s="2"/>
      <c r="B88" s="2"/>
      <c r="C88" s="1"/>
      <c r="D88" s="2"/>
    </row>
    <row r="89" spans="1:4">
      <c r="A89" s="2"/>
      <c r="B89" s="2"/>
      <c r="C89" s="1"/>
      <c r="D89" s="2"/>
    </row>
    <row r="90" spans="1:4">
      <c r="A90" s="2"/>
      <c r="B90" s="2"/>
      <c r="C90" s="1"/>
      <c r="D90" s="2"/>
    </row>
    <row r="91" spans="1:4">
      <c r="A91" s="2"/>
      <c r="B91" s="2"/>
      <c r="C91" s="1"/>
      <c r="D91" s="2"/>
    </row>
    <row r="92" spans="1:4">
      <c r="A92" s="2"/>
      <c r="B92" s="2"/>
      <c r="C92" s="1"/>
      <c r="D92" s="2"/>
    </row>
    <row r="93" spans="1:4">
      <c r="A93" s="2"/>
      <c r="B93" s="2"/>
      <c r="C93" s="1"/>
      <c r="D93" s="2"/>
    </row>
    <row r="94" spans="1:4">
      <c r="A94" s="2"/>
      <c r="B94" s="2"/>
      <c r="C94" s="1"/>
      <c r="D94" s="2"/>
    </row>
    <row r="95" spans="1:4">
      <c r="A95" s="2"/>
      <c r="B95" s="2"/>
      <c r="C95" s="1"/>
      <c r="D95" s="2"/>
    </row>
    <row r="96" spans="1:4">
      <c r="A96" s="2"/>
      <c r="B96" s="2"/>
      <c r="C96" s="1"/>
      <c r="D96" s="2"/>
    </row>
    <row r="97" spans="1:4">
      <c r="A97" s="2"/>
      <c r="B97" s="2"/>
      <c r="C97" s="1"/>
      <c r="D97" s="2"/>
    </row>
    <row r="98" spans="1:4">
      <c r="A98" s="2"/>
      <c r="B98" s="2"/>
      <c r="C98" s="1"/>
      <c r="D98" s="2"/>
    </row>
    <row r="99" spans="1:4">
      <c r="A99" s="2"/>
      <c r="B99" s="2"/>
      <c r="C99" s="1"/>
      <c r="D99" s="2"/>
    </row>
    <row r="100" spans="1:4">
      <c r="A100" s="2"/>
      <c r="B100" s="2"/>
      <c r="C100" s="1"/>
      <c r="D100" s="2"/>
    </row>
    <row r="101" spans="1:4">
      <c r="A101" s="2"/>
      <c r="B101" s="2"/>
      <c r="C101" s="1"/>
      <c r="D101" s="2"/>
    </row>
    <row r="102" spans="1:4">
      <c r="A102" s="2"/>
      <c r="B102" s="2"/>
      <c r="C102" s="1"/>
      <c r="D102" s="2"/>
    </row>
    <row r="103" spans="1:4">
      <c r="A103" s="2"/>
      <c r="B103" s="2"/>
      <c r="C103" s="1"/>
      <c r="D103" s="2"/>
    </row>
    <row r="104" spans="1:4">
      <c r="A104" s="2"/>
      <c r="B104" s="2"/>
      <c r="C104" s="1"/>
      <c r="D104" s="2"/>
    </row>
    <row r="105" spans="1:4">
      <c r="A105" s="2"/>
      <c r="B105" s="2"/>
      <c r="C105" s="1"/>
      <c r="D105" s="2"/>
    </row>
    <row r="106" spans="1:4">
      <c r="A106" s="2"/>
      <c r="B106" s="2"/>
      <c r="C106" s="1"/>
      <c r="D106" s="2"/>
    </row>
    <row r="107" spans="1:4">
      <c r="A107" s="2"/>
      <c r="B107" s="2"/>
      <c r="C107" s="1"/>
      <c r="D107" s="2"/>
    </row>
    <row r="108" spans="1:4">
      <c r="A108" s="2"/>
      <c r="B108" s="2"/>
      <c r="C108" s="1"/>
      <c r="D108" s="2"/>
    </row>
    <row r="109" spans="1:4">
      <c r="A109" s="2"/>
      <c r="B109" s="2"/>
      <c r="C109" s="1"/>
      <c r="D109" s="2"/>
    </row>
    <row r="110" spans="1:4">
      <c r="A110" s="2"/>
      <c r="B110" s="2"/>
      <c r="C110" s="1"/>
      <c r="D110" s="2"/>
    </row>
    <row r="111" spans="1:4">
      <c r="A111" s="2"/>
      <c r="B111" s="2"/>
      <c r="C111" s="1"/>
      <c r="D111" s="2"/>
    </row>
    <row r="112" spans="1:4">
      <c r="A112" s="2"/>
      <c r="B112" s="2"/>
      <c r="C112" s="1"/>
      <c r="D112" s="2"/>
    </row>
    <row r="113" spans="1:4">
      <c r="A113" s="2"/>
      <c r="B113" s="2"/>
      <c r="C113" s="1"/>
      <c r="D113" s="2"/>
    </row>
    <row r="114" spans="1:4">
      <c r="A114" s="2"/>
      <c r="B114" s="2"/>
      <c r="C114" s="1"/>
      <c r="D114" s="2"/>
    </row>
    <row r="115" spans="1:4">
      <c r="A115" s="2"/>
      <c r="B115" s="2"/>
      <c r="C115" s="1"/>
      <c r="D115" s="2"/>
    </row>
    <row r="116" spans="1:4">
      <c r="A116" s="2"/>
      <c r="B116" s="2"/>
      <c r="C116" s="1"/>
      <c r="D116" s="2"/>
    </row>
    <row r="117" spans="1:4">
      <c r="A117" s="2"/>
      <c r="B117" s="2"/>
      <c r="C117" s="1"/>
      <c r="D117" s="2"/>
    </row>
    <row r="118" spans="1:4">
      <c r="A118" s="2"/>
      <c r="B118" s="2"/>
      <c r="C118" s="1"/>
      <c r="D118" s="2"/>
    </row>
    <row r="119" spans="1:4">
      <c r="A119" s="2"/>
      <c r="B119" s="2"/>
      <c r="C119" s="1"/>
      <c r="D119" s="2"/>
    </row>
    <row r="120" spans="1:4">
      <c r="A120" s="2"/>
      <c r="B120" s="2"/>
      <c r="C120" s="1"/>
      <c r="D120" s="2"/>
    </row>
    <row r="121" spans="1:4">
      <c r="A121" s="2"/>
      <c r="B121" s="2"/>
      <c r="C121" s="1"/>
      <c r="D121" s="2"/>
    </row>
    <row r="122" spans="1:4">
      <c r="A122" s="2"/>
      <c r="B122" s="2"/>
      <c r="C122" s="1"/>
      <c r="D122" s="2"/>
    </row>
    <row r="123" spans="1:4">
      <c r="A123" s="2"/>
      <c r="B123" s="2"/>
      <c r="C123" s="1"/>
      <c r="D123" s="2"/>
    </row>
    <row r="124" spans="1:4">
      <c r="A124" s="2"/>
      <c r="B124" s="2"/>
      <c r="C124" s="1"/>
      <c r="D124" s="2"/>
    </row>
    <row r="125" spans="1:4">
      <c r="A125" s="2"/>
      <c r="B125" s="2"/>
      <c r="C125" s="1"/>
      <c r="D125" s="2"/>
    </row>
    <row r="126" spans="1:4">
      <c r="A126" s="2"/>
      <c r="B126" s="2"/>
      <c r="C126" s="1"/>
      <c r="D126" s="2"/>
    </row>
    <row r="127" spans="1:4">
      <c r="A127" s="2"/>
      <c r="B127" s="2"/>
      <c r="C127" s="1"/>
      <c r="D127" s="2"/>
    </row>
    <row r="128" spans="1:4">
      <c r="A128" s="2"/>
      <c r="B128" s="2"/>
      <c r="C128" s="1"/>
      <c r="D128" s="2"/>
    </row>
    <row r="129" spans="1:4">
      <c r="A129" s="2"/>
      <c r="B129" s="2"/>
      <c r="C129" s="1"/>
      <c r="D129" s="2"/>
    </row>
    <row r="130" spans="1:4">
      <c r="A130" s="2"/>
      <c r="B130" s="2"/>
      <c r="C130" s="1"/>
      <c r="D130" s="2"/>
    </row>
    <row r="131" spans="1:4">
      <c r="A131" s="2"/>
      <c r="B131" s="2"/>
      <c r="C131" s="1"/>
      <c r="D131" s="2"/>
    </row>
    <row r="132" spans="1:4">
      <c r="A132" s="2"/>
      <c r="B132" s="2"/>
      <c r="C132" s="1"/>
      <c r="D132" s="2"/>
    </row>
    <row r="133" spans="1:4">
      <c r="A133" s="2"/>
      <c r="B133" s="2"/>
      <c r="C133" s="1"/>
      <c r="D133" s="2"/>
    </row>
    <row r="134" spans="1:4">
      <c r="A134" s="2"/>
      <c r="B134" s="2"/>
      <c r="C134" s="1"/>
      <c r="D134" s="2"/>
    </row>
    <row r="135" spans="1:4">
      <c r="A135" s="2"/>
      <c r="B135" s="2"/>
      <c r="C135" s="1"/>
      <c r="D135" s="2"/>
    </row>
    <row r="136" spans="1:4">
      <c r="A136" s="2"/>
      <c r="B136" s="2"/>
      <c r="C136" s="1"/>
      <c r="D136" s="2"/>
    </row>
    <row r="137" spans="1:4">
      <c r="A137" s="2"/>
      <c r="B137" s="2"/>
      <c r="C137" s="1"/>
      <c r="D137" s="2"/>
    </row>
    <row r="138" spans="1:4">
      <c r="A138" s="2"/>
      <c r="B138" s="2"/>
      <c r="C138" s="1"/>
      <c r="D138" s="2"/>
    </row>
    <row r="139" spans="1:4">
      <c r="A139" s="2"/>
      <c r="B139" s="2"/>
      <c r="C139" s="1"/>
      <c r="D139" s="2"/>
    </row>
    <row r="140" spans="1:4">
      <c r="A140" s="2"/>
      <c r="B140" s="2"/>
      <c r="C140" s="1"/>
      <c r="D140" s="2"/>
    </row>
    <row r="141" spans="1:4">
      <c r="A141" s="2"/>
      <c r="B141" s="2"/>
      <c r="C141" s="1"/>
      <c r="D141" s="2"/>
    </row>
    <row r="142" spans="1:4">
      <c r="A142" s="2"/>
      <c r="B142" s="2"/>
      <c r="C142" s="1"/>
      <c r="D142" s="2"/>
    </row>
    <row r="143" spans="1:4">
      <c r="A143" s="2"/>
      <c r="B143" s="2"/>
      <c r="C143" s="1"/>
      <c r="D143" s="2"/>
    </row>
    <row r="144" spans="1:4">
      <c r="A144" s="2"/>
      <c r="B144" s="2"/>
      <c r="C144" s="1"/>
      <c r="D144" s="2"/>
    </row>
    <row r="145" spans="1:4">
      <c r="A145" s="2"/>
      <c r="B145" s="2"/>
      <c r="C145" s="1"/>
      <c r="D145" s="2"/>
    </row>
    <row r="146" spans="1:4">
      <c r="A146" s="2"/>
      <c r="B146" s="2"/>
      <c r="C146" s="1"/>
      <c r="D146" s="2"/>
    </row>
    <row r="147" spans="1:4">
      <c r="A147" s="2"/>
      <c r="B147" s="2"/>
      <c r="C147" s="1"/>
      <c r="D147" s="2"/>
    </row>
    <row r="148" spans="1:4">
      <c r="A148" s="2"/>
      <c r="B148" s="2"/>
      <c r="C148" s="1"/>
      <c r="D148" s="2"/>
    </row>
    <row r="149" spans="1:4">
      <c r="A149" s="2"/>
      <c r="B149" s="2"/>
      <c r="C149" s="1"/>
      <c r="D149" s="2"/>
    </row>
    <row r="150" spans="1:4">
      <c r="A150" s="2"/>
      <c r="B150" s="2"/>
      <c r="C150" s="1"/>
      <c r="D150" s="2"/>
    </row>
    <row r="151" spans="1:4">
      <c r="A151" s="2"/>
      <c r="B151" s="2"/>
      <c r="C151" s="1"/>
      <c r="D151" s="2"/>
    </row>
    <row r="152" spans="1:4">
      <c r="A152" s="2"/>
      <c r="B152" s="2"/>
      <c r="C152" s="1"/>
      <c r="D152" s="2"/>
    </row>
    <row r="153" spans="1:4">
      <c r="A153" s="2"/>
      <c r="B153" s="2"/>
      <c r="C153" s="1"/>
      <c r="D153" s="2"/>
    </row>
    <row r="154" spans="1:4">
      <c r="A154" s="2"/>
      <c r="B154" s="2"/>
      <c r="C154" s="1"/>
      <c r="D154" s="2"/>
    </row>
    <row r="155" spans="1:4">
      <c r="A155" s="2"/>
      <c r="B155" s="2"/>
      <c r="C155" s="1"/>
      <c r="D155" s="2"/>
    </row>
    <row r="156" spans="1:4">
      <c r="A156" s="2"/>
      <c r="B156" s="2"/>
      <c r="C156" s="1"/>
      <c r="D156" s="2"/>
    </row>
    <row r="157" spans="1:4">
      <c r="A157" s="2"/>
      <c r="B157" s="2"/>
      <c r="C157" s="1"/>
      <c r="D157" s="2"/>
    </row>
    <row r="158" spans="1:4">
      <c r="A158" s="2"/>
      <c r="B158" s="2"/>
      <c r="C158" s="1"/>
      <c r="D158" s="2"/>
    </row>
    <row r="159" spans="1:4">
      <c r="A159" s="2"/>
      <c r="B159" s="2"/>
      <c r="C159" s="1"/>
      <c r="D159" s="2"/>
    </row>
    <row r="160" spans="1:4">
      <c r="A160" s="2"/>
      <c r="B160" s="2"/>
      <c r="C160" s="1"/>
      <c r="D160" s="2"/>
    </row>
    <row r="161" spans="1:4">
      <c r="A161" s="2"/>
      <c r="B161" s="2"/>
      <c r="C161" s="1"/>
      <c r="D161" s="2"/>
    </row>
    <row r="162" spans="1:4">
      <c r="A162" s="2"/>
      <c r="B162" s="2"/>
      <c r="C162" s="1"/>
      <c r="D162" s="2"/>
    </row>
    <row r="163" spans="1:4">
      <c r="A163" s="2"/>
      <c r="B163" s="2"/>
      <c r="C163" s="1"/>
      <c r="D163" s="2"/>
    </row>
    <row r="164" spans="1:4">
      <c r="A164" s="2"/>
      <c r="B164" s="2"/>
      <c r="C164" s="1"/>
      <c r="D164" s="2"/>
    </row>
    <row r="165" spans="1:4">
      <c r="A165" s="2"/>
      <c r="B165" s="2"/>
      <c r="C165" s="1"/>
      <c r="D165" s="2"/>
    </row>
    <row r="166" spans="1:4">
      <c r="A166" s="2"/>
      <c r="B166" s="2"/>
      <c r="C166" s="1"/>
      <c r="D166" s="2"/>
    </row>
    <row r="167" spans="1:4">
      <c r="A167" s="2"/>
      <c r="B167" s="2"/>
      <c r="C167" s="1"/>
      <c r="D167" s="2"/>
    </row>
    <row r="168" spans="1:4">
      <c r="A168" s="2"/>
      <c r="B168" s="2"/>
      <c r="C168" s="1"/>
      <c r="D168" s="2"/>
    </row>
    <row r="169" spans="1:4">
      <c r="A169" s="2"/>
      <c r="B169" s="2"/>
      <c r="C169" s="1"/>
      <c r="D169" s="2"/>
    </row>
    <row r="170" spans="1:4">
      <c r="A170" s="2"/>
      <c r="B170" s="2"/>
      <c r="C170" s="1"/>
      <c r="D170" s="2"/>
    </row>
    <row r="171" spans="1:4">
      <c r="A171" s="2"/>
      <c r="B171" s="2"/>
      <c r="C171" s="1"/>
      <c r="D171" s="2"/>
    </row>
    <row r="172" spans="1:4">
      <c r="A172" s="2"/>
      <c r="B172" s="2"/>
      <c r="C172" s="1"/>
      <c r="D172" s="2"/>
    </row>
    <row r="173" spans="1:4">
      <c r="A173" s="2"/>
      <c r="B173" s="2"/>
      <c r="C173" s="1"/>
      <c r="D173" s="2"/>
    </row>
    <row r="174" spans="1:4">
      <c r="A174" s="2"/>
      <c r="B174" s="2"/>
      <c r="C174" s="1"/>
      <c r="D174" s="2"/>
    </row>
    <row r="175" spans="1:4">
      <c r="A175" s="2"/>
      <c r="B175" s="2"/>
      <c r="C175" s="1"/>
      <c r="D175" s="2"/>
    </row>
    <row r="176" spans="1:4">
      <c r="A176" s="2"/>
      <c r="B176" s="2"/>
      <c r="C176" s="1"/>
      <c r="D176" s="2"/>
    </row>
    <row r="177" spans="1:4">
      <c r="A177" s="2"/>
      <c r="B177" s="2"/>
      <c r="C177" s="1"/>
      <c r="D177" s="2"/>
    </row>
    <row r="178" spans="1:4">
      <c r="A178" s="2"/>
      <c r="B178" s="2"/>
      <c r="C178" s="1"/>
      <c r="D178" s="2"/>
    </row>
    <row r="179" spans="1:4">
      <c r="A179" s="2"/>
      <c r="B179" s="2"/>
      <c r="C179" s="1"/>
      <c r="D179" s="2"/>
    </row>
    <row r="180" spans="1:4">
      <c r="A180" s="2"/>
      <c r="B180" s="2"/>
      <c r="C180" s="1"/>
      <c r="D180" s="2"/>
    </row>
    <row r="181" spans="1:4">
      <c r="A181" s="2"/>
      <c r="B181" s="2"/>
      <c r="C181" s="1"/>
      <c r="D181" s="2"/>
    </row>
    <row r="182" spans="1:4">
      <c r="A182" s="2"/>
      <c r="B182" s="2"/>
      <c r="C182" s="1"/>
      <c r="D182" s="2"/>
    </row>
    <row r="183" spans="1:4">
      <c r="A183" s="2"/>
      <c r="B183" s="2"/>
      <c r="C183" s="1"/>
      <c r="D183" s="2"/>
    </row>
    <row r="184" spans="1:4">
      <c r="A184" s="2"/>
      <c r="B184" s="2"/>
      <c r="C184" s="1"/>
      <c r="D184" s="2"/>
    </row>
    <row r="185" spans="1:4">
      <c r="A185" s="2"/>
      <c r="B185" s="2"/>
      <c r="C185" s="1"/>
      <c r="D185" s="2"/>
    </row>
    <row r="186" spans="1:4">
      <c r="A186" s="2"/>
      <c r="B186" s="2"/>
      <c r="C186" s="1"/>
      <c r="D186" s="2"/>
    </row>
    <row r="187" spans="1:4">
      <c r="A187" s="2"/>
      <c r="B187" s="2"/>
      <c r="C187" s="1"/>
      <c r="D187" s="2"/>
    </row>
    <row r="188" spans="1:4">
      <c r="A188" s="2"/>
      <c r="B188" s="2"/>
      <c r="C188" s="1"/>
      <c r="D188" s="2"/>
    </row>
    <row r="189" spans="1:4">
      <c r="A189" s="2"/>
      <c r="B189" s="2"/>
      <c r="C189" s="1"/>
      <c r="D189" s="2"/>
    </row>
    <row r="190" spans="1:4">
      <c r="A190" s="2"/>
      <c r="B190" s="2"/>
      <c r="C190" s="1"/>
      <c r="D190" s="2"/>
    </row>
    <row r="191" spans="1:4">
      <c r="A191" s="2"/>
      <c r="B191" s="2"/>
      <c r="C191" s="1"/>
      <c r="D191" s="2"/>
    </row>
    <row r="192" spans="1:4">
      <c r="A192" s="2"/>
      <c r="B192" s="2"/>
      <c r="C192" s="1"/>
      <c r="D192" s="2"/>
    </row>
    <row r="193" spans="1:4">
      <c r="A193" s="2"/>
      <c r="B193" s="2"/>
      <c r="C193" s="1"/>
      <c r="D193" s="2"/>
    </row>
    <row r="194" spans="1:4">
      <c r="A194" s="2"/>
      <c r="B194" s="2"/>
      <c r="C194" s="1"/>
      <c r="D194" s="2"/>
    </row>
    <row r="195" spans="1:4">
      <c r="A195" s="2"/>
      <c r="B195" s="2"/>
      <c r="C195" s="1"/>
      <c r="D195" s="2"/>
    </row>
    <row r="196" spans="1:4">
      <c r="A196" s="2"/>
      <c r="B196" s="2"/>
      <c r="C196" s="1"/>
      <c r="D196" s="2"/>
    </row>
    <row r="197" spans="1:4">
      <c r="A197" s="2"/>
      <c r="B197" s="2"/>
      <c r="C197" s="1"/>
      <c r="D197" s="2"/>
    </row>
    <row r="198" spans="1:4">
      <c r="A198" s="2"/>
      <c r="B198" s="2"/>
      <c r="C198" s="1"/>
      <c r="D198" s="2"/>
    </row>
    <row r="199" spans="1:4">
      <c r="A199" s="2"/>
      <c r="B199" s="2"/>
      <c r="C199" s="1"/>
      <c r="D199" s="2"/>
    </row>
    <row r="200" spans="1:4">
      <c r="A200" s="2"/>
      <c r="B200" s="2"/>
      <c r="C200" s="1"/>
      <c r="D200" s="2"/>
    </row>
    <row r="201" spans="1:4">
      <c r="A201" s="2"/>
      <c r="B201" s="2"/>
      <c r="C201" s="1"/>
      <c r="D201" s="2"/>
    </row>
    <row r="202" spans="1:4">
      <c r="A202" s="2"/>
      <c r="B202" s="2"/>
      <c r="C202" s="1"/>
      <c r="D202" s="2"/>
    </row>
    <row r="203" spans="1:4">
      <c r="A203" s="2"/>
      <c r="B203" s="2"/>
      <c r="C203" s="1"/>
      <c r="D203" s="2"/>
    </row>
    <row r="204" spans="1:4">
      <c r="A204" s="2"/>
      <c r="B204" s="2"/>
      <c r="C204" s="1"/>
      <c r="D204" s="2"/>
    </row>
    <row r="205" spans="1:4">
      <c r="A205" s="2"/>
      <c r="B205" s="2"/>
      <c r="C205" s="1"/>
      <c r="D205" s="2"/>
    </row>
    <row r="206" spans="1:4">
      <c r="A206" s="2"/>
      <c r="B206" s="2"/>
      <c r="C206" s="1"/>
      <c r="D206" s="2"/>
    </row>
    <row r="207" spans="1:4">
      <c r="A207" s="2"/>
      <c r="B207" s="2"/>
      <c r="C207" s="1"/>
      <c r="D207" s="2"/>
    </row>
    <row r="208" spans="1:4">
      <c r="A208" s="2"/>
      <c r="B208" s="2"/>
      <c r="C208" s="1"/>
      <c r="D208" s="2"/>
    </row>
    <row r="209" spans="1:4">
      <c r="A209" s="2"/>
      <c r="B209" s="2"/>
      <c r="C209" s="1"/>
      <c r="D209" s="2"/>
    </row>
    <row r="210" spans="1:4">
      <c r="A210" s="2"/>
      <c r="B210" s="2"/>
      <c r="C210" s="1"/>
      <c r="D210" s="2"/>
    </row>
    <row r="211" spans="1:4">
      <c r="A211" s="2"/>
      <c r="B211" s="2"/>
      <c r="C211" s="1"/>
      <c r="D211" s="2"/>
    </row>
    <row r="212" spans="1:4">
      <c r="A212" s="2"/>
      <c r="B212" s="2"/>
      <c r="C212" s="1"/>
      <c r="D212" s="2"/>
    </row>
    <row r="213" spans="1:4">
      <c r="A213" s="2"/>
      <c r="B213" s="2"/>
      <c r="C213" s="1"/>
      <c r="D213" s="2"/>
    </row>
    <row r="214" spans="1:4">
      <c r="A214" s="2"/>
      <c r="B214" s="2"/>
      <c r="C214" s="1"/>
      <c r="D214" s="2"/>
    </row>
    <row r="215" spans="1:4">
      <c r="A215" s="2"/>
      <c r="B215" s="2"/>
      <c r="C215" s="1"/>
      <c r="D215" s="2"/>
    </row>
    <row r="216" spans="1:4">
      <c r="A216" s="2"/>
      <c r="B216" s="2"/>
      <c r="C216" s="1"/>
      <c r="D216" s="2"/>
    </row>
    <row r="217" spans="1:4">
      <c r="A217" s="2"/>
      <c r="B217" s="2"/>
      <c r="C217" s="1"/>
      <c r="D217" s="2"/>
    </row>
    <row r="218" spans="1:4">
      <c r="A218" s="2"/>
      <c r="B218" s="2"/>
      <c r="C218" s="1"/>
      <c r="D218" s="2"/>
    </row>
    <row r="219" spans="1:4">
      <c r="A219" s="2"/>
      <c r="B219" s="2"/>
      <c r="C219" s="1"/>
      <c r="D219" s="2"/>
    </row>
    <row r="220" spans="1:4">
      <c r="A220" s="2"/>
      <c r="B220" s="2"/>
      <c r="C220" s="1"/>
      <c r="D220" s="2"/>
    </row>
    <row r="221" spans="1:4">
      <c r="A221" s="2"/>
      <c r="B221" s="2"/>
      <c r="C221" s="1"/>
      <c r="D221" s="2"/>
    </row>
    <row r="222" spans="1:4">
      <c r="A222" s="2"/>
      <c r="B222" s="2"/>
      <c r="C222" s="2"/>
      <c r="D222" s="2"/>
    </row>
    <row r="223" spans="1:4">
      <c r="A223" s="2"/>
      <c r="B223" s="2"/>
      <c r="C223" s="2"/>
      <c r="D223" s="2"/>
    </row>
    <row r="224" spans="1:4">
      <c r="A224" s="2"/>
      <c r="B224" s="2"/>
      <c r="C224" s="2"/>
      <c r="D224" s="2"/>
    </row>
    <row r="225" spans="1:4">
      <c r="A225" s="2"/>
      <c r="B225" s="2"/>
      <c r="C225" s="2"/>
      <c r="D225" s="2"/>
    </row>
    <row r="226" spans="1:4">
      <c r="A226" s="2"/>
      <c r="B226" s="2"/>
      <c r="C226" s="2"/>
      <c r="D226" s="2"/>
    </row>
    <row r="227" spans="1:4">
      <c r="A227" s="2"/>
      <c r="B227" s="2"/>
      <c r="C227" s="2"/>
      <c r="D227" s="2"/>
    </row>
    <row r="228" spans="1:4">
      <c r="A228" s="2"/>
      <c r="B228" s="2"/>
      <c r="C228" s="2"/>
      <c r="D228" s="2"/>
    </row>
    <row r="229" spans="1:4">
      <c r="A229" s="2"/>
      <c r="B229" s="2"/>
      <c r="C229" s="2"/>
      <c r="D229" s="2"/>
    </row>
    <row r="230" spans="1:4">
      <c r="A230" s="2"/>
      <c r="B230" s="2"/>
      <c r="C230" s="2"/>
      <c r="D230" s="2"/>
    </row>
    <row r="231" spans="1:4">
      <c r="A231" s="2"/>
      <c r="B231" s="2"/>
      <c r="C231" s="2"/>
      <c r="D231" s="2"/>
    </row>
    <row r="232" spans="1:4">
      <c r="A232" s="2"/>
      <c r="B232" s="2"/>
      <c r="C232" s="2"/>
      <c r="D232" s="2"/>
    </row>
    <row r="233" spans="1:4">
      <c r="A233" s="2"/>
      <c r="B233" s="2"/>
      <c r="C233" s="2"/>
      <c r="D233" s="2"/>
    </row>
    <row r="234" spans="1:4">
      <c r="A234" s="2"/>
      <c r="B234" s="2"/>
      <c r="C234" s="2"/>
      <c r="D234" s="2"/>
    </row>
    <row r="235" spans="1:4">
      <c r="A235" s="2"/>
      <c r="B235" s="2"/>
      <c r="C235" s="2"/>
      <c r="D235" s="2"/>
    </row>
    <row r="236" spans="1:4">
      <c r="A236" s="2"/>
      <c r="B236" s="2"/>
      <c r="C236" s="2"/>
      <c r="D236" s="2"/>
    </row>
    <row r="237" spans="1:4">
      <c r="A237" s="2"/>
      <c r="B237" s="2"/>
      <c r="C237" s="2"/>
      <c r="D237" s="2"/>
    </row>
    <row r="238" spans="1:4">
      <c r="A238" s="2"/>
      <c r="B238" s="2"/>
      <c r="C238" s="2"/>
      <c r="D238" s="2"/>
    </row>
    <row r="239" spans="1:4">
      <c r="A239" s="2"/>
      <c r="B239" s="2"/>
      <c r="C239" s="2"/>
      <c r="D239" s="2"/>
    </row>
    <row r="240" spans="1:4">
      <c r="A240" s="2"/>
      <c r="B240" s="2"/>
      <c r="C240" s="2"/>
      <c r="D240" s="2"/>
    </row>
    <row r="241" spans="1:4">
      <c r="A241" s="2"/>
      <c r="B241" s="2"/>
      <c r="C241" s="2"/>
      <c r="D241" s="2"/>
    </row>
    <row r="242" spans="1:4">
      <c r="A242" s="2"/>
      <c r="B242" s="2"/>
      <c r="C242" s="2"/>
      <c r="D242" s="2"/>
    </row>
    <row r="243" spans="1:4">
      <c r="A243" s="2"/>
      <c r="B243" s="2"/>
      <c r="C243" s="2"/>
      <c r="D243" s="2"/>
    </row>
    <row r="244" spans="1:4">
      <c r="A244" s="2"/>
      <c r="B244" s="2"/>
      <c r="C244" s="2"/>
      <c r="D244" s="2"/>
    </row>
    <row r="245" spans="1:4">
      <c r="A245" s="2"/>
      <c r="B245" s="2"/>
      <c r="C245" s="2"/>
      <c r="D245" s="2"/>
    </row>
    <row r="246" spans="1:4">
      <c r="A246" s="2"/>
      <c r="B246" s="2"/>
      <c r="C246" s="2"/>
      <c r="D246" s="2"/>
    </row>
    <row r="247" spans="1:4">
      <c r="A247" s="2"/>
      <c r="B247" s="2"/>
      <c r="C247" s="2"/>
      <c r="D247" s="2"/>
    </row>
    <row r="248" spans="1:4">
      <c r="A248" s="2"/>
      <c r="B248" s="2"/>
      <c r="C248" s="2"/>
      <c r="D248" s="2"/>
    </row>
    <row r="249" spans="1:4">
      <c r="A249" s="2"/>
      <c r="B249" s="2"/>
      <c r="C249" s="2"/>
      <c r="D249" s="2"/>
    </row>
    <row r="250" spans="1:4">
      <c r="A250" s="2"/>
      <c r="B250" s="2"/>
      <c r="C250" s="2"/>
      <c r="D250" s="2"/>
    </row>
    <row r="251" spans="1:4">
      <c r="A251" s="2"/>
      <c r="B251" s="2"/>
      <c r="C251" s="2"/>
      <c r="D251" s="2"/>
    </row>
    <row r="252" spans="1:4">
      <c r="A252" s="2"/>
      <c r="B252" s="2"/>
      <c r="C252" s="2"/>
      <c r="D252" s="2"/>
    </row>
    <row r="253" spans="1:4">
      <c r="A253" s="2"/>
      <c r="B253" s="2"/>
      <c r="C253" s="2"/>
      <c r="D253" s="2"/>
    </row>
    <row r="254" spans="1:4">
      <c r="A254" s="2"/>
      <c r="B254" s="2"/>
      <c r="C254" s="2"/>
      <c r="D254" s="2"/>
    </row>
    <row r="255" spans="1:4">
      <c r="A255" s="2"/>
      <c r="B255" s="2"/>
      <c r="C255" s="2"/>
      <c r="D255" s="2"/>
    </row>
    <row r="256" spans="1:4">
      <c r="A256" s="2"/>
      <c r="B256" s="2"/>
      <c r="C256" s="2"/>
      <c r="D256" s="2"/>
    </row>
    <row r="257" spans="1:4">
      <c r="A257" s="2"/>
      <c r="B257" s="2"/>
      <c r="C257" s="2"/>
      <c r="D257" s="2"/>
    </row>
    <row r="258" spans="1:4">
      <c r="A258" s="2"/>
      <c r="B258" s="2"/>
      <c r="C258" s="2"/>
      <c r="D258" s="2"/>
    </row>
    <row r="259" spans="1:4">
      <c r="A259" s="2"/>
      <c r="B259" s="2"/>
      <c r="C259" s="2"/>
      <c r="D259" s="2"/>
    </row>
    <row r="260" spans="1:4">
      <c r="A260" s="2"/>
      <c r="B260" s="2"/>
      <c r="C260" s="2"/>
      <c r="D260" s="2"/>
    </row>
    <row r="261" spans="1:4">
      <c r="A261" s="2"/>
      <c r="B261" s="2"/>
      <c r="C261" s="2"/>
      <c r="D261" s="2"/>
    </row>
    <row r="262" spans="1:4">
      <c r="A262" s="2"/>
      <c r="B262" s="2"/>
      <c r="C262" s="2"/>
      <c r="D262" s="2"/>
    </row>
    <row r="263" spans="1:4">
      <c r="A263" s="2"/>
      <c r="B263" s="2"/>
      <c r="C263" s="2"/>
      <c r="D263" s="2"/>
    </row>
    <row r="264" spans="1:4">
      <c r="A264" s="2"/>
      <c r="B264" s="2"/>
      <c r="C264" s="2"/>
      <c r="D264" s="2"/>
    </row>
    <row r="265" spans="1:4">
      <c r="A265" s="2"/>
      <c r="B265" s="2"/>
      <c r="C265" s="2"/>
      <c r="D265" s="2"/>
    </row>
    <row r="266" spans="1:4">
      <c r="A266" s="2"/>
      <c r="B266" s="2"/>
      <c r="C266" s="2"/>
      <c r="D266" s="2"/>
    </row>
    <row r="267" spans="1:4">
      <c r="A267" s="2"/>
      <c r="B267" s="2"/>
      <c r="C267" s="2"/>
      <c r="D267" s="2"/>
    </row>
    <row r="268" spans="1:4">
      <c r="A268" s="2"/>
      <c r="B268" s="2"/>
      <c r="C268" s="2"/>
      <c r="D268" s="2"/>
    </row>
    <row r="269" spans="1:4">
      <c r="A269" s="2"/>
      <c r="B269" s="2"/>
      <c r="C269" s="2"/>
      <c r="D269" s="2"/>
    </row>
    <row r="270" spans="1:4">
      <c r="A270" s="2"/>
      <c r="B270" s="2"/>
      <c r="C270" s="2"/>
      <c r="D270" s="2"/>
    </row>
    <row r="271" spans="1:4">
      <c r="A271" s="2"/>
      <c r="B271" s="2"/>
      <c r="C271" s="2"/>
      <c r="D271" s="2"/>
    </row>
    <row r="272" spans="1:4">
      <c r="A272" s="2"/>
      <c r="B272" s="2"/>
      <c r="C272" s="2"/>
      <c r="D272" s="2"/>
    </row>
    <row r="273" spans="1:4">
      <c r="A273" s="2"/>
      <c r="B273" s="2"/>
      <c r="C273" s="2"/>
      <c r="D273" s="2"/>
    </row>
    <row r="274" spans="1:4">
      <c r="A274" s="2"/>
      <c r="B274" s="2"/>
      <c r="C274" s="2"/>
      <c r="D274" s="2"/>
    </row>
    <row r="275" spans="1:4">
      <c r="A275" s="2"/>
      <c r="B275" s="2"/>
      <c r="C275" s="2"/>
      <c r="D275" s="2"/>
    </row>
    <row r="276" spans="1:4">
      <c r="A276" s="2"/>
      <c r="B276" s="2"/>
      <c r="C276" s="2"/>
      <c r="D276" s="2"/>
    </row>
    <row r="277" spans="1:4">
      <c r="A277" s="2"/>
      <c r="B277" s="2"/>
      <c r="C277" s="2"/>
      <c r="D277" s="2"/>
    </row>
    <row r="278" spans="1:4">
      <c r="A278" s="2"/>
      <c r="B278" s="2"/>
      <c r="C278" s="2"/>
      <c r="D278" s="2"/>
    </row>
    <row r="279" spans="1:4">
      <c r="A279" s="2"/>
      <c r="B279" s="2"/>
      <c r="C279" s="2"/>
      <c r="D279" s="2"/>
    </row>
    <row r="280" spans="1:4">
      <c r="A280" s="2"/>
      <c r="B280" s="2"/>
      <c r="C280" s="2"/>
      <c r="D280" s="2"/>
    </row>
    <row r="281" spans="1:4">
      <c r="A281" s="2"/>
      <c r="B281" s="2"/>
      <c r="C281" s="2"/>
      <c r="D281" s="2"/>
    </row>
    <row r="282" spans="1:4">
      <c r="A282" s="2"/>
      <c r="B282" s="2"/>
      <c r="C282" s="2"/>
      <c r="D282" s="2"/>
    </row>
    <row r="283" spans="1:4">
      <c r="A283" s="2"/>
      <c r="B283" s="2"/>
      <c r="C283" s="2"/>
      <c r="D283" s="2"/>
    </row>
    <row r="284" spans="1:4">
      <c r="A284" s="2"/>
      <c r="B284" s="2"/>
      <c r="C284" s="2"/>
      <c r="D284" s="2"/>
    </row>
    <row r="285" spans="1:4">
      <c r="A285" s="2"/>
      <c r="B285" s="2"/>
      <c r="C285" s="2"/>
      <c r="D285" s="2"/>
    </row>
    <row r="286" spans="1:4">
      <c r="A286" s="2"/>
      <c r="B286" s="2"/>
      <c r="C286" s="2"/>
      <c r="D286" s="2"/>
    </row>
    <row r="287" spans="1:4">
      <c r="A287" s="2"/>
      <c r="B287" s="2"/>
      <c r="C287" s="2"/>
      <c r="D287" s="2"/>
    </row>
    <row r="288" spans="1:4">
      <c r="A288" s="2"/>
      <c r="B288" s="2"/>
      <c r="C288" s="2"/>
      <c r="D288" s="2"/>
    </row>
    <row r="289" spans="1:4">
      <c r="A289" s="2"/>
      <c r="B289" s="2"/>
      <c r="C289" s="2"/>
      <c r="D289" s="2"/>
    </row>
    <row r="290" spans="1:4">
      <c r="A290" s="2"/>
      <c r="B290" s="2"/>
      <c r="C290" s="2"/>
      <c r="D290" s="2"/>
    </row>
    <row r="291" spans="1:4">
      <c r="A291" s="2"/>
      <c r="B291" s="2"/>
      <c r="C291" s="2"/>
      <c r="D291" s="2"/>
    </row>
    <row r="292" spans="1:4">
      <c r="A292" s="2"/>
      <c r="B292" s="2"/>
      <c r="C292" s="2"/>
      <c r="D292" s="2"/>
    </row>
    <row r="293" spans="1:4">
      <c r="A293" s="2"/>
      <c r="B293" s="2"/>
      <c r="C293" s="2"/>
      <c r="D293" s="2"/>
    </row>
    <row r="294" spans="1:4">
      <c r="A294" s="2"/>
      <c r="B294" s="2"/>
      <c r="C294" s="2"/>
      <c r="D294" s="2"/>
    </row>
    <row r="295" spans="1:4">
      <c r="A295" s="2"/>
      <c r="B295" s="2"/>
      <c r="C295" s="2"/>
      <c r="D295" s="2"/>
    </row>
    <row r="296" spans="1:4">
      <c r="A296" s="2"/>
      <c r="B296" s="2"/>
      <c r="C296" s="2"/>
      <c r="D296" s="2"/>
    </row>
    <row r="297" spans="1:4">
      <c r="A297" s="2"/>
      <c r="B297" s="2"/>
      <c r="C297" s="2"/>
      <c r="D297" s="2"/>
    </row>
    <row r="298" spans="1:4">
      <c r="A298" s="2"/>
      <c r="B298" s="2"/>
      <c r="C298" s="2"/>
      <c r="D298" s="2"/>
    </row>
    <row r="299" spans="1:4">
      <c r="A299" s="2"/>
      <c r="B299" s="2"/>
      <c r="C299" s="2"/>
      <c r="D299" s="2"/>
    </row>
    <row r="300" spans="1:4">
      <c r="A300" s="2"/>
      <c r="B300" s="2"/>
      <c r="C300" s="2"/>
      <c r="D300" s="2"/>
    </row>
    <row r="301" spans="1:4">
      <c r="A301" s="2"/>
      <c r="B301" s="2"/>
      <c r="C301" s="2"/>
      <c r="D301" s="2"/>
    </row>
    <row r="302" spans="1:4">
      <c r="A302" s="2"/>
      <c r="B302" s="2"/>
      <c r="C302" s="2"/>
      <c r="D302" s="2"/>
    </row>
    <row r="303" spans="1:4">
      <c r="A303" s="2"/>
      <c r="B303" s="2"/>
      <c r="C303" s="2"/>
      <c r="D303" s="2"/>
    </row>
    <row r="304" spans="1:4">
      <c r="A304" s="2"/>
      <c r="B304" s="2"/>
      <c r="C304" s="2"/>
      <c r="D304" s="2"/>
    </row>
    <row r="305" spans="1:4">
      <c r="A305" s="2"/>
      <c r="B305" s="2"/>
      <c r="C305" s="2"/>
      <c r="D305" s="2"/>
    </row>
    <row r="306" spans="1:4">
      <c r="A306" s="2"/>
      <c r="B306" s="2"/>
      <c r="C306" s="2"/>
      <c r="D306" s="2"/>
    </row>
    <row r="307" spans="1:4">
      <c r="A307" s="2"/>
      <c r="B307" s="2"/>
      <c r="C307" s="2"/>
      <c r="D307" s="2"/>
    </row>
    <row r="308" spans="1:4">
      <c r="A308" s="2"/>
      <c r="B308" s="2"/>
      <c r="C308" s="2"/>
      <c r="D308" s="2"/>
    </row>
    <row r="309" spans="1:4">
      <c r="A309" s="2"/>
      <c r="B309" s="2"/>
      <c r="C309" s="2"/>
      <c r="D309" s="2"/>
    </row>
    <row r="310" spans="1:4">
      <c r="A310" s="2"/>
      <c r="B310" s="2"/>
      <c r="C310" s="2"/>
      <c r="D310" s="2"/>
    </row>
    <row r="311" spans="1:4">
      <c r="A311" s="2"/>
      <c r="B311" s="2"/>
      <c r="C311" s="2"/>
      <c r="D311" s="2"/>
    </row>
    <row r="312" spans="1:4">
      <c r="A312" s="2"/>
      <c r="B312" s="2"/>
      <c r="C312" s="2"/>
      <c r="D312" s="2"/>
    </row>
    <row r="313" spans="1:4">
      <c r="A313" s="2"/>
      <c r="B313" s="2"/>
      <c r="C313" s="2"/>
      <c r="D313" s="2"/>
    </row>
    <row r="314" spans="1:4">
      <c r="A314" s="2"/>
      <c r="B314" s="2"/>
      <c r="C314" s="2"/>
      <c r="D314" s="2"/>
    </row>
    <row r="315" spans="1:4">
      <c r="A315" s="2"/>
      <c r="B315" s="2"/>
      <c r="C315" s="2"/>
      <c r="D315" s="2"/>
    </row>
    <row r="316" spans="1:4">
      <c r="A316" s="2"/>
      <c r="B316" s="2"/>
      <c r="C316" s="2"/>
      <c r="D316" s="2"/>
    </row>
    <row r="317" spans="1:4">
      <c r="A317" s="2"/>
      <c r="B317" s="2"/>
      <c r="C317" s="2"/>
      <c r="D317" s="2"/>
    </row>
    <row r="318" spans="1:4">
      <c r="A318" s="2"/>
      <c r="B318" s="2"/>
      <c r="C318" s="2"/>
      <c r="D318" s="2"/>
    </row>
    <row r="319" spans="1:4">
      <c r="A319" s="2"/>
      <c r="B319" s="2"/>
      <c r="C319" s="2"/>
      <c r="D319" s="2"/>
    </row>
    <row r="320" spans="1:4">
      <c r="A320" s="2"/>
      <c r="B320" s="2"/>
      <c r="C320" s="2"/>
      <c r="D320" s="2"/>
    </row>
    <row r="321" spans="1:4">
      <c r="A321" s="2"/>
      <c r="B321" s="2"/>
      <c r="C321" s="2"/>
      <c r="D321" s="2"/>
    </row>
    <row r="322" spans="1:4">
      <c r="A322" s="2"/>
      <c r="B322" s="2"/>
      <c r="C322" s="2"/>
      <c r="D322" s="2"/>
    </row>
    <row r="323" spans="1:4">
      <c r="A323" s="2"/>
      <c r="B323" s="2"/>
      <c r="C323" s="2"/>
      <c r="D323" s="2"/>
    </row>
    <row r="324" spans="1:4">
      <c r="A324" s="2"/>
      <c r="B324" s="2"/>
      <c r="C324" s="2"/>
      <c r="D324" s="2"/>
    </row>
    <row r="325" spans="1:4">
      <c r="A325" s="2"/>
      <c r="B325" s="2"/>
      <c r="C325" s="2"/>
      <c r="D325" s="2"/>
    </row>
    <row r="326" spans="1:4">
      <c r="A326" s="2"/>
      <c r="B326" s="2"/>
      <c r="C326" s="2"/>
      <c r="D326" s="2"/>
    </row>
    <row r="327" spans="1:4">
      <c r="A327" s="2"/>
      <c r="B327" s="2"/>
      <c r="C327" s="2"/>
      <c r="D327" s="2"/>
    </row>
    <row r="328" spans="1:4">
      <c r="A328" s="2"/>
      <c r="B328" s="2"/>
      <c r="C328" s="2"/>
      <c r="D328" s="2"/>
    </row>
    <row r="329" spans="1:4">
      <c r="A329" s="2"/>
      <c r="B329" s="2"/>
      <c r="C329" s="2"/>
      <c r="D329" s="2"/>
    </row>
    <row r="330" spans="1:4">
      <c r="A330" s="2"/>
      <c r="B330" s="2"/>
      <c r="C330" s="2"/>
      <c r="D330" s="2"/>
    </row>
    <row r="331" spans="1:4">
      <c r="A331" s="2"/>
      <c r="B331" s="2"/>
      <c r="C331" s="2"/>
      <c r="D331" s="2"/>
    </row>
    <row r="332" spans="1:4">
      <c r="A332" s="2"/>
      <c r="B332" s="2"/>
      <c r="C332" s="2"/>
      <c r="D332" s="2"/>
    </row>
    <row r="333" spans="1:4">
      <c r="A333" s="2"/>
      <c r="B333" s="2"/>
      <c r="C333" s="2"/>
      <c r="D333" s="2"/>
    </row>
    <row r="334" spans="1:4">
      <c r="A334" s="2"/>
      <c r="B334" s="2"/>
      <c r="C334" s="2"/>
      <c r="D334" s="2"/>
    </row>
    <row r="335" spans="1:4">
      <c r="A335" s="2"/>
      <c r="B335" s="2"/>
      <c r="C335" s="2"/>
      <c r="D335" s="2"/>
    </row>
    <row r="336" spans="1:4">
      <c r="A336" s="2"/>
      <c r="B336" s="2"/>
      <c r="C336" s="2"/>
      <c r="D336" s="2"/>
    </row>
    <row r="337" spans="1:4">
      <c r="A337" s="2"/>
      <c r="B337" s="2"/>
      <c r="C337" s="2"/>
      <c r="D337" s="2"/>
    </row>
    <row r="338" spans="1:4">
      <c r="A338" s="2"/>
      <c r="B338" s="2"/>
      <c r="C338" s="2"/>
      <c r="D338" s="2"/>
    </row>
    <row r="339" spans="1:4">
      <c r="A339" s="2"/>
      <c r="B339" s="2"/>
      <c r="C339" s="2"/>
      <c r="D339" s="2"/>
    </row>
    <row r="340" spans="1:4">
      <c r="A340" s="2"/>
      <c r="B340" s="2"/>
      <c r="C340" s="2"/>
      <c r="D340" s="2"/>
    </row>
    <row r="341" spans="1:4">
      <c r="A341" s="2"/>
      <c r="B341" s="2"/>
      <c r="C341" s="2"/>
      <c r="D341" s="2"/>
    </row>
    <row r="342" spans="1:4">
      <c r="A342" s="2"/>
      <c r="B342" s="2"/>
      <c r="C342" s="2"/>
      <c r="D342" s="2"/>
    </row>
    <row r="343" spans="1:4">
      <c r="A343" s="2"/>
      <c r="B343" s="2"/>
      <c r="C343" s="2"/>
      <c r="D343" s="2"/>
    </row>
    <row r="344" spans="1:4">
      <c r="A344" s="2"/>
      <c r="B344" s="2"/>
      <c r="C344" s="2"/>
      <c r="D344" s="2"/>
    </row>
    <row r="345" spans="1:4">
      <c r="A345" s="2"/>
      <c r="B345" s="2"/>
      <c r="C345" s="2"/>
      <c r="D345" s="2"/>
    </row>
    <row r="346" spans="1:4">
      <c r="A346" s="2"/>
      <c r="B346" s="2"/>
      <c r="C346" s="2"/>
      <c r="D346" s="2"/>
    </row>
    <row r="347" spans="1:4">
      <c r="A347" s="2"/>
      <c r="B347" s="2"/>
      <c r="C347" s="2"/>
      <c r="D347" s="2"/>
    </row>
    <row r="348" spans="1:4">
      <c r="A348" s="2"/>
      <c r="B348" s="2"/>
      <c r="C348" s="2"/>
      <c r="D348" s="2"/>
    </row>
    <row r="349" spans="1:4">
      <c r="A349" s="2"/>
      <c r="B349" s="2"/>
      <c r="C349" s="2"/>
      <c r="D349" s="2"/>
    </row>
    <row r="350" spans="1:4">
      <c r="A350" s="2"/>
      <c r="B350" s="2"/>
      <c r="C350" s="2"/>
      <c r="D350" s="2"/>
    </row>
    <row r="351" spans="1:4">
      <c r="A351" s="2"/>
      <c r="B351" s="2"/>
      <c r="C351" s="2"/>
      <c r="D351" s="2"/>
    </row>
    <row r="352" spans="1:4">
      <c r="A352" s="2"/>
      <c r="B352" s="2"/>
      <c r="C352" s="2"/>
      <c r="D352" s="2"/>
    </row>
    <row r="353" spans="1:4">
      <c r="A353" s="2"/>
      <c r="B353" s="2"/>
      <c r="C353" s="2"/>
      <c r="D353" s="2"/>
    </row>
    <row r="354" spans="1:4">
      <c r="A354" s="2"/>
      <c r="B354" s="2"/>
      <c r="C354" s="2"/>
      <c r="D354" s="2"/>
    </row>
    <row r="355" spans="1:4">
      <c r="A355" s="2"/>
      <c r="B355" s="2"/>
      <c r="C355" s="2"/>
      <c r="D355" s="2"/>
    </row>
    <row r="356" spans="1:4">
      <c r="A356" s="2"/>
      <c r="B356" s="2"/>
      <c r="C356" s="2"/>
      <c r="D356" s="2"/>
    </row>
    <row r="357" spans="1:4">
      <c r="A357" s="2"/>
      <c r="B357" s="2"/>
      <c r="C357" s="2"/>
      <c r="D357" s="2"/>
    </row>
    <row r="358" spans="1:4">
      <c r="A358" s="2"/>
      <c r="B358" s="2"/>
      <c r="C358" s="2"/>
      <c r="D358" s="2"/>
    </row>
    <row r="359" spans="1:4">
      <c r="A359" s="2"/>
      <c r="B359" s="2"/>
      <c r="C359" s="2"/>
      <c r="D359" s="2"/>
    </row>
    <row r="360" spans="1:4">
      <c r="A360" s="2"/>
      <c r="B360" s="2"/>
      <c r="C360" s="2"/>
      <c r="D360" s="2"/>
    </row>
    <row r="361" spans="1:4">
      <c r="A361" s="2"/>
      <c r="B361" s="2"/>
      <c r="C361" s="2"/>
      <c r="D361" s="2"/>
    </row>
    <row r="362" spans="1:4">
      <c r="A362" s="2"/>
      <c r="B362" s="2"/>
      <c r="C362" s="2"/>
      <c r="D362" s="2"/>
    </row>
    <row r="363" spans="1:4">
      <c r="A363" s="2"/>
      <c r="B363" s="2"/>
      <c r="C363" s="2"/>
      <c r="D363" s="2"/>
    </row>
    <row r="364" spans="1:4">
      <c r="A364" s="2"/>
      <c r="B364" s="2"/>
      <c r="C364" s="2"/>
      <c r="D364" s="2"/>
    </row>
    <row r="365" spans="1:4">
      <c r="A365" s="2"/>
      <c r="B365" s="2"/>
      <c r="C365" s="2"/>
      <c r="D365" s="2"/>
    </row>
    <row r="366" spans="1:4">
      <c r="A366" s="2"/>
      <c r="B366" s="2"/>
      <c r="C366" s="2"/>
      <c r="D366" s="2"/>
    </row>
    <row r="367" spans="1:4">
      <c r="A367" s="2"/>
      <c r="B367" s="2"/>
      <c r="C367" s="2"/>
      <c r="D367" s="2"/>
    </row>
    <row r="368" spans="1:4">
      <c r="A368" s="2"/>
      <c r="B368" s="2"/>
      <c r="C368" s="2"/>
      <c r="D368" s="2"/>
    </row>
    <row r="369" spans="1:4">
      <c r="A369" s="2"/>
      <c r="B369" s="2"/>
      <c r="C369" s="2"/>
      <c r="D369" s="2"/>
    </row>
    <row r="370" spans="1:4">
      <c r="A370" s="2"/>
      <c r="B370" s="2"/>
      <c r="C370" s="2"/>
      <c r="D370" s="2"/>
    </row>
    <row r="371" spans="1:4">
      <c r="A371" s="2"/>
      <c r="B371" s="2"/>
      <c r="C371" s="2"/>
      <c r="D371" s="2"/>
    </row>
    <row r="372" spans="1:4">
      <c r="A372" s="2"/>
      <c r="B372" s="2"/>
      <c r="C372" s="2"/>
      <c r="D372" s="2"/>
    </row>
    <row r="373" spans="1:4">
      <c r="A373" s="2"/>
      <c r="B373" s="2"/>
      <c r="C373" s="2"/>
      <c r="D373" s="2"/>
    </row>
    <row r="374" spans="1:4">
      <c r="A374" s="2"/>
      <c r="B374" s="2"/>
      <c r="C374" s="2"/>
      <c r="D374" s="2"/>
    </row>
    <row r="375" spans="1:4">
      <c r="A375" s="2"/>
      <c r="B375" s="2"/>
      <c r="C375" s="2"/>
      <c r="D375" s="2"/>
    </row>
    <row r="376" spans="1:4">
      <c r="A376" s="2"/>
      <c r="B376" s="2"/>
      <c r="C376" s="2"/>
      <c r="D376" s="2"/>
    </row>
    <row r="377" spans="1:4">
      <c r="A377" s="2"/>
      <c r="B377" s="2"/>
      <c r="C377" s="2"/>
      <c r="D377" s="2"/>
    </row>
    <row r="378" spans="1:4">
      <c r="A378" s="2"/>
      <c r="B378" s="2"/>
      <c r="C378" s="2"/>
      <c r="D378" s="2"/>
    </row>
    <row r="379" spans="1:4">
      <c r="A379" s="2"/>
      <c r="B379" s="2"/>
      <c r="C379" s="2"/>
      <c r="D379" s="2"/>
    </row>
    <row r="380" spans="1:4">
      <c r="A380" s="2"/>
      <c r="B380" s="2"/>
      <c r="C380" s="2"/>
      <c r="D380" s="2"/>
    </row>
    <row r="381" spans="1:4">
      <c r="A381" s="2"/>
      <c r="B381" s="2"/>
      <c r="C381" s="2"/>
      <c r="D381" s="2"/>
    </row>
    <row r="382" spans="1:4">
      <c r="A382" s="2"/>
      <c r="B382" s="2"/>
      <c r="C382" s="2"/>
      <c r="D382" s="2"/>
    </row>
    <row r="383" spans="1:4">
      <c r="A383" s="2"/>
      <c r="B383" s="2"/>
      <c r="C383" s="2"/>
      <c r="D383" s="2"/>
    </row>
    <row r="384" spans="1:4">
      <c r="A384" s="2"/>
      <c r="B384" s="2"/>
      <c r="C384" s="2"/>
      <c r="D384" s="2"/>
    </row>
    <row r="385" spans="1:4">
      <c r="A385" s="2"/>
      <c r="B385" s="2"/>
      <c r="C385" s="2"/>
      <c r="D385" s="2"/>
    </row>
    <row r="386" spans="1:4">
      <c r="A386" s="2"/>
      <c r="B386" s="2"/>
      <c r="C386" s="2"/>
      <c r="D386" s="2"/>
    </row>
    <row r="387" spans="1:4">
      <c r="A387" s="2"/>
      <c r="B387" s="2"/>
      <c r="C387" s="2"/>
      <c r="D387" s="2"/>
    </row>
    <row r="388" spans="1:4">
      <c r="A388" s="2"/>
      <c r="B388" s="2"/>
      <c r="C388" s="2"/>
      <c r="D388" s="2"/>
    </row>
    <row r="389" spans="1:4">
      <c r="A389" s="2"/>
      <c r="B389" s="2"/>
      <c r="C389" s="2"/>
      <c r="D389" s="2"/>
    </row>
    <row r="390" spans="1:4">
      <c r="A390" s="2"/>
      <c r="B390" s="2"/>
      <c r="C390" s="2"/>
      <c r="D390" s="2"/>
    </row>
    <row r="391" spans="1:4">
      <c r="A391" s="2"/>
      <c r="B391" s="2"/>
      <c r="C391" s="2"/>
      <c r="D391" s="2"/>
    </row>
    <row r="392" spans="1:4">
      <c r="A392" s="2"/>
      <c r="B392" s="2"/>
      <c r="C392" s="2"/>
      <c r="D392" s="2"/>
    </row>
    <row r="393" spans="1:4">
      <c r="A393" s="2"/>
      <c r="B393" s="2"/>
      <c r="C393" s="2"/>
      <c r="D393" s="2"/>
    </row>
    <row r="394" spans="1:4">
      <c r="A394" s="2"/>
      <c r="B394" s="2"/>
      <c r="C394" s="2"/>
      <c r="D394" s="2"/>
    </row>
    <row r="395" spans="1:4">
      <c r="A395" s="2"/>
      <c r="B395" s="2"/>
      <c r="C395" s="2"/>
      <c r="D395" s="2"/>
    </row>
    <row r="396" spans="1:4">
      <c r="A396" s="2"/>
      <c r="B396" s="2"/>
      <c r="C396" s="2"/>
      <c r="D396" s="2"/>
    </row>
    <row r="397" spans="1:4">
      <c r="A397" s="2"/>
      <c r="B397" s="2"/>
      <c r="C397" s="2"/>
      <c r="D397" s="2"/>
    </row>
    <row r="398" spans="1:4">
      <c r="A398" s="2"/>
      <c r="B398" s="2"/>
      <c r="C398" s="2"/>
      <c r="D398" s="2"/>
    </row>
    <row r="399" spans="1:4">
      <c r="A399" s="2"/>
      <c r="B399" s="2"/>
      <c r="C399" s="2"/>
      <c r="D399" s="2"/>
    </row>
    <row r="400" spans="1:4">
      <c r="A400" s="2"/>
      <c r="B400" s="2"/>
      <c r="C400" s="2"/>
      <c r="D400" s="2"/>
    </row>
    <row r="401" spans="1:4">
      <c r="A401" s="2"/>
      <c r="B401" s="2"/>
      <c r="C401" s="2"/>
      <c r="D401" s="2"/>
    </row>
    <row r="402" spans="1:4">
      <c r="A402" s="2"/>
      <c r="B402" s="2"/>
      <c r="C402" s="2"/>
      <c r="D402" s="2"/>
    </row>
    <row r="403" spans="1:4">
      <c r="A403" s="2"/>
      <c r="B403" s="2"/>
      <c r="C403" s="2"/>
      <c r="D403" s="2"/>
    </row>
    <row r="404" spans="1:4">
      <c r="A404" s="2"/>
      <c r="B404" s="2"/>
      <c r="C404" s="2"/>
      <c r="D404" s="2"/>
    </row>
    <row r="405" spans="1:4">
      <c r="A405" s="2"/>
      <c r="B405" s="2"/>
      <c r="C405" s="2"/>
      <c r="D405" s="2"/>
    </row>
    <row r="406" spans="1:4">
      <c r="A406" s="2"/>
      <c r="B406" s="2"/>
      <c r="C406" s="2"/>
      <c r="D406" s="2"/>
    </row>
    <row r="407" spans="1:4">
      <c r="A407" s="2"/>
      <c r="B407" s="2"/>
      <c r="C407" s="2"/>
      <c r="D407" s="2"/>
    </row>
    <row r="408" spans="1:4">
      <c r="A408" s="2"/>
      <c r="B408" s="2"/>
      <c r="C408" s="2"/>
      <c r="D408" s="2"/>
    </row>
    <row r="409" spans="1:4">
      <c r="A409" s="2"/>
      <c r="B409" s="2"/>
      <c r="C409" s="2"/>
      <c r="D409" s="2"/>
    </row>
    <row r="410" spans="1:4">
      <c r="A410" s="2"/>
      <c r="B410" s="2"/>
      <c r="C410" s="2"/>
      <c r="D410" s="2"/>
    </row>
    <row r="411" spans="1:4">
      <c r="A411" s="2"/>
      <c r="B411" s="2"/>
      <c r="C411" s="2"/>
      <c r="D411" s="2"/>
    </row>
    <row r="412" spans="1:4">
      <c r="A412" s="2"/>
      <c r="B412" s="2"/>
      <c r="C412" s="2"/>
      <c r="D412" s="2"/>
    </row>
    <row r="413" spans="1:4">
      <c r="A413" s="2"/>
      <c r="B413" s="2"/>
      <c r="C413" s="2"/>
      <c r="D413" s="2"/>
    </row>
    <row r="414" spans="1:4">
      <c r="A414" s="2"/>
      <c r="B414" s="2"/>
      <c r="C414" s="2"/>
      <c r="D414" s="2"/>
    </row>
    <row r="415" spans="1:4">
      <c r="A415" s="2"/>
      <c r="B415" s="2"/>
      <c r="C415" s="2"/>
      <c r="D415" s="2"/>
    </row>
    <row r="416" spans="1:4">
      <c r="A416" s="2"/>
      <c r="B416" s="2"/>
      <c r="C416" s="2"/>
      <c r="D416" s="2"/>
    </row>
    <row r="417" spans="1:4">
      <c r="A417" s="2"/>
      <c r="B417" s="2"/>
      <c r="C417" s="2"/>
      <c r="D417" s="2"/>
    </row>
    <row r="418" spans="1:4">
      <c r="A418" s="2"/>
      <c r="B418" s="2"/>
      <c r="C418" s="2"/>
      <c r="D418" s="2"/>
    </row>
    <row r="419" spans="1:4">
      <c r="A419" s="2"/>
      <c r="B419" s="2"/>
      <c r="C419" s="2"/>
      <c r="D419" s="2"/>
    </row>
    <row r="420" spans="1:4">
      <c r="A420" s="2"/>
      <c r="B420" s="2"/>
      <c r="C420" s="2"/>
      <c r="D420" s="2"/>
    </row>
    <row r="421" spans="1:4">
      <c r="A421" s="2"/>
      <c r="B421" s="2"/>
      <c r="C421" s="2"/>
      <c r="D421" s="2"/>
    </row>
    <row r="422" spans="1:4">
      <c r="A422" s="2"/>
      <c r="B422" s="2"/>
      <c r="C422" s="2"/>
      <c r="D422" s="2"/>
    </row>
    <row r="423" spans="1:4">
      <c r="A423" s="2"/>
      <c r="B423" s="2"/>
      <c r="C423" s="2"/>
      <c r="D423" s="2"/>
    </row>
    <row r="424" spans="1:4">
      <c r="A424" s="2"/>
      <c r="B424" s="2"/>
      <c r="C424" s="2"/>
      <c r="D424" s="2"/>
    </row>
    <row r="425" spans="1:4">
      <c r="A425" s="2"/>
      <c r="B425" s="2"/>
      <c r="C425" s="2"/>
      <c r="D425" s="2"/>
    </row>
    <row r="426" spans="1:4">
      <c r="A426" s="2"/>
      <c r="B426" s="2"/>
      <c r="C426" s="2"/>
      <c r="D426" s="2"/>
    </row>
    <row r="427" spans="1:4">
      <c r="A427" s="2"/>
      <c r="B427" s="2"/>
      <c r="C427" s="2"/>
      <c r="D427" s="2"/>
    </row>
    <row r="428" spans="1:4">
      <c r="A428" s="2"/>
      <c r="B428" s="2"/>
      <c r="C428" s="2"/>
      <c r="D428" s="2"/>
    </row>
    <row r="429" spans="1:4">
      <c r="A429" s="2"/>
      <c r="B429" s="2"/>
      <c r="C429" s="2"/>
      <c r="D429" s="2"/>
    </row>
    <row r="430" spans="1:4">
      <c r="A430" s="2"/>
      <c r="B430" s="2"/>
      <c r="C430" s="2"/>
      <c r="D430" s="2"/>
    </row>
    <row r="431" spans="1:4">
      <c r="A431" s="2"/>
      <c r="B431" s="2"/>
      <c r="C431" s="2"/>
      <c r="D431" s="2"/>
    </row>
    <row r="432" spans="1:4">
      <c r="A432" s="2"/>
      <c r="B432" s="2"/>
      <c r="C432" s="2"/>
      <c r="D432" s="2"/>
    </row>
    <row r="433" spans="1:4">
      <c r="A433" s="2"/>
      <c r="B433" s="2"/>
      <c r="C433" s="2"/>
      <c r="D433" s="2"/>
    </row>
    <row r="434" spans="1:4">
      <c r="A434" s="2"/>
      <c r="B434" s="2"/>
      <c r="C434" s="2"/>
      <c r="D434" s="2"/>
    </row>
    <row r="435" spans="1:4">
      <c r="A435" s="2"/>
      <c r="B435" s="2"/>
      <c r="C435" s="2"/>
      <c r="D435" s="2"/>
    </row>
    <row r="436" spans="1:4">
      <c r="A436" s="2"/>
      <c r="B436" s="2"/>
      <c r="C436" s="2"/>
      <c r="D436" s="2"/>
    </row>
    <row r="437" spans="1:4">
      <c r="A437" s="2"/>
      <c r="B437" s="2"/>
      <c r="C437" s="2"/>
      <c r="D437" s="2"/>
    </row>
    <row r="438" spans="1:4">
      <c r="A438" s="2"/>
      <c r="B438" s="2"/>
      <c r="C438" s="2"/>
      <c r="D438" s="2"/>
    </row>
    <row r="439" spans="1:4">
      <c r="A439" s="2"/>
      <c r="B439" s="2"/>
      <c r="C439" s="2"/>
      <c r="D439" s="2"/>
    </row>
    <row r="440" spans="1:4">
      <c r="A440" s="2"/>
      <c r="B440" s="2"/>
      <c r="C440" s="2"/>
      <c r="D440" s="2"/>
    </row>
    <row r="441" spans="1:4">
      <c r="A441" s="2"/>
      <c r="B441" s="2"/>
      <c r="C441" s="2"/>
      <c r="D441" s="2"/>
    </row>
    <row r="442" spans="1:4">
      <c r="A442" s="2"/>
      <c r="B442" s="2"/>
      <c r="C442" s="2"/>
      <c r="D442" s="2"/>
    </row>
    <row r="443" spans="1:4">
      <c r="A443" s="2"/>
      <c r="B443" s="2"/>
      <c r="C443" s="2"/>
      <c r="D443" s="2"/>
    </row>
    <row r="444" spans="1:4">
      <c r="A444" s="2"/>
      <c r="B444" s="2"/>
      <c r="C444" s="2"/>
      <c r="D444" s="2"/>
    </row>
    <row r="445" spans="1:4">
      <c r="A445" s="2"/>
      <c r="B445" s="2"/>
      <c r="C445" s="2"/>
      <c r="D445" s="2"/>
    </row>
    <row r="446" spans="1:4">
      <c r="A446" s="2"/>
      <c r="B446" s="2"/>
      <c r="C446" s="2"/>
      <c r="D446" s="2"/>
    </row>
    <row r="447" spans="1:4">
      <c r="A447" s="2"/>
      <c r="B447" s="2"/>
      <c r="C447" s="2"/>
      <c r="D447" s="2"/>
    </row>
    <row r="448" spans="1:4">
      <c r="A448" s="2"/>
      <c r="B448" s="2"/>
      <c r="C448" s="2"/>
      <c r="D448" s="2"/>
    </row>
    <row r="449" spans="1:4">
      <c r="A449" s="2"/>
      <c r="B449" s="2"/>
      <c r="C449" s="2"/>
      <c r="D449" s="2"/>
    </row>
    <row r="450" spans="1:4">
      <c r="A450" s="2"/>
      <c r="B450" s="2"/>
      <c r="C450" s="2"/>
      <c r="D450" s="2"/>
    </row>
    <row r="451" spans="1:4">
      <c r="A451" s="2"/>
      <c r="B451" s="2"/>
      <c r="C451" s="2"/>
      <c r="D451" s="2"/>
    </row>
    <row r="452" spans="1:4">
      <c r="A452" s="2"/>
      <c r="B452" s="2"/>
      <c r="C452" s="2"/>
      <c r="D452" s="2"/>
    </row>
    <row r="453" spans="1:4">
      <c r="A453" s="2"/>
      <c r="B453" s="2"/>
      <c r="C453" s="2"/>
      <c r="D453" s="2"/>
    </row>
    <row r="454" spans="1:4">
      <c r="A454" s="2"/>
      <c r="B454" s="2"/>
      <c r="C454" s="2"/>
      <c r="D454" s="2"/>
    </row>
    <row r="455" spans="1:4">
      <c r="A455" s="2"/>
      <c r="B455" s="2"/>
      <c r="C455" s="2"/>
      <c r="D455" s="2"/>
    </row>
    <row r="456" spans="1:4">
      <c r="A456" s="2"/>
      <c r="B456" s="2"/>
      <c r="C456" s="2"/>
      <c r="D456" s="2"/>
    </row>
    <row r="457" spans="1:4">
      <c r="A457" s="2"/>
      <c r="B457" s="2"/>
      <c r="C457" s="2"/>
      <c r="D457" s="2"/>
    </row>
    <row r="458" spans="1:4">
      <c r="A458" s="2"/>
      <c r="B458" s="2"/>
      <c r="C458" s="2"/>
      <c r="D458" s="2"/>
    </row>
    <row r="459" spans="1:4">
      <c r="A459" s="2"/>
      <c r="B459" s="2"/>
      <c r="C459" s="2"/>
      <c r="D459" s="2"/>
    </row>
    <row r="460" spans="1:4">
      <c r="A460" s="2"/>
      <c r="B460" s="2"/>
      <c r="C460" s="2"/>
      <c r="D460" s="2"/>
    </row>
    <row r="461" spans="1:4">
      <c r="A461" s="2"/>
      <c r="B461" s="2"/>
      <c r="C461" s="2"/>
      <c r="D461" s="2"/>
    </row>
    <row r="462" spans="1:4">
      <c r="A462" s="2"/>
      <c r="B462" s="2"/>
      <c r="C462" s="2"/>
      <c r="D462" s="2"/>
    </row>
    <row r="463" spans="1:4">
      <c r="A463" s="2"/>
      <c r="B463" s="2"/>
      <c r="C463" s="2"/>
      <c r="D463" s="2"/>
    </row>
    <row r="464" spans="1:4">
      <c r="A464" s="2"/>
      <c r="B464" s="2"/>
      <c r="C464" s="2"/>
      <c r="D464" s="2"/>
    </row>
    <row r="465" spans="1:4">
      <c r="A465" s="2"/>
      <c r="B465" s="2"/>
      <c r="C465" s="2"/>
      <c r="D465" s="2"/>
    </row>
    <row r="466" spans="1:4">
      <c r="A466" s="2"/>
      <c r="B466" s="2"/>
      <c r="C466" s="2"/>
      <c r="D466" s="2"/>
    </row>
    <row r="467" spans="1:4">
      <c r="A467" s="2"/>
      <c r="B467" s="2"/>
      <c r="C467" s="2"/>
      <c r="D467" s="2"/>
    </row>
    <row r="468" spans="1:4">
      <c r="A468" s="2"/>
      <c r="B468" s="2"/>
      <c r="C468" s="2"/>
      <c r="D468" s="2"/>
    </row>
    <row r="469" spans="1:4">
      <c r="A469" s="2"/>
      <c r="B469" s="2"/>
      <c r="C469" s="2"/>
      <c r="D469" s="2"/>
    </row>
    <row r="470" spans="1:4">
      <c r="A470" s="2"/>
      <c r="B470" s="2"/>
      <c r="C470" s="2"/>
      <c r="D470" s="2"/>
    </row>
    <row r="471" spans="1:4">
      <c r="A471" s="2"/>
      <c r="B471" s="2"/>
      <c r="C471" s="2"/>
      <c r="D471" s="2"/>
    </row>
    <row r="472" spans="1:4">
      <c r="A472" s="2"/>
      <c r="B472" s="2"/>
      <c r="C472" s="2"/>
      <c r="D472" s="2"/>
    </row>
    <row r="473" spans="1:4">
      <c r="A473" s="2"/>
      <c r="B473" s="2"/>
      <c r="C473" s="2"/>
      <c r="D473" s="2"/>
    </row>
    <row r="474" spans="1:4">
      <c r="A474" s="2"/>
      <c r="B474" s="2"/>
      <c r="C474" s="2"/>
      <c r="D474" s="2"/>
    </row>
    <row r="475" spans="1:4">
      <c r="A475" s="2"/>
      <c r="B475" s="2"/>
      <c r="C475" s="2"/>
      <c r="D475" s="2"/>
    </row>
    <row r="476" spans="1:4">
      <c r="A476" s="2"/>
      <c r="B476" s="2"/>
      <c r="C476" s="2"/>
      <c r="D476" s="2"/>
    </row>
    <row r="477" spans="1:4">
      <c r="A477" s="2"/>
      <c r="B477" s="2"/>
      <c r="C477" s="2"/>
      <c r="D477" s="2"/>
    </row>
    <row r="478" spans="1:4">
      <c r="A478" s="2"/>
      <c r="B478" s="2"/>
      <c r="C478" s="2"/>
      <c r="D478" s="2"/>
    </row>
    <row r="479" spans="1:4">
      <c r="A479" s="2"/>
      <c r="B479" s="2"/>
      <c r="C479" s="2"/>
      <c r="D479" s="2"/>
    </row>
    <row r="480" spans="1:4">
      <c r="A480" s="2"/>
      <c r="B480" s="2"/>
      <c r="C480" s="2"/>
      <c r="D480" s="2"/>
    </row>
    <row r="481" spans="1:4">
      <c r="A481" s="2"/>
      <c r="B481" s="2"/>
      <c r="C481" s="2"/>
      <c r="D481" s="2"/>
    </row>
    <row r="482" spans="1:4">
      <c r="A482" s="2"/>
      <c r="B482" s="2"/>
      <c r="C482" s="2"/>
      <c r="D482" s="2"/>
    </row>
    <row r="483" spans="1:4">
      <c r="A483" s="2"/>
      <c r="B483" s="2"/>
      <c r="C483" s="2"/>
      <c r="D483" s="2"/>
    </row>
    <row r="484" spans="1:4">
      <c r="A484" s="2"/>
      <c r="B484" s="2"/>
      <c r="C484" s="2"/>
      <c r="D484" s="2"/>
    </row>
    <row r="485" spans="1:4">
      <c r="A485" s="2"/>
      <c r="B485" s="2"/>
      <c r="C485" s="2"/>
      <c r="D485" s="2"/>
    </row>
    <row r="486" spans="1:4">
      <c r="A486" s="2"/>
      <c r="B486" s="2"/>
      <c r="C486" s="2"/>
      <c r="D486" s="2"/>
    </row>
    <row r="487" spans="1:4">
      <c r="A487" s="2"/>
      <c r="B487" s="2"/>
      <c r="C487" s="2"/>
      <c r="D487" s="2"/>
    </row>
    <row r="488" spans="1:4">
      <c r="A488" s="2"/>
      <c r="B488" s="2"/>
      <c r="C488" s="2"/>
      <c r="D488" s="2"/>
    </row>
    <row r="489" spans="1:4">
      <c r="A489" s="2"/>
      <c r="B489" s="2"/>
      <c r="C489" s="2"/>
      <c r="D489" s="2"/>
    </row>
    <row r="490" spans="1:4">
      <c r="A490" s="2"/>
      <c r="B490" s="2"/>
      <c r="C490" s="2"/>
      <c r="D490" s="2"/>
    </row>
    <row r="491" spans="1:4">
      <c r="A491" s="2"/>
      <c r="B491" s="2"/>
      <c r="C491" s="2"/>
      <c r="D491" s="2"/>
    </row>
    <row r="492" spans="1:4">
      <c r="A492" s="2"/>
      <c r="B492" s="2"/>
      <c r="C492" s="2"/>
      <c r="D492" s="2"/>
    </row>
    <row r="493" spans="1:4">
      <c r="A493" s="2"/>
      <c r="B493" s="2"/>
      <c r="C493" s="2"/>
      <c r="D493" s="2"/>
    </row>
    <row r="494" spans="1:4">
      <c r="A494" s="2"/>
      <c r="B494" s="2"/>
      <c r="C494" s="2"/>
      <c r="D494" s="2"/>
    </row>
    <row r="495" spans="1:4">
      <c r="A495" s="2"/>
      <c r="B495" s="2"/>
      <c r="C495" s="2"/>
      <c r="D495" s="2"/>
    </row>
    <row r="496" spans="1:4">
      <c r="A496" s="2"/>
      <c r="B496" s="2"/>
      <c r="C496" s="2"/>
      <c r="D496" s="2"/>
    </row>
    <row r="497" spans="1:4">
      <c r="A497" s="2"/>
      <c r="B497" s="2"/>
      <c r="C497" s="2"/>
      <c r="D497" s="2"/>
    </row>
    <row r="498" spans="1:4">
      <c r="A498" s="2"/>
      <c r="B498" s="2"/>
      <c r="C498" s="2"/>
      <c r="D498" s="2"/>
    </row>
    <row r="499" spans="1:4">
      <c r="A499" s="2"/>
      <c r="B499" s="2"/>
      <c r="C499" s="2"/>
      <c r="D499" s="2"/>
    </row>
    <row r="500" spans="1:4">
      <c r="A500" s="2"/>
      <c r="B500" s="2"/>
      <c r="C500" s="2"/>
      <c r="D500" s="2"/>
    </row>
    <row r="501" spans="1:4">
      <c r="A501" s="2"/>
      <c r="B501" s="2"/>
      <c r="C501" s="2"/>
      <c r="D501" s="2"/>
    </row>
    <row r="502" spans="1:4">
      <c r="A502" s="2"/>
      <c r="B502" s="2"/>
      <c r="C502" s="2"/>
      <c r="D502" s="2"/>
    </row>
    <row r="503" spans="1:4">
      <c r="A503" s="2"/>
      <c r="B503" s="2"/>
      <c r="C503" s="2"/>
      <c r="D503" s="2"/>
    </row>
    <row r="504" spans="1:4">
      <c r="A504" s="2"/>
      <c r="B504" s="2"/>
      <c r="C504" s="2"/>
      <c r="D504" s="2"/>
    </row>
    <row r="505" spans="1:4">
      <c r="A505" s="2"/>
      <c r="B505" s="2"/>
      <c r="C505" s="2"/>
      <c r="D505" s="2"/>
    </row>
    <row r="506" spans="1:4">
      <c r="A506" s="2"/>
      <c r="B506" s="2"/>
      <c r="C506" s="2"/>
      <c r="D506" s="2"/>
    </row>
    <row r="507" spans="1:4">
      <c r="A507" s="2"/>
      <c r="B507" s="2"/>
      <c r="C507" s="2"/>
      <c r="D507" s="2"/>
    </row>
    <row r="508" spans="1:4">
      <c r="A508" s="2"/>
      <c r="B508" s="2"/>
      <c r="C508" s="2"/>
      <c r="D508" s="2"/>
    </row>
    <row r="509" spans="1:4">
      <c r="A509" s="2"/>
      <c r="B509" s="2"/>
      <c r="C509" s="2"/>
      <c r="D509" s="2"/>
    </row>
    <row r="510" spans="1:4">
      <c r="A510" s="2"/>
      <c r="B510" s="2"/>
      <c r="C510" s="2"/>
      <c r="D510" s="2"/>
    </row>
    <row r="511" spans="1:4">
      <c r="A511" s="2"/>
      <c r="B511" s="2"/>
      <c r="C511" s="2"/>
      <c r="D511" s="2"/>
    </row>
    <row r="512" spans="1:4">
      <c r="A512" s="2"/>
      <c r="B512" s="2"/>
      <c r="C512" s="2"/>
      <c r="D512" s="2"/>
    </row>
    <row r="513" spans="1:4">
      <c r="A513" s="2"/>
      <c r="B513" s="2"/>
      <c r="C513" s="2"/>
      <c r="D513" s="2"/>
    </row>
    <row r="514" spans="1:4">
      <c r="A514" s="2"/>
      <c r="B514" s="2"/>
      <c r="C514" s="2"/>
      <c r="D514" s="2"/>
    </row>
    <row r="515" spans="1:4">
      <c r="A515" s="2"/>
      <c r="B515" s="2"/>
      <c r="C515" s="2"/>
      <c r="D515" s="2"/>
    </row>
    <row r="516" spans="1:4">
      <c r="A516" s="2"/>
      <c r="B516" s="2"/>
      <c r="C516" s="2"/>
      <c r="D516" s="2"/>
    </row>
    <row r="517" spans="1:4">
      <c r="A517" s="2"/>
      <c r="B517" s="2"/>
      <c r="C517" s="2"/>
      <c r="D517" s="2"/>
    </row>
    <row r="518" spans="1:4">
      <c r="A518" s="2"/>
      <c r="B518" s="2"/>
      <c r="C518" s="2"/>
      <c r="D518" s="2"/>
    </row>
    <row r="519" spans="1:4">
      <c r="A519" s="2"/>
      <c r="B519" s="2"/>
      <c r="C519" s="2"/>
      <c r="D519" s="2"/>
    </row>
    <row r="520" spans="1:4">
      <c r="A520" s="2"/>
      <c r="B520" s="2"/>
      <c r="C520" s="2"/>
      <c r="D520" s="2"/>
    </row>
    <row r="521" spans="1:4">
      <c r="A521" s="2"/>
      <c r="B521" s="2"/>
      <c r="C521" s="2"/>
      <c r="D521" s="2"/>
    </row>
    <row r="522" spans="1:4">
      <c r="A522" s="2"/>
      <c r="B522" s="2"/>
      <c r="C522" s="2"/>
      <c r="D522" s="2"/>
    </row>
    <row r="523" spans="1:4">
      <c r="A523" s="2"/>
      <c r="B523" s="2"/>
      <c r="C523" s="2"/>
      <c r="D523" s="2"/>
    </row>
    <row r="524" spans="1:4">
      <c r="A524" s="2"/>
      <c r="B524" s="2"/>
      <c r="C524" s="2"/>
      <c r="D524" s="2"/>
    </row>
    <row r="525" spans="1:4">
      <c r="A525" s="2"/>
      <c r="B525" s="2"/>
      <c r="C525" s="2"/>
      <c r="D525" s="2"/>
    </row>
    <row r="526" spans="1:4">
      <c r="A526" s="2"/>
      <c r="B526" s="2"/>
      <c r="C526" s="2"/>
      <c r="D526" s="2"/>
    </row>
    <row r="527" spans="1:4">
      <c r="A527" s="2"/>
      <c r="B527" s="2"/>
      <c r="C527" s="2"/>
      <c r="D527" s="2"/>
    </row>
    <row r="528" spans="1:4">
      <c r="A528" s="2"/>
      <c r="B528" s="2"/>
      <c r="C528" s="2"/>
      <c r="D528" s="2"/>
    </row>
    <row r="529" spans="1:4">
      <c r="A529" s="2"/>
      <c r="B529" s="2"/>
      <c r="C529" s="2"/>
      <c r="D529" s="2"/>
    </row>
    <row r="530" spans="1:4">
      <c r="A530" s="2"/>
      <c r="B530" s="2"/>
      <c r="C530" s="2"/>
      <c r="D530" s="2"/>
    </row>
    <row r="531" spans="1:4">
      <c r="A531" s="2"/>
      <c r="B531" s="2"/>
      <c r="C531" s="2"/>
      <c r="D531" s="2"/>
    </row>
    <row r="532" spans="1:4">
      <c r="A532" s="2"/>
      <c r="B532" s="2"/>
      <c r="C532" s="2"/>
      <c r="D532" s="2"/>
    </row>
    <row r="533" spans="1:4">
      <c r="A533" s="2"/>
      <c r="B533" s="2"/>
      <c r="C533" s="2"/>
      <c r="D533" s="2"/>
    </row>
    <row r="534" spans="1:4">
      <c r="A534" s="2"/>
      <c r="B534" s="2"/>
      <c r="C534" s="2"/>
      <c r="D534" s="2"/>
    </row>
    <row r="535" spans="1:4">
      <c r="A535" s="2"/>
      <c r="B535" s="2"/>
      <c r="C535" s="2"/>
      <c r="D535" s="2"/>
    </row>
    <row r="536" spans="1:4">
      <c r="A536" s="2"/>
      <c r="B536" s="2"/>
      <c r="C536" s="2"/>
      <c r="D536" s="2"/>
    </row>
    <row r="537" spans="1:4">
      <c r="A537" s="2"/>
      <c r="B537" s="2"/>
      <c r="C537" s="2"/>
      <c r="D537" s="2"/>
    </row>
    <row r="538" spans="1:4">
      <c r="A538" s="2"/>
      <c r="B538" s="2"/>
      <c r="C538" s="2"/>
      <c r="D538" s="2"/>
    </row>
    <row r="539" spans="1:4">
      <c r="A539" s="2"/>
      <c r="B539" s="2"/>
      <c r="C539" s="2"/>
      <c r="D539" s="2"/>
    </row>
    <row r="540" spans="1:4">
      <c r="A540" s="2"/>
      <c r="B540" s="2"/>
      <c r="C540" s="2"/>
      <c r="D540" s="2"/>
    </row>
    <row r="541" spans="1:4">
      <c r="A541" s="2"/>
      <c r="B541" s="2"/>
      <c r="C541" s="2"/>
      <c r="D541" s="2"/>
    </row>
    <row r="542" spans="1:4">
      <c r="A542" s="2"/>
      <c r="B542" s="2"/>
      <c r="C542" s="2"/>
      <c r="D542" s="2"/>
    </row>
    <row r="543" spans="1:4">
      <c r="A543" s="2"/>
      <c r="B543" s="2"/>
      <c r="C543" s="2"/>
      <c r="D543" s="2"/>
    </row>
    <row r="544" spans="1:4">
      <c r="A544" s="2"/>
      <c r="B544" s="2"/>
      <c r="C544" s="2"/>
      <c r="D544" s="2"/>
    </row>
    <row r="545" spans="1:4">
      <c r="A545" s="2"/>
      <c r="B545" s="2"/>
      <c r="C545" s="2"/>
      <c r="D545" s="2"/>
    </row>
    <row r="546" spans="1:4">
      <c r="A546" s="2"/>
      <c r="B546" s="2"/>
      <c r="C546" s="2"/>
      <c r="D546" s="2"/>
    </row>
    <row r="547" spans="1:4">
      <c r="A547" s="2"/>
      <c r="B547" s="2"/>
      <c r="C547" s="2"/>
      <c r="D547" s="2"/>
    </row>
    <row r="548" spans="1:4">
      <c r="A548" s="2"/>
      <c r="B548" s="2"/>
      <c r="C548" s="2"/>
      <c r="D548" s="2"/>
    </row>
    <row r="549" spans="1:4">
      <c r="A549" s="2"/>
      <c r="B549" s="2"/>
      <c r="C549" s="2"/>
      <c r="D549" s="2"/>
    </row>
    <row r="550" spans="1:4">
      <c r="A550" s="2"/>
      <c r="B550" s="2"/>
      <c r="C550" s="2"/>
      <c r="D550" s="2"/>
    </row>
    <row r="551" spans="1:4">
      <c r="A551" s="2"/>
      <c r="B551" s="2"/>
      <c r="C551" s="2"/>
      <c r="D551" s="2"/>
    </row>
    <row r="552" spans="1:4">
      <c r="A552" s="2"/>
      <c r="B552" s="2"/>
      <c r="C552" s="2"/>
      <c r="D552" s="2"/>
    </row>
    <row r="553" spans="1:4">
      <c r="A553" s="2"/>
      <c r="B553" s="2"/>
      <c r="C553" s="2"/>
      <c r="D553" s="2"/>
    </row>
    <row r="554" spans="1:4">
      <c r="A554" s="2"/>
      <c r="B554" s="2"/>
      <c r="C554" s="2"/>
      <c r="D554" s="2"/>
    </row>
    <row r="555" spans="1:4">
      <c r="A555" s="2"/>
      <c r="B555" s="2"/>
      <c r="C555" s="2"/>
      <c r="D555" s="2"/>
    </row>
    <row r="556" spans="1:4">
      <c r="A556" s="2"/>
      <c r="B556" s="2"/>
      <c r="C556" s="2"/>
      <c r="D556" s="2"/>
    </row>
    <row r="557" spans="1:4">
      <c r="A557" s="2"/>
      <c r="B557" s="2"/>
      <c r="C557" s="2"/>
      <c r="D557" s="2"/>
    </row>
    <row r="558" spans="1:4">
      <c r="A558" s="2"/>
      <c r="B558" s="2"/>
      <c r="C558" s="2"/>
      <c r="D558" s="2"/>
    </row>
    <row r="559" spans="1:4">
      <c r="A559" s="2"/>
      <c r="B559" s="2"/>
      <c r="C559" s="2"/>
      <c r="D559" s="2"/>
    </row>
    <row r="560" spans="1:4">
      <c r="A560" s="2"/>
      <c r="B560" s="2"/>
      <c r="C560" s="2"/>
      <c r="D560" s="2"/>
    </row>
    <row r="561" spans="1:4">
      <c r="A561" s="2"/>
      <c r="B561" s="2"/>
      <c r="C561" s="2"/>
      <c r="D561" s="2"/>
    </row>
    <row r="562" spans="1:4">
      <c r="A562" s="2"/>
      <c r="B562" s="2"/>
      <c r="C562" s="2"/>
      <c r="D562" s="2"/>
    </row>
    <row r="563" spans="1:4">
      <c r="A563" s="2"/>
      <c r="B563" s="2"/>
      <c r="C563" s="2"/>
      <c r="D563" s="2"/>
    </row>
    <row r="564" spans="1:4">
      <c r="A564" s="2"/>
      <c r="B564" s="2"/>
      <c r="C564" s="2"/>
      <c r="D564" s="2"/>
    </row>
    <row r="565" spans="1:4">
      <c r="A565" s="2"/>
      <c r="B565" s="2"/>
      <c r="C565" s="2"/>
      <c r="D565" s="2"/>
    </row>
    <row r="566" spans="1:4">
      <c r="A566" s="2"/>
      <c r="B566" s="2"/>
      <c r="C566" s="2"/>
      <c r="D566" s="2"/>
    </row>
    <row r="567" spans="1:4">
      <c r="A567" s="2"/>
      <c r="B567" s="2"/>
      <c r="C567" s="2"/>
      <c r="D567" s="2"/>
    </row>
    <row r="568" spans="1:4">
      <c r="A568" s="2"/>
      <c r="B568" s="2"/>
      <c r="C568" s="2"/>
      <c r="D568" s="2"/>
    </row>
    <row r="569" spans="1:4">
      <c r="A569" s="2"/>
      <c r="B569" s="2"/>
      <c r="C569" s="2"/>
      <c r="D569" s="2"/>
    </row>
    <row r="570" spans="1:4">
      <c r="A570" s="2"/>
      <c r="B570" s="2"/>
      <c r="C570" s="2"/>
      <c r="D570" s="2"/>
    </row>
    <row r="571" spans="1:4">
      <c r="A571" s="2"/>
      <c r="B571" s="2"/>
      <c r="C571" s="2"/>
      <c r="D571" s="2"/>
    </row>
    <row r="572" spans="1:4">
      <c r="A572" s="2"/>
      <c r="B572" s="2"/>
      <c r="C572" s="2"/>
      <c r="D572" s="2"/>
    </row>
    <row r="573" spans="1:4">
      <c r="A573" s="2"/>
      <c r="B573" s="2"/>
      <c r="C573" s="2"/>
      <c r="D573" s="2"/>
    </row>
    <row r="574" spans="1:4">
      <c r="A574" s="2"/>
      <c r="B574" s="2"/>
      <c r="C574" s="2"/>
      <c r="D574" s="2"/>
    </row>
    <row r="575" spans="1:4">
      <c r="A575" s="2"/>
      <c r="B575" s="2"/>
      <c r="C575" s="2"/>
      <c r="D575" s="2"/>
    </row>
    <row r="576" spans="1:4">
      <c r="A576" s="2"/>
      <c r="B576" s="2"/>
      <c r="C576" s="2"/>
      <c r="D576" s="2"/>
    </row>
    <row r="577" spans="1:4">
      <c r="A577" s="2"/>
      <c r="B577" s="2"/>
      <c r="C577" s="2"/>
      <c r="D577" s="2"/>
    </row>
    <row r="578" spans="1:4">
      <c r="A578" s="2"/>
      <c r="B578" s="2"/>
      <c r="C578" s="2"/>
      <c r="D578" s="2"/>
    </row>
    <row r="579" spans="1:4">
      <c r="A579" s="2"/>
      <c r="B579" s="2"/>
      <c r="C579" s="2"/>
      <c r="D579" s="2"/>
    </row>
    <row r="580" spans="1:4">
      <c r="A580" s="2"/>
      <c r="B580" s="2"/>
      <c r="C580" s="2"/>
      <c r="D580" s="2"/>
    </row>
    <row r="581" spans="1:4">
      <c r="A581" s="2"/>
      <c r="B581" s="2"/>
      <c r="C581" s="2"/>
      <c r="D581" s="2"/>
    </row>
    <row r="582" spans="1:4">
      <c r="A582" s="2"/>
      <c r="B582" s="2"/>
      <c r="C582" s="2"/>
      <c r="D582" s="2"/>
    </row>
    <row r="583" spans="1:4">
      <c r="A583" s="2"/>
      <c r="B583" s="2"/>
      <c r="C583" s="2"/>
      <c r="D583" s="2"/>
    </row>
    <row r="584" spans="1:4">
      <c r="A584" s="2"/>
      <c r="B584" s="2"/>
      <c r="C584" s="2"/>
      <c r="D584" s="2"/>
    </row>
    <row r="585" spans="1:4">
      <c r="A585" s="2"/>
      <c r="B585" s="2"/>
      <c r="C585" s="2"/>
      <c r="D585" s="2"/>
    </row>
    <row r="586" spans="1:4">
      <c r="A586" s="2"/>
      <c r="B586" s="2"/>
      <c r="C586" s="2"/>
      <c r="D586" s="2"/>
    </row>
    <row r="587" spans="1:4">
      <c r="A587" s="2"/>
      <c r="B587" s="2"/>
      <c r="C587" s="2"/>
      <c r="D587" s="2"/>
    </row>
    <row r="588" spans="1:4">
      <c r="A588" s="2"/>
      <c r="B588" s="2"/>
      <c r="C588" s="2"/>
      <c r="D588" s="2"/>
    </row>
    <row r="589" spans="1:4">
      <c r="A589" s="2"/>
      <c r="B589" s="2"/>
      <c r="C589" s="2"/>
      <c r="D589" s="2"/>
    </row>
    <row r="590" spans="1:4">
      <c r="A590" s="2"/>
      <c r="B590" s="2"/>
      <c r="C590" s="2"/>
      <c r="D590" s="2"/>
    </row>
    <row r="591" spans="1:4">
      <c r="A591" s="2"/>
      <c r="B591" s="2"/>
      <c r="C591" s="2"/>
      <c r="D591" s="2"/>
    </row>
    <row r="592" spans="1:4">
      <c r="A592" s="2"/>
      <c r="B592" s="2"/>
      <c r="C592" s="2"/>
      <c r="D592" s="2"/>
    </row>
    <row r="593" spans="1:4">
      <c r="A593" s="2"/>
      <c r="B593" s="2"/>
      <c r="C593" s="2"/>
      <c r="D593" s="2"/>
    </row>
    <row r="594" spans="1:4">
      <c r="A594" s="2"/>
      <c r="B594" s="2"/>
      <c r="C594" s="2"/>
      <c r="D594" s="2"/>
    </row>
    <row r="595" spans="1:4">
      <c r="A595" s="2"/>
      <c r="B595" s="2"/>
      <c r="C595" s="2"/>
      <c r="D595" s="2"/>
    </row>
    <row r="596" spans="1:4">
      <c r="A596" s="2"/>
      <c r="B596" s="2"/>
      <c r="C596" s="2"/>
      <c r="D596" s="2"/>
    </row>
    <row r="597" spans="1:4">
      <c r="A597" s="2"/>
      <c r="B597" s="2"/>
      <c r="C597" s="2"/>
      <c r="D597" s="2"/>
    </row>
    <row r="598" spans="1:4">
      <c r="A598" s="2"/>
      <c r="B598" s="2"/>
      <c r="C598" s="2"/>
      <c r="D598" s="2"/>
    </row>
    <row r="599" spans="1:4">
      <c r="A599" s="2"/>
      <c r="B599" s="2"/>
      <c r="C599" s="2"/>
      <c r="D599" s="2"/>
    </row>
    <row r="600" spans="1:4">
      <c r="A600" s="2"/>
      <c r="B600" s="2"/>
      <c r="C600" s="2"/>
      <c r="D600" s="2"/>
    </row>
    <row r="601" spans="1:4">
      <c r="A601" s="2"/>
      <c r="B601" s="2"/>
      <c r="C601" s="2"/>
      <c r="D601" s="2"/>
    </row>
    <row r="602" spans="1:4">
      <c r="A602" s="2"/>
      <c r="B602" s="2"/>
      <c r="C602" s="2"/>
      <c r="D602" s="2"/>
    </row>
    <row r="603" spans="1:4">
      <c r="A603" s="2"/>
      <c r="B603" s="2"/>
      <c r="C603" s="2"/>
      <c r="D603" s="2"/>
    </row>
    <row r="604" spans="1:4">
      <c r="A604" s="2"/>
      <c r="B604" s="2"/>
      <c r="C604" s="2"/>
      <c r="D604" s="2"/>
    </row>
    <row r="605" spans="1:4">
      <c r="A605" s="2"/>
      <c r="B605" s="2"/>
      <c r="C605" s="2"/>
      <c r="D605" s="2"/>
    </row>
    <row r="606" spans="1:4">
      <c r="A606" s="2"/>
      <c r="B606" s="2"/>
      <c r="C606" s="2"/>
      <c r="D606" s="2"/>
    </row>
    <row r="607" spans="1:4">
      <c r="A607" s="2"/>
      <c r="B607" s="2"/>
      <c r="C607" s="2"/>
      <c r="D607" s="2"/>
    </row>
    <row r="608" spans="1:4">
      <c r="A608" s="2"/>
      <c r="B608" s="2"/>
      <c r="C608" s="2"/>
      <c r="D608" s="2"/>
    </row>
    <row r="609" spans="1:4">
      <c r="A609" s="2"/>
      <c r="B609" s="2"/>
      <c r="C609" s="2"/>
      <c r="D609" s="2"/>
    </row>
    <row r="610" spans="1:4">
      <c r="A610" s="2"/>
      <c r="B610" s="2"/>
      <c r="C610" s="2"/>
      <c r="D610" s="2"/>
    </row>
    <row r="611" spans="1:4">
      <c r="A611" s="2"/>
      <c r="B611" s="2"/>
      <c r="C611" s="2"/>
      <c r="D611" s="2"/>
    </row>
    <row r="612" spans="1:4">
      <c r="A612" s="2"/>
      <c r="B612" s="2"/>
      <c r="C612" s="2"/>
      <c r="D612" s="2"/>
    </row>
    <row r="613" spans="1:4">
      <c r="A613" s="2"/>
      <c r="B613" s="2"/>
      <c r="C613" s="2"/>
      <c r="D613" s="2"/>
    </row>
    <row r="614" spans="1:4">
      <c r="A614" s="2"/>
      <c r="B614" s="2"/>
      <c r="C614" s="2"/>
      <c r="D614" s="2"/>
    </row>
    <row r="615" spans="1:4">
      <c r="A615" s="2"/>
      <c r="B615" s="2"/>
      <c r="C615" s="2"/>
      <c r="D615" s="2"/>
    </row>
    <row r="616" spans="1:4">
      <c r="A616" s="2"/>
      <c r="B616" s="2"/>
      <c r="C616" s="2"/>
      <c r="D616" s="2"/>
    </row>
    <row r="617" spans="1:4">
      <c r="A617" s="2"/>
      <c r="B617" s="2"/>
      <c r="C617" s="2"/>
      <c r="D617" s="2"/>
    </row>
    <row r="618" spans="1:4">
      <c r="A618" s="2"/>
      <c r="B618" s="2"/>
      <c r="C618" s="2"/>
      <c r="D618" s="2"/>
    </row>
    <row r="619" spans="1:4">
      <c r="A619" s="2"/>
      <c r="B619" s="2"/>
      <c r="C619" s="2"/>
      <c r="D619" s="2"/>
    </row>
    <row r="620" spans="1:4">
      <c r="A620" s="2"/>
      <c r="B620" s="2"/>
      <c r="C620" s="2"/>
      <c r="D620" s="2"/>
    </row>
    <row r="621" spans="1:4">
      <c r="A621" s="2"/>
      <c r="B621" s="2"/>
      <c r="C621" s="2"/>
      <c r="D621" s="2"/>
    </row>
    <row r="622" spans="1:4">
      <c r="A622" s="2"/>
      <c r="B622" s="2"/>
      <c r="C622" s="2"/>
      <c r="D622" s="2"/>
    </row>
    <row r="623" spans="1:4">
      <c r="A623" s="2"/>
      <c r="B623" s="2"/>
      <c r="C623" s="2"/>
      <c r="D623" s="2"/>
    </row>
    <row r="624" spans="1:4">
      <c r="A624" s="2"/>
      <c r="B624" s="2"/>
      <c r="C624" s="2"/>
      <c r="D624" s="2"/>
    </row>
    <row r="625" spans="1:4">
      <c r="A625" s="2"/>
      <c r="B625" s="2"/>
      <c r="C625" s="2"/>
      <c r="D625" s="2"/>
    </row>
    <row r="626" spans="1:4">
      <c r="A626" s="2"/>
      <c r="B626" s="2"/>
      <c r="C626" s="2"/>
      <c r="D626" s="2"/>
    </row>
    <row r="627" spans="1:4">
      <c r="A627" s="2"/>
      <c r="B627" s="2"/>
      <c r="C627" s="2"/>
      <c r="D627" s="2"/>
    </row>
    <row r="628" spans="1:4">
      <c r="A628" s="2"/>
      <c r="B628" s="2"/>
      <c r="C628" s="2"/>
      <c r="D628" s="2"/>
    </row>
    <row r="629" spans="1:4">
      <c r="A629" s="2"/>
      <c r="B629" s="2"/>
      <c r="C629" s="2"/>
      <c r="D629" s="2"/>
    </row>
    <row r="630" spans="1:4">
      <c r="A630" s="2"/>
      <c r="B630" s="2"/>
      <c r="C630" s="2"/>
      <c r="D630" s="2"/>
    </row>
    <row r="631" spans="1:4">
      <c r="A631" s="2"/>
      <c r="B631" s="2"/>
      <c r="C631" s="2"/>
      <c r="D631" s="2"/>
    </row>
    <row r="632" spans="1:4">
      <c r="A632" s="2"/>
      <c r="B632" s="2"/>
      <c r="C632" s="2"/>
      <c r="D632" s="2"/>
    </row>
    <row r="633" spans="1:4">
      <c r="A633" s="2"/>
      <c r="B633" s="2"/>
      <c r="C633" s="2"/>
      <c r="D633" s="2"/>
    </row>
    <row r="634" spans="1:4">
      <c r="A634" s="2"/>
      <c r="B634" s="2"/>
      <c r="C634" s="2"/>
      <c r="D634" s="2"/>
    </row>
    <row r="635" spans="1:4">
      <c r="A635" s="2"/>
      <c r="B635" s="2"/>
      <c r="C635" s="2"/>
      <c r="D635" s="2"/>
    </row>
    <row r="636" spans="1:4">
      <c r="A636" s="2"/>
      <c r="B636" s="2"/>
      <c r="C636" s="2"/>
      <c r="D636" s="2"/>
    </row>
    <row r="637" spans="1:4">
      <c r="A637" s="2"/>
      <c r="B637" s="2"/>
      <c r="C637" s="2"/>
      <c r="D637" s="2"/>
    </row>
    <row r="638" spans="1:4">
      <c r="A638" s="2"/>
      <c r="B638" s="2"/>
      <c r="C638" s="2"/>
      <c r="D638" s="2"/>
    </row>
    <row r="639" spans="1:4">
      <c r="A639" s="2"/>
      <c r="B639" s="2"/>
      <c r="C639" s="2"/>
      <c r="D639" s="2"/>
    </row>
    <row r="640" spans="1:4">
      <c r="A640" s="2"/>
      <c r="B640" s="2"/>
      <c r="C640" s="2"/>
      <c r="D640" s="2"/>
    </row>
    <row r="641" spans="1:4">
      <c r="A641" s="2"/>
      <c r="B641" s="2"/>
      <c r="C641" s="2"/>
      <c r="D641" s="2"/>
    </row>
    <row r="642" spans="1:4">
      <c r="A642" s="2"/>
      <c r="B642" s="2"/>
      <c r="C642" s="2"/>
      <c r="D642" s="2"/>
    </row>
    <row r="643" spans="1:4">
      <c r="A643" s="2"/>
      <c r="B643" s="2"/>
      <c r="C643" s="2"/>
      <c r="D643" s="2"/>
    </row>
    <row r="644" spans="1:4">
      <c r="A644" s="2"/>
      <c r="B644" s="2"/>
      <c r="C644" s="2"/>
      <c r="D644" s="2"/>
    </row>
    <row r="645" spans="1:4">
      <c r="A645" s="2"/>
      <c r="B645" s="2"/>
      <c r="C645" s="2"/>
      <c r="D645" s="2"/>
    </row>
    <row r="646" spans="1:4">
      <c r="A646" s="2"/>
      <c r="B646" s="2"/>
      <c r="C646" s="2"/>
      <c r="D646" s="2"/>
    </row>
    <row r="647" spans="1:4">
      <c r="A647" s="2"/>
      <c r="B647" s="2"/>
      <c r="C647" s="2"/>
      <c r="D647" s="2"/>
    </row>
    <row r="648" spans="1:4">
      <c r="A648" s="2"/>
      <c r="B648" s="2"/>
      <c r="C648" s="2"/>
      <c r="D648" s="2"/>
    </row>
    <row r="649" spans="1:4">
      <c r="A649" s="2"/>
      <c r="B649" s="2"/>
      <c r="C649" s="2"/>
      <c r="D649" s="2"/>
    </row>
    <row r="650" spans="1:4">
      <c r="A650" s="2"/>
      <c r="B650" s="2"/>
      <c r="C650" s="2"/>
      <c r="D650" s="2"/>
    </row>
    <row r="651" spans="1:4">
      <c r="A651" s="2"/>
      <c r="B651" s="2"/>
      <c r="C651" s="2"/>
      <c r="D651" s="2"/>
    </row>
    <row r="652" spans="1:4">
      <c r="A652" s="2"/>
      <c r="B652" s="2"/>
      <c r="C652" s="2"/>
      <c r="D652" s="2"/>
    </row>
    <row r="653" spans="1:4">
      <c r="A653" s="2"/>
      <c r="B653" s="2"/>
      <c r="C653" s="2"/>
      <c r="D653" s="2"/>
    </row>
    <row r="654" spans="1:4">
      <c r="A654" s="2"/>
      <c r="B654" s="2"/>
      <c r="C654" s="2"/>
      <c r="D654" s="2"/>
    </row>
    <row r="655" spans="1:4">
      <c r="A655" s="2"/>
      <c r="B655" s="2"/>
      <c r="C655" s="2"/>
      <c r="D655" s="2"/>
    </row>
    <row r="656" spans="1:4">
      <c r="A656" s="2"/>
      <c r="B656" s="2"/>
      <c r="C656" s="2"/>
      <c r="D656" s="2"/>
    </row>
    <row r="657" spans="1:4">
      <c r="A657" s="2"/>
      <c r="B657" s="2"/>
      <c r="C657" s="2"/>
      <c r="D657" s="2"/>
    </row>
    <row r="658" spans="1:4">
      <c r="A658" s="2"/>
      <c r="B658" s="2"/>
      <c r="C658" s="2"/>
      <c r="D658" s="2"/>
    </row>
    <row r="659" spans="1:4">
      <c r="A659" s="2"/>
      <c r="B659" s="2"/>
      <c r="C659" s="2"/>
      <c r="D659" s="2"/>
    </row>
    <row r="660" spans="1:4">
      <c r="A660" s="2"/>
      <c r="B660" s="2"/>
      <c r="C660" s="2"/>
      <c r="D660" s="2"/>
    </row>
    <row r="661" spans="1:4">
      <c r="A661" s="2"/>
      <c r="B661" s="2"/>
      <c r="C661" s="2"/>
      <c r="D661" s="2"/>
    </row>
    <row r="662" spans="1:4">
      <c r="A662" s="2"/>
      <c r="B662" s="2"/>
      <c r="C662" s="2"/>
      <c r="D662" s="2"/>
    </row>
    <row r="663" spans="1:4">
      <c r="A663" s="2"/>
      <c r="B663" s="2"/>
      <c r="C663" s="2"/>
      <c r="D663" s="2"/>
    </row>
    <row r="664" spans="1:4">
      <c r="A664" s="2"/>
      <c r="B664" s="2"/>
      <c r="C664" s="2"/>
      <c r="D664" s="2"/>
    </row>
    <row r="665" spans="1:4">
      <c r="A665" s="2"/>
      <c r="B665" s="2"/>
      <c r="C665" s="2"/>
      <c r="D665" s="2"/>
    </row>
    <row r="666" spans="1:4">
      <c r="A666" s="2"/>
      <c r="B666" s="2"/>
      <c r="C666" s="2"/>
      <c r="D666" s="2"/>
    </row>
    <row r="667" spans="1:4">
      <c r="A667" s="2"/>
      <c r="B667" s="2"/>
      <c r="C667" s="2"/>
      <c r="D667" s="2"/>
    </row>
    <row r="668" spans="1:4">
      <c r="A668" s="2"/>
      <c r="B668" s="2"/>
      <c r="C668" s="2"/>
      <c r="D668" s="2"/>
    </row>
    <row r="669" spans="1:4">
      <c r="A669" s="2"/>
      <c r="B669" s="2"/>
      <c r="C669" s="2"/>
      <c r="D669" s="2"/>
    </row>
    <row r="670" spans="1:4">
      <c r="A670" s="2"/>
      <c r="B670" s="2"/>
      <c r="C670" s="2"/>
      <c r="D670" s="2"/>
    </row>
    <row r="671" spans="1:4">
      <c r="A671" s="2"/>
      <c r="B671" s="2"/>
      <c r="C671" s="2"/>
      <c r="D671" s="2"/>
    </row>
    <row r="672" spans="1:4">
      <c r="A672" s="2"/>
      <c r="B672" s="2"/>
      <c r="C672" s="2"/>
      <c r="D672" s="2"/>
    </row>
    <row r="673" spans="1:4">
      <c r="A673" s="2"/>
      <c r="B673" s="2"/>
      <c r="C673" s="2"/>
      <c r="D673" s="2"/>
    </row>
    <row r="674" spans="1:4">
      <c r="A674" s="2"/>
      <c r="B674" s="2"/>
      <c r="C674" s="2"/>
      <c r="D674" s="2"/>
    </row>
    <row r="675" spans="1:4">
      <c r="A675" s="2"/>
      <c r="B675" s="2"/>
      <c r="C675" s="2"/>
      <c r="D675" s="2"/>
    </row>
    <row r="676" spans="1:4">
      <c r="A676" s="2"/>
      <c r="B676" s="2"/>
      <c r="C676" s="2"/>
      <c r="D676" s="2"/>
    </row>
    <row r="677" spans="1:4">
      <c r="A677" s="2"/>
      <c r="B677" s="2"/>
      <c r="C677" s="2"/>
      <c r="D677" s="2"/>
    </row>
    <row r="678" spans="1:4">
      <c r="A678" s="2"/>
      <c r="B678" s="2"/>
      <c r="C678" s="2"/>
      <c r="D678" s="2"/>
    </row>
    <row r="679" spans="1:4">
      <c r="A679" s="2"/>
      <c r="B679" s="2"/>
      <c r="C679" s="2"/>
      <c r="D679" s="2"/>
    </row>
    <row r="680" spans="1:4">
      <c r="A680" s="2"/>
      <c r="B680" s="2"/>
      <c r="C680" s="2"/>
      <c r="D680" s="2"/>
    </row>
    <row r="681" spans="1:4">
      <c r="A681" s="2"/>
      <c r="B681" s="2"/>
      <c r="C681" s="2"/>
      <c r="D681" s="2"/>
    </row>
    <row r="682" spans="1:4">
      <c r="A682" s="2"/>
      <c r="B682" s="2"/>
      <c r="C682" s="2"/>
      <c r="D682" s="2"/>
    </row>
    <row r="683" spans="1:4">
      <c r="A683" s="2"/>
      <c r="B683" s="2"/>
      <c r="C683" s="2"/>
      <c r="D683" s="2"/>
    </row>
    <row r="684" spans="1:4">
      <c r="A684" s="2"/>
      <c r="B684" s="2"/>
      <c r="C684" s="2"/>
      <c r="D684" s="2"/>
    </row>
    <row r="685" spans="1:4">
      <c r="A685" s="2"/>
      <c r="B685" s="2"/>
      <c r="C685" s="2"/>
      <c r="D685" s="2"/>
    </row>
    <row r="686" spans="1:4">
      <c r="A686" s="2"/>
      <c r="B686" s="2"/>
      <c r="C686" s="2"/>
      <c r="D686" s="2"/>
    </row>
    <row r="687" spans="1:4">
      <c r="A687" s="2"/>
      <c r="B687" s="2"/>
      <c r="C687" s="2"/>
      <c r="D687" s="2"/>
    </row>
    <row r="688" spans="1:4">
      <c r="A688" s="2"/>
      <c r="B688" s="2"/>
      <c r="C688" s="2"/>
      <c r="D688" s="2"/>
    </row>
    <row r="689" spans="1:4">
      <c r="A689" s="2"/>
      <c r="B689" s="2"/>
      <c r="C689" s="2"/>
      <c r="D689" s="2"/>
    </row>
    <row r="690" spans="1:4">
      <c r="A690" s="2"/>
      <c r="B690" s="2"/>
      <c r="C690" s="2"/>
      <c r="D690" s="2"/>
    </row>
    <row r="691" spans="1:4">
      <c r="A691" s="2"/>
      <c r="B691" s="2"/>
      <c r="C691" s="2"/>
      <c r="D691" s="2"/>
    </row>
    <row r="692" spans="1:4">
      <c r="A692" s="2"/>
      <c r="B692" s="2"/>
      <c r="C692" s="2"/>
      <c r="D692" s="2"/>
    </row>
    <row r="693" spans="1:4">
      <c r="A693" s="2"/>
      <c r="B693" s="2"/>
      <c r="C693" s="2"/>
      <c r="D693" s="2"/>
    </row>
    <row r="694" spans="1:4">
      <c r="A694" s="2"/>
      <c r="B694" s="2"/>
      <c r="C694" s="2"/>
      <c r="D694" s="2"/>
    </row>
    <row r="695" spans="1:4">
      <c r="A695" s="2"/>
      <c r="B695" s="2"/>
      <c r="C695" s="2"/>
      <c r="D695" s="2"/>
    </row>
    <row r="696" spans="1:4">
      <c r="A696" s="2"/>
      <c r="B696" s="2"/>
      <c r="C696" s="2"/>
      <c r="D696" s="2"/>
    </row>
    <row r="697" spans="1:4">
      <c r="A697" s="2"/>
      <c r="B697" s="2"/>
      <c r="C697" s="2"/>
      <c r="D697" s="2"/>
    </row>
    <row r="698" spans="1:4">
      <c r="A698" s="2"/>
      <c r="B698" s="2"/>
      <c r="C698" s="2"/>
      <c r="D698" s="2"/>
    </row>
    <row r="699" spans="1:4">
      <c r="A699" s="2"/>
      <c r="B699" s="2"/>
      <c r="C699" s="2"/>
      <c r="D699" s="2"/>
    </row>
    <row r="700" spans="1:4">
      <c r="A700" s="2"/>
      <c r="B700" s="2"/>
      <c r="C700" s="2"/>
      <c r="D700" s="2"/>
    </row>
    <row r="701" spans="1:4">
      <c r="A701" s="2"/>
      <c r="B701" s="2"/>
      <c r="C701" s="2"/>
      <c r="D701" s="2"/>
    </row>
    <row r="702" spans="1:4">
      <c r="A702" s="2"/>
      <c r="B702" s="2"/>
      <c r="C702" s="2"/>
      <c r="D702" s="2"/>
    </row>
    <row r="703" spans="1:4">
      <c r="A703" s="2"/>
      <c r="B703" s="2"/>
      <c r="C703" s="2"/>
      <c r="D703" s="2"/>
    </row>
    <row r="704" spans="1:4">
      <c r="A704" s="2"/>
      <c r="B704" s="2"/>
      <c r="C704" s="2"/>
      <c r="D704" s="2"/>
    </row>
    <row r="705" spans="1:4">
      <c r="A705" s="2"/>
      <c r="B705" s="2"/>
      <c r="C705" s="2"/>
      <c r="D705" s="2"/>
    </row>
    <row r="706" spans="1:4">
      <c r="A706" s="2"/>
      <c r="B706" s="2"/>
      <c r="C706" s="2"/>
      <c r="D706" s="2"/>
    </row>
    <row r="707" spans="1:4">
      <c r="A707" s="2"/>
      <c r="B707" s="2"/>
      <c r="C707" s="2"/>
      <c r="D707" s="2"/>
    </row>
    <row r="708" spans="1:4">
      <c r="A708" s="2"/>
      <c r="B708" s="2"/>
      <c r="C708" s="2"/>
      <c r="D708" s="2"/>
    </row>
    <row r="709" spans="1:4">
      <c r="A709" s="2"/>
      <c r="B709" s="2"/>
      <c r="C709" s="2"/>
      <c r="D709" s="2"/>
    </row>
    <row r="710" spans="1:4">
      <c r="A710" s="2"/>
      <c r="B710" s="2"/>
      <c r="C710" s="2"/>
      <c r="D710" s="2"/>
    </row>
    <row r="711" spans="1:4">
      <c r="A711" s="2"/>
      <c r="B711" s="2"/>
      <c r="C711" s="2"/>
      <c r="D711" s="2"/>
    </row>
    <row r="712" spans="1:4">
      <c r="A712" s="2"/>
      <c r="B712" s="2"/>
      <c r="C712" s="2"/>
      <c r="D712" s="2"/>
    </row>
    <row r="713" spans="1:4">
      <c r="A713" s="2"/>
      <c r="B713" s="2"/>
      <c r="C713" s="2"/>
      <c r="D713" s="2"/>
    </row>
    <row r="714" spans="1:4">
      <c r="A714" s="2"/>
      <c r="B714" s="2"/>
      <c r="C714" s="2"/>
      <c r="D714" s="2"/>
    </row>
    <row r="715" spans="1:4">
      <c r="A715" s="2"/>
      <c r="B715" s="2"/>
      <c r="C715" s="2"/>
      <c r="D715" s="2"/>
    </row>
    <row r="716" spans="1:4">
      <c r="A716" s="2"/>
      <c r="B716" s="2"/>
      <c r="C716" s="2"/>
      <c r="D716" s="2"/>
    </row>
    <row r="717" spans="1:4">
      <c r="A717" s="2"/>
      <c r="B717" s="2"/>
      <c r="C717" s="2"/>
      <c r="D717" s="2"/>
    </row>
    <row r="718" spans="1:4">
      <c r="A718" s="2"/>
      <c r="B718" s="2"/>
      <c r="C718" s="2"/>
      <c r="D718" s="2"/>
    </row>
    <row r="719" spans="1:4">
      <c r="A719" s="2"/>
      <c r="B719" s="2"/>
      <c r="C719" s="2"/>
      <c r="D719" s="2"/>
    </row>
    <row r="720" spans="1:4">
      <c r="A720" s="2"/>
      <c r="B720" s="2"/>
      <c r="C720" s="2"/>
      <c r="D720" s="2"/>
    </row>
    <row r="721" spans="1:4">
      <c r="A721" s="2"/>
      <c r="B721" s="2"/>
      <c r="C721" s="2"/>
      <c r="D721" s="2"/>
    </row>
    <row r="722" spans="1:4">
      <c r="A722" s="2"/>
      <c r="B722" s="2"/>
      <c r="C722" s="2"/>
      <c r="D722" s="2"/>
    </row>
    <row r="723" spans="1:4">
      <c r="A723" s="2"/>
      <c r="B723" s="2"/>
      <c r="C723" s="2"/>
      <c r="D723" s="2"/>
    </row>
    <row r="724" spans="1:4">
      <c r="A724" s="2"/>
      <c r="B724" s="2"/>
      <c r="C724" s="2"/>
      <c r="D724" s="2"/>
    </row>
    <row r="725" spans="1:4">
      <c r="A725" s="2"/>
      <c r="B725" s="2"/>
      <c r="C725" s="2"/>
      <c r="D725" s="2"/>
    </row>
    <row r="726" spans="1:4">
      <c r="A726" s="2"/>
      <c r="B726" s="2"/>
      <c r="C726" s="2"/>
      <c r="D726" s="2"/>
    </row>
    <row r="727" spans="1:4">
      <c r="A727" s="2"/>
      <c r="B727" s="2"/>
      <c r="C727" s="2"/>
      <c r="D727" s="2"/>
    </row>
    <row r="728" spans="1:4">
      <c r="A728" s="2"/>
      <c r="B728" s="2"/>
      <c r="C728" s="2"/>
      <c r="D728" s="2"/>
    </row>
    <row r="729" spans="1:4">
      <c r="A729" s="2"/>
      <c r="B729" s="2"/>
      <c r="C729" s="2"/>
      <c r="D729" s="2"/>
    </row>
    <row r="730" spans="1:4">
      <c r="A730" s="2"/>
      <c r="B730" s="2"/>
      <c r="C730" s="2"/>
      <c r="D730" s="2"/>
    </row>
    <row r="731" spans="1:4">
      <c r="A731" s="2"/>
      <c r="B731" s="2"/>
      <c r="C731" s="2"/>
      <c r="D731" s="2"/>
    </row>
    <row r="732" spans="1:4">
      <c r="A732" s="2"/>
      <c r="B732" s="2"/>
      <c r="C732" s="2"/>
      <c r="D732" s="2"/>
    </row>
    <row r="733" spans="1:4">
      <c r="A733" s="2"/>
      <c r="B733" s="2"/>
      <c r="C733" s="2"/>
      <c r="D733" s="2"/>
    </row>
    <row r="734" spans="1:4">
      <c r="A734" s="2"/>
      <c r="B734" s="2"/>
      <c r="C734" s="2"/>
      <c r="D734" s="2"/>
    </row>
    <row r="735" spans="1:4">
      <c r="A735" s="2"/>
      <c r="B735" s="2"/>
      <c r="C735" s="2"/>
      <c r="D735" s="2"/>
    </row>
    <row r="736" spans="1:4">
      <c r="A736" s="2"/>
      <c r="B736" s="2"/>
      <c r="C736" s="2"/>
      <c r="D736" s="2"/>
    </row>
    <row r="737" spans="1:4">
      <c r="A737" s="2"/>
      <c r="B737" s="2"/>
      <c r="C737" s="2"/>
      <c r="D737" s="2"/>
    </row>
    <row r="738" spans="1:4">
      <c r="A738" s="2"/>
      <c r="B738" s="2"/>
      <c r="C738" s="2"/>
      <c r="D738" s="2"/>
    </row>
    <row r="739" spans="1:4">
      <c r="A739" s="2"/>
      <c r="B739" s="2"/>
      <c r="C739" s="2"/>
      <c r="D739" s="2"/>
    </row>
    <row r="740" spans="1:4">
      <c r="A740" s="2"/>
      <c r="B740" s="2"/>
      <c r="C740" s="2"/>
      <c r="D740" s="2"/>
    </row>
    <row r="741" spans="1:4">
      <c r="A741" s="2"/>
      <c r="B741" s="2"/>
      <c r="C741" s="2"/>
      <c r="D741" s="2"/>
    </row>
    <row r="742" spans="1:4">
      <c r="A742" s="2"/>
      <c r="B742" s="2"/>
      <c r="C742" s="2"/>
      <c r="D742" s="2"/>
    </row>
    <row r="743" spans="1:4">
      <c r="A743" s="2"/>
      <c r="B743" s="2"/>
      <c r="C743" s="2"/>
      <c r="D743" s="2"/>
    </row>
    <row r="744" spans="1:4">
      <c r="A744" s="2"/>
      <c r="B744" s="2"/>
      <c r="C744" s="2"/>
      <c r="D744" s="2"/>
    </row>
    <row r="745" spans="1:4">
      <c r="A745" s="2"/>
      <c r="B745" s="2"/>
      <c r="C745" s="2"/>
      <c r="D745" s="2"/>
    </row>
    <row r="746" spans="1:4">
      <c r="A746" s="2"/>
      <c r="B746" s="2"/>
      <c r="C746" s="2"/>
      <c r="D746" s="2"/>
    </row>
    <row r="747" spans="1:4">
      <c r="A747" s="2"/>
      <c r="B747" s="2"/>
      <c r="C747" s="2"/>
      <c r="D747" s="2"/>
    </row>
    <row r="748" spans="1:4">
      <c r="A748" s="2"/>
      <c r="B748" s="2"/>
      <c r="C748" s="2"/>
      <c r="D748" s="2"/>
    </row>
    <row r="749" spans="1:4">
      <c r="A749" s="2"/>
      <c r="B749" s="2"/>
      <c r="C749" s="2"/>
      <c r="D749" s="2"/>
    </row>
    <row r="750" spans="1:4">
      <c r="A750" s="2"/>
      <c r="B750" s="2"/>
      <c r="C750" s="2"/>
      <c r="D750" s="2"/>
    </row>
    <row r="751" spans="1:4">
      <c r="A751" s="2"/>
      <c r="B751" s="2"/>
      <c r="C751" s="2"/>
      <c r="D751" s="2"/>
    </row>
    <row r="752" spans="1:4">
      <c r="A752" s="2"/>
      <c r="B752" s="2"/>
      <c r="C752" s="2"/>
      <c r="D752" s="2"/>
    </row>
    <row r="753" spans="1:4">
      <c r="A753" s="2"/>
      <c r="B753" s="2"/>
      <c r="C753" s="2"/>
      <c r="D753" s="2"/>
    </row>
    <row r="754" spans="1:4">
      <c r="A754" s="2"/>
      <c r="B754" s="2"/>
      <c r="C754" s="2"/>
      <c r="D754" s="2"/>
    </row>
    <row r="755" spans="1:4">
      <c r="A755" s="2"/>
      <c r="B755" s="2"/>
      <c r="C755" s="2"/>
      <c r="D755" s="2"/>
    </row>
    <row r="756" spans="1:4">
      <c r="A756" s="2"/>
      <c r="B756" s="2"/>
      <c r="C756" s="2"/>
      <c r="D756" s="2"/>
    </row>
    <row r="757" spans="1:4">
      <c r="A757" s="2"/>
      <c r="B757" s="2"/>
      <c r="C757" s="2"/>
      <c r="D757" s="2"/>
    </row>
    <row r="758" spans="1:4">
      <c r="A758" s="2"/>
      <c r="B758" s="2"/>
      <c r="C758" s="2"/>
      <c r="D758" s="2"/>
    </row>
    <row r="759" spans="1:4">
      <c r="A759" s="2"/>
      <c r="B759" s="2"/>
      <c r="C759" s="2"/>
      <c r="D759" s="2"/>
    </row>
    <row r="760" spans="1:4">
      <c r="A760" s="2"/>
      <c r="B760" s="2"/>
      <c r="C760" s="2"/>
      <c r="D760" s="2"/>
    </row>
    <row r="761" spans="1:4">
      <c r="A761" s="2"/>
      <c r="B761" s="2"/>
      <c r="C761" s="2"/>
      <c r="D761" s="2"/>
    </row>
    <row r="762" spans="1:4">
      <c r="A762" s="2"/>
      <c r="B762" s="2"/>
      <c r="C762" s="2"/>
      <c r="D762" s="2"/>
    </row>
    <row r="763" spans="1:4">
      <c r="A763" s="2"/>
      <c r="B763" s="2"/>
      <c r="C763" s="2"/>
      <c r="D763" s="2"/>
    </row>
    <row r="764" spans="1:4">
      <c r="A764" s="2"/>
      <c r="B764" s="2"/>
      <c r="C764" s="2"/>
      <c r="D764" s="2"/>
    </row>
    <row r="765" spans="1:4">
      <c r="A765" s="2"/>
      <c r="B765" s="2"/>
      <c r="C765" s="2"/>
      <c r="D765" s="2"/>
    </row>
    <row r="766" spans="1:4">
      <c r="A766" s="2"/>
      <c r="B766" s="2"/>
      <c r="C766" s="2"/>
      <c r="D766" s="2"/>
    </row>
    <row r="767" spans="1:4">
      <c r="A767" s="2"/>
      <c r="B767" s="2"/>
      <c r="C767" s="2"/>
      <c r="D767" s="2"/>
    </row>
    <row r="768" spans="1:4">
      <c r="A768" s="2"/>
      <c r="B768" s="2"/>
      <c r="C768" s="2"/>
      <c r="D768" s="2"/>
    </row>
    <row r="769" spans="1:4">
      <c r="A769" s="2"/>
      <c r="B769" s="2"/>
      <c r="C769" s="2"/>
      <c r="D769" s="2"/>
    </row>
    <row r="770" spans="1:4">
      <c r="A770" s="2"/>
      <c r="B770" s="2"/>
      <c r="C770" s="2"/>
      <c r="D770" s="2"/>
    </row>
    <row r="771" spans="1:4">
      <c r="A771" s="2"/>
      <c r="B771" s="2"/>
      <c r="C771" s="2"/>
      <c r="D771" s="2"/>
    </row>
    <row r="772" spans="1:4">
      <c r="A772" s="2"/>
      <c r="B772" s="2"/>
      <c r="C772" s="2"/>
      <c r="D772" s="2"/>
    </row>
    <row r="773" spans="1:4">
      <c r="A773" s="2"/>
      <c r="B773" s="2"/>
      <c r="C773" s="2"/>
      <c r="D773" s="2"/>
    </row>
    <row r="774" spans="1:4">
      <c r="A774" s="2"/>
      <c r="B774" s="2"/>
      <c r="C774" s="2"/>
      <c r="D774" s="2"/>
    </row>
    <row r="775" spans="1:4">
      <c r="A775" s="2"/>
      <c r="B775" s="2"/>
      <c r="C775" s="2"/>
      <c r="D775" s="2"/>
    </row>
    <row r="776" spans="1:4">
      <c r="A776" s="2"/>
      <c r="B776" s="2"/>
      <c r="C776" s="2"/>
      <c r="D776" s="2"/>
    </row>
    <row r="777" spans="1:4">
      <c r="A777" s="2"/>
      <c r="B777" s="2"/>
      <c r="C777" s="2"/>
      <c r="D777" s="2"/>
    </row>
    <row r="778" spans="1:4">
      <c r="A778" s="2"/>
      <c r="B778" s="2"/>
      <c r="C778" s="2"/>
      <c r="D778" s="2"/>
    </row>
    <row r="779" spans="1:4">
      <c r="A779" s="2"/>
      <c r="B779" s="2"/>
      <c r="C779" s="2"/>
      <c r="D779" s="2"/>
    </row>
    <row r="780" spans="1:4">
      <c r="A780" s="2"/>
      <c r="B780" s="2"/>
      <c r="C780" s="2"/>
      <c r="D780" s="2"/>
    </row>
    <row r="781" spans="1:4">
      <c r="A781" s="2"/>
      <c r="B781" s="2"/>
      <c r="C781" s="2"/>
      <c r="D781" s="2"/>
    </row>
    <row r="782" spans="1:4">
      <c r="A782" s="2"/>
      <c r="B782" s="2"/>
      <c r="C782" s="2"/>
      <c r="D782" s="2"/>
    </row>
    <row r="783" spans="1:4">
      <c r="A783" s="2"/>
      <c r="B783" s="2"/>
      <c r="C783" s="2"/>
      <c r="D783" s="2"/>
    </row>
    <row r="784" spans="1:4">
      <c r="A784" s="2"/>
      <c r="B784" s="2"/>
      <c r="C784" s="2"/>
      <c r="D784" s="2"/>
    </row>
    <row r="785" spans="1:4">
      <c r="A785" s="2"/>
      <c r="B785" s="2"/>
      <c r="C785" s="2"/>
      <c r="D785" s="2"/>
    </row>
    <row r="786" spans="1:4">
      <c r="A786" s="2"/>
      <c r="B786" s="2"/>
      <c r="C786" s="2"/>
      <c r="D786" s="2"/>
    </row>
    <row r="787" spans="1:4">
      <c r="A787" s="2"/>
      <c r="B787" s="2"/>
      <c r="C787" s="2"/>
      <c r="D787" s="2"/>
    </row>
    <row r="788" spans="1:4">
      <c r="A788" s="2"/>
      <c r="B788" s="2"/>
      <c r="C788" s="2"/>
      <c r="D788" s="2"/>
    </row>
    <row r="789" spans="1:4">
      <c r="A789" s="2"/>
      <c r="B789" s="2"/>
      <c r="C789" s="2"/>
      <c r="D789" s="2"/>
    </row>
    <row r="790" spans="1:4">
      <c r="A790" s="2"/>
      <c r="B790" s="2"/>
      <c r="C790" s="2"/>
      <c r="D790" s="2"/>
    </row>
    <row r="791" spans="1:4">
      <c r="A791" s="2"/>
      <c r="B791" s="2"/>
      <c r="C791" s="2"/>
      <c r="D791" s="2"/>
    </row>
    <row r="792" spans="1:4">
      <c r="A792" s="2"/>
      <c r="B792" s="2"/>
      <c r="C792" s="2"/>
      <c r="D792" s="2"/>
    </row>
    <row r="793" spans="1:4">
      <c r="A793" s="2"/>
      <c r="B793" s="2"/>
      <c r="C793" s="2"/>
      <c r="D793" s="2"/>
    </row>
    <row r="794" spans="1:4">
      <c r="A794" s="2"/>
      <c r="B794" s="2"/>
      <c r="C794" s="2"/>
      <c r="D794" s="2"/>
    </row>
    <row r="795" spans="1:4">
      <c r="A795" s="2"/>
      <c r="B795" s="2"/>
      <c r="C795" s="2"/>
      <c r="D795" s="2"/>
    </row>
    <row r="796" spans="1:4">
      <c r="A796" s="2"/>
      <c r="B796" s="2"/>
      <c r="C796" s="2"/>
      <c r="D796" s="2"/>
    </row>
    <row r="797" spans="1:4">
      <c r="A797" s="2"/>
      <c r="B797" s="2"/>
      <c r="C797" s="2"/>
      <c r="D797" s="2"/>
    </row>
    <row r="798" spans="1:4">
      <c r="A798" s="2"/>
      <c r="B798" s="2"/>
      <c r="C798" s="2"/>
      <c r="D798" s="2"/>
    </row>
    <row r="799" spans="1:4">
      <c r="A799" s="2"/>
      <c r="B799" s="2"/>
      <c r="C799" s="2"/>
      <c r="D799" s="2"/>
    </row>
    <row r="800" spans="1:4">
      <c r="A800" s="2"/>
      <c r="B800" s="2"/>
      <c r="C800" s="2"/>
      <c r="D800" s="2"/>
    </row>
    <row r="801" spans="1:4">
      <c r="A801" s="2"/>
      <c r="B801" s="2"/>
      <c r="C801" s="2"/>
      <c r="D801" s="2"/>
    </row>
    <row r="802" spans="1:4">
      <c r="A802" s="2"/>
      <c r="B802" s="2"/>
      <c r="C802" s="2"/>
      <c r="D802" s="2"/>
    </row>
    <row r="803" spans="1:4">
      <c r="A803" s="2"/>
      <c r="B803" s="2"/>
      <c r="C803" s="2"/>
      <c r="D803" s="2"/>
    </row>
    <row r="804" spans="1:4">
      <c r="A804" s="2"/>
      <c r="B804" s="2"/>
      <c r="C804" s="2"/>
      <c r="D804" s="2"/>
    </row>
    <row r="805" spans="1:4">
      <c r="A805" s="2"/>
      <c r="B805" s="2"/>
      <c r="C805" s="2"/>
      <c r="D805" s="2"/>
    </row>
    <row r="806" spans="1:4">
      <c r="A806" s="2"/>
      <c r="B806" s="2"/>
      <c r="C806" s="2"/>
      <c r="D806" s="2"/>
    </row>
    <row r="807" spans="1:4">
      <c r="A807" s="2"/>
      <c r="B807" s="2"/>
      <c r="C807" s="2"/>
      <c r="D807" s="2"/>
    </row>
    <row r="808" spans="1:4">
      <c r="A808" s="2"/>
      <c r="B808" s="2"/>
      <c r="C808" s="2"/>
      <c r="D808" s="2"/>
    </row>
    <row r="809" spans="1:4">
      <c r="A809" s="2"/>
      <c r="B809" s="2"/>
      <c r="C809" s="2"/>
      <c r="D809" s="2"/>
    </row>
    <row r="810" spans="1:4">
      <c r="A810" s="2"/>
      <c r="B810" s="2"/>
      <c r="C810" s="2"/>
      <c r="D810" s="2"/>
    </row>
    <row r="811" spans="1:4">
      <c r="A811" s="2"/>
      <c r="B811" s="2"/>
      <c r="C811" s="2"/>
      <c r="D811" s="2"/>
    </row>
    <row r="812" spans="1:4">
      <c r="A812" s="2"/>
      <c r="B812" s="2"/>
      <c r="C812" s="2"/>
      <c r="D812" s="2"/>
    </row>
    <row r="813" spans="1:4">
      <c r="A813" s="2"/>
      <c r="B813" s="2"/>
      <c r="C813" s="2"/>
      <c r="D813" s="2"/>
    </row>
    <row r="814" spans="1:4">
      <c r="A814" s="2"/>
      <c r="B814" s="2"/>
      <c r="C814" s="2"/>
      <c r="D814" s="2"/>
    </row>
    <row r="815" spans="1:4">
      <c r="A815" s="2"/>
      <c r="B815" s="2"/>
      <c r="C815" s="2"/>
      <c r="D815" s="2"/>
    </row>
    <row r="816" spans="1:4">
      <c r="A816" s="2"/>
      <c r="B816" s="2"/>
      <c r="C816" s="2"/>
      <c r="D816" s="2"/>
    </row>
    <row r="817" spans="1:4">
      <c r="A817" s="2"/>
      <c r="B817" s="2"/>
      <c r="C817" s="2"/>
      <c r="D817" s="2"/>
    </row>
    <row r="818" spans="1:4">
      <c r="A818" s="2"/>
      <c r="B818" s="2"/>
      <c r="C818" s="2"/>
      <c r="D818" s="2"/>
    </row>
    <row r="819" spans="1:4">
      <c r="A819" s="2"/>
      <c r="B819" s="2"/>
      <c r="C819" s="2"/>
      <c r="D819" s="2"/>
    </row>
    <row r="820" spans="1:4">
      <c r="A820" s="2"/>
      <c r="B820" s="2"/>
      <c r="C820" s="2"/>
      <c r="D820" s="2"/>
    </row>
    <row r="821" spans="1:4">
      <c r="A821" s="2"/>
      <c r="B821" s="2"/>
      <c r="C821" s="2"/>
      <c r="D821" s="2"/>
    </row>
    <row r="822" spans="1:4">
      <c r="A822" s="2"/>
      <c r="B822" s="2"/>
      <c r="C822" s="2"/>
      <c r="D822" s="2"/>
    </row>
    <row r="823" spans="1:4">
      <c r="A823" s="2"/>
      <c r="B823" s="2"/>
      <c r="C823" s="2"/>
      <c r="D823" s="2"/>
    </row>
    <row r="824" spans="1:4">
      <c r="A824" s="2"/>
      <c r="B824" s="2"/>
      <c r="C824" s="2"/>
      <c r="D824" s="2"/>
    </row>
    <row r="825" spans="1:4">
      <c r="A825" s="2"/>
      <c r="B825" s="2"/>
      <c r="C825" s="2"/>
      <c r="D825" s="2"/>
    </row>
    <row r="826" spans="1:4">
      <c r="A826" s="2"/>
      <c r="B826" s="2"/>
      <c r="C826" s="2"/>
      <c r="D826" s="2"/>
    </row>
    <row r="827" spans="1:4">
      <c r="A827" s="2"/>
      <c r="B827" s="2"/>
      <c r="C827" s="2"/>
      <c r="D827" s="2"/>
    </row>
    <row r="828" spans="1:4">
      <c r="A828" s="2"/>
      <c r="B828" s="2"/>
      <c r="C828" s="2"/>
      <c r="D828" s="2"/>
    </row>
    <row r="829" spans="1:4">
      <c r="A829" s="2"/>
      <c r="B829" s="2"/>
      <c r="C829" s="2"/>
      <c r="D829" s="2"/>
    </row>
    <row r="830" spans="1:4">
      <c r="A830" s="2"/>
      <c r="B830" s="2"/>
      <c r="C830" s="2"/>
      <c r="D830" s="2"/>
    </row>
    <row r="831" spans="1:4">
      <c r="A831" s="2"/>
      <c r="B831" s="2"/>
      <c r="C831" s="2"/>
      <c r="D831" s="2"/>
    </row>
    <row r="832" spans="1:4">
      <c r="A832" s="2"/>
      <c r="B832" s="2"/>
      <c r="C832" s="2"/>
      <c r="D832" s="2"/>
    </row>
    <row r="833" spans="1:4">
      <c r="A833" s="2"/>
      <c r="B833" s="2"/>
      <c r="C833" s="2"/>
      <c r="D833" s="2"/>
    </row>
    <row r="834" spans="1:4">
      <c r="A834" s="2"/>
      <c r="B834" s="2"/>
      <c r="C834" s="2"/>
      <c r="D834" s="2"/>
    </row>
    <row r="835" spans="1:4">
      <c r="A835" s="2"/>
      <c r="B835" s="2"/>
      <c r="C835" s="2"/>
      <c r="D835" s="2"/>
    </row>
    <row r="836" spans="1:4">
      <c r="A836" s="2"/>
      <c r="B836" s="2"/>
      <c r="C836" s="2"/>
      <c r="D836" s="2"/>
    </row>
    <row r="837" spans="1:4">
      <c r="A837" s="2"/>
      <c r="B837" s="2"/>
      <c r="C837" s="2"/>
      <c r="D837" s="2"/>
    </row>
    <row r="838" spans="1:4">
      <c r="A838" s="2"/>
      <c r="B838" s="2"/>
      <c r="C838" s="2"/>
      <c r="D838" s="2"/>
    </row>
    <row r="839" spans="1:4">
      <c r="A839" s="2"/>
      <c r="B839" s="2"/>
      <c r="C839" s="2"/>
      <c r="D839" s="2"/>
    </row>
    <row r="840" spans="1:4">
      <c r="A840" s="2"/>
      <c r="B840" s="2"/>
      <c r="C840" s="2"/>
      <c r="D840" s="2"/>
    </row>
    <row r="841" spans="1:4">
      <c r="A841" s="2"/>
      <c r="B841" s="2"/>
      <c r="C841" s="2"/>
      <c r="D841" s="2"/>
    </row>
    <row r="842" spans="1:4">
      <c r="A842" s="2"/>
      <c r="B842" s="2"/>
      <c r="C842" s="2"/>
      <c r="D842" s="2"/>
    </row>
    <row r="843" spans="1:4">
      <c r="A843" s="2"/>
      <c r="B843" s="2"/>
      <c r="C843" s="2"/>
      <c r="D843" s="2"/>
    </row>
    <row r="844" spans="1:4">
      <c r="A844" s="2"/>
      <c r="B844" s="2"/>
      <c r="C844" s="2"/>
      <c r="D844" s="2"/>
    </row>
    <row r="845" spans="1:4">
      <c r="A845" s="2"/>
      <c r="B845" s="2"/>
      <c r="C845" s="2"/>
      <c r="D845" s="2"/>
    </row>
    <row r="846" spans="1:4">
      <c r="A846" s="2"/>
      <c r="B846" s="2"/>
      <c r="C846" s="2"/>
      <c r="D846" s="2"/>
    </row>
    <row r="847" spans="1:4">
      <c r="A847" s="2"/>
      <c r="B847" s="2"/>
      <c r="C847" s="2"/>
      <c r="D847" s="2"/>
    </row>
    <row r="848" spans="1:4">
      <c r="A848" s="2"/>
      <c r="B848" s="2"/>
      <c r="C848" s="2"/>
      <c r="D848" s="2"/>
    </row>
    <row r="849" spans="1:4">
      <c r="A849" s="2"/>
      <c r="B849" s="2"/>
      <c r="C849" s="2"/>
      <c r="D849" s="2"/>
    </row>
    <row r="850" spans="1:4">
      <c r="A850" s="2"/>
      <c r="B850" s="2"/>
      <c r="C850" s="2"/>
      <c r="D850" s="2"/>
    </row>
    <row r="851" spans="1:4">
      <c r="A851" s="2"/>
      <c r="B851" s="2"/>
      <c r="C851" s="2"/>
      <c r="D851" s="2"/>
    </row>
    <row r="852" spans="1:4">
      <c r="A852" s="2"/>
      <c r="B852" s="2"/>
      <c r="C852" s="2"/>
      <c r="D852" s="2"/>
    </row>
    <row r="853" spans="1:4">
      <c r="A853" s="2"/>
      <c r="B853" s="2"/>
      <c r="C853" s="2"/>
      <c r="D853" s="2"/>
    </row>
    <row r="854" spans="1:4">
      <c r="A854" s="2"/>
      <c r="B854" s="2"/>
      <c r="C854" s="2"/>
      <c r="D854" s="2"/>
    </row>
    <row r="855" spans="1:4">
      <c r="A855" s="2"/>
      <c r="B855" s="2"/>
      <c r="C855" s="2"/>
      <c r="D855" s="2"/>
    </row>
    <row r="856" spans="1:4">
      <c r="A856" s="2"/>
      <c r="B856" s="2"/>
      <c r="C856" s="2"/>
      <c r="D856" s="2"/>
    </row>
    <row r="857" spans="1:4">
      <c r="A857" s="2"/>
      <c r="B857" s="2"/>
      <c r="C857" s="2"/>
      <c r="D857" s="2"/>
    </row>
    <row r="858" spans="1:4">
      <c r="A858" s="2"/>
      <c r="B858" s="2"/>
      <c r="C858" s="2"/>
      <c r="D858" s="2"/>
    </row>
    <row r="859" spans="1:4">
      <c r="A859" s="2"/>
      <c r="B859" s="2"/>
      <c r="C859" s="2"/>
      <c r="D859" s="2"/>
    </row>
    <row r="860" spans="1:4">
      <c r="A860" s="2"/>
      <c r="B860" s="2"/>
      <c r="C860" s="2"/>
      <c r="D860" s="2"/>
    </row>
    <row r="861" spans="1:4">
      <c r="A861" s="2"/>
      <c r="B861" s="2"/>
      <c r="C861" s="2"/>
      <c r="D861" s="2"/>
    </row>
    <row r="862" spans="1:4">
      <c r="A862" s="2"/>
      <c r="B862" s="2"/>
      <c r="C862" s="2"/>
      <c r="D862" s="2"/>
    </row>
    <row r="863" spans="1:4">
      <c r="A863" s="2"/>
      <c r="B863" s="2"/>
      <c r="C863" s="2"/>
      <c r="D863" s="2"/>
    </row>
    <row r="864" spans="1:4">
      <c r="A864" s="2"/>
      <c r="B864" s="2"/>
      <c r="C864" s="2"/>
      <c r="D864" s="2"/>
    </row>
    <row r="865" spans="1:4">
      <c r="A865" s="2"/>
      <c r="B865" s="2"/>
      <c r="C865" s="2"/>
      <c r="D865" s="2"/>
    </row>
    <row r="866" spans="1:4">
      <c r="A866" s="2"/>
      <c r="B866" s="2"/>
      <c r="C866" s="2"/>
      <c r="D866" s="2"/>
    </row>
    <row r="867" spans="1:4">
      <c r="A867" s="2"/>
      <c r="B867" s="2"/>
      <c r="C867" s="2"/>
      <c r="D867" s="2"/>
    </row>
    <row r="868" spans="1:4">
      <c r="A868" s="2"/>
      <c r="B868" s="2"/>
      <c r="C868" s="2"/>
      <c r="D868" s="2"/>
    </row>
    <row r="869" spans="1:4">
      <c r="A869" s="2"/>
      <c r="B869" s="2"/>
      <c r="C869" s="2"/>
      <c r="D869" s="2"/>
    </row>
    <row r="870" spans="1:4">
      <c r="A870" s="2"/>
      <c r="B870" s="2"/>
      <c r="C870" s="2"/>
      <c r="D870" s="2"/>
    </row>
    <row r="871" spans="1:4">
      <c r="A871" s="2"/>
      <c r="B871" s="2"/>
      <c r="C871" s="2"/>
      <c r="D871" s="2"/>
    </row>
    <row r="872" spans="1:4">
      <c r="A872" s="2"/>
      <c r="B872" s="2"/>
      <c r="C872" s="2"/>
      <c r="D872" s="2"/>
    </row>
    <row r="873" spans="1:4">
      <c r="A873" s="2"/>
      <c r="B873" s="2"/>
      <c r="C873" s="2"/>
      <c r="D873" s="2"/>
    </row>
    <row r="874" spans="1:4">
      <c r="A874" s="2"/>
      <c r="B874" s="2"/>
      <c r="C874" s="2"/>
      <c r="D874" s="2"/>
    </row>
    <row r="875" spans="1:4">
      <c r="A875" s="2"/>
      <c r="B875" s="2"/>
      <c r="C875" s="2"/>
      <c r="D875" s="2"/>
    </row>
    <row r="876" spans="1:4">
      <c r="A876" s="2"/>
      <c r="B876" s="2"/>
      <c r="C876" s="2"/>
      <c r="D876" s="2"/>
    </row>
    <row r="877" spans="1:4">
      <c r="A877" s="2"/>
      <c r="B877" s="2"/>
      <c r="C877" s="2"/>
      <c r="D877" s="2"/>
    </row>
    <row r="878" spans="1:4">
      <c r="A878" s="2"/>
      <c r="B878" s="2"/>
      <c r="C878" s="2"/>
      <c r="D878" s="2"/>
    </row>
    <row r="879" spans="1:4">
      <c r="A879" s="2"/>
      <c r="B879" s="2"/>
      <c r="C879" s="2"/>
      <c r="D879" s="2"/>
    </row>
    <row r="880" spans="1:4">
      <c r="A880" s="2"/>
      <c r="B880" s="2"/>
      <c r="C880" s="2"/>
      <c r="D880" s="2"/>
    </row>
    <row r="881" spans="1:4">
      <c r="A881" s="2"/>
      <c r="B881" s="2"/>
      <c r="C881" s="2"/>
      <c r="D881" s="2"/>
    </row>
    <row r="882" spans="1:4">
      <c r="A882" s="2"/>
      <c r="B882" s="2"/>
      <c r="C882" s="2"/>
      <c r="D882" s="2"/>
    </row>
    <row r="883" spans="1:4">
      <c r="A883" s="2"/>
      <c r="B883" s="2"/>
      <c r="C883" s="2"/>
      <c r="D883" s="2"/>
    </row>
    <row r="884" spans="1:4">
      <c r="A884" s="2"/>
      <c r="B884" s="2"/>
      <c r="C884" s="2"/>
      <c r="D884" s="2"/>
    </row>
    <row r="885" spans="1:4">
      <c r="A885" s="2"/>
      <c r="B885" s="2"/>
      <c r="C885" s="2"/>
      <c r="D885" s="2"/>
    </row>
    <row r="886" spans="1:4">
      <c r="A886" s="2"/>
      <c r="B886" s="2"/>
      <c r="C886" s="2"/>
      <c r="D886" s="2"/>
    </row>
    <row r="887" spans="1:4">
      <c r="A887" s="2"/>
      <c r="B887" s="2"/>
      <c r="C887" s="2"/>
      <c r="D887" s="2"/>
    </row>
    <row r="888" spans="1:4">
      <c r="A888" s="2"/>
      <c r="B888" s="2"/>
      <c r="C888" s="2"/>
      <c r="D888" s="2"/>
    </row>
    <row r="889" spans="1:4">
      <c r="A889" s="2"/>
      <c r="B889" s="2"/>
      <c r="C889" s="2"/>
      <c r="D889" s="2"/>
    </row>
    <row r="890" spans="1:4">
      <c r="A890" s="2"/>
      <c r="B890" s="2"/>
      <c r="C890" s="2"/>
      <c r="D890" s="2"/>
    </row>
    <row r="891" spans="1:4">
      <c r="A891" s="2"/>
      <c r="B891" s="2"/>
      <c r="C891" s="2"/>
      <c r="D891" s="2"/>
    </row>
    <row r="892" spans="1:4">
      <c r="A892" s="2"/>
      <c r="B892" s="2"/>
      <c r="C892" s="2"/>
      <c r="D892" s="2"/>
    </row>
    <row r="893" spans="1:4">
      <c r="A893" s="2"/>
      <c r="B893" s="2"/>
      <c r="C893" s="2"/>
      <c r="D893" s="2"/>
    </row>
    <row r="894" spans="1:4">
      <c r="A894" s="2"/>
      <c r="B894" s="2"/>
      <c r="C894" s="2"/>
      <c r="D894" s="2"/>
    </row>
    <row r="895" spans="1:4">
      <c r="A895" s="2"/>
      <c r="B895" s="2"/>
      <c r="C895" s="2"/>
      <c r="D895" s="2"/>
    </row>
    <row r="896" spans="1:4">
      <c r="A896" s="2"/>
      <c r="B896" s="2"/>
      <c r="C896" s="2"/>
      <c r="D896" s="2"/>
    </row>
    <row r="897" spans="1:4">
      <c r="A897" s="2"/>
      <c r="B897" s="2"/>
      <c r="C897" s="2"/>
      <c r="D897" s="2"/>
    </row>
    <row r="898" spans="1:4">
      <c r="A898" s="2"/>
      <c r="B898" s="2"/>
      <c r="C898" s="2"/>
      <c r="D898" s="2"/>
    </row>
    <row r="899" spans="1:4">
      <c r="A899" s="2"/>
      <c r="B899" s="2"/>
      <c r="C899" s="2"/>
      <c r="D899" s="2"/>
    </row>
    <row r="900" spans="1:4">
      <c r="A900" s="2"/>
      <c r="B900" s="2"/>
      <c r="C900" s="2"/>
      <c r="D900" s="2"/>
    </row>
    <row r="901" spans="1:4">
      <c r="A901" s="2"/>
      <c r="B901" s="2"/>
      <c r="C901" s="2"/>
      <c r="D901" s="2"/>
    </row>
    <row r="902" spans="1:4">
      <c r="A902" s="2"/>
      <c r="B902" s="2"/>
      <c r="C902" s="2"/>
      <c r="D902" s="2"/>
    </row>
    <row r="903" spans="1:4">
      <c r="A903" s="2"/>
      <c r="B903" s="2"/>
      <c r="C903" s="2"/>
      <c r="D903" s="2"/>
    </row>
    <row r="904" spans="1:4">
      <c r="A904" s="2"/>
      <c r="B904" s="2"/>
      <c r="C904" s="2"/>
      <c r="D904" s="2"/>
    </row>
    <row r="905" spans="1:4">
      <c r="A905" s="2"/>
      <c r="B905" s="2"/>
      <c r="C905" s="2"/>
      <c r="D905" s="2"/>
    </row>
    <row r="906" spans="1:4">
      <c r="A906" s="2"/>
      <c r="B906" s="2"/>
      <c r="C906" s="2"/>
      <c r="D906" s="2"/>
    </row>
    <row r="907" spans="1:4">
      <c r="A907" s="2"/>
      <c r="B907" s="2"/>
      <c r="C907" s="2"/>
      <c r="D907" s="2"/>
    </row>
    <row r="908" spans="1:4">
      <c r="A908" s="2"/>
      <c r="B908" s="2"/>
      <c r="C908" s="2"/>
      <c r="D908" s="2"/>
    </row>
    <row r="909" spans="1:4">
      <c r="A909" s="2"/>
      <c r="B909" s="2"/>
      <c r="C909" s="2"/>
      <c r="D909" s="2"/>
    </row>
    <row r="910" spans="1:4">
      <c r="A910" s="2"/>
      <c r="B910" s="2"/>
      <c r="C910" s="2"/>
      <c r="D910" s="2"/>
    </row>
    <row r="911" spans="1:4">
      <c r="A911" s="2"/>
      <c r="B911" s="2"/>
      <c r="C911" s="2"/>
      <c r="D911" s="2"/>
    </row>
    <row r="912" spans="1:4">
      <c r="A912" s="2"/>
      <c r="B912" s="2"/>
      <c r="C912" s="2"/>
      <c r="D912" s="2"/>
    </row>
    <row r="913" spans="1:4">
      <c r="A913" s="2"/>
      <c r="B913" s="2"/>
      <c r="C913" s="2"/>
      <c r="D913" s="2"/>
    </row>
    <row r="914" spans="1:4">
      <c r="A914" s="2"/>
      <c r="B914" s="2"/>
      <c r="C914" s="2"/>
      <c r="D914" s="2"/>
    </row>
    <row r="915" spans="1:4">
      <c r="A915" s="2"/>
      <c r="B915" s="2"/>
      <c r="C915" s="2"/>
      <c r="D915" s="2"/>
    </row>
    <row r="916" spans="1:4">
      <c r="A916" s="2"/>
      <c r="B916" s="2"/>
      <c r="C916" s="2"/>
      <c r="D916" s="2"/>
    </row>
    <row r="917" spans="1:4">
      <c r="A917" s="2"/>
      <c r="B917" s="2"/>
      <c r="C917" s="2"/>
      <c r="D917" s="2"/>
    </row>
    <row r="918" spans="1:4">
      <c r="A918" s="2"/>
      <c r="B918" s="2"/>
      <c r="C918" s="2"/>
      <c r="D918" s="2"/>
    </row>
    <row r="919" spans="1:4">
      <c r="A919" s="2"/>
      <c r="B919" s="2"/>
      <c r="C919" s="2"/>
      <c r="D919" s="2"/>
    </row>
    <row r="920" spans="1:4">
      <c r="A920" s="2"/>
      <c r="B920" s="2"/>
      <c r="C920" s="2"/>
      <c r="D920" s="2"/>
    </row>
    <row r="921" spans="1:4">
      <c r="A921" s="2"/>
      <c r="B921" s="2"/>
      <c r="C921" s="2"/>
      <c r="D921" s="2"/>
    </row>
    <row r="922" spans="1:4">
      <c r="A922" s="2"/>
      <c r="B922" s="2"/>
      <c r="C922" s="2"/>
      <c r="D922" s="2"/>
    </row>
    <row r="923" spans="1:4">
      <c r="A923" s="2"/>
      <c r="B923" s="2"/>
      <c r="C923" s="2"/>
      <c r="D923" s="2"/>
    </row>
    <row r="924" spans="1:4">
      <c r="A924" s="2"/>
      <c r="B924" s="2"/>
      <c r="C924" s="2"/>
      <c r="D924" s="2"/>
    </row>
    <row r="925" spans="1:4">
      <c r="A925" s="2"/>
      <c r="B925" s="2"/>
      <c r="C925" s="2"/>
      <c r="D925" s="2"/>
    </row>
    <row r="926" spans="1:4">
      <c r="A926" s="2"/>
      <c r="B926" s="2"/>
      <c r="C926" s="2"/>
      <c r="D926" s="2"/>
    </row>
    <row r="927" spans="1:4">
      <c r="A927" s="2"/>
      <c r="B927" s="2"/>
      <c r="C927" s="2"/>
      <c r="D927" s="2"/>
    </row>
    <row r="928" spans="1:4">
      <c r="A928" s="2"/>
      <c r="B928" s="2"/>
      <c r="C928" s="2"/>
      <c r="D928" s="2"/>
    </row>
    <row r="929" spans="1:4">
      <c r="A929" s="2"/>
      <c r="B929" s="2"/>
      <c r="C929" s="2"/>
      <c r="D929" s="2"/>
    </row>
    <row r="930" spans="1:4">
      <c r="A930" s="2"/>
      <c r="B930" s="2"/>
      <c r="C930" s="2"/>
      <c r="D930" s="2"/>
    </row>
    <row r="931" spans="1:4">
      <c r="A931" s="2"/>
      <c r="B931" s="2"/>
      <c r="C931" s="2"/>
      <c r="D931" s="2"/>
    </row>
    <row r="932" spans="1:4">
      <c r="A932" s="2"/>
      <c r="B932" s="2"/>
      <c r="C932" s="2"/>
      <c r="D932" s="2"/>
    </row>
    <row r="933" spans="1:4">
      <c r="A933" s="2"/>
      <c r="B933" s="2"/>
      <c r="C933" s="2"/>
      <c r="D933" s="2"/>
    </row>
    <row r="934" spans="1:4">
      <c r="A934" s="2"/>
      <c r="B934" s="2"/>
      <c r="C934" s="2"/>
      <c r="D934" s="2"/>
    </row>
    <row r="935" spans="1:4">
      <c r="A935" s="2"/>
      <c r="B935" s="2"/>
      <c r="C935" s="2"/>
      <c r="D935" s="2"/>
    </row>
    <row r="936" spans="1:4">
      <c r="A936" s="2"/>
      <c r="B936" s="2"/>
      <c r="C936" s="2"/>
      <c r="D936" s="2"/>
    </row>
    <row r="937" spans="1:4">
      <c r="A937" s="2"/>
      <c r="B937" s="2"/>
      <c r="C937" s="2"/>
      <c r="D937" s="2"/>
    </row>
    <row r="938" spans="1:4">
      <c r="A938" s="2"/>
      <c r="B938" s="2"/>
      <c r="C938" s="2"/>
      <c r="D938" s="2"/>
    </row>
    <row r="939" spans="1:4">
      <c r="A939" s="2"/>
      <c r="B939" s="2"/>
      <c r="C939" s="2"/>
      <c r="D939" s="2"/>
    </row>
    <row r="940" spans="1:4">
      <c r="A940" s="2"/>
      <c r="B940" s="2"/>
      <c r="C940" s="2"/>
      <c r="D940" s="2"/>
    </row>
    <row r="941" spans="1:4">
      <c r="A941" s="2"/>
      <c r="B941" s="2"/>
      <c r="C941" s="2"/>
      <c r="D941" s="2"/>
    </row>
    <row r="942" spans="1:4">
      <c r="A942" s="2"/>
      <c r="B942" s="2"/>
      <c r="C942" s="2"/>
      <c r="D942" s="2"/>
    </row>
    <row r="943" spans="1:4">
      <c r="A943" s="2"/>
      <c r="B943" s="2"/>
      <c r="C943" s="2"/>
      <c r="D943" s="2"/>
    </row>
    <row r="944" spans="1:4">
      <c r="A944" s="2"/>
      <c r="B944" s="2"/>
      <c r="C944" s="2"/>
      <c r="D944" s="2"/>
    </row>
    <row r="945" spans="1:4">
      <c r="A945" s="2"/>
      <c r="B945" s="2"/>
      <c r="C945" s="2"/>
      <c r="D945" s="2"/>
    </row>
    <row r="946" spans="1:4">
      <c r="A946" s="2"/>
      <c r="B946" s="2"/>
      <c r="C946" s="2"/>
      <c r="D946" s="2"/>
    </row>
    <row r="947" spans="1:4">
      <c r="A947" s="2"/>
      <c r="B947" s="2"/>
      <c r="C947" s="2"/>
      <c r="D947" s="2"/>
    </row>
    <row r="948" spans="1:4">
      <c r="A948" s="2"/>
      <c r="B948" s="2"/>
      <c r="C948" s="2"/>
      <c r="D948" s="2"/>
    </row>
    <row r="949" spans="1:4">
      <c r="A949" s="2"/>
      <c r="B949" s="2"/>
      <c r="C949" s="2"/>
      <c r="D949" s="2"/>
    </row>
    <row r="950" spans="1:4">
      <c r="A950" s="2"/>
      <c r="B950" s="2"/>
      <c r="C950" s="2"/>
      <c r="D950" s="2"/>
    </row>
    <row r="951" spans="1:4">
      <c r="A951" s="2"/>
      <c r="B951" s="2"/>
      <c r="C951" s="2"/>
      <c r="D951" s="2"/>
    </row>
    <row r="952" spans="1:4">
      <c r="A952" s="2"/>
      <c r="B952" s="2"/>
      <c r="C952" s="2"/>
      <c r="D952" s="2"/>
    </row>
    <row r="953" spans="1:4">
      <c r="A953" s="2"/>
      <c r="B953" s="2"/>
      <c r="C953" s="2"/>
      <c r="D953" s="2"/>
    </row>
    <row r="954" spans="1:4">
      <c r="A954" s="2"/>
      <c r="B954" s="2"/>
      <c r="C954" s="2"/>
      <c r="D954" s="2"/>
    </row>
    <row r="955" spans="1:4">
      <c r="A955" s="2"/>
      <c r="B955" s="2"/>
      <c r="C955" s="2"/>
      <c r="D955" s="2"/>
    </row>
    <row r="956" spans="1:4">
      <c r="A956" s="2"/>
      <c r="B956" s="2"/>
      <c r="C956" s="2"/>
      <c r="D956" s="2"/>
    </row>
    <row r="957" spans="1:4">
      <c r="A957" s="2"/>
      <c r="B957" s="2"/>
      <c r="C957" s="2"/>
      <c r="D957" s="2"/>
    </row>
    <row r="958" spans="1:4">
      <c r="A958" s="2"/>
      <c r="B958" s="2"/>
      <c r="C958" s="2"/>
      <c r="D958" s="2"/>
    </row>
    <row r="959" spans="1:4">
      <c r="A959" s="2"/>
      <c r="B959" s="2"/>
      <c r="C959" s="2"/>
      <c r="D959" s="2"/>
    </row>
    <row r="960" spans="1:4">
      <c r="A960" s="2"/>
      <c r="B960" s="2"/>
      <c r="C960" s="2"/>
      <c r="D960" s="2"/>
    </row>
    <row r="961" spans="1:4">
      <c r="A961" s="2"/>
      <c r="B961" s="2"/>
      <c r="C961" s="2"/>
      <c r="D961" s="2"/>
    </row>
    <row r="962" spans="1:4">
      <c r="A962" s="2"/>
      <c r="B962" s="2"/>
      <c r="C962" s="2"/>
      <c r="D962" s="2"/>
    </row>
    <row r="963" spans="1:4">
      <c r="A963" s="2"/>
      <c r="B963" s="2"/>
      <c r="C963" s="2"/>
      <c r="D963" s="2"/>
    </row>
    <row r="964" spans="1:4">
      <c r="A964" s="2"/>
      <c r="B964" s="2"/>
      <c r="C964" s="2"/>
      <c r="D964" s="2"/>
    </row>
    <row r="965" spans="1:4">
      <c r="A965" s="2"/>
      <c r="B965" s="2"/>
      <c r="C965" s="2"/>
      <c r="D965" s="2"/>
    </row>
    <row r="966" spans="1:4">
      <c r="A966" s="2"/>
      <c r="B966" s="2"/>
      <c r="C966" s="2"/>
      <c r="D966" s="2"/>
    </row>
    <row r="967" spans="1:4">
      <c r="A967" s="2"/>
      <c r="B967" s="2"/>
      <c r="C967" s="2"/>
      <c r="D967" s="2"/>
    </row>
    <row r="968" spans="1:4">
      <c r="A968" s="2"/>
      <c r="B968" s="2"/>
      <c r="C968" s="2"/>
      <c r="D968" s="2"/>
    </row>
    <row r="969" spans="1:4">
      <c r="A969" s="2"/>
      <c r="B969" s="2"/>
      <c r="C969" s="2"/>
      <c r="D969" s="2"/>
    </row>
    <row r="970" spans="1:4">
      <c r="A970" s="2"/>
      <c r="B970" s="2"/>
      <c r="C970" s="2"/>
      <c r="D970" s="2"/>
    </row>
    <row r="971" spans="1:4">
      <c r="A971" s="2"/>
      <c r="B971" s="2"/>
      <c r="C971" s="2"/>
      <c r="D971" s="2"/>
    </row>
    <row r="972" spans="1:4">
      <c r="A972" s="2"/>
      <c r="B972" s="2"/>
      <c r="C972" s="2"/>
      <c r="D972" s="2"/>
    </row>
    <row r="973" spans="1:4">
      <c r="A973" s="2"/>
      <c r="B973" s="2"/>
      <c r="C973" s="2"/>
      <c r="D973" s="2"/>
    </row>
    <row r="974" spans="1:4">
      <c r="A974" s="2"/>
      <c r="B974" s="2"/>
      <c r="C974" s="2"/>
      <c r="D974" s="2"/>
    </row>
    <row r="975" spans="1:4">
      <c r="A975" s="2"/>
      <c r="B975" s="2"/>
      <c r="C975" s="2"/>
      <c r="D975" s="2"/>
    </row>
    <row r="976" spans="1:4">
      <c r="A976" s="2"/>
      <c r="B976" s="2"/>
      <c r="C976" s="2"/>
      <c r="D976" s="2"/>
    </row>
    <row r="977" spans="1:4">
      <c r="A977" s="2"/>
      <c r="B977" s="2"/>
      <c r="C977" s="2"/>
      <c r="D977" s="2"/>
    </row>
    <row r="978" spans="1:4">
      <c r="A978" s="2"/>
      <c r="B978" s="2"/>
      <c r="C978" s="2"/>
      <c r="D978" s="2"/>
    </row>
    <row r="979" spans="1:4">
      <c r="A979" s="2"/>
      <c r="B979" s="2"/>
      <c r="C979" s="2"/>
      <c r="D979" s="2"/>
    </row>
    <row r="980" spans="1:4">
      <c r="A980" s="2"/>
      <c r="B980" s="2"/>
      <c r="C980" s="2"/>
      <c r="D980" s="2"/>
    </row>
    <row r="981" spans="1:4">
      <c r="A981" s="2"/>
      <c r="B981" s="2"/>
      <c r="C981" s="2"/>
      <c r="D981" s="2"/>
    </row>
    <row r="982" spans="1:4">
      <c r="A982" s="2"/>
      <c r="B982" s="2"/>
      <c r="C982" s="2"/>
      <c r="D982" s="2"/>
    </row>
    <row r="983" spans="1:4">
      <c r="A983" s="2"/>
      <c r="B983" s="2"/>
      <c r="C983" s="2"/>
      <c r="D983" s="2"/>
    </row>
    <row r="984" spans="1:4">
      <c r="A984" s="2"/>
      <c r="B984" s="2"/>
      <c r="C984" s="2"/>
      <c r="D984" s="2"/>
    </row>
    <row r="985" spans="1:4">
      <c r="A985" s="2"/>
      <c r="B985" s="2"/>
      <c r="C985" s="2"/>
      <c r="D985" s="2"/>
    </row>
    <row r="986" spans="1:4">
      <c r="A986" s="2"/>
      <c r="B986" s="2"/>
      <c r="C986" s="2"/>
      <c r="D986" s="2"/>
    </row>
    <row r="987" spans="1:4">
      <c r="A987" s="2"/>
      <c r="B987" s="2"/>
      <c r="C987" s="2"/>
      <c r="D987" s="2"/>
    </row>
    <row r="988" spans="1:4">
      <c r="A988" s="2"/>
      <c r="B988" s="2"/>
      <c r="C988" s="2"/>
      <c r="D988" s="2"/>
    </row>
    <row r="989" spans="1:4">
      <c r="A989" s="2"/>
      <c r="B989" s="2"/>
      <c r="C989" s="2"/>
      <c r="D989" s="2"/>
    </row>
    <row r="990" spans="1:4">
      <c r="A990" s="2"/>
      <c r="B990" s="2"/>
      <c r="C990" s="2"/>
      <c r="D990" s="2"/>
    </row>
    <row r="991" spans="1:4">
      <c r="A991" s="2"/>
      <c r="B991" s="2"/>
      <c r="C991" s="2"/>
      <c r="D991" s="2"/>
    </row>
    <row r="992" spans="1:4">
      <c r="A992" s="2"/>
      <c r="B992" s="2"/>
      <c r="C992" s="2"/>
      <c r="D992" s="2"/>
    </row>
    <row r="993" spans="1:4">
      <c r="A993" s="2"/>
      <c r="B993" s="2"/>
      <c r="C993" s="2"/>
      <c r="D993" s="2"/>
    </row>
    <row r="994" spans="1:4">
      <c r="A994" s="2"/>
      <c r="B994" s="2"/>
      <c r="C994" s="2"/>
      <c r="D994" s="2"/>
    </row>
    <row r="995" spans="1:4">
      <c r="A995" s="2"/>
      <c r="B995" s="2"/>
      <c r="C995" s="2"/>
      <c r="D995" s="2"/>
    </row>
    <row r="996" spans="1:4">
      <c r="A996" s="2"/>
      <c r="B996" s="2"/>
      <c r="C996" s="2"/>
      <c r="D996" s="2"/>
    </row>
    <row r="997" spans="1:4">
      <c r="A997" s="2"/>
      <c r="B997" s="2"/>
      <c r="C997" s="2"/>
      <c r="D997" s="2"/>
    </row>
    <row r="998" spans="1:4">
      <c r="A998" s="2"/>
      <c r="B998" s="2"/>
      <c r="C998" s="2"/>
      <c r="D998" s="2"/>
    </row>
    <row r="999" spans="1:4">
      <c r="A999" s="2"/>
      <c r="B999" s="2"/>
      <c r="C999" s="2"/>
      <c r="D999" s="2"/>
    </row>
    <row r="1000" spans="1:4">
      <c r="A1000" s="2"/>
      <c r="B1000" s="2"/>
      <c r="C1000" s="2"/>
      <c r="D1000" s="2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6AA84F"/>
    <outlinePr summaryBelow="0" summaryRight="0"/>
  </sheetPr>
  <dimension ref="A1:AB1001"/>
  <sheetViews>
    <sheetView workbookViewId="0"/>
  </sheetViews>
  <sheetFormatPr defaultColWidth="14.44140625" defaultRowHeight="15" customHeight="1"/>
  <cols>
    <col min="1" max="1" width="25.44140625" customWidth="1"/>
    <col min="2" max="2" width="18.33203125" customWidth="1"/>
    <col min="5" max="5" width="18.109375" customWidth="1"/>
    <col min="6" max="6" width="17.6640625" customWidth="1"/>
    <col min="7" max="7" width="16.109375" customWidth="1"/>
    <col min="12" max="12" width="17.33203125" customWidth="1"/>
  </cols>
  <sheetData>
    <row r="1" spans="1:28">
      <c r="A1" s="4" t="s">
        <v>65</v>
      </c>
      <c r="B1" s="4" t="s">
        <v>66</v>
      </c>
      <c r="C1" s="4" t="s">
        <v>67</v>
      </c>
      <c r="D1" s="5" t="s">
        <v>68</v>
      </c>
      <c r="E1" s="6" t="s">
        <v>69</v>
      </c>
      <c r="F1" s="7" t="s">
        <v>70</v>
      </c>
      <c r="G1" s="7" t="s">
        <v>71</v>
      </c>
      <c r="H1" s="7" t="s">
        <v>72</v>
      </c>
      <c r="I1" s="7" t="s">
        <v>73</v>
      </c>
      <c r="J1" s="7" t="s">
        <v>74</v>
      </c>
      <c r="K1" s="7" t="s">
        <v>75</v>
      </c>
      <c r="L1" s="4" t="s">
        <v>76</v>
      </c>
      <c r="M1" s="8" t="s">
        <v>77</v>
      </c>
      <c r="N1" s="8"/>
      <c r="O1" s="8"/>
      <c r="P1" s="9"/>
      <c r="Q1" s="10" t="s">
        <v>78</v>
      </c>
      <c r="R1" s="10" t="s">
        <v>68</v>
      </c>
      <c r="S1" s="9"/>
      <c r="T1" s="9"/>
      <c r="U1" s="9"/>
      <c r="V1" s="9"/>
      <c r="W1" s="9"/>
      <c r="X1" s="9"/>
      <c r="Y1" s="9"/>
      <c r="Z1" s="9"/>
      <c r="AA1" s="9"/>
      <c r="AB1" s="9"/>
    </row>
    <row r="2" spans="1:28">
      <c r="A2" s="9" t="s">
        <v>79</v>
      </c>
      <c r="B2" s="9" t="s">
        <v>80</v>
      </c>
      <c r="C2" s="9" t="s">
        <v>81</v>
      </c>
      <c r="D2" s="11">
        <f t="shared" ref="D2:D26" ca="1" si="0">VLOOKUP(F2,Q:R,2,1)</f>
        <v>100</v>
      </c>
      <c r="E2" s="12">
        <v>43888</v>
      </c>
      <c r="F2" s="13">
        <f t="shared" ref="F2:F26" ca="1" si="1">DATEDIF(E2,TODAY(),"D")</f>
        <v>1383</v>
      </c>
      <c r="G2" s="13">
        <v>150</v>
      </c>
      <c r="H2" s="13" t="str">
        <f t="shared" ref="H2:H26" si="2">MID(E2,4,2)</f>
        <v>88</v>
      </c>
      <c r="I2" s="13" t="str">
        <f t="shared" ref="I2:I26" si="3">LEFT(E2,2)</f>
        <v>43</v>
      </c>
      <c r="J2" s="13" t="str">
        <f t="shared" ref="J2:J26" si="4">RIGHT(E2,2)</f>
        <v>88</v>
      </c>
      <c r="K2" s="13" t="str">
        <f t="shared" ref="K2:K26" ca="1" si="5">IF(F2&gt;200,"5%","1%")</f>
        <v>5%</v>
      </c>
      <c r="L2" s="13" t="str">
        <f t="shared" ref="L2:L26" ca="1" si="6">IF(AND(D2&gt;=50,F2&gt;=130),"Gift","No Gift")</f>
        <v>Gift</v>
      </c>
      <c r="M2" s="9"/>
      <c r="N2" s="9"/>
      <c r="O2" s="9"/>
      <c r="P2" s="9"/>
      <c r="Q2" s="13">
        <v>20</v>
      </c>
      <c r="R2" s="13">
        <v>0</v>
      </c>
      <c r="S2" s="9"/>
      <c r="T2" s="9"/>
      <c r="U2" s="9"/>
      <c r="V2" s="9"/>
      <c r="W2" s="9"/>
      <c r="X2" s="9"/>
      <c r="Y2" s="9"/>
      <c r="Z2" s="9"/>
      <c r="AA2" s="9"/>
      <c r="AB2" s="9"/>
    </row>
    <row r="3" spans="1:28">
      <c r="A3" s="9" t="s">
        <v>82</v>
      </c>
      <c r="B3" s="9" t="s">
        <v>83</v>
      </c>
      <c r="C3" s="9" t="s">
        <v>84</v>
      </c>
      <c r="D3" s="11">
        <f t="shared" ca="1" si="0"/>
        <v>100</v>
      </c>
      <c r="E3" s="12">
        <v>44083</v>
      </c>
      <c r="F3" s="13">
        <f t="shared" ca="1" si="1"/>
        <v>1188</v>
      </c>
      <c r="G3" s="13">
        <v>125</v>
      </c>
      <c r="H3" s="13" t="str">
        <f t="shared" si="2"/>
        <v>83</v>
      </c>
      <c r="I3" s="13" t="str">
        <f t="shared" si="3"/>
        <v>44</v>
      </c>
      <c r="J3" s="13" t="str">
        <f t="shared" si="4"/>
        <v>83</v>
      </c>
      <c r="K3" s="13" t="str">
        <f t="shared" ca="1" si="5"/>
        <v>5%</v>
      </c>
      <c r="L3" s="13" t="str">
        <f t="shared" ca="1" si="6"/>
        <v>Gift</v>
      </c>
      <c r="M3" s="9"/>
      <c r="N3" s="9"/>
      <c r="O3" s="9"/>
      <c r="P3" s="9"/>
      <c r="Q3" s="13">
        <v>30</v>
      </c>
      <c r="R3" s="13">
        <v>0</v>
      </c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>
      <c r="A4" s="9" t="s">
        <v>85</v>
      </c>
      <c r="B4" s="9" t="s">
        <v>86</v>
      </c>
      <c r="C4" s="9" t="s">
        <v>87</v>
      </c>
      <c r="D4" s="11">
        <f t="shared" ca="1" si="0"/>
        <v>100</v>
      </c>
      <c r="E4" s="12">
        <v>44177</v>
      </c>
      <c r="F4" s="13">
        <f t="shared" ca="1" si="1"/>
        <v>1094</v>
      </c>
      <c r="G4" s="13">
        <v>180</v>
      </c>
      <c r="H4" s="13" t="str">
        <f t="shared" si="2"/>
        <v>77</v>
      </c>
      <c r="I4" s="13" t="str">
        <f t="shared" si="3"/>
        <v>44</v>
      </c>
      <c r="J4" s="13" t="str">
        <f t="shared" si="4"/>
        <v>77</v>
      </c>
      <c r="K4" s="13" t="str">
        <f t="shared" ca="1" si="5"/>
        <v>5%</v>
      </c>
      <c r="L4" s="13" t="str">
        <f t="shared" ca="1" si="6"/>
        <v>Gift</v>
      </c>
      <c r="M4" s="9"/>
      <c r="N4" s="9"/>
      <c r="O4" s="9"/>
      <c r="P4" s="9"/>
      <c r="Q4" s="13">
        <v>40</v>
      </c>
      <c r="R4" s="13">
        <v>0</v>
      </c>
      <c r="S4" s="9"/>
      <c r="T4" s="9"/>
      <c r="U4" s="9"/>
      <c r="V4" s="9"/>
      <c r="W4" s="9"/>
      <c r="X4" s="9"/>
      <c r="Y4" s="9"/>
      <c r="Z4" s="9"/>
      <c r="AA4" s="9"/>
      <c r="AB4" s="9"/>
    </row>
    <row r="5" spans="1:28">
      <c r="A5" s="9" t="s">
        <v>88</v>
      </c>
      <c r="B5" s="9" t="s">
        <v>89</v>
      </c>
      <c r="C5" s="9" t="s">
        <v>90</v>
      </c>
      <c r="D5" s="11">
        <f t="shared" ca="1" si="0"/>
        <v>100</v>
      </c>
      <c r="E5" s="12">
        <v>44152</v>
      </c>
      <c r="F5" s="13">
        <f t="shared" ca="1" si="1"/>
        <v>1119</v>
      </c>
      <c r="G5" s="13">
        <v>25</v>
      </c>
      <c r="H5" s="13" t="str">
        <f t="shared" si="2"/>
        <v>52</v>
      </c>
      <c r="I5" s="13" t="str">
        <f t="shared" si="3"/>
        <v>44</v>
      </c>
      <c r="J5" s="13" t="str">
        <f t="shared" si="4"/>
        <v>52</v>
      </c>
      <c r="K5" s="13" t="str">
        <f t="shared" ca="1" si="5"/>
        <v>5%</v>
      </c>
      <c r="L5" s="13" t="str">
        <f t="shared" ca="1" si="6"/>
        <v>Gift</v>
      </c>
      <c r="M5" s="9"/>
      <c r="N5" s="9"/>
      <c r="O5" s="9"/>
      <c r="P5" s="9"/>
      <c r="Q5" s="13">
        <v>50</v>
      </c>
      <c r="R5" s="13">
        <v>10</v>
      </c>
      <c r="S5" s="9"/>
      <c r="T5" s="9"/>
      <c r="U5" s="9"/>
      <c r="V5" s="9"/>
      <c r="W5" s="9"/>
      <c r="X5" s="9"/>
      <c r="Y5" s="9"/>
      <c r="Z5" s="9"/>
      <c r="AA5" s="9"/>
      <c r="AB5" s="9"/>
    </row>
    <row r="6" spans="1:28">
      <c r="A6" s="9" t="s">
        <v>91</v>
      </c>
      <c r="B6" s="9" t="s">
        <v>92</v>
      </c>
      <c r="C6" s="9" t="s">
        <v>93</v>
      </c>
      <c r="D6" s="11">
        <f t="shared" ca="1" si="0"/>
        <v>100</v>
      </c>
      <c r="E6" s="12">
        <v>43911</v>
      </c>
      <c r="F6" s="13">
        <f t="shared" ca="1" si="1"/>
        <v>1360</v>
      </c>
      <c r="G6" s="13">
        <v>154</v>
      </c>
      <c r="H6" s="13" t="str">
        <f t="shared" si="2"/>
        <v>11</v>
      </c>
      <c r="I6" s="13" t="str">
        <f t="shared" si="3"/>
        <v>43</v>
      </c>
      <c r="J6" s="13" t="str">
        <f t="shared" si="4"/>
        <v>11</v>
      </c>
      <c r="K6" s="13" t="str">
        <f t="shared" ca="1" si="5"/>
        <v>5%</v>
      </c>
      <c r="L6" s="13" t="str">
        <f t="shared" ca="1" si="6"/>
        <v>Gift</v>
      </c>
      <c r="M6" s="9"/>
      <c r="N6" s="9"/>
      <c r="O6" s="9"/>
      <c r="P6" s="9"/>
      <c r="Q6" s="13">
        <v>70</v>
      </c>
      <c r="R6" s="13">
        <v>20</v>
      </c>
      <c r="S6" s="9"/>
      <c r="T6" s="9"/>
      <c r="U6" s="9"/>
      <c r="V6" s="9"/>
      <c r="W6" s="9"/>
      <c r="X6" s="9"/>
      <c r="Y6" s="9"/>
      <c r="Z6" s="9"/>
      <c r="AA6" s="9"/>
      <c r="AB6" s="9"/>
    </row>
    <row r="7" spans="1:28">
      <c r="A7" s="9" t="s">
        <v>94</v>
      </c>
      <c r="B7" s="9" t="s">
        <v>95</v>
      </c>
      <c r="C7" s="9" t="s">
        <v>96</v>
      </c>
      <c r="D7" s="11">
        <f t="shared" ca="1" si="0"/>
        <v>100</v>
      </c>
      <c r="E7" s="12">
        <v>44081</v>
      </c>
      <c r="F7" s="13">
        <f t="shared" ca="1" si="1"/>
        <v>1190</v>
      </c>
      <c r="G7" s="13">
        <v>221</v>
      </c>
      <c r="H7" s="13" t="str">
        <f t="shared" si="2"/>
        <v>81</v>
      </c>
      <c r="I7" s="13" t="str">
        <f t="shared" si="3"/>
        <v>44</v>
      </c>
      <c r="J7" s="13" t="str">
        <f t="shared" si="4"/>
        <v>81</v>
      </c>
      <c r="K7" s="13" t="str">
        <f t="shared" ca="1" si="5"/>
        <v>5%</v>
      </c>
      <c r="L7" s="13" t="str">
        <f t="shared" ca="1" si="6"/>
        <v>Gift</v>
      </c>
      <c r="M7" s="9"/>
      <c r="N7" s="9"/>
      <c r="O7" s="9"/>
      <c r="P7" s="9"/>
      <c r="Q7" s="13">
        <v>90</v>
      </c>
      <c r="R7" s="13">
        <v>30</v>
      </c>
      <c r="S7" s="9"/>
      <c r="T7" s="9"/>
      <c r="U7" s="9"/>
      <c r="V7" s="9"/>
      <c r="W7" s="9"/>
      <c r="X7" s="9"/>
      <c r="Y7" s="9"/>
      <c r="Z7" s="9"/>
      <c r="AA7" s="9"/>
      <c r="AB7" s="9"/>
    </row>
    <row r="8" spans="1:28">
      <c r="A8" s="9" t="s">
        <v>97</v>
      </c>
      <c r="B8" s="9" t="s">
        <v>98</v>
      </c>
      <c r="C8" s="9" t="s">
        <v>99</v>
      </c>
      <c r="D8" s="11">
        <f t="shared" ca="1" si="0"/>
        <v>100</v>
      </c>
      <c r="E8" s="12">
        <v>44148</v>
      </c>
      <c r="F8" s="13">
        <f t="shared" ca="1" si="1"/>
        <v>1123</v>
      </c>
      <c r="G8" s="13">
        <v>220</v>
      </c>
      <c r="H8" s="13" t="str">
        <f t="shared" si="2"/>
        <v>48</v>
      </c>
      <c r="I8" s="13" t="str">
        <f t="shared" si="3"/>
        <v>44</v>
      </c>
      <c r="J8" s="13" t="str">
        <f t="shared" si="4"/>
        <v>48</v>
      </c>
      <c r="K8" s="13" t="str">
        <f t="shared" ca="1" si="5"/>
        <v>5%</v>
      </c>
      <c r="L8" s="13" t="str">
        <f t="shared" ca="1" si="6"/>
        <v>Gift</v>
      </c>
      <c r="M8" s="9"/>
      <c r="N8" s="9"/>
      <c r="O8" s="9"/>
      <c r="P8" s="9"/>
      <c r="Q8" s="13">
        <v>100</v>
      </c>
      <c r="R8" s="13">
        <v>40</v>
      </c>
      <c r="S8" s="9"/>
      <c r="T8" s="9"/>
      <c r="U8" s="9"/>
      <c r="V8" s="9"/>
      <c r="W8" s="9"/>
      <c r="X8" s="9"/>
      <c r="Y8" s="9"/>
      <c r="Z8" s="9"/>
      <c r="AA8" s="9"/>
      <c r="AB8" s="9"/>
    </row>
    <row r="9" spans="1:28">
      <c r="A9" s="9" t="s">
        <v>100</v>
      </c>
      <c r="B9" s="9" t="s">
        <v>101</v>
      </c>
      <c r="C9" s="9" t="s">
        <v>102</v>
      </c>
      <c r="D9" s="11">
        <f t="shared" ca="1" si="0"/>
        <v>100</v>
      </c>
      <c r="E9" s="12">
        <v>43876</v>
      </c>
      <c r="F9" s="13">
        <f t="shared" ca="1" si="1"/>
        <v>1395</v>
      </c>
      <c r="G9" s="13">
        <v>199</v>
      </c>
      <c r="H9" s="13" t="str">
        <f t="shared" si="2"/>
        <v>76</v>
      </c>
      <c r="I9" s="13" t="str">
        <f t="shared" si="3"/>
        <v>43</v>
      </c>
      <c r="J9" s="13" t="str">
        <f t="shared" si="4"/>
        <v>76</v>
      </c>
      <c r="K9" s="13" t="str">
        <f t="shared" ca="1" si="5"/>
        <v>5%</v>
      </c>
      <c r="L9" s="13" t="str">
        <f t="shared" ca="1" si="6"/>
        <v>Gift</v>
      </c>
      <c r="M9" s="9"/>
      <c r="N9" s="9"/>
      <c r="O9" s="9"/>
      <c r="P9" s="9"/>
      <c r="Q9" s="13">
        <v>120</v>
      </c>
      <c r="R9" s="13">
        <v>50</v>
      </c>
      <c r="S9" s="9"/>
      <c r="T9" s="9"/>
      <c r="U9" s="9"/>
      <c r="V9" s="9"/>
      <c r="W9" s="9"/>
      <c r="X9" s="9"/>
      <c r="Y9" s="9"/>
      <c r="Z9" s="9"/>
      <c r="AA9" s="9"/>
      <c r="AB9" s="9"/>
    </row>
    <row r="10" spans="1:28">
      <c r="A10" s="9" t="s">
        <v>103</v>
      </c>
      <c r="B10" s="9" t="s">
        <v>104</v>
      </c>
      <c r="C10" s="9" t="s">
        <v>105</v>
      </c>
      <c r="D10" s="11">
        <f t="shared" ca="1" si="0"/>
        <v>100</v>
      </c>
      <c r="E10" s="12">
        <v>43940</v>
      </c>
      <c r="F10" s="13">
        <f t="shared" ca="1" si="1"/>
        <v>1331</v>
      </c>
      <c r="G10" s="13">
        <v>179</v>
      </c>
      <c r="H10" s="13" t="str">
        <f t="shared" si="2"/>
        <v>40</v>
      </c>
      <c r="I10" s="13" t="str">
        <f t="shared" si="3"/>
        <v>43</v>
      </c>
      <c r="J10" s="13" t="str">
        <f t="shared" si="4"/>
        <v>40</v>
      </c>
      <c r="K10" s="13" t="str">
        <f t="shared" ca="1" si="5"/>
        <v>5%</v>
      </c>
      <c r="L10" s="13" t="str">
        <f t="shared" ca="1" si="6"/>
        <v>Gift</v>
      </c>
      <c r="M10" s="9"/>
      <c r="N10" s="9"/>
      <c r="O10" s="9"/>
      <c r="P10" s="9"/>
      <c r="Q10" s="13">
        <v>140</v>
      </c>
      <c r="R10" s="13">
        <v>60</v>
      </c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 spans="1:28">
      <c r="A11" s="9" t="s">
        <v>106</v>
      </c>
      <c r="B11" s="9" t="s">
        <v>107</v>
      </c>
      <c r="C11" s="9" t="s">
        <v>108</v>
      </c>
      <c r="D11" s="11">
        <f t="shared" ca="1" si="0"/>
        <v>100</v>
      </c>
      <c r="E11" s="12">
        <v>44127</v>
      </c>
      <c r="F11" s="13">
        <f t="shared" ca="1" si="1"/>
        <v>1144</v>
      </c>
      <c r="G11" s="13">
        <v>59</v>
      </c>
      <c r="H11" s="13" t="str">
        <f t="shared" si="2"/>
        <v>27</v>
      </c>
      <c r="I11" s="13" t="str">
        <f t="shared" si="3"/>
        <v>44</v>
      </c>
      <c r="J11" s="13" t="str">
        <f t="shared" si="4"/>
        <v>27</v>
      </c>
      <c r="K11" s="13" t="str">
        <f t="shared" ca="1" si="5"/>
        <v>5%</v>
      </c>
      <c r="L11" s="13" t="str">
        <f t="shared" ca="1" si="6"/>
        <v>Gift</v>
      </c>
      <c r="M11" s="9"/>
      <c r="N11" s="9"/>
      <c r="O11" s="9"/>
      <c r="P11" s="9"/>
      <c r="Q11" s="13">
        <v>160</v>
      </c>
      <c r="R11" s="13">
        <v>70</v>
      </c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 spans="1:28">
      <c r="A12" s="9" t="s">
        <v>109</v>
      </c>
      <c r="B12" s="9" t="s">
        <v>110</v>
      </c>
      <c r="C12" s="9" t="s">
        <v>111</v>
      </c>
      <c r="D12" s="11">
        <f t="shared" ca="1" si="0"/>
        <v>100</v>
      </c>
      <c r="E12" s="14">
        <v>44132</v>
      </c>
      <c r="F12" s="13">
        <f t="shared" ca="1" si="1"/>
        <v>1139</v>
      </c>
      <c r="G12" s="13">
        <v>130</v>
      </c>
      <c r="H12" s="13" t="str">
        <f t="shared" si="2"/>
        <v>32</v>
      </c>
      <c r="I12" s="13" t="str">
        <f t="shared" si="3"/>
        <v>44</v>
      </c>
      <c r="J12" s="13" t="str">
        <f t="shared" si="4"/>
        <v>32</v>
      </c>
      <c r="K12" s="13" t="str">
        <f t="shared" ca="1" si="5"/>
        <v>5%</v>
      </c>
      <c r="L12" s="13" t="str">
        <f t="shared" ca="1" si="6"/>
        <v>Gift</v>
      </c>
      <c r="M12" s="9"/>
      <c r="N12" s="9"/>
      <c r="O12" s="9"/>
      <c r="P12" s="9"/>
      <c r="Q12" s="13">
        <v>200</v>
      </c>
      <c r="R12" s="13">
        <v>80</v>
      </c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 spans="1:28">
      <c r="A13" s="9" t="s">
        <v>112</v>
      </c>
      <c r="B13" s="9" t="s">
        <v>113</v>
      </c>
      <c r="C13" s="9" t="s">
        <v>114</v>
      </c>
      <c r="D13" s="11">
        <f t="shared" ca="1" si="0"/>
        <v>100</v>
      </c>
      <c r="E13" s="12">
        <v>44175</v>
      </c>
      <c r="F13" s="13">
        <f t="shared" ca="1" si="1"/>
        <v>1096</v>
      </c>
      <c r="G13" s="13">
        <v>50</v>
      </c>
      <c r="H13" s="13" t="str">
        <f t="shared" si="2"/>
        <v>75</v>
      </c>
      <c r="I13" s="13" t="str">
        <f t="shared" si="3"/>
        <v>44</v>
      </c>
      <c r="J13" s="13" t="str">
        <f t="shared" si="4"/>
        <v>75</v>
      </c>
      <c r="K13" s="13" t="str">
        <f t="shared" ca="1" si="5"/>
        <v>5%</v>
      </c>
      <c r="L13" s="13" t="str">
        <f t="shared" ca="1" si="6"/>
        <v>Gift</v>
      </c>
      <c r="M13" s="9"/>
      <c r="N13" s="9"/>
      <c r="O13" s="9"/>
      <c r="P13" s="9"/>
      <c r="Q13" s="13">
        <v>250</v>
      </c>
      <c r="R13" s="13">
        <v>90</v>
      </c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 spans="1:28">
      <c r="A14" s="9" t="s">
        <v>115</v>
      </c>
      <c r="B14" s="9" t="s">
        <v>116</v>
      </c>
      <c r="C14" s="9" t="s">
        <v>117</v>
      </c>
      <c r="D14" s="11">
        <f t="shared" ca="1" si="0"/>
        <v>100</v>
      </c>
      <c r="E14" s="12">
        <v>43951</v>
      </c>
      <c r="F14" s="13">
        <f t="shared" ca="1" si="1"/>
        <v>1320</v>
      </c>
      <c r="G14" s="13">
        <v>158</v>
      </c>
      <c r="H14" s="13" t="str">
        <f t="shared" si="2"/>
        <v>51</v>
      </c>
      <c r="I14" s="13" t="str">
        <f t="shared" si="3"/>
        <v>43</v>
      </c>
      <c r="J14" s="13" t="str">
        <f t="shared" si="4"/>
        <v>51</v>
      </c>
      <c r="K14" s="13" t="str">
        <f t="shared" ca="1" si="5"/>
        <v>5%</v>
      </c>
      <c r="L14" s="13" t="str">
        <f t="shared" ca="1" si="6"/>
        <v>Gift</v>
      </c>
      <c r="M14" s="9"/>
      <c r="N14" s="9"/>
      <c r="O14" s="9"/>
      <c r="P14" s="9"/>
      <c r="Q14" s="13">
        <v>300</v>
      </c>
      <c r="R14" s="13">
        <v>100</v>
      </c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 spans="1:28">
      <c r="A15" s="9" t="s">
        <v>118</v>
      </c>
      <c r="B15" s="9" t="s">
        <v>119</v>
      </c>
      <c r="C15" s="9" t="s">
        <v>120</v>
      </c>
      <c r="D15" s="11">
        <f t="shared" ca="1" si="0"/>
        <v>100</v>
      </c>
      <c r="E15" s="12">
        <v>43588</v>
      </c>
      <c r="F15" s="13">
        <f t="shared" ca="1" si="1"/>
        <v>1683</v>
      </c>
      <c r="G15" s="13">
        <v>987</v>
      </c>
      <c r="H15" s="13" t="str">
        <f t="shared" si="2"/>
        <v>88</v>
      </c>
      <c r="I15" s="13" t="str">
        <f t="shared" si="3"/>
        <v>43</v>
      </c>
      <c r="J15" s="13" t="str">
        <f t="shared" si="4"/>
        <v>88</v>
      </c>
      <c r="K15" s="13" t="str">
        <f t="shared" ca="1" si="5"/>
        <v>5%</v>
      </c>
      <c r="L15" s="13" t="str">
        <f t="shared" ca="1" si="6"/>
        <v>Gift</v>
      </c>
      <c r="M15" s="9"/>
      <c r="N15" s="9"/>
      <c r="O15" s="9"/>
      <c r="P15" s="9"/>
      <c r="Q15" s="13"/>
      <c r="R15" s="13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 spans="1:28">
      <c r="A16" s="9" t="s">
        <v>121</v>
      </c>
      <c r="B16" s="9" t="s">
        <v>122</v>
      </c>
      <c r="C16" s="9" t="s">
        <v>123</v>
      </c>
      <c r="D16" s="11">
        <f t="shared" ca="1" si="0"/>
        <v>100</v>
      </c>
      <c r="E16" s="12">
        <v>43966</v>
      </c>
      <c r="F16" s="13">
        <f t="shared" ca="1" si="1"/>
        <v>1305</v>
      </c>
      <c r="G16" s="13">
        <v>217</v>
      </c>
      <c r="H16" s="13" t="str">
        <f t="shared" si="2"/>
        <v>66</v>
      </c>
      <c r="I16" s="13" t="str">
        <f t="shared" si="3"/>
        <v>43</v>
      </c>
      <c r="J16" s="13" t="str">
        <f t="shared" si="4"/>
        <v>66</v>
      </c>
      <c r="K16" s="13" t="str">
        <f t="shared" ca="1" si="5"/>
        <v>5%</v>
      </c>
      <c r="L16" s="13" t="str">
        <f t="shared" ca="1" si="6"/>
        <v>Gift</v>
      </c>
      <c r="M16" s="9"/>
      <c r="N16" s="9"/>
      <c r="O16" s="9"/>
      <c r="P16" s="9"/>
      <c r="Q16" s="13"/>
      <c r="R16" s="13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 spans="1:28">
      <c r="A17" s="9" t="s">
        <v>124</v>
      </c>
      <c r="B17" s="9" t="s">
        <v>125</v>
      </c>
      <c r="C17" s="9" t="s">
        <v>126</v>
      </c>
      <c r="D17" s="11">
        <f t="shared" ca="1" si="0"/>
        <v>100</v>
      </c>
      <c r="E17" s="12">
        <v>43968</v>
      </c>
      <c r="F17" s="13">
        <f t="shared" ca="1" si="1"/>
        <v>1303</v>
      </c>
      <c r="G17" s="13">
        <v>225</v>
      </c>
      <c r="H17" s="13" t="str">
        <f t="shared" si="2"/>
        <v>68</v>
      </c>
      <c r="I17" s="13" t="str">
        <f t="shared" si="3"/>
        <v>43</v>
      </c>
      <c r="J17" s="13" t="str">
        <f t="shared" si="4"/>
        <v>68</v>
      </c>
      <c r="K17" s="13" t="str">
        <f t="shared" ca="1" si="5"/>
        <v>5%</v>
      </c>
      <c r="L17" s="13" t="str">
        <f t="shared" ca="1" si="6"/>
        <v>Gift</v>
      </c>
      <c r="M17" s="9"/>
      <c r="N17" s="9"/>
      <c r="O17" s="9"/>
      <c r="P17" s="9"/>
      <c r="Q17" s="13"/>
      <c r="R17" s="13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 spans="1:28">
      <c r="A18" s="9" t="s">
        <v>127</v>
      </c>
      <c r="B18" s="9" t="s">
        <v>128</v>
      </c>
      <c r="C18" s="9" t="s">
        <v>129</v>
      </c>
      <c r="D18" s="11">
        <f t="shared" ca="1" si="0"/>
        <v>100</v>
      </c>
      <c r="E18" s="12">
        <v>43970</v>
      </c>
      <c r="F18" s="13">
        <f t="shared" ca="1" si="1"/>
        <v>1301</v>
      </c>
      <c r="G18" s="13">
        <v>542</v>
      </c>
      <c r="H18" s="13" t="str">
        <f t="shared" si="2"/>
        <v>70</v>
      </c>
      <c r="I18" s="13" t="str">
        <f t="shared" si="3"/>
        <v>43</v>
      </c>
      <c r="J18" s="13" t="str">
        <f t="shared" si="4"/>
        <v>70</v>
      </c>
      <c r="K18" s="13" t="str">
        <f t="shared" ca="1" si="5"/>
        <v>5%</v>
      </c>
      <c r="L18" s="13" t="str">
        <f t="shared" ca="1" si="6"/>
        <v>Gift</v>
      </c>
      <c r="M18" s="9"/>
      <c r="N18" s="9"/>
      <c r="O18" s="9"/>
      <c r="P18" s="9"/>
      <c r="Q18" s="13"/>
      <c r="R18" s="13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 spans="1:28">
      <c r="A19" s="9" t="s">
        <v>130</v>
      </c>
      <c r="B19" s="9" t="s">
        <v>131</v>
      </c>
      <c r="C19" s="9" t="s">
        <v>132</v>
      </c>
      <c r="D19" s="11">
        <f t="shared" ca="1" si="0"/>
        <v>100</v>
      </c>
      <c r="E19" s="12">
        <v>44155</v>
      </c>
      <c r="F19" s="13">
        <f t="shared" ca="1" si="1"/>
        <v>1116</v>
      </c>
      <c r="G19" s="13">
        <v>245</v>
      </c>
      <c r="H19" s="13" t="str">
        <f t="shared" si="2"/>
        <v>55</v>
      </c>
      <c r="I19" s="13" t="str">
        <f t="shared" si="3"/>
        <v>44</v>
      </c>
      <c r="J19" s="13" t="str">
        <f t="shared" si="4"/>
        <v>55</v>
      </c>
      <c r="K19" s="13" t="str">
        <f t="shared" ca="1" si="5"/>
        <v>5%</v>
      </c>
      <c r="L19" s="13" t="str">
        <f t="shared" ca="1" si="6"/>
        <v>Gift</v>
      </c>
      <c r="M19" s="9"/>
      <c r="N19" s="9"/>
      <c r="O19" s="9"/>
      <c r="P19" s="9"/>
      <c r="Q19" s="13"/>
      <c r="R19" s="13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 spans="1:28">
      <c r="A20" s="9" t="s">
        <v>133</v>
      </c>
      <c r="B20" s="9" t="s">
        <v>134</v>
      </c>
      <c r="C20" s="9" t="s">
        <v>135</v>
      </c>
      <c r="D20" s="11">
        <f t="shared" ca="1" si="0"/>
        <v>100</v>
      </c>
      <c r="E20" s="12">
        <v>44126</v>
      </c>
      <c r="F20" s="13">
        <f t="shared" ca="1" si="1"/>
        <v>1145</v>
      </c>
      <c r="G20" s="13">
        <v>22</v>
      </c>
      <c r="H20" s="13" t="str">
        <f t="shared" si="2"/>
        <v>26</v>
      </c>
      <c r="I20" s="13" t="str">
        <f t="shared" si="3"/>
        <v>44</v>
      </c>
      <c r="J20" s="13" t="str">
        <f t="shared" si="4"/>
        <v>26</v>
      </c>
      <c r="K20" s="13" t="str">
        <f t="shared" ca="1" si="5"/>
        <v>5%</v>
      </c>
      <c r="L20" s="13" t="str">
        <f t="shared" ca="1" si="6"/>
        <v>Gift</v>
      </c>
      <c r="M20" s="9"/>
      <c r="N20" s="9"/>
      <c r="O20" s="9"/>
      <c r="P20" s="9"/>
      <c r="Q20" s="13"/>
      <c r="R20" s="13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 spans="1:28">
      <c r="A21" s="9" t="s">
        <v>136</v>
      </c>
      <c r="B21" s="9" t="s">
        <v>137</v>
      </c>
      <c r="C21" s="9" t="s">
        <v>138</v>
      </c>
      <c r="D21" s="11">
        <f t="shared" ca="1" si="0"/>
        <v>100</v>
      </c>
      <c r="E21" s="12">
        <v>43990</v>
      </c>
      <c r="F21" s="13">
        <f t="shared" ca="1" si="1"/>
        <v>1281</v>
      </c>
      <c r="G21" s="13">
        <v>125</v>
      </c>
      <c r="H21" s="13" t="str">
        <f t="shared" si="2"/>
        <v>90</v>
      </c>
      <c r="I21" s="13" t="str">
        <f t="shared" si="3"/>
        <v>43</v>
      </c>
      <c r="J21" s="13" t="str">
        <f t="shared" si="4"/>
        <v>90</v>
      </c>
      <c r="K21" s="13" t="str">
        <f t="shared" ca="1" si="5"/>
        <v>5%</v>
      </c>
      <c r="L21" s="13" t="str">
        <f t="shared" ca="1" si="6"/>
        <v>Gift</v>
      </c>
      <c r="M21" s="9"/>
      <c r="N21" s="9"/>
      <c r="O21" s="9"/>
      <c r="P21" s="9"/>
      <c r="Q21" s="13"/>
      <c r="R21" s="13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 spans="1:28">
      <c r="A22" s="9" t="s">
        <v>139</v>
      </c>
      <c r="B22" s="9" t="s">
        <v>140</v>
      </c>
      <c r="C22" s="9" t="s">
        <v>141</v>
      </c>
      <c r="D22" s="11">
        <f t="shared" ca="1" si="0"/>
        <v>100</v>
      </c>
      <c r="E22" s="12">
        <v>44004</v>
      </c>
      <c r="F22" s="13">
        <f t="shared" ca="1" si="1"/>
        <v>1267</v>
      </c>
      <c r="G22" s="13">
        <v>100</v>
      </c>
      <c r="H22" s="13" t="str">
        <f t="shared" si="2"/>
        <v>04</v>
      </c>
      <c r="I22" s="13" t="str">
        <f t="shared" si="3"/>
        <v>44</v>
      </c>
      <c r="J22" s="13" t="str">
        <f t="shared" si="4"/>
        <v>04</v>
      </c>
      <c r="K22" s="13" t="str">
        <f t="shared" ca="1" si="5"/>
        <v>5%</v>
      </c>
      <c r="L22" s="13" t="str">
        <f t="shared" ca="1" si="6"/>
        <v>Gift</v>
      </c>
      <c r="M22" s="9"/>
      <c r="N22" s="9"/>
      <c r="O22" s="9"/>
      <c r="P22" s="9"/>
      <c r="Q22" s="13"/>
      <c r="R22" s="13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 spans="1:28">
      <c r="A23" s="9" t="s">
        <v>142</v>
      </c>
      <c r="B23" s="9" t="s">
        <v>143</v>
      </c>
      <c r="C23" s="9" t="s">
        <v>144</v>
      </c>
      <c r="D23" s="11">
        <f t="shared" ca="1" si="0"/>
        <v>100</v>
      </c>
      <c r="E23" s="12">
        <v>44098</v>
      </c>
      <c r="F23" s="13">
        <f t="shared" ca="1" si="1"/>
        <v>1173</v>
      </c>
      <c r="G23" s="13">
        <v>20</v>
      </c>
      <c r="H23" s="13" t="str">
        <f t="shared" si="2"/>
        <v>98</v>
      </c>
      <c r="I23" s="13" t="str">
        <f t="shared" si="3"/>
        <v>44</v>
      </c>
      <c r="J23" s="13" t="str">
        <f t="shared" si="4"/>
        <v>98</v>
      </c>
      <c r="K23" s="13" t="str">
        <f t="shared" ca="1" si="5"/>
        <v>5%</v>
      </c>
      <c r="L23" s="13" t="str">
        <f t="shared" ca="1" si="6"/>
        <v>Gift</v>
      </c>
      <c r="M23" s="9"/>
      <c r="N23" s="9"/>
      <c r="O23" s="9"/>
      <c r="P23" s="9"/>
      <c r="Q23" s="13"/>
      <c r="R23" s="13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 spans="1:28">
      <c r="A24" s="9" t="s">
        <v>145</v>
      </c>
      <c r="B24" s="9" t="s">
        <v>146</v>
      </c>
      <c r="C24" s="9" t="s">
        <v>147</v>
      </c>
      <c r="D24" s="11">
        <f t="shared" ca="1" si="0"/>
        <v>100</v>
      </c>
      <c r="E24" s="12">
        <v>44105</v>
      </c>
      <c r="F24" s="13">
        <f t="shared" ca="1" si="1"/>
        <v>1166</v>
      </c>
      <c r="G24" s="13">
        <v>63</v>
      </c>
      <c r="H24" s="13" t="str">
        <f t="shared" si="2"/>
        <v>05</v>
      </c>
      <c r="I24" s="13" t="str">
        <f t="shared" si="3"/>
        <v>44</v>
      </c>
      <c r="J24" s="13" t="str">
        <f t="shared" si="4"/>
        <v>05</v>
      </c>
      <c r="K24" s="13" t="str">
        <f t="shared" ca="1" si="5"/>
        <v>5%</v>
      </c>
      <c r="L24" s="13" t="str">
        <f t="shared" ca="1" si="6"/>
        <v>Gift</v>
      </c>
      <c r="M24" s="9"/>
      <c r="N24" s="9"/>
      <c r="O24" s="9"/>
      <c r="P24" s="9"/>
      <c r="Q24" s="13"/>
      <c r="R24" s="13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 spans="1:28">
      <c r="A25" s="9" t="s">
        <v>148</v>
      </c>
      <c r="B25" s="9" t="s">
        <v>149</v>
      </c>
      <c r="C25" s="15" t="s">
        <v>150</v>
      </c>
      <c r="D25" s="11">
        <f t="shared" ca="1" si="0"/>
        <v>100</v>
      </c>
      <c r="E25" s="12">
        <v>44139</v>
      </c>
      <c r="F25" s="13">
        <f t="shared" ca="1" si="1"/>
        <v>1132</v>
      </c>
      <c r="G25" s="13">
        <v>77</v>
      </c>
      <c r="H25" s="13" t="str">
        <f t="shared" si="2"/>
        <v>39</v>
      </c>
      <c r="I25" s="13" t="str">
        <f t="shared" si="3"/>
        <v>44</v>
      </c>
      <c r="J25" s="13" t="str">
        <f t="shared" si="4"/>
        <v>39</v>
      </c>
      <c r="K25" s="13" t="str">
        <f t="shared" ca="1" si="5"/>
        <v>5%</v>
      </c>
      <c r="L25" s="13" t="str">
        <f t="shared" ca="1" si="6"/>
        <v>Gift</v>
      </c>
      <c r="M25" s="9"/>
      <c r="N25" s="9"/>
      <c r="O25" s="9"/>
      <c r="P25" s="9"/>
      <c r="Q25" s="13"/>
      <c r="R25" s="13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 spans="1:28">
      <c r="A26" s="9" t="s">
        <v>151</v>
      </c>
      <c r="B26" s="9" t="s">
        <v>152</v>
      </c>
      <c r="C26" s="15" t="s">
        <v>153</v>
      </c>
      <c r="D26" s="11">
        <f t="shared" ca="1" si="0"/>
        <v>100</v>
      </c>
      <c r="E26" s="12">
        <v>44175</v>
      </c>
      <c r="F26" s="13">
        <f t="shared" ca="1" si="1"/>
        <v>1096</v>
      </c>
      <c r="G26" s="13">
        <v>110</v>
      </c>
      <c r="H26" s="13" t="str">
        <f t="shared" si="2"/>
        <v>75</v>
      </c>
      <c r="I26" s="13" t="str">
        <f t="shared" si="3"/>
        <v>44</v>
      </c>
      <c r="J26" s="13" t="str">
        <f t="shared" si="4"/>
        <v>75</v>
      </c>
      <c r="K26" s="13" t="str">
        <f t="shared" ca="1" si="5"/>
        <v>5%</v>
      </c>
      <c r="L26" s="13" t="str">
        <f t="shared" ca="1" si="6"/>
        <v>Gift</v>
      </c>
      <c r="M26" s="9"/>
      <c r="N26" s="9"/>
      <c r="O26" s="9"/>
      <c r="P26" s="9"/>
      <c r="Q26" s="13"/>
      <c r="R26" s="13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 spans="1:28">
      <c r="A27" s="9"/>
      <c r="B27" s="9"/>
      <c r="C27" s="15"/>
      <c r="D27" s="11"/>
      <c r="E27" s="16"/>
      <c r="F27" s="13"/>
      <c r="G27" s="13"/>
      <c r="H27" s="9"/>
      <c r="I27" s="9"/>
      <c r="J27" s="9"/>
      <c r="K27" s="13"/>
      <c r="L27" s="9"/>
      <c r="M27" s="9"/>
      <c r="N27" s="9"/>
      <c r="O27" s="9"/>
      <c r="P27" s="9"/>
      <c r="Q27" s="13"/>
      <c r="R27" s="13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 spans="1:28">
      <c r="A28" s="9"/>
      <c r="B28" s="9"/>
      <c r="C28" s="15"/>
      <c r="D28" s="11"/>
      <c r="E28" s="16"/>
      <c r="F28" s="13"/>
      <c r="G28" s="13"/>
      <c r="H28" s="9"/>
      <c r="I28" s="9"/>
      <c r="J28" s="9"/>
      <c r="K28" s="13"/>
      <c r="L28" s="9"/>
      <c r="M28" s="9"/>
      <c r="N28" s="9"/>
      <c r="O28" s="9"/>
      <c r="P28" s="9"/>
      <c r="Q28" s="13"/>
      <c r="R28" s="13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 spans="1:28">
      <c r="A29" s="9"/>
      <c r="B29" s="9"/>
      <c r="C29" s="15"/>
      <c r="D29" s="11"/>
      <c r="E29" s="16"/>
      <c r="F29" s="13"/>
      <c r="G29" s="13"/>
      <c r="H29" s="9"/>
      <c r="I29" s="9"/>
      <c r="J29" s="9"/>
      <c r="K29" s="13"/>
      <c r="L29" s="9"/>
      <c r="M29" s="9"/>
      <c r="N29" s="9"/>
      <c r="O29" s="9"/>
      <c r="P29" s="9"/>
      <c r="Q29" s="13"/>
      <c r="R29" s="13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 spans="1:28">
      <c r="A30" s="9"/>
      <c r="B30" s="9"/>
      <c r="C30" s="15"/>
      <c r="D30" s="11"/>
      <c r="E30" s="16"/>
      <c r="F30" s="13"/>
      <c r="G30" s="13"/>
      <c r="H30" s="9"/>
      <c r="I30" s="9"/>
      <c r="J30" s="9"/>
      <c r="K30" s="13"/>
      <c r="L30" s="9"/>
      <c r="M30" s="9"/>
      <c r="N30" s="9"/>
      <c r="O30" s="9"/>
      <c r="P30" s="9"/>
      <c r="Q30" s="13"/>
      <c r="R30" s="13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 spans="1:28">
      <c r="A31" s="9"/>
      <c r="B31" s="9"/>
      <c r="C31" s="15"/>
      <c r="D31" s="11"/>
      <c r="E31" s="16"/>
      <c r="F31" s="13"/>
      <c r="G31" s="13"/>
      <c r="H31" s="9"/>
      <c r="I31" s="9"/>
      <c r="J31" s="9"/>
      <c r="K31" s="13"/>
      <c r="L31" s="9"/>
      <c r="M31" s="9"/>
      <c r="N31" s="9"/>
      <c r="O31" s="9"/>
      <c r="P31" s="9"/>
      <c r="Q31" s="13"/>
      <c r="R31" s="13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 spans="1:28">
      <c r="A32" s="9"/>
      <c r="B32" s="9"/>
      <c r="C32" s="15"/>
      <c r="D32" s="11"/>
      <c r="E32" s="16"/>
      <c r="F32" s="13"/>
      <c r="G32" s="13"/>
      <c r="H32" s="9"/>
      <c r="I32" s="9"/>
      <c r="J32" s="9"/>
      <c r="K32" s="13"/>
      <c r="L32" s="9"/>
      <c r="M32" s="9"/>
      <c r="N32" s="9"/>
      <c r="O32" s="9"/>
      <c r="P32" s="9"/>
      <c r="Q32" s="13"/>
      <c r="R32" s="13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 spans="1:28">
      <c r="A33" s="9"/>
      <c r="B33" s="9"/>
      <c r="C33" s="15"/>
      <c r="D33" s="11"/>
      <c r="E33" s="16"/>
      <c r="F33" s="13"/>
      <c r="G33" s="13"/>
      <c r="H33" s="9"/>
      <c r="I33" s="9"/>
      <c r="J33" s="9"/>
      <c r="K33" s="13"/>
      <c r="L33" s="9"/>
      <c r="M33" s="9"/>
      <c r="N33" s="9"/>
      <c r="O33" s="9"/>
      <c r="P33" s="9"/>
      <c r="Q33" s="13"/>
      <c r="R33" s="13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 spans="1:28">
      <c r="A34" s="9"/>
      <c r="B34" s="9"/>
      <c r="C34" s="15"/>
      <c r="D34" s="11"/>
      <c r="E34" s="16"/>
      <c r="F34" s="13"/>
      <c r="G34" s="13"/>
      <c r="H34" s="9"/>
      <c r="I34" s="9"/>
      <c r="J34" s="9"/>
      <c r="K34" s="13"/>
      <c r="L34" s="9"/>
      <c r="M34" s="9"/>
      <c r="N34" s="9"/>
      <c r="O34" s="9"/>
      <c r="P34" s="9"/>
      <c r="Q34" s="13"/>
      <c r="R34" s="13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 spans="1:28">
      <c r="A35" s="9"/>
      <c r="B35" s="9"/>
      <c r="C35" s="15"/>
      <c r="D35" s="11"/>
      <c r="E35" s="16"/>
      <c r="F35" s="13"/>
      <c r="G35" s="13"/>
      <c r="H35" s="9"/>
      <c r="I35" s="9"/>
      <c r="J35" s="9"/>
      <c r="K35" s="13"/>
      <c r="L35" s="9"/>
      <c r="M35" s="9"/>
      <c r="N35" s="9"/>
      <c r="O35" s="9"/>
      <c r="P35" s="9"/>
      <c r="Q35" s="13"/>
      <c r="R35" s="13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 spans="1:28">
      <c r="A36" s="9"/>
      <c r="B36" s="9"/>
      <c r="C36" s="15"/>
      <c r="D36" s="11"/>
      <c r="E36" s="16"/>
      <c r="F36" s="13"/>
      <c r="G36" s="13"/>
      <c r="H36" s="9"/>
      <c r="I36" s="9"/>
      <c r="J36" s="9"/>
      <c r="K36" s="13"/>
      <c r="L36" s="9"/>
      <c r="M36" s="9"/>
      <c r="N36" s="9"/>
      <c r="O36" s="9"/>
      <c r="P36" s="9"/>
      <c r="Q36" s="13"/>
      <c r="R36" s="13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 spans="1:28">
      <c r="A37" s="9"/>
      <c r="B37" s="9"/>
      <c r="C37" s="15"/>
      <c r="D37" s="11"/>
      <c r="E37" s="16"/>
      <c r="F37" s="13"/>
      <c r="G37" s="13"/>
      <c r="H37" s="9"/>
      <c r="I37" s="9"/>
      <c r="J37" s="9"/>
      <c r="K37" s="13"/>
      <c r="L37" s="9"/>
      <c r="M37" s="9"/>
      <c r="N37" s="9"/>
      <c r="O37" s="9"/>
      <c r="P37" s="9"/>
      <c r="Q37" s="13"/>
      <c r="R37" s="13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 spans="1:28">
      <c r="A38" s="9"/>
      <c r="B38" s="9"/>
      <c r="C38" s="15"/>
      <c r="D38" s="11"/>
      <c r="E38" s="16"/>
      <c r="F38" s="13"/>
      <c r="G38" s="13"/>
      <c r="H38" s="9"/>
      <c r="I38" s="9"/>
      <c r="J38" s="9"/>
      <c r="K38" s="13"/>
      <c r="L38" s="9"/>
      <c r="M38" s="9"/>
      <c r="N38" s="9"/>
      <c r="O38" s="9"/>
      <c r="P38" s="9"/>
      <c r="Q38" s="13"/>
      <c r="R38" s="13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 spans="1:28">
      <c r="A39" s="9"/>
      <c r="B39" s="9"/>
      <c r="C39" s="15"/>
      <c r="D39" s="11"/>
      <c r="E39" s="16"/>
      <c r="F39" s="13"/>
      <c r="G39" s="13"/>
      <c r="H39" s="9"/>
      <c r="I39" s="9"/>
      <c r="J39" s="9"/>
      <c r="K39" s="13"/>
      <c r="L39" s="9"/>
      <c r="M39" s="9"/>
      <c r="N39" s="9"/>
      <c r="O39" s="9"/>
      <c r="P39" s="9"/>
      <c r="Q39" s="13"/>
      <c r="R39" s="13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 spans="1:28">
      <c r="A40" s="9"/>
      <c r="B40" s="9"/>
      <c r="C40" s="15"/>
      <c r="D40" s="11"/>
      <c r="E40" s="16"/>
      <c r="F40" s="13"/>
      <c r="G40" s="13"/>
      <c r="H40" s="9"/>
      <c r="I40" s="9"/>
      <c r="J40" s="9"/>
      <c r="K40" s="13"/>
      <c r="L40" s="9"/>
      <c r="M40" s="9"/>
      <c r="N40" s="9"/>
      <c r="O40" s="9"/>
      <c r="P40" s="9"/>
      <c r="Q40" s="13"/>
      <c r="R40" s="13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 spans="1:28">
      <c r="A41" s="9"/>
      <c r="B41" s="9"/>
      <c r="C41" s="15"/>
      <c r="D41" s="11"/>
      <c r="E41" s="16"/>
      <c r="F41" s="13"/>
      <c r="G41" s="13"/>
      <c r="H41" s="9"/>
      <c r="I41" s="9"/>
      <c r="J41" s="9"/>
      <c r="K41" s="13"/>
      <c r="L41" s="9"/>
      <c r="M41" s="9"/>
      <c r="N41" s="9"/>
      <c r="O41" s="9"/>
      <c r="P41" s="9"/>
      <c r="Q41" s="13"/>
      <c r="R41" s="13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 spans="1:28">
      <c r="A42" s="9"/>
      <c r="B42" s="9"/>
      <c r="C42" s="15"/>
      <c r="D42" s="11"/>
      <c r="E42" s="16"/>
      <c r="F42" s="13"/>
      <c r="G42" s="13"/>
      <c r="H42" s="9"/>
      <c r="I42" s="9"/>
      <c r="J42" s="9"/>
      <c r="K42" s="13"/>
      <c r="L42" s="9"/>
      <c r="M42" s="9"/>
      <c r="N42" s="9"/>
      <c r="O42" s="9"/>
      <c r="P42" s="9"/>
      <c r="Q42" s="13"/>
      <c r="R42" s="13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 spans="1:28">
      <c r="A43" s="9"/>
      <c r="B43" s="9"/>
      <c r="C43" s="9"/>
      <c r="D43" s="11"/>
      <c r="E43" s="16"/>
      <c r="F43" s="13"/>
      <c r="G43" s="13"/>
      <c r="H43" s="9"/>
      <c r="I43" s="9"/>
      <c r="J43" s="9"/>
      <c r="K43" s="13"/>
      <c r="L43" s="9"/>
      <c r="M43" s="9"/>
      <c r="N43" s="9"/>
      <c r="O43" s="9"/>
      <c r="P43" s="9"/>
      <c r="Q43" s="13"/>
      <c r="R43" s="13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 spans="1:28">
      <c r="A44" s="9"/>
      <c r="B44" s="9"/>
      <c r="C44" s="9"/>
      <c r="D44" s="11"/>
      <c r="E44" s="16"/>
      <c r="F44" s="13"/>
      <c r="G44" s="13"/>
      <c r="H44" s="9"/>
      <c r="I44" s="9"/>
      <c r="J44" s="9"/>
      <c r="K44" s="13"/>
      <c r="L44" s="9"/>
      <c r="M44" s="9"/>
      <c r="N44" s="9"/>
      <c r="O44" s="9"/>
      <c r="P44" s="9"/>
      <c r="Q44" s="13"/>
      <c r="R44" s="13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 spans="1:28">
      <c r="A45" s="9"/>
      <c r="B45" s="9"/>
      <c r="C45" s="9"/>
      <c r="D45" s="11"/>
      <c r="E45" s="16"/>
      <c r="F45" s="13"/>
      <c r="G45" s="13"/>
      <c r="H45" s="9"/>
      <c r="I45" s="9"/>
      <c r="J45" s="9"/>
      <c r="K45" s="13"/>
      <c r="L45" s="9"/>
      <c r="M45" s="9"/>
      <c r="N45" s="9"/>
      <c r="O45" s="9"/>
      <c r="P45" s="9"/>
      <c r="Q45" s="13"/>
      <c r="R45" s="13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 spans="1:28">
      <c r="A46" s="9"/>
      <c r="B46" s="9"/>
      <c r="C46" s="9"/>
      <c r="D46" s="11"/>
      <c r="E46" s="16"/>
      <c r="F46" s="13"/>
      <c r="G46" s="13"/>
      <c r="H46" s="9"/>
      <c r="I46" s="9"/>
      <c r="J46" s="9"/>
      <c r="K46" s="13"/>
      <c r="L46" s="9"/>
      <c r="M46" s="9"/>
      <c r="N46" s="9"/>
      <c r="O46" s="9"/>
      <c r="P46" s="9"/>
      <c r="Q46" s="13"/>
      <c r="R46" s="13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 spans="1:28">
      <c r="A47" s="9"/>
      <c r="B47" s="9"/>
      <c r="C47" s="9"/>
      <c r="D47" s="11"/>
      <c r="E47" s="16"/>
      <c r="F47" s="13"/>
      <c r="G47" s="13"/>
      <c r="H47" s="9"/>
      <c r="I47" s="9"/>
      <c r="J47" s="9"/>
      <c r="K47" s="13"/>
      <c r="L47" s="9"/>
      <c r="M47" s="9"/>
      <c r="N47" s="9"/>
      <c r="O47" s="9"/>
      <c r="P47" s="9"/>
      <c r="Q47" s="13"/>
      <c r="R47" s="13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 spans="1:28">
      <c r="A48" s="9"/>
      <c r="B48" s="9"/>
      <c r="C48" s="9"/>
      <c r="D48" s="11"/>
      <c r="E48" s="16"/>
      <c r="F48" s="13"/>
      <c r="G48" s="13"/>
      <c r="H48" s="9"/>
      <c r="I48" s="9"/>
      <c r="J48" s="9"/>
      <c r="K48" s="13"/>
      <c r="L48" s="9"/>
      <c r="M48" s="9"/>
      <c r="N48" s="9"/>
      <c r="O48" s="9"/>
      <c r="P48" s="9"/>
      <c r="Q48" s="13"/>
      <c r="R48" s="13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 spans="1:28">
      <c r="A49" s="9"/>
      <c r="B49" s="9"/>
      <c r="C49" s="9"/>
      <c r="D49" s="11"/>
      <c r="E49" s="16"/>
      <c r="F49" s="13"/>
      <c r="G49" s="13"/>
      <c r="H49" s="9"/>
      <c r="I49" s="9"/>
      <c r="J49" s="9"/>
      <c r="K49" s="13"/>
      <c r="L49" s="9"/>
      <c r="M49" s="9"/>
      <c r="N49" s="9"/>
      <c r="O49" s="9"/>
      <c r="P49" s="9"/>
      <c r="Q49" s="13"/>
      <c r="R49" s="13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 spans="1:28">
      <c r="A50" s="9"/>
      <c r="B50" s="17"/>
      <c r="C50" s="9"/>
      <c r="D50" s="11"/>
      <c r="E50" s="16"/>
      <c r="F50" s="13"/>
      <c r="G50" s="13"/>
      <c r="H50" s="9"/>
      <c r="I50" s="9"/>
      <c r="J50" s="9"/>
      <c r="K50" s="13"/>
      <c r="L50" s="9"/>
      <c r="M50" s="9"/>
      <c r="N50" s="9"/>
      <c r="O50" s="9"/>
      <c r="P50" s="9"/>
      <c r="Q50" s="13"/>
      <c r="R50" s="13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 spans="1:28">
      <c r="A51" s="9"/>
      <c r="B51" s="17"/>
      <c r="C51" s="9"/>
      <c r="D51" s="11"/>
      <c r="E51" s="16"/>
      <c r="F51" s="13"/>
      <c r="G51" s="13"/>
      <c r="H51" s="9"/>
      <c r="I51" s="9"/>
      <c r="J51" s="9"/>
      <c r="K51" s="13"/>
      <c r="L51" s="9"/>
      <c r="M51" s="9"/>
      <c r="N51" s="9"/>
      <c r="O51" s="9"/>
      <c r="P51" s="9"/>
      <c r="Q51" s="13"/>
      <c r="R51" s="13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 spans="1:28">
      <c r="A52" s="9"/>
      <c r="B52" s="17"/>
      <c r="C52" s="9"/>
      <c r="D52" s="11"/>
      <c r="E52" s="16"/>
      <c r="F52" s="13"/>
      <c r="G52" s="13"/>
      <c r="H52" s="9"/>
      <c r="I52" s="9"/>
      <c r="J52" s="9"/>
      <c r="K52" s="13"/>
      <c r="L52" s="9"/>
      <c r="M52" s="9"/>
      <c r="N52" s="9"/>
      <c r="O52" s="9"/>
      <c r="P52" s="9"/>
      <c r="Q52" s="13"/>
      <c r="R52" s="13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 spans="1:28">
      <c r="A53" s="9"/>
      <c r="B53" s="9"/>
      <c r="C53" s="9"/>
      <c r="D53" s="11"/>
      <c r="E53" s="16"/>
      <c r="F53" s="13"/>
      <c r="G53" s="13"/>
      <c r="H53" s="9"/>
      <c r="I53" s="9"/>
      <c r="J53" s="9"/>
      <c r="K53" s="13"/>
      <c r="L53" s="9"/>
      <c r="M53" s="9"/>
      <c r="N53" s="9"/>
      <c r="O53" s="9"/>
      <c r="P53" s="9"/>
      <c r="Q53" s="13"/>
      <c r="R53" s="13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 spans="1:28">
      <c r="A54" s="9"/>
      <c r="B54" s="9"/>
      <c r="C54" s="9"/>
      <c r="D54" s="11"/>
      <c r="E54" s="16"/>
      <c r="F54" s="13"/>
      <c r="G54" s="13"/>
      <c r="H54" s="9"/>
      <c r="I54" s="9"/>
      <c r="J54" s="9"/>
      <c r="K54" s="13"/>
      <c r="L54" s="9"/>
      <c r="M54" s="9"/>
      <c r="N54" s="9"/>
      <c r="O54" s="9"/>
      <c r="P54" s="9"/>
      <c r="Q54" s="13"/>
      <c r="R54" s="13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 spans="1:28">
      <c r="A55" s="9"/>
      <c r="B55" s="9"/>
      <c r="C55" s="9"/>
      <c r="D55" s="11"/>
      <c r="E55" s="16"/>
      <c r="F55" s="13"/>
      <c r="G55" s="13"/>
      <c r="H55" s="9"/>
      <c r="I55" s="9"/>
      <c r="J55" s="9"/>
      <c r="K55" s="13"/>
      <c r="L55" s="9"/>
      <c r="M55" s="9"/>
      <c r="N55" s="9"/>
      <c r="O55" s="9"/>
      <c r="P55" s="9"/>
      <c r="Q55" s="13"/>
      <c r="R55" s="13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 spans="1:28">
      <c r="A56" s="9"/>
      <c r="B56" s="9"/>
      <c r="C56" s="9"/>
      <c r="D56" s="11"/>
      <c r="E56" s="16"/>
      <c r="F56" s="13"/>
      <c r="G56" s="13"/>
      <c r="H56" s="9"/>
      <c r="I56" s="9"/>
      <c r="J56" s="9"/>
      <c r="K56" s="13"/>
      <c r="L56" s="9"/>
      <c r="M56" s="9"/>
      <c r="N56" s="9"/>
      <c r="O56" s="9"/>
      <c r="P56" s="9"/>
      <c r="Q56" s="13"/>
      <c r="R56" s="13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 spans="1:28">
      <c r="A57" s="9"/>
      <c r="B57" s="9"/>
      <c r="C57" s="9"/>
      <c r="D57" s="11"/>
      <c r="E57" s="16"/>
      <c r="F57" s="13"/>
      <c r="G57" s="13"/>
      <c r="H57" s="9"/>
      <c r="I57" s="9"/>
      <c r="J57" s="9"/>
      <c r="K57" s="13"/>
      <c r="L57" s="9"/>
      <c r="M57" s="9"/>
      <c r="N57" s="9"/>
      <c r="O57" s="9"/>
      <c r="P57" s="9"/>
      <c r="Q57" s="13"/>
      <c r="R57" s="13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 spans="1:28">
      <c r="A58" s="9"/>
      <c r="B58" s="9"/>
      <c r="C58" s="9"/>
      <c r="D58" s="11"/>
      <c r="E58" s="16"/>
      <c r="F58" s="13"/>
      <c r="G58" s="13"/>
      <c r="H58" s="9"/>
      <c r="I58" s="9"/>
      <c r="J58" s="9"/>
      <c r="K58" s="13"/>
      <c r="L58" s="9"/>
      <c r="M58" s="9"/>
      <c r="N58" s="9"/>
      <c r="O58" s="9"/>
      <c r="P58" s="9"/>
      <c r="Q58" s="13"/>
      <c r="R58" s="13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 spans="1:28">
      <c r="A59" s="9"/>
      <c r="B59" s="9"/>
      <c r="C59" s="9"/>
      <c r="D59" s="11"/>
      <c r="E59" s="16"/>
      <c r="F59" s="13"/>
      <c r="G59" s="13"/>
      <c r="H59" s="9"/>
      <c r="I59" s="9"/>
      <c r="J59" s="9"/>
      <c r="K59" s="13"/>
      <c r="L59" s="9"/>
      <c r="M59" s="9"/>
      <c r="N59" s="9"/>
      <c r="O59" s="9"/>
      <c r="P59" s="9"/>
      <c r="Q59" s="13"/>
      <c r="R59" s="13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 spans="1:28">
      <c r="A60" s="9"/>
      <c r="B60" s="9"/>
      <c r="C60" s="9"/>
      <c r="D60" s="11"/>
      <c r="E60" s="16"/>
      <c r="F60" s="13"/>
      <c r="G60" s="13"/>
      <c r="H60" s="9"/>
      <c r="I60" s="9"/>
      <c r="J60" s="9"/>
      <c r="K60" s="13"/>
      <c r="L60" s="9"/>
      <c r="M60" s="9"/>
      <c r="N60" s="9"/>
      <c r="O60" s="9"/>
      <c r="P60" s="9"/>
      <c r="Q60" s="13"/>
      <c r="R60" s="13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 spans="1:28">
      <c r="A61" s="9"/>
      <c r="B61" s="9"/>
      <c r="C61" s="9"/>
      <c r="D61" s="11"/>
      <c r="E61" s="16"/>
      <c r="F61" s="13"/>
      <c r="G61" s="13"/>
      <c r="H61" s="9"/>
      <c r="I61" s="9"/>
      <c r="J61" s="9"/>
      <c r="K61" s="13"/>
      <c r="L61" s="9"/>
      <c r="M61" s="9"/>
      <c r="N61" s="9"/>
      <c r="O61" s="9"/>
      <c r="P61" s="9"/>
      <c r="Q61" s="13"/>
      <c r="R61" s="13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 spans="1:28">
      <c r="A62" s="9"/>
      <c r="B62" s="9"/>
      <c r="C62" s="9"/>
      <c r="D62" s="11"/>
      <c r="E62" s="16"/>
      <c r="F62" s="13"/>
      <c r="G62" s="13"/>
      <c r="H62" s="9"/>
      <c r="I62" s="9"/>
      <c r="J62" s="9"/>
      <c r="K62" s="13"/>
      <c r="L62" s="9"/>
      <c r="M62" s="9"/>
      <c r="N62" s="9"/>
      <c r="O62" s="9"/>
      <c r="P62" s="9"/>
      <c r="Q62" s="13"/>
      <c r="R62" s="13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 spans="1:28">
      <c r="A63" s="9"/>
      <c r="B63" s="9"/>
      <c r="C63" s="9"/>
      <c r="D63" s="11"/>
      <c r="E63" s="16"/>
      <c r="F63" s="13"/>
      <c r="G63" s="13"/>
      <c r="H63" s="9"/>
      <c r="I63" s="9"/>
      <c r="J63" s="9"/>
      <c r="K63" s="13"/>
      <c r="L63" s="9"/>
      <c r="M63" s="9"/>
      <c r="N63" s="9"/>
      <c r="O63" s="9"/>
      <c r="P63" s="9"/>
      <c r="Q63" s="13"/>
      <c r="R63" s="13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 spans="1:28">
      <c r="A64" s="9"/>
      <c r="B64" s="9"/>
      <c r="C64" s="9"/>
      <c r="D64" s="11"/>
      <c r="E64" s="16"/>
      <c r="F64" s="13"/>
      <c r="G64" s="13"/>
      <c r="H64" s="9"/>
      <c r="I64" s="9"/>
      <c r="J64" s="9"/>
      <c r="K64" s="13"/>
      <c r="L64" s="9"/>
      <c r="M64" s="9"/>
      <c r="N64" s="9"/>
      <c r="O64" s="9"/>
      <c r="P64" s="9"/>
      <c r="Q64" s="13"/>
      <c r="R64" s="13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 spans="1:28">
      <c r="A65" s="9"/>
      <c r="B65" s="9"/>
      <c r="C65" s="9"/>
      <c r="D65" s="11"/>
      <c r="E65" s="16"/>
      <c r="F65" s="13"/>
      <c r="G65" s="13"/>
      <c r="H65" s="9"/>
      <c r="I65" s="9"/>
      <c r="J65" s="9"/>
      <c r="K65" s="13"/>
      <c r="L65" s="9"/>
      <c r="M65" s="9"/>
      <c r="N65" s="9"/>
      <c r="O65" s="9"/>
      <c r="P65" s="9"/>
      <c r="Q65" s="13"/>
      <c r="R65" s="13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 spans="1:28">
      <c r="A66" s="9"/>
      <c r="B66" s="9"/>
      <c r="C66" s="9"/>
      <c r="D66" s="11"/>
      <c r="E66" s="16"/>
      <c r="F66" s="13"/>
      <c r="G66" s="13"/>
      <c r="H66" s="9"/>
      <c r="I66" s="9"/>
      <c r="J66" s="9"/>
      <c r="K66" s="13"/>
      <c r="L66" s="9"/>
      <c r="M66" s="9"/>
      <c r="N66" s="9"/>
      <c r="O66" s="9"/>
      <c r="P66" s="9"/>
      <c r="Q66" s="13"/>
      <c r="R66" s="13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 spans="1:28">
      <c r="A67" s="9"/>
      <c r="B67" s="9"/>
      <c r="C67" s="9"/>
      <c r="D67" s="11"/>
      <c r="E67" s="16"/>
      <c r="F67" s="13"/>
      <c r="G67" s="13"/>
      <c r="H67" s="9"/>
      <c r="I67" s="9"/>
      <c r="J67" s="9"/>
      <c r="K67" s="13"/>
      <c r="L67" s="9"/>
      <c r="M67" s="9"/>
      <c r="N67" s="9"/>
      <c r="O67" s="9"/>
      <c r="P67" s="9"/>
      <c r="Q67" s="13"/>
      <c r="R67" s="13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 spans="1:28">
      <c r="A68" s="9"/>
      <c r="B68" s="9"/>
      <c r="C68" s="9"/>
      <c r="D68" s="11"/>
      <c r="E68" s="16"/>
      <c r="F68" s="13"/>
      <c r="G68" s="13"/>
      <c r="H68" s="9"/>
      <c r="I68" s="9"/>
      <c r="J68" s="9"/>
      <c r="K68" s="13"/>
      <c r="L68" s="9"/>
      <c r="M68" s="9"/>
      <c r="N68" s="9"/>
      <c r="O68" s="9"/>
      <c r="P68" s="9"/>
      <c r="Q68" s="13"/>
      <c r="R68" s="13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 spans="1:28">
      <c r="A69" s="9"/>
      <c r="B69" s="9"/>
      <c r="C69" s="9"/>
      <c r="D69" s="11"/>
      <c r="E69" s="16"/>
      <c r="F69" s="13"/>
      <c r="G69" s="13"/>
      <c r="H69" s="9"/>
      <c r="I69" s="9"/>
      <c r="J69" s="9"/>
      <c r="K69" s="13"/>
      <c r="L69" s="9"/>
      <c r="M69" s="9"/>
      <c r="N69" s="9"/>
      <c r="O69" s="9"/>
      <c r="P69" s="9"/>
      <c r="Q69" s="13"/>
      <c r="R69" s="13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 spans="1:28">
      <c r="A70" s="9"/>
      <c r="B70" s="9"/>
      <c r="C70" s="9"/>
      <c r="D70" s="11"/>
      <c r="E70" s="16"/>
      <c r="F70" s="13"/>
      <c r="G70" s="13"/>
      <c r="H70" s="9"/>
      <c r="I70" s="9"/>
      <c r="J70" s="9"/>
      <c r="K70" s="13"/>
      <c r="L70" s="9"/>
      <c r="M70" s="9"/>
      <c r="N70" s="9"/>
      <c r="O70" s="9"/>
      <c r="P70" s="9"/>
      <c r="Q70" s="13"/>
      <c r="R70" s="13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 spans="1:28">
      <c r="A71" s="9"/>
      <c r="B71" s="9"/>
      <c r="C71" s="9"/>
      <c r="D71" s="11"/>
      <c r="E71" s="16"/>
      <c r="F71" s="13"/>
      <c r="G71" s="13"/>
      <c r="H71" s="9"/>
      <c r="I71" s="9"/>
      <c r="J71" s="9"/>
      <c r="K71" s="13"/>
      <c r="L71" s="9"/>
      <c r="M71" s="9"/>
      <c r="N71" s="9"/>
      <c r="O71" s="9"/>
      <c r="P71" s="9"/>
      <c r="Q71" s="13"/>
      <c r="R71" s="13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 spans="1:28">
      <c r="A72" s="9"/>
      <c r="B72" s="9"/>
      <c r="C72" s="9"/>
      <c r="D72" s="11"/>
      <c r="E72" s="16"/>
      <c r="F72" s="13"/>
      <c r="G72" s="13"/>
      <c r="H72" s="9"/>
      <c r="I72" s="9"/>
      <c r="J72" s="9"/>
      <c r="K72" s="13"/>
      <c r="L72" s="9"/>
      <c r="M72" s="9"/>
      <c r="N72" s="9"/>
      <c r="O72" s="9"/>
      <c r="P72" s="9"/>
      <c r="Q72" s="13"/>
      <c r="R72" s="13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 spans="1:28">
      <c r="A73" s="9"/>
      <c r="B73" s="9"/>
      <c r="C73" s="9"/>
      <c r="D73" s="11"/>
      <c r="E73" s="16"/>
      <c r="F73" s="13"/>
      <c r="G73" s="13"/>
      <c r="H73" s="9"/>
      <c r="I73" s="9"/>
      <c r="J73" s="9"/>
      <c r="K73" s="13"/>
      <c r="L73" s="9"/>
      <c r="M73" s="9"/>
      <c r="N73" s="9"/>
      <c r="O73" s="9"/>
      <c r="P73" s="9"/>
      <c r="Q73" s="13"/>
      <c r="R73" s="13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 spans="1:28">
      <c r="A74" s="9"/>
      <c r="B74" s="9"/>
      <c r="C74" s="9"/>
      <c r="D74" s="11"/>
      <c r="E74" s="16"/>
      <c r="F74" s="13"/>
      <c r="G74" s="13"/>
      <c r="H74" s="9"/>
      <c r="I74" s="9"/>
      <c r="J74" s="9"/>
      <c r="K74" s="13"/>
      <c r="L74" s="9"/>
      <c r="M74" s="9"/>
      <c r="N74" s="9"/>
      <c r="O74" s="9"/>
      <c r="P74" s="9"/>
      <c r="Q74" s="13"/>
      <c r="R74" s="13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 spans="1:28">
      <c r="A75" s="9"/>
      <c r="B75" s="9"/>
      <c r="C75" s="9"/>
      <c r="D75" s="11"/>
      <c r="E75" s="16"/>
      <c r="F75" s="13"/>
      <c r="G75" s="13"/>
      <c r="H75" s="9"/>
      <c r="I75" s="9"/>
      <c r="J75" s="9"/>
      <c r="K75" s="13"/>
      <c r="L75" s="9"/>
      <c r="M75" s="9"/>
      <c r="N75" s="9"/>
      <c r="O75" s="9"/>
      <c r="P75" s="9"/>
      <c r="Q75" s="13"/>
      <c r="R75" s="13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 spans="1:28">
      <c r="A76" s="9"/>
      <c r="B76" s="9"/>
      <c r="C76" s="9"/>
      <c r="D76" s="11"/>
      <c r="E76" s="16"/>
      <c r="F76" s="13"/>
      <c r="G76" s="13"/>
      <c r="H76" s="9"/>
      <c r="I76" s="9"/>
      <c r="J76" s="9"/>
      <c r="K76" s="13"/>
      <c r="L76" s="9"/>
      <c r="M76" s="9"/>
      <c r="N76" s="9"/>
      <c r="O76" s="9"/>
      <c r="P76" s="9"/>
      <c r="Q76" s="13"/>
      <c r="R76" s="13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 spans="1:28">
      <c r="A77" s="9"/>
      <c r="B77" s="9"/>
      <c r="C77" s="9"/>
      <c r="D77" s="11"/>
      <c r="E77" s="16"/>
      <c r="F77" s="13"/>
      <c r="G77" s="13"/>
      <c r="H77" s="9"/>
      <c r="I77" s="9"/>
      <c r="J77" s="9"/>
      <c r="K77" s="13"/>
      <c r="L77" s="9"/>
      <c r="M77" s="9"/>
      <c r="N77" s="9"/>
      <c r="O77" s="9"/>
      <c r="P77" s="9"/>
      <c r="Q77" s="13"/>
      <c r="R77" s="13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 spans="1:28">
      <c r="A78" s="9"/>
      <c r="B78" s="9"/>
      <c r="C78" s="9"/>
      <c r="D78" s="11"/>
      <c r="E78" s="16"/>
      <c r="F78" s="13"/>
      <c r="G78" s="13"/>
      <c r="H78" s="9"/>
      <c r="I78" s="9"/>
      <c r="J78" s="9"/>
      <c r="K78" s="13"/>
      <c r="L78" s="9"/>
      <c r="M78" s="9"/>
      <c r="N78" s="9"/>
      <c r="O78" s="9"/>
      <c r="P78" s="9"/>
      <c r="Q78" s="13"/>
      <c r="R78" s="13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 spans="1:28">
      <c r="A79" s="9"/>
      <c r="B79" s="9"/>
      <c r="C79" s="9"/>
      <c r="D79" s="11"/>
      <c r="E79" s="16"/>
      <c r="F79" s="13"/>
      <c r="G79" s="13"/>
      <c r="H79" s="9"/>
      <c r="I79" s="9"/>
      <c r="J79" s="9"/>
      <c r="K79" s="13"/>
      <c r="L79" s="9"/>
      <c r="M79" s="9"/>
      <c r="N79" s="9"/>
      <c r="O79" s="9"/>
      <c r="P79" s="9"/>
      <c r="Q79" s="13"/>
      <c r="R79" s="13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 spans="1:28">
      <c r="A80" s="9"/>
      <c r="B80" s="9"/>
      <c r="C80" s="9"/>
      <c r="D80" s="11"/>
      <c r="E80" s="16"/>
      <c r="F80" s="13"/>
      <c r="G80" s="13"/>
      <c r="H80" s="9"/>
      <c r="I80" s="9"/>
      <c r="J80" s="9"/>
      <c r="K80" s="13"/>
      <c r="L80" s="9"/>
      <c r="M80" s="9"/>
      <c r="N80" s="9"/>
      <c r="O80" s="9"/>
      <c r="P80" s="9"/>
      <c r="Q80" s="13"/>
      <c r="R80" s="13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 spans="1:28">
      <c r="A81" s="9"/>
      <c r="B81" s="9"/>
      <c r="C81" s="9"/>
      <c r="D81" s="11"/>
      <c r="E81" s="16"/>
      <c r="F81" s="13"/>
      <c r="G81" s="13"/>
      <c r="H81" s="9"/>
      <c r="I81" s="9"/>
      <c r="J81" s="9"/>
      <c r="K81" s="13"/>
      <c r="L81" s="9"/>
      <c r="M81" s="9"/>
      <c r="N81" s="9"/>
      <c r="O81" s="9"/>
      <c r="P81" s="9"/>
      <c r="Q81" s="13"/>
      <c r="R81" s="13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 spans="1:28">
      <c r="A82" s="9"/>
      <c r="B82" s="9"/>
      <c r="C82" s="9"/>
      <c r="D82" s="11"/>
      <c r="E82" s="16"/>
      <c r="F82" s="13"/>
      <c r="G82" s="13"/>
      <c r="H82" s="9"/>
      <c r="I82" s="9"/>
      <c r="J82" s="9"/>
      <c r="K82" s="13"/>
      <c r="L82" s="9"/>
      <c r="M82" s="9"/>
      <c r="N82" s="9"/>
      <c r="O82" s="9"/>
      <c r="P82" s="9"/>
      <c r="Q82" s="13"/>
      <c r="R82" s="13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 spans="1:28">
      <c r="A83" s="9"/>
      <c r="B83" s="9"/>
      <c r="C83" s="9"/>
      <c r="D83" s="11"/>
      <c r="E83" s="16"/>
      <c r="F83" s="13"/>
      <c r="G83" s="13"/>
      <c r="H83" s="9"/>
      <c r="I83" s="9"/>
      <c r="J83" s="9"/>
      <c r="K83" s="13"/>
      <c r="L83" s="9"/>
      <c r="M83" s="9"/>
      <c r="N83" s="9"/>
      <c r="O83" s="9"/>
      <c r="P83" s="9"/>
      <c r="Q83" s="13"/>
      <c r="R83" s="13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 spans="1:28">
      <c r="A84" s="9"/>
      <c r="B84" s="9"/>
      <c r="C84" s="9"/>
      <c r="D84" s="11"/>
      <c r="E84" s="16"/>
      <c r="F84" s="13"/>
      <c r="G84" s="13"/>
      <c r="H84" s="9"/>
      <c r="I84" s="9"/>
      <c r="J84" s="9"/>
      <c r="K84" s="13"/>
      <c r="L84" s="9"/>
      <c r="M84" s="9"/>
      <c r="N84" s="9"/>
      <c r="O84" s="9"/>
      <c r="P84" s="9"/>
      <c r="Q84" s="13"/>
      <c r="R84" s="13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 spans="1:28">
      <c r="A85" s="9"/>
      <c r="B85" s="9"/>
      <c r="C85" s="9"/>
      <c r="D85" s="11"/>
      <c r="E85" s="16"/>
      <c r="F85" s="13"/>
      <c r="G85" s="13"/>
      <c r="H85" s="9"/>
      <c r="I85" s="9"/>
      <c r="J85" s="9"/>
      <c r="K85" s="13"/>
      <c r="L85" s="9"/>
      <c r="M85" s="9"/>
      <c r="N85" s="9"/>
      <c r="O85" s="9"/>
      <c r="P85" s="9"/>
      <c r="Q85" s="13"/>
      <c r="R85" s="13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 spans="1:28">
      <c r="A86" s="9"/>
      <c r="B86" s="9"/>
      <c r="C86" s="9"/>
      <c r="D86" s="11"/>
      <c r="E86" s="16"/>
      <c r="F86" s="13"/>
      <c r="G86" s="13"/>
      <c r="H86" s="9"/>
      <c r="I86" s="9"/>
      <c r="J86" s="9"/>
      <c r="K86" s="13"/>
      <c r="L86" s="9"/>
      <c r="M86" s="9"/>
      <c r="N86" s="9"/>
      <c r="O86" s="9"/>
      <c r="P86" s="9"/>
      <c r="Q86" s="13"/>
      <c r="R86" s="13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 spans="1:28">
      <c r="A87" s="9"/>
      <c r="B87" s="9"/>
      <c r="C87" s="9"/>
      <c r="D87" s="11"/>
      <c r="E87" s="16"/>
      <c r="F87" s="13"/>
      <c r="G87" s="13"/>
      <c r="H87" s="9"/>
      <c r="I87" s="9"/>
      <c r="J87" s="9"/>
      <c r="K87" s="13"/>
      <c r="L87" s="9"/>
      <c r="M87" s="9"/>
      <c r="N87" s="9"/>
      <c r="O87" s="9"/>
      <c r="P87" s="9"/>
      <c r="Q87" s="13"/>
      <c r="R87" s="13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 spans="1:28">
      <c r="A88" s="9"/>
      <c r="B88" s="9"/>
      <c r="C88" s="9"/>
      <c r="D88" s="11"/>
      <c r="E88" s="16"/>
      <c r="F88" s="13"/>
      <c r="G88" s="13"/>
      <c r="H88" s="9"/>
      <c r="I88" s="9"/>
      <c r="J88" s="9"/>
      <c r="K88" s="13"/>
      <c r="L88" s="9"/>
      <c r="M88" s="9"/>
      <c r="N88" s="9"/>
      <c r="O88" s="9"/>
      <c r="P88" s="9"/>
      <c r="Q88" s="13"/>
      <c r="R88" s="13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 spans="1:28">
      <c r="A89" s="9"/>
      <c r="B89" s="9"/>
      <c r="C89" s="9"/>
      <c r="D89" s="11"/>
      <c r="E89" s="16"/>
      <c r="F89" s="13"/>
      <c r="G89" s="13"/>
      <c r="H89" s="9"/>
      <c r="I89" s="9"/>
      <c r="J89" s="9"/>
      <c r="K89" s="13"/>
      <c r="L89" s="9"/>
      <c r="M89" s="9"/>
      <c r="N89" s="9"/>
      <c r="O89" s="9"/>
      <c r="P89" s="9"/>
      <c r="Q89" s="13"/>
      <c r="R89" s="13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 spans="1:28">
      <c r="A90" s="9"/>
      <c r="B90" s="9"/>
      <c r="C90" s="9"/>
      <c r="D90" s="11"/>
      <c r="E90" s="16"/>
      <c r="F90" s="13"/>
      <c r="G90" s="13"/>
      <c r="H90" s="9"/>
      <c r="I90" s="9"/>
      <c r="J90" s="9"/>
      <c r="K90" s="13"/>
      <c r="L90" s="9"/>
      <c r="M90" s="9"/>
      <c r="N90" s="9"/>
      <c r="O90" s="9"/>
      <c r="P90" s="9"/>
      <c r="Q90" s="13"/>
      <c r="R90" s="13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 spans="1:28">
      <c r="A91" s="9"/>
      <c r="B91" s="9"/>
      <c r="C91" s="9"/>
      <c r="D91" s="11"/>
      <c r="E91" s="16"/>
      <c r="F91" s="13"/>
      <c r="G91" s="13"/>
      <c r="H91" s="9"/>
      <c r="I91" s="9"/>
      <c r="J91" s="9"/>
      <c r="K91" s="13"/>
      <c r="L91" s="9"/>
      <c r="M91" s="9"/>
      <c r="N91" s="9"/>
      <c r="O91" s="9"/>
      <c r="P91" s="9"/>
      <c r="Q91" s="13"/>
      <c r="R91" s="13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 spans="1:28">
      <c r="A92" s="9"/>
      <c r="B92" s="9"/>
      <c r="C92" s="9"/>
      <c r="D92" s="11"/>
      <c r="E92" s="16"/>
      <c r="F92" s="13"/>
      <c r="G92" s="13"/>
      <c r="H92" s="9"/>
      <c r="I92" s="9"/>
      <c r="J92" s="9"/>
      <c r="K92" s="13"/>
      <c r="L92" s="9"/>
      <c r="M92" s="9"/>
      <c r="N92" s="9"/>
      <c r="O92" s="9"/>
      <c r="P92" s="9"/>
      <c r="Q92" s="13"/>
      <c r="R92" s="13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 spans="1:28">
      <c r="A93" s="9"/>
      <c r="B93" s="9"/>
      <c r="C93" s="9"/>
      <c r="D93" s="11"/>
      <c r="E93" s="16"/>
      <c r="F93" s="13"/>
      <c r="G93" s="13"/>
      <c r="H93" s="9"/>
      <c r="I93" s="9"/>
      <c r="J93" s="9"/>
      <c r="K93" s="13"/>
      <c r="L93" s="9"/>
      <c r="M93" s="9"/>
      <c r="N93" s="9"/>
      <c r="O93" s="9"/>
      <c r="P93" s="9"/>
      <c r="Q93" s="13"/>
      <c r="R93" s="13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 spans="1:28">
      <c r="A94" s="9"/>
      <c r="B94" s="9"/>
      <c r="C94" s="9"/>
      <c r="D94" s="11"/>
      <c r="E94" s="16"/>
      <c r="F94" s="13"/>
      <c r="G94" s="13"/>
      <c r="H94" s="9"/>
      <c r="I94" s="9"/>
      <c r="J94" s="9"/>
      <c r="K94" s="13"/>
      <c r="L94" s="9"/>
      <c r="M94" s="9"/>
      <c r="N94" s="9"/>
      <c r="O94" s="9"/>
      <c r="P94" s="9"/>
      <c r="Q94" s="13"/>
      <c r="R94" s="13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 spans="1:28">
      <c r="A95" s="9"/>
      <c r="B95" s="9"/>
      <c r="C95" s="9"/>
      <c r="D95" s="11"/>
      <c r="E95" s="16"/>
      <c r="F95" s="13"/>
      <c r="G95" s="13"/>
      <c r="H95" s="9"/>
      <c r="I95" s="9"/>
      <c r="J95" s="9"/>
      <c r="K95" s="13"/>
      <c r="L95" s="9"/>
      <c r="M95" s="9"/>
      <c r="N95" s="9"/>
      <c r="O95" s="9"/>
      <c r="P95" s="9"/>
      <c r="Q95" s="13"/>
      <c r="R95" s="13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 spans="1:28">
      <c r="A96" s="9"/>
      <c r="B96" s="9"/>
      <c r="C96" s="9"/>
      <c r="D96" s="11"/>
      <c r="E96" s="16"/>
      <c r="F96" s="13"/>
      <c r="G96" s="13"/>
      <c r="H96" s="9"/>
      <c r="I96" s="9"/>
      <c r="J96" s="9"/>
      <c r="K96" s="13"/>
      <c r="L96" s="9"/>
      <c r="M96" s="9"/>
      <c r="N96" s="9"/>
      <c r="O96" s="9"/>
      <c r="P96" s="9"/>
      <c r="Q96" s="13"/>
      <c r="R96" s="13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 spans="1:28">
      <c r="A97" s="9"/>
      <c r="B97" s="9"/>
      <c r="C97" s="9"/>
      <c r="D97" s="11"/>
      <c r="E97" s="16"/>
      <c r="F97" s="13"/>
      <c r="G97" s="13"/>
      <c r="H97" s="9"/>
      <c r="I97" s="9"/>
      <c r="J97" s="9"/>
      <c r="K97" s="13"/>
      <c r="L97" s="9"/>
      <c r="M97" s="9"/>
      <c r="N97" s="9"/>
      <c r="O97" s="9"/>
      <c r="P97" s="9"/>
      <c r="Q97" s="13"/>
      <c r="R97" s="13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 spans="1:28">
      <c r="A98" s="9"/>
      <c r="B98" s="9"/>
      <c r="C98" s="9"/>
      <c r="D98" s="11"/>
      <c r="E98" s="16"/>
      <c r="F98" s="13"/>
      <c r="G98" s="13"/>
      <c r="H98" s="9"/>
      <c r="I98" s="9"/>
      <c r="J98" s="9"/>
      <c r="K98" s="13"/>
      <c r="L98" s="9"/>
      <c r="M98" s="9"/>
      <c r="N98" s="9"/>
      <c r="O98" s="9"/>
      <c r="P98" s="9"/>
      <c r="Q98" s="13"/>
      <c r="R98" s="13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 spans="1:28">
      <c r="A99" s="9"/>
      <c r="B99" s="9"/>
      <c r="C99" s="9"/>
      <c r="D99" s="11"/>
      <c r="E99" s="16"/>
      <c r="F99" s="13"/>
      <c r="G99" s="13"/>
      <c r="H99" s="9"/>
      <c r="I99" s="9"/>
      <c r="J99" s="9"/>
      <c r="K99" s="13"/>
      <c r="L99" s="9"/>
      <c r="M99" s="9"/>
      <c r="N99" s="9"/>
      <c r="O99" s="9"/>
      <c r="P99" s="9"/>
      <c r="Q99" s="13"/>
      <c r="R99" s="13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 spans="1:28">
      <c r="A100" s="9"/>
      <c r="B100" s="9"/>
      <c r="C100" s="9"/>
      <c r="D100" s="11"/>
      <c r="E100" s="16"/>
      <c r="F100" s="13"/>
      <c r="G100" s="13"/>
      <c r="H100" s="9"/>
      <c r="I100" s="9"/>
      <c r="J100" s="9"/>
      <c r="K100" s="13"/>
      <c r="L100" s="9"/>
      <c r="M100" s="9"/>
      <c r="N100" s="9"/>
      <c r="O100" s="9"/>
      <c r="P100" s="9"/>
      <c r="Q100" s="13"/>
      <c r="R100" s="13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 spans="1:28">
      <c r="A101" s="9"/>
      <c r="B101" s="9"/>
      <c r="C101" s="9"/>
      <c r="D101" s="11"/>
      <c r="E101" s="16"/>
      <c r="F101" s="13"/>
      <c r="G101" s="13"/>
      <c r="H101" s="9"/>
      <c r="I101" s="9"/>
      <c r="J101" s="9"/>
      <c r="K101" s="13"/>
      <c r="L101" s="9"/>
      <c r="M101" s="9"/>
      <c r="N101" s="9"/>
      <c r="O101" s="9"/>
      <c r="P101" s="9"/>
      <c r="Q101" s="13"/>
      <c r="R101" s="13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 spans="1:28">
      <c r="A102" s="9"/>
      <c r="B102" s="9"/>
      <c r="C102" s="9"/>
      <c r="D102" s="11"/>
      <c r="E102" s="16"/>
      <c r="F102" s="13"/>
      <c r="G102" s="13"/>
      <c r="H102" s="9"/>
      <c r="I102" s="9"/>
      <c r="J102" s="9"/>
      <c r="K102" s="13"/>
      <c r="L102" s="9"/>
      <c r="M102" s="9"/>
      <c r="N102" s="9"/>
      <c r="O102" s="9"/>
      <c r="P102" s="9"/>
      <c r="Q102" s="13"/>
      <c r="R102" s="13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 spans="1:28">
      <c r="A103" s="9"/>
      <c r="B103" s="9"/>
      <c r="C103" s="9"/>
      <c r="D103" s="11"/>
      <c r="E103" s="16"/>
      <c r="F103" s="13"/>
      <c r="G103" s="13"/>
      <c r="H103" s="9"/>
      <c r="I103" s="9"/>
      <c r="J103" s="9"/>
      <c r="K103" s="13"/>
      <c r="L103" s="9"/>
      <c r="M103" s="9"/>
      <c r="N103" s="9"/>
      <c r="O103" s="9"/>
      <c r="P103" s="9"/>
      <c r="Q103" s="13"/>
      <c r="R103" s="13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 spans="1:28">
      <c r="A104" s="9"/>
      <c r="B104" s="9"/>
      <c r="C104" s="9"/>
      <c r="D104" s="11"/>
      <c r="E104" s="16"/>
      <c r="F104" s="13"/>
      <c r="G104" s="13"/>
      <c r="H104" s="9"/>
      <c r="I104" s="9"/>
      <c r="J104" s="9"/>
      <c r="K104" s="13"/>
      <c r="L104" s="9"/>
      <c r="M104" s="9"/>
      <c r="N104" s="9"/>
      <c r="O104" s="9"/>
      <c r="P104" s="9"/>
      <c r="Q104" s="13"/>
      <c r="R104" s="13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 spans="1:28">
      <c r="A105" s="9"/>
      <c r="B105" s="9"/>
      <c r="C105" s="9"/>
      <c r="D105" s="11"/>
      <c r="E105" s="16"/>
      <c r="F105" s="13"/>
      <c r="G105" s="13"/>
      <c r="H105" s="9"/>
      <c r="I105" s="9"/>
      <c r="J105" s="9"/>
      <c r="K105" s="13"/>
      <c r="L105" s="9"/>
      <c r="M105" s="9"/>
      <c r="N105" s="9"/>
      <c r="O105" s="9"/>
      <c r="P105" s="9"/>
      <c r="Q105" s="13"/>
      <c r="R105" s="13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 spans="1:28">
      <c r="A106" s="9"/>
      <c r="B106" s="9"/>
      <c r="C106" s="9"/>
      <c r="D106" s="11"/>
      <c r="E106" s="16"/>
      <c r="F106" s="13"/>
      <c r="G106" s="13"/>
      <c r="H106" s="9"/>
      <c r="I106" s="9"/>
      <c r="J106" s="9"/>
      <c r="K106" s="13"/>
      <c r="L106" s="9"/>
      <c r="M106" s="9"/>
      <c r="N106" s="9"/>
      <c r="O106" s="9"/>
      <c r="P106" s="9"/>
      <c r="Q106" s="13"/>
      <c r="R106" s="13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 spans="1:28">
      <c r="A107" s="9"/>
      <c r="B107" s="9"/>
      <c r="C107" s="9"/>
      <c r="D107" s="11"/>
      <c r="E107" s="16"/>
      <c r="F107" s="13"/>
      <c r="G107" s="13"/>
      <c r="H107" s="9"/>
      <c r="I107" s="9"/>
      <c r="J107" s="9"/>
      <c r="K107" s="13"/>
      <c r="L107" s="9"/>
      <c r="M107" s="9"/>
      <c r="N107" s="9"/>
      <c r="O107" s="9"/>
      <c r="P107" s="9"/>
      <c r="Q107" s="13"/>
      <c r="R107" s="13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 spans="1:28">
      <c r="A108" s="9"/>
      <c r="B108" s="9"/>
      <c r="C108" s="9"/>
      <c r="D108" s="11"/>
      <c r="E108" s="16"/>
      <c r="F108" s="13"/>
      <c r="G108" s="13"/>
      <c r="H108" s="9"/>
      <c r="I108" s="9"/>
      <c r="J108" s="9"/>
      <c r="K108" s="13"/>
      <c r="L108" s="9"/>
      <c r="M108" s="9"/>
      <c r="N108" s="9"/>
      <c r="O108" s="9"/>
      <c r="P108" s="9"/>
      <c r="Q108" s="13"/>
      <c r="R108" s="13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 spans="1:28">
      <c r="A109" s="9"/>
      <c r="B109" s="9"/>
      <c r="C109" s="9"/>
      <c r="D109" s="11"/>
      <c r="E109" s="16"/>
      <c r="F109" s="13"/>
      <c r="G109" s="13"/>
      <c r="H109" s="9"/>
      <c r="I109" s="9"/>
      <c r="J109" s="9"/>
      <c r="K109" s="13"/>
      <c r="L109" s="9"/>
      <c r="M109" s="9"/>
      <c r="N109" s="9"/>
      <c r="O109" s="9"/>
      <c r="P109" s="9"/>
      <c r="Q109" s="13"/>
      <c r="R109" s="13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 spans="1:28">
      <c r="A110" s="9"/>
      <c r="B110" s="9"/>
      <c r="C110" s="9"/>
      <c r="D110" s="11"/>
      <c r="E110" s="16"/>
      <c r="F110" s="13"/>
      <c r="G110" s="13"/>
      <c r="H110" s="9"/>
      <c r="I110" s="9"/>
      <c r="J110" s="9"/>
      <c r="K110" s="13"/>
      <c r="L110" s="9"/>
      <c r="M110" s="9"/>
      <c r="N110" s="9"/>
      <c r="O110" s="9"/>
      <c r="P110" s="9"/>
      <c r="Q110" s="13"/>
      <c r="R110" s="13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 spans="1:28">
      <c r="A111" s="9"/>
      <c r="B111" s="9"/>
      <c r="C111" s="9"/>
      <c r="D111" s="11"/>
      <c r="E111" s="16"/>
      <c r="F111" s="13"/>
      <c r="G111" s="13"/>
      <c r="H111" s="9"/>
      <c r="I111" s="9"/>
      <c r="J111" s="9"/>
      <c r="K111" s="13"/>
      <c r="L111" s="9"/>
      <c r="M111" s="9"/>
      <c r="N111" s="9"/>
      <c r="O111" s="9"/>
      <c r="P111" s="9"/>
      <c r="Q111" s="13"/>
      <c r="R111" s="13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 spans="1:28">
      <c r="A112" s="9"/>
      <c r="B112" s="9"/>
      <c r="C112" s="9"/>
      <c r="D112" s="11"/>
      <c r="E112" s="16"/>
      <c r="F112" s="13"/>
      <c r="G112" s="13"/>
      <c r="H112" s="9"/>
      <c r="I112" s="9"/>
      <c r="J112" s="9"/>
      <c r="K112" s="13"/>
      <c r="L112" s="9"/>
      <c r="M112" s="9"/>
      <c r="N112" s="9"/>
      <c r="O112" s="9"/>
      <c r="P112" s="9"/>
      <c r="Q112" s="13"/>
      <c r="R112" s="13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 spans="1:28">
      <c r="A113" s="9"/>
      <c r="B113" s="9"/>
      <c r="C113" s="9"/>
      <c r="D113" s="11"/>
      <c r="E113" s="16"/>
      <c r="F113" s="13"/>
      <c r="G113" s="13"/>
      <c r="H113" s="9"/>
      <c r="I113" s="9"/>
      <c r="J113" s="9"/>
      <c r="K113" s="13"/>
      <c r="L113" s="9"/>
      <c r="M113" s="9"/>
      <c r="N113" s="9"/>
      <c r="O113" s="9"/>
      <c r="P113" s="9"/>
      <c r="Q113" s="13"/>
      <c r="R113" s="13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 spans="1:28">
      <c r="A114" s="9"/>
      <c r="B114" s="9"/>
      <c r="C114" s="9"/>
      <c r="D114" s="11"/>
      <c r="E114" s="16"/>
      <c r="F114" s="13"/>
      <c r="G114" s="13"/>
      <c r="H114" s="9"/>
      <c r="I114" s="9"/>
      <c r="J114" s="9"/>
      <c r="K114" s="13"/>
      <c r="L114" s="9"/>
      <c r="M114" s="9"/>
      <c r="N114" s="9"/>
      <c r="O114" s="9"/>
      <c r="P114" s="9"/>
      <c r="Q114" s="13"/>
      <c r="R114" s="13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 spans="1:28">
      <c r="A115" s="9"/>
      <c r="B115" s="9"/>
      <c r="C115" s="9"/>
      <c r="D115" s="11"/>
      <c r="E115" s="16"/>
      <c r="F115" s="13"/>
      <c r="G115" s="13"/>
      <c r="H115" s="9"/>
      <c r="I115" s="9"/>
      <c r="J115" s="9"/>
      <c r="K115" s="13"/>
      <c r="L115" s="9"/>
      <c r="M115" s="9"/>
      <c r="N115" s="9"/>
      <c r="O115" s="9"/>
      <c r="P115" s="9"/>
      <c r="Q115" s="13"/>
      <c r="R115" s="13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 spans="1:28">
      <c r="A116" s="9"/>
      <c r="B116" s="9"/>
      <c r="C116" s="9"/>
      <c r="D116" s="11"/>
      <c r="E116" s="16"/>
      <c r="F116" s="13"/>
      <c r="G116" s="13"/>
      <c r="H116" s="9"/>
      <c r="I116" s="9"/>
      <c r="J116" s="9"/>
      <c r="K116" s="13"/>
      <c r="L116" s="9"/>
      <c r="M116" s="9"/>
      <c r="N116" s="9"/>
      <c r="O116" s="9"/>
      <c r="P116" s="9"/>
      <c r="Q116" s="13"/>
      <c r="R116" s="13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 spans="1:28">
      <c r="A117" s="9"/>
      <c r="B117" s="9"/>
      <c r="C117" s="9"/>
      <c r="D117" s="11"/>
      <c r="E117" s="16"/>
      <c r="F117" s="13"/>
      <c r="G117" s="13"/>
      <c r="H117" s="9"/>
      <c r="I117" s="9"/>
      <c r="J117" s="9"/>
      <c r="K117" s="13"/>
      <c r="L117" s="9"/>
      <c r="M117" s="9"/>
      <c r="N117" s="9"/>
      <c r="O117" s="9"/>
      <c r="P117" s="9"/>
      <c r="Q117" s="13"/>
      <c r="R117" s="13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 spans="1:28">
      <c r="A118" s="9"/>
      <c r="B118" s="9"/>
      <c r="C118" s="9"/>
      <c r="D118" s="11"/>
      <c r="E118" s="16"/>
      <c r="F118" s="13"/>
      <c r="G118" s="13"/>
      <c r="H118" s="9"/>
      <c r="I118" s="9"/>
      <c r="J118" s="9"/>
      <c r="K118" s="13"/>
      <c r="L118" s="9"/>
      <c r="M118" s="9"/>
      <c r="N118" s="9"/>
      <c r="O118" s="9"/>
      <c r="P118" s="9"/>
      <c r="Q118" s="13"/>
      <c r="R118" s="13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 spans="1:28">
      <c r="A119" s="9"/>
      <c r="B119" s="9"/>
      <c r="C119" s="9"/>
      <c r="D119" s="11"/>
      <c r="E119" s="16"/>
      <c r="F119" s="13"/>
      <c r="G119" s="13"/>
      <c r="H119" s="9"/>
      <c r="I119" s="9"/>
      <c r="J119" s="9"/>
      <c r="K119" s="13"/>
      <c r="L119" s="9"/>
      <c r="M119" s="9"/>
      <c r="N119" s="9"/>
      <c r="O119" s="9"/>
      <c r="P119" s="9"/>
      <c r="Q119" s="13"/>
      <c r="R119" s="13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 spans="1:28">
      <c r="A120" s="9"/>
      <c r="B120" s="9"/>
      <c r="C120" s="9"/>
      <c r="D120" s="11"/>
      <c r="E120" s="16"/>
      <c r="F120" s="13"/>
      <c r="G120" s="13"/>
      <c r="H120" s="9"/>
      <c r="I120" s="9"/>
      <c r="J120" s="9"/>
      <c r="K120" s="13"/>
      <c r="L120" s="9"/>
      <c r="M120" s="9"/>
      <c r="N120" s="9"/>
      <c r="O120" s="9"/>
      <c r="P120" s="9"/>
      <c r="Q120" s="13"/>
      <c r="R120" s="13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 spans="1:28">
      <c r="A121" s="9"/>
      <c r="B121" s="9"/>
      <c r="C121" s="9"/>
      <c r="D121" s="11"/>
      <c r="E121" s="16"/>
      <c r="F121" s="13"/>
      <c r="G121" s="13"/>
      <c r="H121" s="9"/>
      <c r="I121" s="9"/>
      <c r="J121" s="9"/>
      <c r="K121" s="13"/>
      <c r="L121" s="9"/>
      <c r="M121" s="9"/>
      <c r="N121" s="9"/>
      <c r="O121" s="9"/>
      <c r="P121" s="9"/>
      <c r="Q121" s="13"/>
      <c r="R121" s="13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 spans="1:28">
      <c r="A122" s="9"/>
      <c r="B122" s="9"/>
      <c r="C122" s="9"/>
      <c r="D122" s="11"/>
      <c r="E122" s="16"/>
      <c r="F122" s="13"/>
      <c r="G122" s="13"/>
      <c r="H122" s="9"/>
      <c r="I122" s="9"/>
      <c r="J122" s="9"/>
      <c r="K122" s="13"/>
      <c r="L122" s="9"/>
      <c r="M122" s="9"/>
      <c r="N122" s="9"/>
      <c r="O122" s="9"/>
      <c r="P122" s="9"/>
      <c r="Q122" s="13"/>
      <c r="R122" s="13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 spans="1:28">
      <c r="A123" s="9"/>
      <c r="B123" s="9"/>
      <c r="C123" s="9"/>
      <c r="D123" s="11"/>
      <c r="E123" s="16"/>
      <c r="F123" s="13"/>
      <c r="G123" s="13"/>
      <c r="H123" s="9"/>
      <c r="I123" s="9"/>
      <c r="J123" s="9"/>
      <c r="K123" s="13"/>
      <c r="L123" s="9"/>
      <c r="M123" s="9"/>
      <c r="N123" s="9"/>
      <c r="O123" s="9"/>
      <c r="P123" s="9"/>
      <c r="Q123" s="13"/>
      <c r="R123" s="13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 spans="1:28">
      <c r="A124" s="9"/>
      <c r="B124" s="9"/>
      <c r="C124" s="9"/>
      <c r="D124" s="11"/>
      <c r="E124" s="16"/>
      <c r="F124" s="13"/>
      <c r="G124" s="13"/>
      <c r="H124" s="9"/>
      <c r="I124" s="9"/>
      <c r="J124" s="9"/>
      <c r="K124" s="13"/>
      <c r="L124" s="9"/>
      <c r="M124" s="9"/>
      <c r="N124" s="9"/>
      <c r="O124" s="9"/>
      <c r="P124" s="9"/>
      <c r="Q124" s="13"/>
      <c r="R124" s="13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 spans="1:28">
      <c r="A125" s="9"/>
      <c r="B125" s="9"/>
      <c r="C125" s="9"/>
      <c r="D125" s="11"/>
      <c r="E125" s="16"/>
      <c r="F125" s="13"/>
      <c r="G125" s="13"/>
      <c r="H125" s="9"/>
      <c r="I125" s="9"/>
      <c r="J125" s="9"/>
      <c r="K125" s="13"/>
      <c r="L125" s="9"/>
      <c r="M125" s="9"/>
      <c r="N125" s="9"/>
      <c r="O125" s="9"/>
      <c r="P125" s="9"/>
      <c r="Q125" s="13"/>
      <c r="R125" s="13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 spans="1:28">
      <c r="A126" s="9"/>
      <c r="B126" s="9"/>
      <c r="C126" s="9"/>
      <c r="D126" s="11"/>
      <c r="E126" s="16"/>
      <c r="F126" s="13"/>
      <c r="G126" s="13"/>
      <c r="H126" s="9"/>
      <c r="I126" s="9"/>
      <c r="J126" s="9"/>
      <c r="K126" s="13"/>
      <c r="L126" s="9"/>
      <c r="M126" s="9"/>
      <c r="N126" s="9"/>
      <c r="O126" s="9"/>
      <c r="P126" s="9"/>
      <c r="Q126" s="13"/>
      <c r="R126" s="13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 spans="1:28">
      <c r="A127" s="9"/>
      <c r="B127" s="9"/>
      <c r="C127" s="9"/>
      <c r="D127" s="11"/>
      <c r="E127" s="16"/>
      <c r="F127" s="13"/>
      <c r="G127" s="13"/>
      <c r="H127" s="9"/>
      <c r="I127" s="9"/>
      <c r="J127" s="9"/>
      <c r="K127" s="13"/>
      <c r="L127" s="9"/>
      <c r="M127" s="9"/>
      <c r="N127" s="9"/>
      <c r="O127" s="9"/>
      <c r="P127" s="9"/>
      <c r="Q127" s="13"/>
      <c r="R127" s="13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 spans="1:28">
      <c r="A128" s="9"/>
      <c r="B128" s="9"/>
      <c r="C128" s="9"/>
      <c r="D128" s="11"/>
      <c r="E128" s="16"/>
      <c r="F128" s="13"/>
      <c r="G128" s="13"/>
      <c r="H128" s="9"/>
      <c r="I128" s="9"/>
      <c r="J128" s="9"/>
      <c r="K128" s="13"/>
      <c r="L128" s="9"/>
      <c r="M128" s="9"/>
      <c r="N128" s="9"/>
      <c r="O128" s="9"/>
      <c r="P128" s="9"/>
      <c r="Q128" s="13"/>
      <c r="R128" s="13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 spans="1:28">
      <c r="A129" s="9"/>
      <c r="B129" s="9"/>
      <c r="C129" s="9"/>
      <c r="D129" s="11"/>
      <c r="E129" s="16"/>
      <c r="F129" s="13"/>
      <c r="G129" s="13"/>
      <c r="H129" s="9"/>
      <c r="I129" s="9"/>
      <c r="J129" s="9"/>
      <c r="K129" s="13"/>
      <c r="L129" s="9"/>
      <c r="M129" s="9"/>
      <c r="N129" s="9"/>
      <c r="O129" s="9"/>
      <c r="P129" s="9"/>
      <c r="Q129" s="13"/>
      <c r="R129" s="13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 spans="1:28">
      <c r="A130" s="9"/>
      <c r="B130" s="9"/>
      <c r="C130" s="9"/>
      <c r="D130" s="11"/>
      <c r="E130" s="16"/>
      <c r="F130" s="13"/>
      <c r="G130" s="13"/>
      <c r="H130" s="9"/>
      <c r="I130" s="9"/>
      <c r="J130" s="9"/>
      <c r="K130" s="13"/>
      <c r="L130" s="9"/>
      <c r="M130" s="9"/>
      <c r="N130" s="9"/>
      <c r="O130" s="9"/>
      <c r="P130" s="9"/>
      <c r="Q130" s="13"/>
      <c r="R130" s="13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 spans="1:28">
      <c r="A131" s="9"/>
      <c r="B131" s="9"/>
      <c r="C131" s="9"/>
      <c r="D131" s="11"/>
      <c r="E131" s="16"/>
      <c r="F131" s="13"/>
      <c r="G131" s="13"/>
      <c r="H131" s="9"/>
      <c r="I131" s="9"/>
      <c r="J131" s="9"/>
      <c r="K131" s="13"/>
      <c r="L131" s="9"/>
      <c r="M131" s="9"/>
      <c r="N131" s="9"/>
      <c r="O131" s="9"/>
      <c r="P131" s="9"/>
      <c r="Q131" s="13"/>
      <c r="R131" s="13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 spans="1:28">
      <c r="A132" s="9"/>
      <c r="B132" s="9"/>
      <c r="C132" s="9"/>
      <c r="D132" s="11"/>
      <c r="E132" s="16"/>
      <c r="F132" s="13"/>
      <c r="G132" s="13"/>
      <c r="H132" s="9"/>
      <c r="I132" s="9"/>
      <c r="J132" s="9"/>
      <c r="K132" s="13"/>
      <c r="L132" s="9"/>
      <c r="M132" s="9"/>
      <c r="N132" s="9"/>
      <c r="O132" s="9"/>
      <c r="P132" s="9"/>
      <c r="Q132" s="13"/>
      <c r="R132" s="13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 spans="1:28">
      <c r="A133" s="9"/>
      <c r="B133" s="9"/>
      <c r="C133" s="9"/>
      <c r="D133" s="11"/>
      <c r="E133" s="16"/>
      <c r="F133" s="13"/>
      <c r="G133" s="13"/>
      <c r="H133" s="9"/>
      <c r="I133" s="9"/>
      <c r="J133" s="9"/>
      <c r="K133" s="13"/>
      <c r="L133" s="9"/>
      <c r="M133" s="9"/>
      <c r="N133" s="9"/>
      <c r="O133" s="9"/>
      <c r="P133" s="9"/>
      <c r="Q133" s="13"/>
      <c r="R133" s="13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 spans="1:28">
      <c r="A134" s="9"/>
      <c r="B134" s="9"/>
      <c r="C134" s="9"/>
      <c r="D134" s="11"/>
      <c r="E134" s="16"/>
      <c r="F134" s="13"/>
      <c r="G134" s="13"/>
      <c r="H134" s="9"/>
      <c r="I134" s="9"/>
      <c r="J134" s="9"/>
      <c r="K134" s="13"/>
      <c r="L134" s="9"/>
      <c r="M134" s="9"/>
      <c r="N134" s="9"/>
      <c r="O134" s="9"/>
      <c r="P134" s="9"/>
      <c r="Q134" s="13"/>
      <c r="R134" s="13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 spans="1:28">
      <c r="A135" s="9"/>
      <c r="B135" s="9"/>
      <c r="C135" s="9"/>
      <c r="D135" s="11"/>
      <c r="E135" s="16"/>
      <c r="F135" s="13"/>
      <c r="G135" s="13"/>
      <c r="H135" s="9"/>
      <c r="I135" s="9"/>
      <c r="J135" s="9"/>
      <c r="K135" s="13"/>
      <c r="L135" s="9"/>
      <c r="M135" s="9"/>
      <c r="N135" s="9"/>
      <c r="O135" s="9"/>
      <c r="P135" s="9"/>
      <c r="Q135" s="13"/>
      <c r="R135" s="13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 spans="1:28">
      <c r="A136" s="9"/>
      <c r="B136" s="9"/>
      <c r="C136" s="9"/>
      <c r="D136" s="11"/>
      <c r="E136" s="16"/>
      <c r="F136" s="13"/>
      <c r="G136" s="13"/>
      <c r="H136" s="9"/>
      <c r="I136" s="9"/>
      <c r="J136" s="9"/>
      <c r="K136" s="13"/>
      <c r="L136" s="9"/>
      <c r="M136" s="9"/>
      <c r="N136" s="9"/>
      <c r="O136" s="9"/>
      <c r="P136" s="9"/>
      <c r="Q136" s="13"/>
      <c r="R136" s="13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 spans="1:28">
      <c r="A137" s="9"/>
      <c r="B137" s="9"/>
      <c r="C137" s="9"/>
      <c r="D137" s="11"/>
      <c r="E137" s="16"/>
      <c r="F137" s="13"/>
      <c r="G137" s="13"/>
      <c r="H137" s="9"/>
      <c r="I137" s="9"/>
      <c r="J137" s="9"/>
      <c r="K137" s="13"/>
      <c r="L137" s="9"/>
      <c r="M137" s="9"/>
      <c r="N137" s="9"/>
      <c r="O137" s="9"/>
      <c r="P137" s="9"/>
      <c r="Q137" s="13"/>
      <c r="R137" s="13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 spans="1:28">
      <c r="A138" s="9"/>
      <c r="B138" s="9"/>
      <c r="C138" s="9"/>
      <c r="D138" s="11"/>
      <c r="E138" s="16"/>
      <c r="F138" s="13"/>
      <c r="G138" s="13"/>
      <c r="H138" s="9"/>
      <c r="I138" s="9"/>
      <c r="J138" s="9"/>
      <c r="K138" s="13"/>
      <c r="L138" s="9"/>
      <c r="M138" s="9"/>
      <c r="N138" s="9"/>
      <c r="O138" s="9"/>
      <c r="P138" s="9"/>
      <c r="Q138" s="13"/>
      <c r="R138" s="13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 spans="1:28">
      <c r="A139" s="9"/>
      <c r="B139" s="9"/>
      <c r="C139" s="9"/>
      <c r="D139" s="11"/>
      <c r="E139" s="16"/>
      <c r="F139" s="13"/>
      <c r="G139" s="13"/>
      <c r="H139" s="9"/>
      <c r="I139" s="9"/>
      <c r="J139" s="9"/>
      <c r="K139" s="13"/>
      <c r="L139" s="9"/>
      <c r="M139" s="9"/>
      <c r="N139" s="9"/>
      <c r="O139" s="9"/>
      <c r="P139" s="9"/>
      <c r="Q139" s="13"/>
      <c r="R139" s="13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 spans="1:28">
      <c r="A140" s="9"/>
      <c r="B140" s="9"/>
      <c r="C140" s="9"/>
      <c r="D140" s="11"/>
      <c r="E140" s="16"/>
      <c r="F140" s="13"/>
      <c r="G140" s="13"/>
      <c r="H140" s="9"/>
      <c r="I140" s="9"/>
      <c r="J140" s="9"/>
      <c r="K140" s="13"/>
      <c r="L140" s="9"/>
      <c r="M140" s="9"/>
      <c r="N140" s="9"/>
      <c r="O140" s="9"/>
      <c r="P140" s="9"/>
      <c r="Q140" s="13"/>
      <c r="R140" s="13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 spans="1:28">
      <c r="A141" s="9"/>
      <c r="B141" s="9"/>
      <c r="C141" s="9"/>
      <c r="D141" s="11"/>
      <c r="E141" s="16"/>
      <c r="F141" s="13"/>
      <c r="G141" s="13"/>
      <c r="H141" s="9"/>
      <c r="I141" s="9"/>
      <c r="J141" s="9"/>
      <c r="K141" s="13"/>
      <c r="L141" s="9"/>
      <c r="M141" s="9"/>
      <c r="N141" s="9"/>
      <c r="O141" s="9"/>
      <c r="P141" s="9"/>
      <c r="Q141" s="13"/>
      <c r="R141" s="13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 spans="1:28">
      <c r="A142" s="9"/>
      <c r="B142" s="9"/>
      <c r="C142" s="9"/>
      <c r="D142" s="11"/>
      <c r="E142" s="16"/>
      <c r="F142" s="13"/>
      <c r="G142" s="13"/>
      <c r="H142" s="9"/>
      <c r="I142" s="9"/>
      <c r="J142" s="9"/>
      <c r="K142" s="13"/>
      <c r="L142" s="9"/>
      <c r="M142" s="9"/>
      <c r="N142" s="9"/>
      <c r="O142" s="9"/>
      <c r="P142" s="9"/>
      <c r="Q142" s="13"/>
      <c r="R142" s="13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 spans="1:28">
      <c r="A143" s="9"/>
      <c r="B143" s="9"/>
      <c r="C143" s="9"/>
      <c r="D143" s="11"/>
      <c r="E143" s="16"/>
      <c r="F143" s="13"/>
      <c r="G143" s="13"/>
      <c r="H143" s="9"/>
      <c r="I143" s="9"/>
      <c r="J143" s="9"/>
      <c r="K143" s="13"/>
      <c r="L143" s="9"/>
      <c r="M143" s="9"/>
      <c r="N143" s="9"/>
      <c r="O143" s="9"/>
      <c r="P143" s="9"/>
      <c r="Q143" s="13"/>
      <c r="R143" s="13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 spans="1:28">
      <c r="A144" s="9"/>
      <c r="B144" s="9"/>
      <c r="C144" s="9"/>
      <c r="D144" s="11"/>
      <c r="E144" s="16"/>
      <c r="F144" s="13"/>
      <c r="G144" s="13"/>
      <c r="H144" s="9"/>
      <c r="I144" s="9"/>
      <c r="J144" s="9"/>
      <c r="K144" s="13"/>
      <c r="L144" s="9"/>
      <c r="M144" s="9"/>
      <c r="N144" s="9"/>
      <c r="O144" s="9"/>
      <c r="P144" s="9"/>
      <c r="Q144" s="13"/>
      <c r="R144" s="13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 spans="1:28">
      <c r="A145" s="9"/>
      <c r="B145" s="9"/>
      <c r="C145" s="9"/>
      <c r="D145" s="11"/>
      <c r="E145" s="16"/>
      <c r="F145" s="13"/>
      <c r="G145" s="13"/>
      <c r="H145" s="9"/>
      <c r="I145" s="9"/>
      <c r="J145" s="9"/>
      <c r="K145" s="13"/>
      <c r="L145" s="9"/>
      <c r="M145" s="9"/>
      <c r="N145" s="9"/>
      <c r="O145" s="9"/>
      <c r="P145" s="9"/>
      <c r="Q145" s="13"/>
      <c r="R145" s="13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 spans="1:28">
      <c r="A146" s="9"/>
      <c r="B146" s="9"/>
      <c r="C146" s="9"/>
      <c r="D146" s="11"/>
      <c r="E146" s="16"/>
      <c r="F146" s="13"/>
      <c r="G146" s="13"/>
      <c r="H146" s="9"/>
      <c r="I146" s="9"/>
      <c r="J146" s="9"/>
      <c r="K146" s="13"/>
      <c r="L146" s="9"/>
      <c r="M146" s="9"/>
      <c r="N146" s="9"/>
      <c r="O146" s="9"/>
      <c r="P146" s="9"/>
      <c r="Q146" s="13"/>
      <c r="R146" s="13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 spans="1:28">
      <c r="A147" s="9"/>
      <c r="B147" s="9"/>
      <c r="C147" s="9"/>
      <c r="D147" s="11"/>
      <c r="E147" s="16"/>
      <c r="F147" s="13"/>
      <c r="G147" s="13"/>
      <c r="H147" s="9"/>
      <c r="I147" s="9"/>
      <c r="J147" s="9"/>
      <c r="K147" s="13"/>
      <c r="L147" s="9"/>
      <c r="M147" s="9"/>
      <c r="N147" s="9"/>
      <c r="O147" s="9"/>
      <c r="P147" s="9"/>
      <c r="Q147" s="13"/>
      <c r="R147" s="13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 spans="1:28">
      <c r="A148" s="9"/>
      <c r="B148" s="9"/>
      <c r="C148" s="9"/>
      <c r="D148" s="11"/>
      <c r="E148" s="16"/>
      <c r="F148" s="13"/>
      <c r="G148" s="13"/>
      <c r="H148" s="9"/>
      <c r="I148" s="9"/>
      <c r="J148" s="9"/>
      <c r="K148" s="13"/>
      <c r="L148" s="9"/>
      <c r="M148" s="9"/>
      <c r="N148" s="9"/>
      <c r="O148" s="9"/>
      <c r="P148" s="9"/>
      <c r="Q148" s="13"/>
      <c r="R148" s="13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 spans="1:28">
      <c r="A149" s="9"/>
      <c r="B149" s="9"/>
      <c r="C149" s="9"/>
      <c r="D149" s="11"/>
      <c r="E149" s="16"/>
      <c r="F149" s="13"/>
      <c r="G149" s="13"/>
      <c r="H149" s="9"/>
      <c r="I149" s="9"/>
      <c r="J149" s="9"/>
      <c r="K149" s="13"/>
      <c r="L149" s="9"/>
      <c r="M149" s="9"/>
      <c r="N149" s="9"/>
      <c r="O149" s="9"/>
      <c r="P149" s="9"/>
      <c r="Q149" s="13"/>
      <c r="R149" s="13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 spans="1:28">
      <c r="A150" s="9"/>
      <c r="B150" s="9"/>
      <c r="C150" s="9"/>
      <c r="D150" s="11"/>
      <c r="E150" s="16"/>
      <c r="F150" s="13"/>
      <c r="G150" s="13"/>
      <c r="H150" s="9"/>
      <c r="I150" s="9"/>
      <c r="J150" s="9"/>
      <c r="K150" s="13"/>
      <c r="L150" s="9"/>
      <c r="M150" s="9"/>
      <c r="N150" s="9"/>
      <c r="O150" s="9"/>
      <c r="P150" s="9"/>
      <c r="Q150" s="13"/>
      <c r="R150" s="13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 spans="1:28">
      <c r="A151" s="9"/>
      <c r="B151" s="9"/>
      <c r="C151" s="9"/>
      <c r="D151" s="11"/>
      <c r="E151" s="16"/>
      <c r="F151" s="13"/>
      <c r="G151" s="13"/>
      <c r="H151" s="9"/>
      <c r="I151" s="9"/>
      <c r="J151" s="9"/>
      <c r="K151" s="13"/>
      <c r="L151" s="9"/>
      <c r="M151" s="9"/>
      <c r="N151" s="9"/>
      <c r="O151" s="9"/>
      <c r="P151" s="9"/>
      <c r="Q151" s="13"/>
      <c r="R151" s="13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 spans="1:28">
      <c r="A152" s="9"/>
      <c r="B152" s="9"/>
      <c r="C152" s="9"/>
      <c r="D152" s="11"/>
      <c r="E152" s="16"/>
      <c r="F152" s="13"/>
      <c r="G152" s="13"/>
      <c r="H152" s="9"/>
      <c r="I152" s="9"/>
      <c r="J152" s="9"/>
      <c r="K152" s="13"/>
      <c r="L152" s="9"/>
      <c r="M152" s="9"/>
      <c r="N152" s="9"/>
      <c r="O152" s="9"/>
      <c r="P152" s="9"/>
      <c r="Q152" s="13"/>
      <c r="R152" s="13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 spans="1:28">
      <c r="A153" s="9"/>
      <c r="B153" s="9"/>
      <c r="C153" s="9"/>
      <c r="D153" s="11"/>
      <c r="E153" s="16"/>
      <c r="F153" s="13"/>
      <c r="G153" s="13"/>
      <c r="H153" s="9"/>
      <c r="I153" s="9"/>
      <c r="J153" s="9"/>
      <c r="K153" s="13"/>
      <c r="L153" s="9"/>
      <c r="M153" s="9"/>
      <c r="N153" s="9"/>
      <c r="O153" s="9"/>
      <c r="P153" s="9"/>
      <c r="Q153" s="13"/>
      <c r="R153" s="13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 spans="1:28">
      <c r="A154" s="9"/>
      <c r="B154" s="9"/>
      <c r="C154" s="9"/>
      <c r="D154" s="11"/>
      <c r="E154" s="16"/>
      <c r="F154" s="13"/>
      <c r="G154" s="13"/>
      <c r="H154" s="9"/>
      <c r="I154" s="9"/>
      <c r="J154" s="9"/>
      <c r="K154" s="13"/>
      <c r="L154" s="9"/>
      <c r="M154" s="9"/>
      <c r="N154" s="9"/>
      <c r="O154" s="9"/>
      <c r="P154" s="9"/>
      <c r="Q154" s="13"/>
      <c r="R154" s="13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 spans="1:28">
      <c r="A155" s="9"/>
      <c r="B155" s="9"/>
      <c r="C155" s="9"/>
      <c r="D155" s="11"/>
      <c r="E155" s="16"/>
      <c r="F155" s="13"/>
      <c r="G155" s="13"/>
      <c r="H155" s="9"/>
      <c r="I155" s="9"/>
      <c r="J155" s="9"/>
      <c r="K155" s="13"/>
      <c r="L155" s="9"/>
      <c r="M155" s="9"/>
      <c r="N155" s="9"/>
      <c r="O155" s="9"/>
      <c r="P155" s="9"/>
      <c r="Q155" s="13"/>
      <c r="R155" s="13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 spans="1:28">
      <c r="A156" s="9"/>
      <c r="B156" s="9"/>
      <c r="C156" s="9"/>
      <c r="D156" s="11"/>
      <c r="E156" s="16"/>
      <c r="F156" s="13"/>
      <c r="G156" s="13"/>
      <c r="H156" s="9"/>
      <c r="I156" s="9"/>
      <c r="J156" s="9"/>
      <c r="K156" s="13"/>
      <c r="L156" s="9"/>
      <c r="M156" s="9"/>
      <c r="N156" s="9"/>
      <c r="O156" s="9"/>
      <c r="P156" s="9"/>
      <c r="Q156" s="13"/>
      <c r="R156" s="13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 spans="1:28">
      <c r="A157" s="9"/>
      <c r="B157" s="9"/>
      <c r="C157" s="9"/>
      <c r="D157" s="11"/>
      <c r="E157" s="16"/>
      <c r="F157" s="13"/>
      <c r="G157" s="13"/>
      <c r="H157" s="9"/>
      <c r="I157" s="9"/>
      <c r="J157" s="9"/>
      <c r="K157" s="13"/>
      <c r="L157" s="9"/>
      <c r="M157" s="9"/>
      <c r="N157" s="9"/>
      <c r="O157" s="9"/>
      <c r="P157" s="9"/>
      <c r="Q157" s="13"/>
      <c r="R157" s="13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 spans="1:28">
      <c r="A158" s="9"/>
      <c r="B158" s="9"/>
      <c r="C158" s="9"/>
      <c r="D158" s="11"/>
      <c r="E158" s="16"/>
      <c r="F158" s="13"/>
      <c r="G158" s="13"/>
      <c r="H158" s="9"/>
      <c r="I158" s="9"/>
      <c r="J158" s="9"/>
      <c r="K158" s="13"/>
      <c r="L158" s="9"/>
      <c r="M158" s="9"/>
      <c r="N158" s="9"/>
      <c r="O158" s="9"/>
      <c r="P158" s="9"/>
      <c r="Q158" s="13"/>
      <c r="R158" s="13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 spans="1:28">
      <c r="A159" s="9"/>
      <c r="B159" s="9"/>
      <c r="C159" s="9"/>
      <c r="D159" s="11"/>
      <c r="E159" s="16"/>
      <c r="F159" s="13"/>
      <c r="G159" s="13"/>
      <c r="H159" s="9"/>
      <c r="I159" s="9"/>
      <c r="J159" s="9"/>
      <c r="K159" s="13"/>
      <c r="L159" s="9"/>
      <c r="M159" s="9"/>
      <c r="N159" s="9"/>
      <c r="O159" s="9"/>
      <c r="P159" s="9"/>
      <c r="Q159" s="13"/>
      <c r="R159" s="13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 spans="1:28">
      <c r="A160" s="9"/>
      <c r="B160" s="9"/>
      <c r="C160" s="9"/>
      <c r="D160" s="11"/>
      <c r="E160" s="16"/>
      <c r="F160" s="13"/>
      <c r="G160" s="13"/>
      <c r="H160" s="9"/>
      <c r="I160" s="9"/>
      <c r="J160" s="9"/>
      <c r="K160" s="13"/>
      <c r="L160" s="9"/>
      <c r="M160" s="9"/>
      <c r="N160" s="9"/>
      <c r="O160" s="9"/>
      <c r="P160" s="9"/>
      <c r="Q160" s="13"/>
      <c r="R160" s="13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 spans="1:28">
      <c r="A161" s="9"/>
      <c r="B161" s="9"/>
      <c r="C161" s="9"/>
      <c r="D161" s="11"/>
      <c r="E161" s="16"/>
      <c r="F161" s="13"/>
      <c r="G161" s="13"/>
      <c r="H161" s="9"/>
      <c r="I161" s="9"/>
      <c r="J161" s="9"/>
      <c r="K161" s="13"/>
      <c r="L161" s="9"/>
      <c r="M161" s="9"/>
      <c r="N161" s="9"/>
      <c r="O161" s="9"/>
      <c r="P161" s="9"/>
      <c r="Q161" s="13"/>
      <c r="R161" s="13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 spans="1:28">
      <c r="A162" s="9"/>
      <c r="B162" s="9"/>
      <c r="C162" s="9"/>
      <c r="D162" s="11"/>
      <c r="E162" s="16"/>
      <c r="F162" s="13"/>
      <c r="G162" s="13"/>
      <c r="H162" s="9"/>
      <c r="I162" s="9"/>
      <c r="J162" s="9"/>
      <c r="K162" s="13"/>
      <c r="L162" s="9"/>
      <c r="M162" s="9"/>
      <c r="N162" s="9"/>
      <c r="O162" s="9"/>
      <c r="P162" s="9"/>
      <c r="Q162" s="13"/>
      <c r="R162" s="13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 spans="1:28">
      <c r="A163" s="9"/>
      <c r="B163" s="9"/>
      <c r="C163" s="9"/>
      <c r="D163" s="11"/>
      <c r="E163" s="16"/>
      <c r="F163" s="13"/>
      <c r="G163" s="13"/>
      <c r="H163" s="9"/>
      <c r="I163" s="9"/>
      <c r="J163" s="9"/>
      <c r="K163" s="13"/>
      <c r="L163" s="9"/>
      <c r="M163" s="9"/>
      <c r="N163" s="9"/>
      <c r="O163" s="9"/>
      <c r="P163" s="9"/>
      <c r="Q163" s="13"/>
      <c r="R163" s="13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 spans="1:28">
      <c r="A164" s="9"/>
      <c r="B164" s="9"/>
      <c r="C164" s="9"/>
      <c r="D164" s="11"/>
      <c r="E164" s="16"/>
      <c r="F164" s="13"/>
      <c r="G164" s="13"/>
      <c r="H164" s="9"/>
      <c r="I164" s="9"/>
      <c r="J164" s="9"/>
      <c r="K164" s="13"/>
      <c r="L164" s="9"/>
      <c r="M164" s="9"/>
      <c r="N164" s="9"/>
      <c r="O164" s="9"/>
      <c r="P164" s="9"/>
      <c r="Q164" s="13"/>
      <c r="R164" s="13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 spans="1:28">
      <c r="A165" s="9"/>
      <c r="B165" s="9"/>
      <c r="C165" s="9"/>
      <c r="D165" s="11"/>
      <c r="E165" s="16"/>
      <c r="F165" s="13"/>
      <c r="G165" s="13"/>
      <c r="H165" s="9"/>
      <c r="I165" s="9"/>
      <c r="J165" s="9"/>
      <c r="K165" s="13"/>
      <c r="L165" s="9"/>
      <c r="M165" s="9"/>
      <c r="N165" s="9"/>
      <c r="O165" s="9"/>
      <c r="P165" s="9"/>
      <c r="Q165" s="13"/>
      <c r="R165" s="13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 spans="1:28">
      <c r="A166" s="9"/>
      <c r="B166" s="9"/>
      <c r="C166" s="9"/>
      <c r="D166" s="11"/>
      <c r="E166" s="16"/>
      <c r="F166" s="13"/>
      <c r="G166" s="13"/>
      <c r="H166" s="9"/>
      <c r="I166" s="9"/>
      <c r="J166" s="9"/>
      <c r="K166" s="13"/>
      <c r="L166" s="9"/>
      <c r="M166" s="9"/>
      <c r="N166" s="9"/>
      <c r="O166" s="9"/>
      <c r="P166" s="9"/>
      <c r="Q166" s="13"/>
      <c r="R166" s="13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 spans="1:28">
      <c r="A167" s="9"/>
      <c r="B167" s="9"/>
      <c r="C167" s="9"/>
      <c r="D167" s="11"/>
      <c r="E167" s="16"/>
      <c r="F167" s="13"/>
      <c r="G167" s="13"/>
      <c r="H167" s="9"/>
      <c r="I167" s="9"/>
      <c r="J167" s="9"/>
      <c r="K167" s="13"/>
      <c r="L167" s="9"/>
      <c r="M167" s="9"/>
      <c r="N167" s="9"/>
      <c r="O167" s="9"/>
      <c r="P167" s="9"/>
      <c r="Q167" s="13"/>
      <c r="R167" s="13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 spans="1:28">
      <c r="A168" s="9"/>
      <c r="B168" s="9"/>
      <c r="C168" s="9"/>
      <c r="D168" s="11"/>
      <c r="E168" s="16"/>
      <c r="F168" s="13"/>
      <c r="G168" s="13"/>
      <c r="H168" s="9"/>
      <c r="I168" s="9"/>
      <c r="J168" s="9"/>
      <c r="K168" s="13"/>
      <c r="L168" s="9"/>
      <c r="M168" s="9"/>
      <c r="N168" s="9"/>
      <c r="O168" s="9"/>
      <c r="P168" s="9"/>
      <c r="Q168" s="13"/>
      <c r="R168" s="13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 spans="1:28">
      <c r="A169" s="9"/>
      <c r="B169" s="9"/>
      <c r="C169" s="9"/>
      <c r="D169" s="11"/>
      <c r="E169" s="16"/>
      <c r="F169" s="13"/>
      <c r="G169" s="13"/>
      <c r="H169" s="9"/>
      <c r="I169" s="9"/>
      <c r="J169" s="9"/>
      <c r="K169" s="13"/>
      <c r="L169" s="9"/>
      <c r="M169" s="9"/>
      <c r="N169" s="9"/>
      <c r="O169" s="9"/>
      <c r="P169" s="9"/>
      <c r="Q169" s="13"/>
      <c r="R169" s="13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 spans="1:28">
      <c r="A170" s="9"/>
      <c r="B170" s="9"/>
      <c r="C170" s="9"/>
      <c r="D170" s="11"/>
      <c r="E170" s="16"/>
      <c r="F170" s="13"/>
      <c r="G170" s="13"/>
      <c r="H170" s="9"/>
      <c r="I170" s="9"/>
      <c r="J170" s="9"/>
      <c r="K170" s="13"/>
      <c r="L170" s="9"/>
      <c r="M170" s="9"/>
      <c r="N170" s="9"/>
      <c r="O170" s="9"/>
      <c r="P170" s="9"/>
      <c r="Q170" s="13"/>
      <c r="R170" s="13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 spans="1:28">
      <c r="A171" s="9"/>
      <c r="B171" s="9"/>
      <c r="C171" s="9"/>
      <c r="D171" s="11"/>
      <c r="E171" s="16"/>
      <c r="F171" s="13"/>
      <c r="G171" s="13"/>
      <c r="H171" s="9"/>
      <c r="I171" s="9"/>
      <c r="J171" s="9"/>
      <c r="K171" s="13"/>
      <c r="L171" s="9"/>
      <c r="M171" s="9"/>
      <c r="N171" s="9"/>
      <c r="O171" s="9"/>
      <c r="P171" s="9"/>
      <c r="Q171" s="13"/>
      <c r="R171" s="13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 spans="1:28">
      <c r="A172" s="9"/>
      <c r="B172" s="9"/>
      <c r="C172" s="9"/>
      <c r="D172" s="11"/>
      <c r="E172" s="16"/>
      <c r="F172" s="13"/>
      <c r="G172" s="13"/>
      <c r="H172" s="9"/>
      <c r="I172" s="9"/>
      <c r="J172" s="9"/>
      <c r="K172" s="13"/>
      <c r="L172" s="9"/>
      <c r="M172" s="9"/>
      <c r="N172" s="9"/>
      <c r="O172" s="9"/>
      <c r="P172" s="9"/>
      <c r="Q172" s="13"/>
      <c r="R172" s="13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 spans="1:28">
      <c r="A173" s="9"/>
      <c r="B173" s="9"/>
      <c r="C173" s="9"/>
      <c r="D173" s="11"/>
      <c r="E173" s="16"/>
      <c r="F173" s="13"/>
      <c r="G173" s="13"/>
      <c r="H173" s="9"/>
      <c r="I173" s="9"/>
      <c r="J173" s="9"/>
      <c r="K173" s="13"/>
      <c r="L173" s="9"/>
      <c r="M173" s="9"/>
      <c r="N173" s="9"/>
      <c r="O173" s="9"/>
      <c r="P173" s="9"/>
      <c r="Q173" s="13"/>
      <c r="R173" s="13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 spans="1:28">
      <c r="A174" s="9"/>
      <c r="B174" s="9"/>
      <c r="C174" s="9"/>
      <c r="D174" s="11"/>
      <c r="E174" s="16"/>
      <c r="F174" s="13"/>
      <c r="G174" s="13"/>
      <c r="H174" s="9"/>
      <c r="I174" s="9"/>
      <c r="J174" s="9"/>
      <c r="K174" s="13"/>
      <c r="L174" s="9"/>
      <c r="M174" s="9"/>
      <c r="N174" s="9"/>
      <c r="O174" s="9"/>
      <c r="P174" s="9"/>
      <c r="Q174" s="13"/>
      <c r="R174" s="13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 spans="1:28">
      <c r="A175" s="9"/>
      <c r="B175" s="9"/>
      <c r="C175" s="9"/>
      <c r="D175" s="11"/>
      <c r="E175" s="16"/>
      <c r="F175" s="13"/>
      <c r="G175" s="13"/>
      <c r="H175" s="9"/>
      <c r="I175" s="9"/>
      <c r="J175" s="9"/>
      <c r="K175" s="13"/>
      <c r="L175" s="9"/>
      <c r="M175" s="9"/>
      <c r="N175" s="9"/>
      <c r="O175" s="9"/>
      <c r="P175" s="9"/>
      <c r="Q175" s="13"/>
      <c r="R175" s="13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 spans="1:28">
      <c r="A176" s="9"/>
      <c r="B176" s="9"/>
      <c r="C176" s="9"/>
      <c r="D176" s="11"/>
      <c r="E176" s="16"/>
      <c r="F176" s="13"/>
      <c r="G176" s="13"/>
      <c r="H176" s="9"/>
      <c r="I176" s="9"/>
      <c r="J176" s="9"/>
      <c r="K176" s="13"/>
      <c r="L176" s="9"/>
      <c r="M176" s="9"/>
      <c r="N176" s="9"/>
      <c r="O176" s="9"/>
      <c r="P176" s="9"/>
      <c r="Q176" s="13"/>
      <c r="R176" s="13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 spans="1:28">
      <c r="A177" s="9"/>
      <c r="B177" s="9"/>
      <c r="C177" s="9"/>
      <c r="D177" s="11"/>
      <c r="E177" s="16"/>
      <c r="F177" s="13"/>
      <c r="G177" s="13"/>
      <c r="H177" s="9"/>
      <c r="I177" s="9"/>
      <c r="J177" s="9"/>
      <c r="K177" s="13"/>
      <c r="L177" s="9"/>
      <c r="M177" s="9"/>
      <c r="N177" s="9"/>
      <c r="O177" s="9"/>
      <c r="P177" s="9"/>
      <c r="Q177" s="13"/>
      <c r="R177" s="13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 spans="1:28">
      <c r="A178" s="9"/>
      <c r="B178" s="9"/>
      <c r="C178" s="9"/>
      <c r="D178" s="11"/>
      <c r="E178" s="16"/>
      <c r="F178" s="13"/>
      <c r="G178" s="13"/>
      <c r="H178" s="9"/>
      <c r="I178" s="9"/>
      <c r="J178" s="9"/>
      <c r="K178" s="13"/>
      <c r="L178" s="9"/>
      <c r="M178" s="9"/>
      <c r="N178" s="9"/>
      <c r="O178" s="9"/>
      <c r="P178" s="9"/>
      <c r="Q178" s="13"/>
      <c r="R178" s="13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 spans="1:28">
      <c r="A179" s="9"/>
      <c r="B179" s="9"/>
      <c r="C179" s="9"/>
      <c r="D179" s="11"/>
      <c r="E179" s="16"/>
      <c r="F179" s="13"/>
      <c r="G179" s="13"/>
      <c r="H179" s="9"/>
      <c r="I179" s="9"/>
      <c r="J179" s="9"/>
      <c r="K179" s="13"/>
      <c r="L179" s="9"/>
      <c r="M179" s="9"/>
      <c r="N179" s="9"/>
      <c r="O179" s="9"/>
      <c r="P179" s="9"/>
      <c r="Q179" s="13"/>
      <c r="R179" s="13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 spans="1:28">
      <c r="A180" s="9"/>
      <c r="B180" s="9"/>
      <c r="C180" s="9"/>
      <c r="D180" s="11"/>
      <c r="E180" s="16"/>
      <c r="F180" s="13"/>
      <c r="G180" s="13"/>
      <c r="H180" s="9"/>
      <c r="I180" s="9"/>
      <c r="J180" s="9"/>
      <c r="K180" s="13"/>
      <c r="L180" s="9"/>
      <c r="M180" s="9"/>
      <c r="N180" s="9"/>
      <c r="O180" s="9"/>
      <c r="P180" s="9"/>
      <c r="Q180" s="13"/>
      <c r="R180" s="13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 spans="1:28">
      <c r="A181" s="9"/>
      <c r="B181" s="9"/>
      <c r="C181" s="9"/>
      <c r="D181" s="11"/>
      <c r="E181" s="16"/>
      <c r="F181" s="13"/>
      <c r="G181" s="13"/>
      <c r="H181" s="9"/>
      <c r="I181" s="9"/>
      <c r="J181" s="9"/>
      <c r="K181" s="13"/>
      <c r="L181" s="9"/>
      <c r="M181" s="9"/>
      <c r="N181" s="9"/>
      <c r="O181" s="9"/>
      <c r="P181" s="9"/>
      <c r="Q181" s="13"/>
      <c r="R181" s="13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 spans="1:28">
      <c r="A182" s="9"/>
      <c r="B182" s="9"/>
      <c r="C182" s="9"/>
      <c r="D182" s="11"/>
      <c r="E182" s="16"/>
      <c r="F182" s="13"/>
      <c r="G182" s="13"/>
      <c r="H182" s="9"/>
      <c r="I182" s="9"/>
      <c r="J182" s="9"/>
      <c r="K182" s="13"/>
      <c r="L182" s="9"/>
      <c r="M182" s="9"/>
      <c r="N182" s="9"/>
      <c r="O182" s="9"/>
      <c r="P182" s="9"/>
      <c r="Q182" s="13"/>
      <c r="R182" s="13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 spans="1:28">
      <c r="A183" s="9"/>
      <c r="B183" s="9"/>
      <c r="C183" s="9"/>
      <c r="D183" s="11"/>
      <c r="E183" s="16"/>
      <c r="F183" s="13"/>
      <c r="G183" s="13"/>
      <c r="H183" s="9"/>
      <c r="I183" s="9"/>
      <c r="J183" s="9"/>
      <c r="K183" s="13"/>
      <c r="L183" s="9"/>
      <c r="M183" s="9"/>
      <c r="N183" s="9"/>
      <c r="O183" s="9"/>
      <c r="P183" s="9"/>
      <c r="Q183" s="13"/>
      <c r="R183" s="13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 spans="1:28">
      <c r="A184" s="9"/>
      <c r="B184" s="9"/>
      <c r="C184" s="9"/>
      <c r="D184" s="11"/>
      <c r="E184" s="16"/>
      <c r="F184" s="13"/>
      <c r="G184" s="13"/>
      <c r="H184" s="9"/>
      <c r="I184" s="9"/>
      <c r="J184" s="9"/>
      <c r="K184" s="13"/>
      <c r="L184" s="9"/>
      <c r="M184" s="9"/>
      <c r="N184" s="9"/>
      <c r="O184" s="9"/>
      <c r="P184" s="9"/>
      <c r="Q184" s="13"/>
      <c r="R184" s="13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 spans="1:28">
      <c r="A185" s="9"/>
      <c r="B185" s="9"/>
      <c r="C185" s="9"/>
      <c r="D185" s="11"/>
      <c r="E185" s="16"/>
      <c r="F185" s="13"/>
      <c r="G185" s="13"/>
      <c r="H185" s="9"/>
      <c r="I185" s="9"/>
      <c r="J185" s="9"/>
      <c r="K185" s="13"/>
      <c r="L185" s="9"/>
      <c r="M185" s="9"/>
      <c r="N185" s="9"/>
      <c r="O185" s="9"/>
      <c r="P185" s="9"/>
      <c r="Q185" s="13"/>
      <c r="R185" s="13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 spans="1:28">
      <c r="A186" s="9"/>
      <c r="B186" s="9"/>
      <c r="C186" s="9"/>
      <c r="D186" s="11"/>
      <c r="E186" s="16"/>
      <c r="F186" s="13"/>
      <c r="G186" s="13"/>
      <c r="H186" s="9"/>
      <c r="I186" s="9"/>
      <c r="J186" s="9"/>
      <c r="K186" s="13"/>
      <c r="L186" s="9"/>
      <c r="M186" s="9"/>
      <c r="N186" s="9"/>
      <c r="O186" s="9"/>
      <c r="P186" s="9"/>
      <c r="Q186" s="13"/>
      <c r="R186" s="13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 spans="1:28">
      <c r="A187" s="9"/>
      <c r="B187" s="9"/>
      <c r="C187" s="9"/>
      <c r="D187" s="11"/>
      <c r="E187" s="16"/>
      <c r="F187" s="13"/>
      <c r="G187" s="13"/>
      <c r="H187" s="9"/>
      <c r="I187" s="9"/>
      <c r="J187" s="9"/>
      <c r="K187" s="13"/>
      <c r="L187" s="9"/>
      <c r="M187" s="9"/>
      <c r="N187" s="9"/>
      <c r="O187" s="9"/>
      <c r="P187" s="9"/>
      <c r="Q187" s="13"/>
      <c r="R187" s="13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 spans="1:28">
      <c r="A188" s="9"/>
      <c r="B188" s="9"/>
      <c r="C188" s="9"/>
      <c r="D188" s="11"/>
      <c r="E188" s="16"/>
      <c r="F188" s="13"/>
      <c r="G188" s="13"/>
      <c r="H188" s="9"/>
      <c r="I188" s="9"/>
      <c r="J188" s="9"/>
      <c r="K188" s="13"/>
      <c r="L188" s="9"/>
      <c r="M188" s="9"/>
      <c r="N188" s="9"/>
      <c r="O188" s="9"/>
      <c r="P188" s="9"/>
      <c r="Q188" s="13"/>
      <c r="R188" s="13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 spans="1:28">
      <c r="A189" s="9"/>
      <c r="B189" s="9"/>
      <c r="C189" s="9"/>
      <c r="D189" s="11"/>
      <c r="E189" s="16"/>
      <c r="F189" s="13"/>
      <c r="G189" s="13"/>
      <c r="H189" s="9"/>
      <c r="I189" s="9"/>
      <c r="J189" s="9"/>
      <c r="K189" s="13"/>
      <c r="L189" s="9"/>
      <c r="M189" s="9"/>
      <c r="N189" s="9"/>
      <c r="O189" s="9"/>
      <c r="P189" s="9"/>
      <c r="Q189" s="13"/>
      <c r="R189" s="13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 spans="1:28">
      <c r="A190" s="9"/>
      <c r="B190" s="9"/>
      <c r="C190" s="9"/>
      <c r="D190" s="11"/>
      <c r="E190" s="16"/>
      <c r="F190" s="13"/>
      <c r="G190" s="13"/>
      <c r="H190" s="9"/>
      <c r="I190" s="9"/>
      <c r="J190" s="9"/>
      <c r="K190" s="13"/>
      <c r="L190" s="9"/>
      <c r="M190" s="9"/>
      <c r="N190" s="9"/>
      <c r="O190" s="9"/>
      <c r="P190" s="9"/>
      <c r="Q190" s="13"/>
      <c r="R190" s="13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 spans="1:28">
      <c r="A191" s="9"/>
      <c r="B191" s="9"/>
      <c r="C191" s="9"/>
      <c r="D191" s="11"/>
      <c r="E191" s="16"/>
      <c r="F191" s="13"/>
      <c r="G191" s="13"/>
      <c r="H191" s="9"/>
      <c r="I191" s="9"/>
      <c r="J191" s="9"/>
      <c r="K191" s="13"/>
      <c r="L191" s="9"/>
      <c r="M191" s="9"/>
      <c r="N191" s="9"/>
      <c r="O191" s="9"/>
      <c r="P191" s="9"/>
      <c r="Q191" s="13"/>
      <c r="R191" s="13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 spans="1:28">
      <c r="A192" s="9"/>
      <c r="B192" s="9"/>
      <c r="C192" s="9"/>
      <c r="D192" s="11"/>
      <c r="E192" s="16"/>
      <c r="F192" s="13"/>
      <c r="G192" s="13"/>
      <c r="H192" s="9"/>
      <c r="I192" s="9"/>
      <c r="J192" s="9"/>
      <c r="K192" s="13"/>
      <c r="L192" s="9"/>
      <c r="M192" s="9"/>
      <c r="N192" s="9"/>
      <c r="O192" s="9"/>
      <c r="P192" s="9"/>
      <c r="Q192" s="13"/>
      <c r="R192" s="13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 spans="1:28">
      <c r="A193" s="9"/>
      <c r="B193" s="9"/>
      <c r="C193" s="9"/>
      <c r="D193" s="11"/>
      <c r="E193" s="16"/>
      <c r="F193" s="13"/>
      <c r="G193" s="13"/>
      <c r="H193" s="9"/>
      <c r="I193" s="9"/>
      <c r="J193" s="9"/>
      <c r="K193" s="13"/>
      <c r="L193" s="9"/>
      <c r="M193" s="9"/>
      <c r="N193" s="9"/>
      <c r="O193" s="9"/>
      <c r="P193" s="9"/>
      <c r="Q193" s="13"/>
      <c r="R193" s="13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 spans="1:28">
      <c r="A194" s="9"/>
      <c r="B194" s="9"/>
      <c r="C194" s="9"/>
      <c r="D194" s="11"/>
      <c r="E194" s="16"/>
      <c r="F194" s="13"/>
      <c r="G194" s="13"/>
      <c r="H194" s="9"/>
      <c r="I194" s="9"/>
      <c r="J194" s="9"/>
      <c r="K194" s="13"/>
      <c r="L194" s="9"/>
      <c r="M194" s="9"/>
      <c r="N194" s="9"/>
      <c r="O194" s="9"/>
      <c r="P194" s="9"/>
      <c r="Q194" s="13"/>
      <c r="R194" s="13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 spans="1:28">
      <c r="A195" s="9"/>
      <c r="B195" s="9"/>
      <c r="C195" s="9"/>
      <c r="D195" s="11"/>
      <c r="E195" s="16"/>
      <c r="F195" s="13"/>
      <c r="G195" s="13"/>
      <c r="H195" s="9"/>
      <c r="I195" s="9"/>
      <c r="J195" s="9"/>
      <c r="K195" s="13"/>
      <c r="L195" s="9"/>
      <c r="M195" s="9"/>
      <c r="N195" s="9"/>
      <c r="O195" s="9"/>
      <c r="P195" s="9"/>
      <c r="Q195" s="13"/>
      <c r="R195" s="13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 spans="1:28">
      <c r="A196" s="9"/>
      <c r="B196" s="9"/>
      <c r="C196" s="9"/>
      <c r="D196" s="11"/>
      <c r="E196" s="16"/>
      <c r="F196" s="13"/>
      <c r="G196" s="13"/>
      <c r="H196" s="9"/>
      <c r="I196" s="9"/>
      <c r="J196" s="9"/>
      <c r="K196" s="13"/>
      <c r="L196" s="9"/>
      <c r="M196" s="9"/>
      <c r="N196" s="9"/>
      <c r="O196" s="9"/>
      <c r="P196" s="9"/>
      <c r="Q196" s="13"/>
      <c r="R196" s="13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 spans="1:28">
      <c r="A197" s="9"/>
      <c r="B197" s="9"/>
      <c r="C197" s="9"/>
      <c r="D197" s="11"/>
      <c r="E197" s="16"/>
      <c r="F197" s="13"/>
      <c r="G197" s="13"/>
      <c r="H197" s="9"/>
      <c r="I197" s="9"/>
      <c r="J197" s="9"/>
      <c r="K197" s="13"/>
      <c r="L197" s="9"/>
      <c r="M197" s="9"/>
      <c r="N197" s="9"/>
      <c r="O197" s="9"/>
      <c r="P197" s="9"/>
      <c r="Q197" s="13"/>
      <c r="R197" s="13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 spans="1:28">
      <c r="A198" s="9"/>
      <c r="B198" s="9"/>
      <c r="C198" s="9"/>
      <c r="D198" s="11"/>
      <c r="E198" s="16"/>
      <c r="F198" s="13"/>
      <c r="G198" s="13"/>
      <c r="H198" s="9"/>
      <c r="I198" s="9"/>
      <c r="J198" s="9"/>
      <c r="K198" s="13"/>
      <c r="L198" s="9"/>
      <c r="M198" s="9"/>
      <c r="N198" s="9"/>
      <c r="O198" s="9"/>
      <c r="P198" s="9"/>
      <c r="Q198" s="13"/>
      <c r="R198" s="13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 spans="1:28">
      <c r="A199" s="9"/>
      <c r="B199" s="9"/>
      <c r="C199" s="9"/>
      <c r="D199" s="11"/>
      <c r="E199" s="16"/>
      <c r="F199" s="13"/>
      <c r="G199" s="13"/>
      <c r="H199" s="9"/>
      <c r="I199" s="9"/>
      <c r="J199" s="9"/>
      <c r="K199" s="13"/>
      <c r="L199" s="9"/>
      <c r="M199" s="9"/>
      <c r="N199" s="9"/>
      <c r="O199" s="9"/>
      <c r="P199" s="9"/>
      <c r="Q199" s="13"/>
      <c r="R199" s="13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 spans="1:28">
      <c r="A200" s="9"/>
      <c r="B200" s="9"/>
      <c r="C200" s="9"/>
      <c r="D200" s="11"/>
      <c r="E200" s="16"/>
      <c r="F200" s="13"/>
      <c r="G200" s="13"/>
      <c r="H200" s="9"/>
      <c r="I200" s="9"/>
      <c r="J200" s="9"/>
      <c r="K200" s="13"/>
      <c r="L200" s="9"/>
      <c r="M200" s="9"/>
      <c r="N200" s="9"/>
      <c r="O200" s="9"/>
      <c r="P200" s="9"/>
      <c r="Q200" s="13"/>
      <c r="R200" s="13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 spans="1:28">
      <c r="A201" s="9"/>
      <c r="B201" s="9"/>
      <c r="C201" s="9"/>
      <c r="D201" s="11"/>
      <c r="E201" s="16"/>
      <c r="F201" s="13"/>
      <c r="G201" s="13"/>
      <c r="H201" s="9"/>
      <c r="I201" s="9"/>
      <c r="J201" s="9"/>
      <c r="K201" s="13"/>
      <c r="L201" s="9"/>
      <c r="M201" s="9"/>
      <c r="N201" s="9"/>
      <c r="O201" s="9"/>
      <c r="P201" s="9"/>
      <c r="Q201" s="13"/>
      <c r="R201" s="13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 spans="1:28">
      <c r="A202" s="9"/>
      <c r="B202" s="9"/>
      <c r="C202" s="9"/>
      <c r="D202" s="11"/>
      <c r="E202" s="16"/>
      <c r="F202" s="13"/>
      <c r="G202" s="13"/>
      <c r="H202" s="9"/>
      <c r="I202" s="9"/>
      <c r="J202" s="9"/>
      <c r="K202" s="13"/>
      <c r="L202" s="9"/>
      <c r="M202" s="9"/>
      <c r="N202" s="9"/>
      <c r="O202" s="9"/>
      <c r="P202" s="9"/>
      <c r="Q202" s="13"/>
      <c r="R202" s="13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 spans="1:28">
      <c r="A203" s="9"/>
      <c r="B203" s="9"/>
      <c r="C203" s="9"/>
      <c r="D203" s="11"/>
      <c r="E203" s="16"/>
      <c r="F203" s="13"/>
      <c r="G203" s="13"/>
      <c r="H203" s="9"/>
      <c r="I203" s="9"/>
      <c r="J203" s="9"/>
      <c r="K203" s="13"/>
      <c r="L203" s="9"/>
      <c r="M203" s="9"/>
      <c r="N203" s="9"/>
      <c r="O203" s="9"/>
      <c r="P203" s="9"/>
      <c r="Q203" s="13"/>
      <c r="R203" s="13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 spans="1:28">
      <c r="A204" s="9"/>
      <c r="B204" s="9"/>
      <c r="C204" s="9"/>
      <c r="D204" s="11"/>
      <c r="E204" s="16"/>
      <c r="F204" s="13"/>
      <c r="G204" s="13"/>
      <c r="H204" s="9"/>
      <c r="I204" s="9"/>
      <c r="J204" s="9"/>
      <c r="K204" s="13"/>
      <c r="L204" s="9"/>
      <c r="M204" s="9"/>
      <c r="N204" s="9"/>
      <c r="O204" s="9"/>
      <c r="P204" s="9"/>
      <c r="Q204" s="13"/>
      <c r="R204" s="13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 spans="1:28">
      <c r="A205" s="9"/>
      <c r="B205" s="9"/>
      <c r="C205" s="9"/>
      <c r="D205" s="11"/>
      <c r="E205" s="16"/>
      <c r="F205" s="13"/>
      <c r="G205" s="13"/>
      <c r="H205" s="9"/>
      <c r="I205" s="9"/>
      <c r="J205" s="9"/>
      <c r="K205" s="13"/>
      <c r="L205" s="9"/>
      <c r="M205" s="9"/>
      <c r="N205" s="9"/>
      <c r="O205" s="9"/>
      <c r="P205" s="9"/>
      <c r="Q205" s="13"/>
      <c r="R205" s="13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 spans="1:28">
      <c r="A206" s="9"/>
      <c r="B206" s="9"/>
      <c r="C206" s="9"/>
      <c r="D206" s="11"/>
      <c r="E206" s="16"/>
      <c r="F206" s="13"/>
      <c r="G206" s="13"/>
      <c r="H206" s="9"/>
      <c r="I206" s="9"/>
      <c r="J206" s="9"/>
      <c r="K206" s="13"/>
      <c r="L206" s="9"/>
      <c r="M206" s="9"/>
      <c r="N206" s="9"/>
      <c r="O206" s="9"/>
      <c r="P206" s="9"/>
      <c r="Q206" s="13"/>
      <c r="R206" s="13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 spans="1:28">
      <c r="A207" s="9"/>
      <c r="B207" s="9"/>
      <c r="C207" s="9"/>
      <c r="D207" s="11"/>
      <c r="E207" s="16"/>
      <c r="F207" s="13"/>
      <c r="G207" s="13"/>
      <c r="H207" s="9"/>
      <c r="I207" s="9"/>
      <c r="J207" s="9"/>
      <c r="K207" s="13"/>
      <c r="L207" s="9"/>
      <c r="M207" s="9"/>
      <c r="N207" s="9"/>
      <c r="O207" s="9"/>
      <c r="P207" s="9"/>
      <c r="Q207" s="13"/>
      <c r="R207" s="13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 spans="1:28">
      <c r="A208" s="9"/>
      <c r="B208" s="9"/>
      <c r="C208" s="9"/>
      <c r="D208" s="11"/>
      <c r="E208" s="16"/>
      <c r="F208" s="13"/>
      <c r="G208" s="13"/>
      <c r="H208" s="9"/>
      <c r="I208" s="9"/>
      <c r="J208" s="9"/>
      <c r="K208" s="13"/>
      <c r="L208" s="9"/>
      <c r="M208" s="9"/>
      <c r="N208" s="9"/>
      <c r="O208" s="9"/>
      <c r="P208" s="9"/>
      <c r="Q208" s="13"/>
      <c r="R208" s="13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 spans="1:28">
      <c r="A209" s="9"/>
      <c r="B209" s="9"/>
      <c r="C209" s="9"/>
      <c r="D209" s="11"/>
      <c r="E209" s="16"/>
      <c r="F209" s="13"/>
      <c r="G209" s="13"/>
      <c r="H209" s="9"/>
      <c r="I209" s="9"/>
      <c r="J209" s="9"/>
      <c r="K209" s="13"/>
      <c r="L209" s="9"/>
      <c r="M209" s="9"/>
      <c r="N209" s="9"/>
      <c r="O209" s="9"/>
      <c r="P209" s="9"/>
      <c r="Q209" s="13"/>
      <c r="R209" s="13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 spans="1:28">
      <c r="A210" s="9"/>
      <c r="B210" s="9"/>
      <c r="C210" s="9"/>
      <c r="D210" s="11"/>
      <c r="E210" s="16"/>
      <c r="F210" s="13"/>
      <c r="G210" s="13"/>
      <c r="H210" s="9"/>
      <c r="I210" s="9"/>
      <c r="J210" s="9"/>
      <c r="K210" s="13"/>
      <c r="L210" s="9"/>
      <c r="M210" s="9"/>
      <c r="N210" s="9"/>
      <c r="O210" s="9"/>
      <c r="P210" s="9"/>
      <c r="Q210" s="13"/>
      <c r="R210" s="13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 spans="1:28">
      <c r="A211" s="9"/>
      <c r="B211" s="9"/>
      <c r="C211" s="9"/>
      <c r="D211" s="11"/>
      <c r="E211" s="16"/>
      <c r="F211" s="13"/>
      <c r="G211" s="13"/>
      <c r="H211" s="9"/>
      <c r="I211" s="9"/>
      <c r="J211" s="9"/>
      <c r="K211" s="13"/>
      <c r="L211" s="9"/>
      <c r="M211" s="9"/>
      <c r="N211" s="9"/>
      <c r="O211" s="9"/>
      <c r="P211" s="9"/>
      <c r="Q211" s="13"/>
      <c r="R211" s="13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 spans="1:28">
      <c r="A212" s="9"/>
      <c r="B212" s="9"/>
      <c r="C212" s="9"/>
      <c r="D212" s="11"/>
      <c r="E212" s="16"/>
      <c r="F212" s="13"/>
      <c r="G212" s="13"/>
      <c r="H212" s="9"/>
      <c r="I212" s="9"/>
      <c r="J212" s="9"/>
      <c r="K212" s="13"/>
      <c r="L212" s="9"/>
      <c r="M212" s="9"/>
      <c r="N212" s="9"/>
      <c r="O212" s="9"/>
      <c r="P212" s="9"/>
      <c r="Q212" s="13"/>
      <c r="R212" s="13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 spans="1:28">
      <c r="A213" s="9"/>
      <c r="B213" s="9"/>
      <c r="C213" s="9"/>
      <c r="D213" s="11"/>
      <c r="E213" s="16"/>
      <c r="F213" s="13"/>
      <c r="G213" s="13"/>
      <c r="H213" s="9"/>
      <c r="I213" s="9"/>
      <c r="J213" s="9"/>
      <c r="K213" s="13"/>
      <c r="L213" s="9"/>
      <c r="M213" s="9"/>
      <c r="N213" s="9"/>
      <c r="O213" s="9"/>
      <c r="P213" s="9"/>
      <c r="Q213" s="13"/>
      <c r="R213" s="13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 spans="1:28">
      <c r="A214" s="9"/>
      <c r="B214" s="9"/>
      <c r="C214" s="9"/>
      <c r="D214" s="11"/>
      <c r="E214" s="16"/>
      <c r="F214" s="13"/>
      <c r="G214" s="13"/>
      <c r="H214" s="9"/>
      <c r="I214" s="9"/>
      <c r="J214" s="9"/>
      <c r="K214" s="13"/>
      <c r="L214" s="9"/>
      <c r="M214" s="9"/>
      <c r="N214" s="9"/>
      <c r="O214" s="9"/>
      <c r="P214" s="9"/>
      <c r="Q214" s="13"/>
      <c r="R214" s="13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 spans="1:28">
      <c r="A215" s="9"/>
      <c r="B215" s="9"/>
      <c r="C215" s="9"/>
      <c r="D215" s="11"/>
      <c r="E215" s="16"/>
      <c r="F215" s="13"/>
      <c r="G215" s="13"/>
      <c r="H215" s="9"/>
      <c r="I215" s="9"/>
      <c r="J215" s="9"/>
      <c r="K215" s="13"/>
      <c r="L215" s="9"/>
      <c r="M215" s="9"/>
      <c r="N215" s="9"/>
      <c r="O215" s="9"/>
      <c r="P215" s="9"/>
      <c r="Q215" s="13"/>
      <c r="R215" s="13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 spans="1:28">
      <c r="A216" s="9"/>
      <c r="B216" s="9"/>
      <c r="C216" s="9"/>
      <c r="D216" s="11"/>
      <c r="E216" s="16"/>
      <c r="F216" s="13"/>
      <c r="G216" s="13"/>
      <c r="H216" s="9"/>
      <c r="I216" s="9"/>
      <c r="J216" s="9"/>
      <c r="K216" s="13"/>
      <c r="L216" s="9"/>
      <c r="M216" s="9"/>
      <c r="N216" s="9"/>
      <c r="O216" s="9"/>
      <c r="P216" s="9"/>
      <c r="Q216" s="13"/>
      <c r="R216" s="13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 spans="1:28">
      <c r="A217" s="9"/>
      <c r="B217" s="9"/>
      <c r="C217" s="9"/>
      <c r="D217" s="11"/>
      <c r="E217" s="16"/>
      <c r="F217" s="13"/>
      <c r="G217" s="13"/>
      <c r="H217" s="9"/>
      <c r="I217" s="9"/>
      <c r="J217" s="9"/>
      <c r="K217" s="13"/>
      <c r="L217" s="9"/>
      <c r="M217" s="9"/>
      <c r="N217" s="9"/>
      <c r="O217" s="9"/>
      <c r="P217" s="9"/>
      <c r="Q217" s="13"/>
      <c r="R217" s="13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 spans="1:28">
      <c r="A218" s="9"/>
      <c r="B218" s="9"/>
      <c r="C218" s="9"/>
      <c r="D218" s="11"/>
      <c r="E218" s="16"/>
      <c r="F218" s="13"/>
      <c r="G218" s="13"/>
      <c r="H218" s="9"/>
      <c r="I218" s="9"/>
      <c r="J218" s="9"/>
      <c r="K218" s="13"/>
      <c r="L218" s="9"/>
      <c r="M218" s="9"/>
      <c r="N218" s="9"/>
      <c r="O218" s="9"/>
      <c r="P218" s="9"/>
      <c r="Q218" s="13"/>
      <c r="R218" s="13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 spans="1:28">
      <c r="A219" s="9"/>
      <c r="B219" s="9"/>
      <c r="C219" s="9"/>
      <c r="D219" s="11"/>
      <c r="E219" s="16"/>
      <c r="F219" s="13"/>
      <c r="G219" s="13"/>
      <c r="H219" s="9"/>
      <c r="I219" s="9"/>
      <c r="J219" s="9"/>
      <c r="K219" s="13"/>
      <c r="L219" s="9"/>
      <c r="M219" s="9"/>
      <c r="N219" s="9"/>
      <c r="O219" s="9"/>
      <c r="P219" s="9"/>
      <c r="Q219" s="13"/>
      <c r="R219" s="13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 spans="1:28">
      <c r="A220" s="9"/>
      <c r="B220" s="9"/>
      <c r="C220" s="9"/>
      <c r="D220" s="11"/>
      <c r="E220" s="16"/>
      <c r="F220" s="13"/>
      <c r="G220" s="13"/>
      <c r="H220" s="9"/>
      <c r="I220" s="9"/>
      <c r="J220" s="9"/>
      <c r="K220" s="13"/>
      <c r="L220" s="9"/>
      <c r="M220" s="9"/>
      <c r="N220" s="9"/>
      <c r="O220" s="9"/>
      <c r="P220" s="9"/>
      <c r="Q220" s="13"/>
      <c r="R220" s="13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 spans="1:28">
      <c r="A221" s="9"/>
      <c r="B221" s="9"/>
      <c r="C221" s="9"/>
      <c r="D221" s="11"/>
      <c r="E221" s="16"/>
      <c r="F221" s="13"/>
      <c r="G221" s="13"/>
      <c r="H221" s="9"/>
      <c r="I221" s="9"/>
      <c r="J221" s="9"/>
      <c r="K221" s="13"/>
      <c r="L221" s="9"/>
      <c r="M221" s="9"/>
      <c r="N221" s="9"/>
      <c r="O221" s="9"/>
      <c r="P221" s="9"/>
      <c r="Q221" s="13"/>
      <c r="R221" s="13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 spans="1:28">
      <c r="A222" s="9"/>
      <c r="B222" s="9"/>
      <c r="C222" s="9"/>
      <c r="D222" s="11"/>
      <c r="E222" s="16"/>
      <c r="F222" s="13"/>
      <c r="G222" s="13"/>
      <c r="H222" s="9"/>
      <c r="I222" s="9"/>
      <c r="J222" s="9"/>
      <c r="K222" s="13"/>
      <c r="L222" s="9"/>
      <c r="M222" s="9"/>
      <c r="N222" s="9"/>
      <c r="O222" s="9"/>
      <c r="P222" s="9"/>
      <c r="Q222" s="13"/>
      <c r="R222" s="13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 spans="1:28">
      <c r="A223" s="9"/>
      <c r="B223" s="9"/>
      <c r="C223" s="9"/>
      <c r="D223" s="11"/>
      <c r="E223" s="16"/>
      <c r="F223" s="13"/>
      <c r="G223" s="13"/>
      <c r="H223" s="9"/>
      <c r="I223" s="9"/>
      <c r="J223" s="9"/>
      <c r="K223" s="13"/>
      <c r="L223" s="9"/>
      <c r="M223" s="9"/>
      <c r="N223" s="9"/>
      <c r="O223" s="9"/>
      <c r="P223" s="9"/>
      <c r="Q223" s="13"/>
      <c r="R223" s="13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 spans="1:28">
      <c r="A224" s="9"/>
      <c r="B224" s="9"/>
      <c r="C224" s="9"/>
      <c r="D224" s="11"/>
      <c r="E224" s="16"/>
      <c r="F224" s="13"/>
      <c r="G224" s="13"/>
      <c r="H224" s="9"/>
      <c r="I224" s="9"/>
      <c r="J224" s="9"/>
      <c r="K224" s="13"/>
      <c r="L224" s="9"/>
      <c r="M224" s="9"/>
      <c r="N224" s="9"/>
      <c r="O224" s="9"/>
      <c r="P224" s="9"/>
      <c r="Q224" s="13"/>
      <c r="R224" s="13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 spans="1:28">
      <c r="A225" s="9"/>
      <c r="B225" s="9"/>
      <c r="C225" s="9"/>
      <c r="D225" s="11"/>
      <c r="E225" s="16"/>
      <c r="F225" s="13"/>
      <c r="G225" s="13"/>
      <c r="H225" s="9"/>
      <c r="I225" s="9"/>
      <c r="J225" s="9"/>
      <c r="K225" s="13"/>
      <c r="L225" s="9"/>
      <c r="M225" s="9"/>
      <c r="N225" s="9"/>
      <c r="O225" s="9"/>
      <c r="P225" s="9"/>
      <c r="Q225" s="13"/>
      <c r="R225" s="13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 spans="1:28">
      <c r="A226" s="9"/>
      <c r="B226" s="9"/>
      <c r="C226" s="9"/>
      <c r="D226" s="11"/>
      <c r="E226" s="16"/>
      <c r="F226" s="13"/>
      <c r="G226" s="13"/>
      <c r="H226" s="9"/>
      <c r="I226" s="9"/>
      <c r="J226" s="9"/>
      <c r="K226" s="13"/>
      <c r="L226" s="9"/>
      <c r="M226" s="9"/>
      <c r="N226" s="9"/>
      <c r="O226" s="9"/>
      <c r="P226" s="9"/>
      <c r="Q226" s="13"/>
      <c r="R226" s="13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 spans="1:28">
      <c r="A227" s="9"/>
      <c r="B227" s="9"/>
      <c r="C227" s="9"/>
      <c r="D227" s="11"/>
      <c r="E227" s="16"/>
      <c r="F227" s="13"/>
      <c r="G227" s="13"/>
      <c r="H227" s="9"/>
      <c r="I227" s="9"/>
      <c r="J227" s="9"/>
      <c r="K227" s="13"/>
      <c r="L227" s="9"/>
      <c r="M227" s="9"/>
      <c r="N227" s="9"/>
      <c r="O227" s="9"/>
      <c r="P227" s="9"/>
      <c r="Q227" s="13"/>
      <c r="R227" s="13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 spans="1:28">
      <c r="A228" s="9"/>
      <c r="B228" s="9"/>
      <c r="C228" s="9"/>
      <c r="D228" s="11"/>
      <c r="E228" s="16"/>
      <c r="F228" s="13"/>
      <c r="G228" s="13"/>
      <c r="H228" s="9"/>
      <c r="I228" s="9"/>
      <c r="J228" s="9"/>
      <c r="K228" s="13"/>
      <c r="L228" s="9"/>
      <c r="M228" s="9"/>
      <c r="N228" s="9"/>
      <c r="O228" s="9"/>
      <c r="P228" s="9"/>
      <c r="Q228" s="13"/>
      <c r="R228" s="13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 spans="1:28">
      <c r="A229" s="9"/>
      <c r="B229" s="9"/>
      <c r="C229" s="9"/>
      <c r="D229" s="11"/>
      <c r="E229" s="16"/>
      <c r="F229" s="13"/>
      <c r="G229" s="13"/>
      <c r="H229" s="9"/>
      <c r="I229" s="9"/>
      <c r="J229" s="9"/>
      <c r="K229" s="13"/>
      <c r="L229" s="9"/>
      <c r="M229" s="9"/>
      <c r="N229" s="9"/>
      <c r="O229" s="9"/>
      <c r="P229" s="9"/>
      <c r="Q229" s="13"/>
      <c r="R229" s="13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 spans="1:28">
      <c r="A230" s="9"/>
      <c r="B230" s="9"/>
      <c r="C230" s="9"/>
      <c r="D230" s="11"/>
      <c r="E230" s="16"/>
      <c r="F230" s="13"/>
      <c r="G230" s="13"/>
      <c r="H230" s="9"/>
      <c r="I230" s="9"/>
      <c r="J230" s="9"/>
      <c r="K230" s="13"/>
      <c r="L230" s="9"/>
      <c r="M230" s="9"/>
      <c r="N230" s="9"/>
      <c r="O230" s="9"/>
      <c r="P230" s="9"/>
      <c r="Q230" s="13"/>
      <c r="R230" s="13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 spans="1:28">
      <c r="A231" s="9"/>
      <c r="B231" s="9"/>
      <c r="C231" s="9"/>
      <c r="D231" s="11"/>
      <c r="E231" s="16"/>
      <c r="F231" s="13"/>
      <c r="G231" s="13"/>
      <c r="H231" s="9"/>
      <c r="I231" s="9"/>
      <c r="J231" s="9"/>
      <c r="K231" s="13"/>
      <c r="L231" s="9"/>
      <c r="M231" s="9"/>
      <c r="N231" s="9"/>
      <c r="O231" s="9"/>
      <c r="P231" s="9"/>
      <c r="Q231" s="13"/>
      <c r="R231" s="13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 spans="1:28">
      <c r="A232" s="9"/>
      <c r="B232" s="9"/>
      <c r="C232" s="9"/>
      <c r="D232" s="11"/>
      <c r="E232" s="16"/>
      <c r="F232" s="13"/>
      <c r="G232" s="13"/>
      <c r="H232" s="9"/>
      <c r="I232" s="9"/>
      <c r="J232" s="9"/>
      <c r="K232" s="13"/>
      <c r="L232" s="9"/>
      <c r="M232" s="9"/>
      <c r="N232" s="9"/>
      <c r="O232" s="9"/>
      <c r="P232" s="9"/>
      <c r="Q232" s="13"/>
      <c r="R232" s="13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 spans="1:28">
      <c r="A233" s="9"/>
      <c r="B233" s="9"/>
      <c r="C233" s="9"/>
      <c r="D233" s="11"/>
      <c r="E233" s="16"/>
      <c r="F233" s="13"/>
      <c r="G233" s="13"/>
      <c r="H233" s="9"/>
      <c r="I233" s="9"/>
      <c r="J233" s="9"/>
      <c r="K233" s="13"/>
      <c r="L233" s="9"/>
      <c r="M233" s="9"/>
      <c r="N233" s="9"/>
      <c r="O233" s="9"/>
      <c r="P233" s="9"/>
      <c r="Q233" s="13"/>
      <c r="R233" s="13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 spans="1:28">
      <c r="A234" s="9"/>
      <c r="B234" s="9"/>
      <c r="C234" s="9"/>
      <c r="D234" s="11"/>
      <c r="E234" s="16"/>
      <c r="F234" s="13"/>
      <c r="G234" s="13"/>
      <c r="H234" s="9"/>
      <c r="I234" s="9"/>
      <c r="J234" s="9"/>
      <c r="K234" s="13"/>
      <c r="L234" s="9"/>
      <c r="M234" s="9"/>
      <c r="N234" s="9"/>
      <c r="O234" s="9"/>
      <c r="P234" s="9"/>
      <c r="Q234" s="13"/>
      <c r="R234" s="13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 spans="1:28">
      <c r="A235" s="9"/>
      <c r="B235" s="9"/>
      <c r="C235" s="9"/>
      <c r="D235" s="11"/>
      <c r="E235" s="16"/>
      <c r="F235" s="13"/>
      <c r="G235" s="13"/>
      <c r="H235" s="9"/>
      <c r="I235" s="9"/>
      <c r="J235" s="9"/>
      <c r="K235" s="13"/>
      <c r="L235" s="9"/>
      <c r="M235" s="9"/>
      <c r="N235" s="9"/>
      <c r="O235" s="9"/>
      <c r="P235" s="9"/>
      <c r="Q235" s="13"/>
      <c r="R235" s="13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 spans="1:28">
      <c r="A236" s="9"/>
      <c r="B236" s="9"/>
      <c r="C236" s="9"/>
      <c r="D236" s="11"/>
      <c r="E236" s="16"/>
      <c r="F236" s="13"/>
      <c r="G236" s="13"/>
      <c r="H236" s="9"/>
      <c r="I236" s="9"/>
      <c r="J236" s="9"/>
      <c r="K236" s="13"/>
      <c r="L236" s="9"/>
      <c r="M236" s="9"/>
      <c r="N236" s="9"/>
      <c r="O236" s="9"/>
      <c r="P236" s="9"/>
      <c r="Q236" s="13"/>
      <c r="R236" s="13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 spans="1:28">
      <c r="A237" s="9"/>
      <c r="B237" s="9"/>
      <c r="C237" s="9"/>
      <c r="D237" s="11"/>
      <c r="E237" s="16"/>
      <c r="F237" s="13"/>
      <c r="G237" s="13"/>
      <c r="H237" s="9"/>
      <c r="I237" s="9"/>
      <c r="J237" s="9"/>
      <c r="K237" s="13"/>
      <c r="L237" s="9"/>
      <c r="M237" s="9"/>
      <c r="N237" s="9"/>
      <c r="O237" s="9"/>
      <c r="P237" s="9"/>
      <c r="Q237" s="13"/>
      <c r="R237" s="13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 spans="1:28">
      <c r="A238" s="9"/>
      <c r="B238" s="9"/>
      <c r="C238" s="9"/>
      <c r="D238" s="11"/>
      <c r="E238" s="16"/>
      <c r="F238" s="13"/>
      <c r="G238" s="13"/>
      <c r="H238" s="9"/>
      <c r="I238" s="9"/>
      <c r="J238" s="9"/>
      <c r="K238" s="13"/>
      <c r="L238" s="9"/>
      <c r="M238" s="9"/>
      <c r="N238" s="9"/>
      <c r="O238" s="9"/>
      <c r="P238" s="9"/>
      <c r="Q238" s="13"/>
      <c r="R238" s="13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 spans="1:28">
      <c r="A239" s="9"/>
      <c r="B239" s="9"/>
      <c r="C239" s="9"/>
      <c r="D239" s="11"/>
      <c r="E239" s="16"/>
      <c r="F239" s="13"/>
      <c r="G239" s="13"/>
      <c r="H239" s="9"/>
      <c r="I239" s="9"/>
      <c r="J239" s="9"/>
      <c r="K239" s="13"/>
      <c r="L239" s="9"/>
      <c r="M239" s="9"/>
      <c r="N239" s="9"/>
      <c r="O239" s="9"/>
      <c r="P239" s="9"/>
      <c r="Q239" s="13"/>
      <c r="R239" s="13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 spans="1:28">
      <c r="A240" s="9"/>
      <c r="B240" s="9"/>
      <c r="C240" s="9"/>
      <c r="D240" s="11"/>
      <c r="E240" s="16"/>
      <c r="F240" s="13"/>
      <c r="G240" s="13"/>
      <c r="H240" s="9"/>
      <c r="I240" s="9"/>
      <c r="J240" s="9"/>
      <c r="K240" s="13"/>
      <c r="L240" s="9"/>
      <c r="M240" s="9"/>
      <c r="N240" s="9"/>
      <c r="O240" s="9"/>
      <c r="P240" s="9"/>
      <c r="Q240" s="13"/>
      <c r="R240" s="13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 spans="1:28">
      <c r="A241" s="9"/>
      <c r="B241" s="9"/>
      <c r="C241" s="9"/>
      <c r="D241" s="11"/>
      <c r="E241" s="16"/>
      <c r="F241" s="13"/>
      <c r="G241" s="13"/>
      <c r="H241" s="9"/>
      <c r="I241" s="9"/>
      <c r="J241" s="9"/>
      <c r="K241" s="13"/>
      <c r="L241" s="9"/>
      <c r="M241" s="9"/>
      <c r="N241" s="9"/>
      <c r="O241" s="9"/>
      <c r="P241" s="9"/>
      <c r="Q241" s="13"/>
      <c r="R241" s="13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 spans="1:28">
      <c r="A242" s="9"/>
      <c r="B242" s="9"/>
      <c r="C242" s="9"/>
      <c r="D242" s="11"/>
      <c r="E242" s="16"/>
      <c r="F242" s="13"/>
      <c r="G242" s="13"/>
      <c r="H242" s="9"/>
      <c r="I242" s="9"/>
      <c r="J242" s="9"/>
      <c r="K242" s="13"/>
      <c r="L242" s="9"/>
      <c r="M242" s="9"/>
      <c r="N242" s="9"/>
      <c r="O242" s="9"/>
      <c r="P242" s="9"/>
      <c r="Q242" s="13"/>
      <c r="R242" s="13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 spans="1:28">
      <c r="A243" s="9"/>
      <c r="B243" s="9"/>
      <c r="C243" s="9"/>
      <c r="D243" s="11"/>
      <c r="E243" s="16"/>
      <c r="F243" s="13"/>
      <c r="G243" s="13"/>
      <c r="H243" s="9"/>
      <c r="I243" s="9"/>
      <c r="J243" s="9"/>
      <c r="K243" s="13"/>
      <c r="L243" s="9"/>
      <c r="M243" s="9"/>
      <c r="N243" s="9"/>
      <c r="O243" s="9"/>
      <c r="P243" s="9"/>
      <c r="Q243" s="13"/>
      <c r="R243" s="13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 spans="1:28">
      <c r="A244" s="9"/>
      <c r="B244" s="9"/>
      <c r="C244" s="9"/>
      <c r="D244" s="11"/>
      <c r="E244" s="16"/>
      <c r="F244" s="13"/>
      <c r="G244" s="13"/>
      <c r="H244" s="9"/>
      <c r="I244" s="9"/>
      <c r="J244" s="9"/>
      <c r="K244" s="13"/>
      <c r="L244" s="9"/>
      <c r="M244" s="9"/>
      <c r="N244" s="9"/>
      <c r="O244" s="9"/>
      <c r="P244" s="9"/>
      <c r="Q244" s="13"/>
      <c r="R244" s="13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 spans="1:28">
      <c r="A245" s="9"/>
      <c r="B245" s="9"/>
      <c r="C245" s="9"/>
      <c r="D245" s="11"/>
      <c r="E245" s="16"/>
      <c r="F245" s="13"/>
      <c r="G245" s="13"/>
      <c r="H245" s="9"/>
      <c r="I245" s="9"/>
      <c r="J245" s="9"/>
      <c r="K245" s="13"/>
      <c r="L245" s="9"/>
      <c r="M245" s="9"/>
      <c r="N245" s="9"/>
      <c r="O245" s="9"/>
      <c r="P245" s="9"/>
      <c r="Q245" s="13"/>
      <c r="R245" s="13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 spans="1:28">
      <c r="A246" s="9"/>
      <c r="B246" s="9"/>
      <c r="C246" s="9"/>
      <c r="D246" s="11"/>
      <c r="E246" s="16"/>
      <c r="F246" s="13"/>
      <c r="G246" s="13"/>
      <c r="H246" s="9"/>
      <c r="I246" s="9"/>
      <c r="J246" s="9"/>
      <c r="K246" s="13"/>
      <c r="L246" s="9"/>
      <c r="M246" s="9"/>
      <c r="N246" s="9"/>
      <c r="O246" s="9"/>
      <c r="P246" s="9"/>
      <c r="Q246" s="13"/>
      <c r="R246" s="13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 spans="1:28">
      <c r="A247" s="9"/>
      <c r="B247" s="9"/>
      <c r="C247" s="9"/>
      <c r="D247" s="11"/>
      <c r="E247" s="16"/>
      <c r="F247" s="13"/>
      <c r="G247" s="13"/>
      <c r="H247" s="9"/>
      <c r="I247" s="9"/>
      <c r="J247" s="9"/>
      <c r="K247" s="13"/>
      <c r="L247" s="9"/>
      <c r="M247" s="9"/>
      <c r="N247" s="9"/>
      <c r="O247" s="9"/>
      <c r="P247" s="9"/>
      <c r="Q247" s="13"/>
      <c r="R247" s="13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 spans="1:28">
      <c r="A248" s="9"/>
      <c r="B248" s="9"/>
      <c r="C248" s="9"/>
      <c r="D248" s="11"/>
      <c r="E248" s="16"/>
      <c r="F248" s="13"/>
      <c r="G248" s="13"/>
      <c r="H248" s="9"/>
      <c r="I248" s="9"/>
      <c r="J248" s="9"/>
      <c r="K248" s="13"/>
      <c r="L248" s="9"/>
      <c r="M248" s="9"/>
      <c r="N248" s="9"/>
      <c r="O248" s="9"/>
      <c r="P248" s="9"/>
      <c r="Q248" s="13"/>
      <c r="R248" s="13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 spans="1:28">
      <c r="A249" s="9"/>
      <c r="B249" s="9"/>
      <c r="C249" s="9"/>
      <c r="D249" s="11"/>
      <c r="E249" s="16"/>
      <c r="F249" s="13"/>
      <c r="G249" s="13"/>
      <c r="H249" s="9"/>
      <c r="I249" s="9"/>
      <c r="J249" s="9"/>
      <c r="K249" s="13"/>
      <c r="L249" s="9"/>
      <c r="M249" s="9"/>
      <c r="N249" s="9"/>
      <c r="O249" s="9"/>
      <c r="P249" s="9"/>
      <c r="Q249" s="13"/>
      <c r="R249" s="13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 spans="1:28">
      <c r="A250" s="9"/>
      <c r="B250" s="9"/>
      <c r="C250" s="9"/>
      <c r="D250" s="11"/>
      <c r="E250" s="16"/>
      <c r="F250" s="13"/>
      <c r="G250" s="13"/>
      <c r="H250" s="9"/>
      <c r="I250" s="9"/>
      <c r="J250" s="9"/>
      <c r="K250" s="13"/>
      <c r="L250" s="9"/>
      <c r="M250" s="9"/>
      <c r="N250" s="9"/>
      <c r="O250" s="9"/>
      <c r="P250" s="9"/>
      <c r="Q250" s="13"/>
      <c r="R250" s="13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 spans="1:28">
      <c r="A251" s="9"/>
      <c r="B251" s="9"/>
      <c r="C251" s="9"/>
      <c r="D251" s="11"/>
      <c r="E251" s="16"/>
      <c r="F251" s="13"/>
      <c r="G251" s="13"/>
      <c r="H251" s="9"/>
      <c r="I251" s="9"/>
      <c r="J251" s="9"/>
      <c r="K251" s="13"/>
      <c r="L251" s="9"/>
      <c r="M251" s="9"/>
      <c r="N251" s="9"/>
      <c r="O251" s="9"/>
      <c r="P251" s="9"/>
      <c r="Q251" s="13"/>
      <c r="R251" s="13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 spans="1:28">
      <c r="A252" s="9"/>
      <c r="B252" s="9"/>
      <c r="C252" s="9"/>
      <c r="D252" s="11"/>
      <c r="E252" s="16"/>
      <c r="F252" s="13"/>
      <c r="G252" s="13"/>
      <c r="H252" s="9"/>
      <c r="I252" s="9"/>
      <c r="J252" s="9"/>
      <c r="K252" s="13"/>
      <c r="L252" s="9"/>
      <c r="M252" s="9"/>
      <c r="N252" s="9"/>
      <c r="O252" s="9"/>
      <c r="P252" s="9"/>
      <c r="Q252" s="13"/>
      <c r="R252" s="13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 spans="1:28">
      <c r="A253" s="9"/>
      <c r="B253" s="9"/>
      <c r="C253" s="9"/>
      <c r="D253" s="11"/>
      <c r="E253" s="16"/>
      <c r="F253" s="13"/>
      <c r="G253" s="13"/>
      <c r="H253" s="9"/>
      <c r="I253" s="9"/>
      <c r="J253" s="9"/>
      <c r="K253" s="13"/>
      <c r="L253" s="9"/>
      <c r="M253" s="9"/>
      <c r="N253" s="9"/>
      <c r="O253" s="9"/>
      <c r="P253" s="9"/>
      <c r="Q253" s="13"/>
      <c r="R253" s="13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 spans="1:28">
      <c r="A254" s="9"/>
      <c r="B254" s="9"/>
      <c r="C254" s="9"/>
      <c r="D254" s="11"/>
      <c r="E254" s="16"/>
      <c r="F254" s="13"/>
      <c r="G254" s="13"/>
      <c r="H254" s="9"/>
      <c r="I254" s="9"/>
      <c r="J254" s="9"/>
      <c r="K254" s="13"/>
      <c r="L254" s="9"/>
      <c r="M254" s="9"/>
      <c r="N254" s="9"/>
      <c r="O254" s="9"/>
      <c r="P254" s="9"/>
      <c r="Q254" s="13"/>
      <c r="R254" s="13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 spans="1:28">
      <c r="A255" s="9"/>
      <c r="B255" s="9"/>
      <c r="C255" s="9"/>
      <c r="D255" s="11"/>
      <c r="E255" s="16"/>
      <c r="F255" s="13"/>
      <c r="G255" s="13"/>
      <c r="H255" s="9"/>
      <c r="I255" s="9"/>
      <c r="J255" s="9"/>
      <c r="K255" s="13"/>
      <c r="L255" s="9"/>
      <c r="M255" s="9"/>
      <c r="N255" s="9"/>
      <c r="O255" s="9"/>
      <c r="P255" s="9"/>
      <c r="Q255" s="13"/>
      <c r="R255" s="13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 spans="1:28">
      <c r="A256" s="9"/>
      <c r="B256" s="9"/>
      <c r="C256" s="9"/>
      <c r="D256" s="11"/>
      <c r="E256" s="16"/>
      <c r="F256" s="13"/>
      <c r="G256" s="13"/>
      <c r="H256" s="9"/>
      <c r="I256" s="9"/>
      <c r="J256" s="9"/>
      <c r="K256" s="13"/>
      <c r="L256" s="9"/>
      <c r="M256" s="9"/>
      <c r="N256" s="9"/>
      <c r="O256" s="9"/>
      <c r="P256" s="9"/>
      <c r="Q256" s="13"/>
      <c r="R256" s="13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 spans="1:28">
      <c r="A257" s="9"/>
      <c r="B257" s="9"/>
      <c r="C257" s="9"/>
      <c r="D257" s="11"/>
      <c r="E257" s="16"/>
      <c r="F257" s="13"/>
      <c r="G257" s="13"/>
      <c r="H257" s="9"/>
      <c r="I257" s="9"/>
      <c r="J257" s="9"/>
      <c r="K257" s="13"/>
      <c r="L257" s="9"/>
      <c r="M257" s="9"/>
      <c r="N257" s="9"/>
      <c r="O257" s="9"/>
      <c r="P257" s="9"/>
      <c r="Q257" s="13"/>
      <c r="R257" s="13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 spans="1:28">
      <c r="A258" s="9"/>
      <c r="B258" s="9"/>
      <c r="C258" s="9"/>
      <c r="D258" s="11"/>
      <c r="E258" s="16"/>
      <c r="F258" s="13"/>
      <c r="G258" s="13"/>
      <c r="H258" s="9"/>
      <c r="I258" s="9"/>
      <c r="J258" s="9"/>
      <c r="K258" s="13"/>
      <c r="L258" s="9"/>
      <c r="M258" s="9"/>
      <c r="N258" s="9"/>
      <c r="O258" s="9"/>
      <c r="P258" s="9"/>
      <c r="Q258" s="13"/>
      <c r="R258" s="13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 spans="1:28">
      <c r="A259" s="9"/>
      <c r="B259" s="9"/>
      <c r="C259" s="9"/>
      <c r="D259" s="11"/>
      <c r="E259" s="16"/>
      <c r="F259" s="13"/>
      <c r="G259" s="13"/>
      <c r="H259" s="9"/>
      <c r="I259" s="9"/>
      <c r="J259" s="9"/>
      <c r="K259" s="13"/>
      <c r="L259" s="9"/>
      <c r="M259" s="9"/>
      <c r="N259" s="9"/>
      <c r="O259" s="9"/>
      <c r="P259" s="9"/>
      <c r="Q259" s="13"/>
      <c r="R259" s="13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 spans="1:28">
      <c r="A260" s="9"/>
      <c r="B260" s="9"/>
      <c r="C260" s="9"/>
      <c r="D260" s="11"/>
      <c r="E260" s="16"/>
      <c r="F260" s="13"/>
      <c r="G260" s="13"/>
      <c r="H260" s="9"/>
      <c r="I260" s="9"/>
      <c r="J260" s="9"/>
      <c r="K260" s="13"/>
      <c r="L260" s="9"/>
      <c r="M260" s="9"/>
      <c r="N260" s="9"/>
      <c r="O260" s="9"/>
      <c r="P260" s="9"/>
      <c r="Q260" s="13"/>
      <c r="R260" s="13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 spans="1:28">
      <c r="A261" s="9"/>
      <c r="B261" s="9"/>
      <c r="C261" s="9"/>
      <c r="D261" s="11"/>
      <c r="E261" s="16"/>
      <c r="F261" s="13"/>
      <c r="G261" s="13"/>
      <c r="H261" s="9"/>
      <c r="I261" s="9"/>
      <c r="J261" s="9"/>
      <c r="K261" s="13"/>
      <c r="L261" s="9"/>
      <c r="M261" s="9"/>
      <c r="N261" s="9"/>
      <c r="O261" s="9"/>
      <c r="P261" s="9"/>
      <c r="Q261" s="13"/>
      <c r="R261" s="13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 spans="1:28">
      <c r="A262" s="9"/>
      <c r="B262" s="9"/>
      <c r="C262" s="9"/>
      <c r="D262" s="11"/>
      <c r="E262" s="16"/>
      <c r="F262" s="13"/>
      <c r="G262" s="13"/>
      <c r="H262" s="9"/>
      <c r="I262" s="9"/>
      <c r="J262" s="9"/>
      <c r="K262" s="13"/>
      <c r="L262" s="9"/>
      <c r="M262" s="9"/>
      <c r="N262" s="9"/>
      <c r="O262" s="9"/>
      <c r="P262" s="9"/>
      <c r="Q262" s="13"/>
      <c r="R262" s="13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 spans="1:28">
      <c r="A263" s="9"/>
      <c r="B263" s="9"/>
      <c r="C263" s="9"/>
      <c r="D263" s="11"/>
      <c r="E263" s="16"/>
      <c r="F263" s="13"/>
      <c r="G263" s="13"/>
      <c r="H263" s="9"/>
      <c r="I263" s="9"/>
      <c r="J263" s="9"/>
      <c r="K263" s="13"/>
      <c r="L263" s="9"/>
      <c r="M263" s="9"/>
      <c r="N263" s="9"/>
      <c r="O263" s="9"/>
      <c r="P263" s="9"/>
      <c r="Q263" s="13"/>
      <c r="R263" s="13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 spans="1:28">
      <c r="A264" s="9"/>
      <c r="B264" s="9"/>
      <c r="C264" s="9"/>
      <c r="D264" s="11"/>
      <c r="E264" s="16"/>
      <c r="F264" s="13"/>
      <c r="G264" s="13"/>
      <c r="H264" s="9"/>
      <c r="I264" s="9"/>
      <c r="J264" s="9"/>
      <c r="K264" s="13"/>
      <c r="L264" s="9"/>
      <c r="M264" s="9"/>
      <c r="N264" s="9"/>
      <c r="O264" s="9"/>
      <c r="P264" s="9"/>
      <c r="Q264" s="13"/>
      <c r="R264" s="13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 spans="1:28">
      <c r="A265" s="9"/>
      <c r="B265" s="9"/>
      <c r="C265" s="9"/>
      <c r="D265" s="11"/>
      <c r="E265" s="16"/>
      <c r="F265" s="13"/>
      <c r="G265" s="13"/>
      <c r="H265" s="9"/>
      <c r="I265" s="9"/>
      <c r="J265" s="9"/>
      <c r="K265" s="13"/>
      <c r="L265" s="9"/>
      <c r="M265" s="9"/>
      <c r="N265" s="9"/>
      <c r="O265" s="9"/>
      <c r="P265" s="9"/>
      <c r="Q265" s="13"/>
      <c r="R265" s="13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 spans="1:28">
      <c r="A266" s="9"/>
      <c r="B266" s="9"/>
      <c r="C266" s="9"/>
      <c r="D266" s="11"/>
      <c r="E266" s="16"/>
      <c r="F266" s="13"/>
      <c r="G266" s="13"/>
      <c r="H266" s="9"/>
      <c r="I266" s="9"/>
      <c r="J266" s="9"/>
      <c r="K266" s="13"/>
      <c r="L266" s="9"/>
      <c r="M266" s="9"/>
      <c r="N266" s="9"/>
      <c r="O266" s="9"/>
      <c r="P266" s="9"/>
      <c r="Q266" s="13"/>
      <c r="R266" s="13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 spans="1:28">
      <c r="A267" s="9"/>
      <c r="B267" s="9"/>
      <c r="C267" s="9"/>
      <c r="D267" s="11"/>
      <c r="E267" s="16"/>
      <c r="F267" s="13"/>
      <c r="G267" s="13"/>
      <c r="H267" s="9"/>
      <c r="I267" s="9"/>
      <c r="J267" s="9"/>
      <c r="K267" s="13"/>
      <c r="L267" s="9"/>
      <c r="M267" s="9"/>
      <c r="N267" s="9"/>
      <c r="O267" s="9"/>
      <c r="P267" s="9"/>
      <c r="Q267" s="13"/>
      <c r="R267" s="13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 spans="1:28">
      <c r="A268" s="9"/>
      <c r="B268" s="9"/>
      <c r="C268" s="9"/>
      <c r="D268" s="11"/>
      <c r="E268" s="16"/>
      <c r="F268" s="13"/>
      <c r="G268" s="13"/>
      <c r="H268" s="9"/>
      <c r="I268" s="9"/>
      <c r="J268" s="9"/>
      <c r="K268" s="13"/>
      <c r="L268" s="9"/>
      <c r="M268" s="9"/>
      <c r="N268" s="9"/>
      <c r="O268" s="9"/>
      <c r="P268" s="9"/>
      <c r="Q268" s="13"/>
      <c r="R268" s="13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 spans="1:28">
      <c r="A269" s="9"/>
      <c r="B269" s="9"/>
      <c r="C269" s="9"/>
      <c r="D269" s="11"/>
      <c r="E269" s="16"/>
      <c r="F269" s="13"/>
      <c r="G269" s="13"/>
      <c r="H269" s="9"/>
      <c r="I269" s="9"/>
      <c r="J269" s="9"/>
      <c r="K269" s="13"/>
      <c r="L269" s="9"/>
      <c r="M269" s="9"/>
      <c r="N269" s="9"/>
      <c r="O269" s="9"/>
      <c r="P269" s="9"/>
      <c r="Q269" s="13"/>
      <c r="R269" s="13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 spans="1:28">
      <c r="A270" s="9"/>
      <c r="B270" s="9"/>
      <c r="C270" s="9"/>
      <c r="D270" s="11"/>
      <c r="E270" s="16"/>
      <c r="F270" s="13"/>
      <c r="G270" s="13"/>
      <c r="H270" s="9"/>
      <c r="I270" s="9"/>
      <c r="J270" s="9"/>
      <c r="K270" s="13"/>
      <c r="L270" s="9"/>
      <c r="M270" s="9"/>
      <c r="N270" s="9"/>
      <c r="O270" s="9"/>
      <c r="P270" s="9"/>
      <c r="Q270" s="13"/>
      <c r="R270" s="13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 spans="1:28">
      <c r="A271" s="9"/>
      <c r="B271" s="9"/>
      <c r="C271" s="9"/>
      <c r="D271" s="11"/>
      <c r="E271" s="16"/>
      <c r="F271" s="13"/>
      <c r="G271" s="13"/>
      <c r="H271" s="9"/>
      <c r="I271" s="9"/>
      <c r="J271" s="9"/>
      <c r="K271" s="13"/>
      <c r="L271" s="9"/>
      <c r="M271" s="9"/>
      <c r="N271" s="9"/>
      <c r="O271" s="9"/>
      <c r="P271" s="9"/>
      <c r="Q271" s="13"/>
      <c r="R271" s="13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 spans="1:28">
      <c r="A272" s="9"/>
      <c r="B272" s="9"/>
      <c r="C272" s="9"/>
      <c r="D272" s="11"/>
      <c r="E272" s="16"/>
      <c r="F272" s="13"/>
      <c r="G272" s="13"/>
      <c r="H272" s="9"/>
      <c r="I272" s="9"/>
      <c r="J272" s="9"/>
      <c r="K272" s="13"/>
      <c r="L272" s="9"/>
      <c r="M272" s="9"/>
      <c r="N272" s="9"/>
      <c r="O272" s="9"/>
      <c r="P272" s="9"/>
      <c r="Q272" s="13"/>
      <c r="R272" s="13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 spans="1:28">
      <c r="A273" s="9"/>
      <c r="B273" s="9"/>
      <c r="C273" s="9"/>
      <c r="D273" s="11"/>
      <c r="E273" s="16"/>
      <c r="F273" s="13"/>
      <c r="G273" s="13"/>
      <c r="H273" s="9"/>
      <c r="I273" s="9"/>
      <c r="J273" s="9"/>
      <c r="K273" s="13"/>
      <c r="L273" s="9"/>
      <c r="M273" s="9"/>
      <c r="N273" s="9"/>
      <c r="O273" s="9"/>
      <c r="P273" s="9"/>
      <c r="Q273" s="13"/>
      <c r="R273" s="13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 spans="1:28">
      <c r="A274" s="9"/>
      <c r="B274" s="9"/>
      <c r="C274" s="9"/>
      <c r="D274" s="11"/>
      <c r="E274" s="16"/>
      <c r="F274" s="13"/>
      <c r="G274" s="13"/>
      <c r="H274" s="9"/>
      <c r="I274" s="9"/>
      <c r="J274" s="9"/>
      <c r="K274" s="13"/>
      <c r="L274" s="9"/>
      <c r="M274" s="9"/>
      <c r="N274" s="9"/>
      <c r="O274" s="9"/>
      <c r="P274" s="9"/>
      <c r="Q274" s="13"/>
      <c r="R274" s="13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 spans="1:28">
      <c r="A275" s="9"/>
      <c r="B275" s="9"/>
      <c r="C275" s="9"/>
      <c r="D275" s="11"/>
      <c r="E275" s="16"/>
      <c r="F275" s="13"/>
      <c r="G275" s="13"/>
      <c r="H275" s="9"/>
      <c r="I275" s="9"/>
      <c r="J275" s="9"/>
      <c r="K275" s="13"/>
      <c r="L275" s="9"/>
      <c r="M275" s="9"/>
      <c r="N275" s="9"/>
      <c r="O275" s="9"/>
      <c r="P275" s="9"/>
      <c r="Q275" s="13"/>
      <c r="R275" s="13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 spans="1:28">
      <c r="A276" s="9"/>
      <c r="B276" s="9"/>
      <c r="C276" s="9"/>
      <c r="D276" s="11"/>
      <c r="E276" s="16"/>
      <c r="F276" s="13"/>
      <c r="G276" s="13"/>
      <c r="H276" s="9"/>
      <c r="I276" s="9"/>
      <c r="J276" s="9"/>
      <c r="K276" s="13"/>
      <c r="L276" s="9"/>
      <c r="M276" s="9"/>
      <c r="N276" s="9"/>
      <c r="O276" s="9"/>
      <c r="P276" s="9"/>
      <c r="Q276" s="13"/>
      <c r="R276" s="13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 spans="1:28">
      <c r="A277" s="9"/>
      <c r="B277" s="9"/>
      <c r="C277" s="9"/>
      <c r="D277" s="11"/>
      <c r="E277" s="16"/>
      <c r="F277" s="13"/>
      <c r="G277" s="13"/>
      <c r="H277" s="9"/>
      <c r="I277" s="9"/>
      <c r="J277" s="9"/>
      <c r="K277" s="13"/>
      <c r="L277" s="9"/>
      <c r="M277" s="9"/>
      <c r="N277" s="9"/>
      <c r="O277" s="9"/>
      <c r="P277" s="9"/>
      <c r="Q277" s="13"/>
      <c r="R277" s="13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 spans="1:28">
      <c r="A278" s="9"/>
      <c r="B278" s="9"/>
      <c r="C278" s="9"/>
      <c r="D278" s="11"/>
      <c r="E278" s="16"/>
      <c r="F278" s="13"/>
      <c r="G278" s="13"/>
      <c r="H278" s="9"/>
      <c r="I278" s="9"/>
      <c r="J278" s="9"/>
      <c r="K278" s="13"/>
      <c r="L278" s="9"/>
      <c r="M278" s="9"/>
      <c r="N278" s="9"/>
      <c r="O278" s="9"/>
      <c r="P278" s="9"/>
      <c r="Q278" s="13"/>
      <c r="R278" s="13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 spans="1:28">
      <c r="A279" s="9"/>
      <c r="B279" s="9"/>
      <c r="C279" s="9"/>
      <c r="D279" s="11"/>
      <c r="E279" s="16"/>
      <c r="F279" s="13"/>
      <c r="G279" s="13"/>
      <c r="H279" s="9"/>
      <c r="I279" s="9"/>
      <c r="J279" s="9"/>
      <c r="K279" s="13"/>
      <c r="L279" s="9"/>
      <c r="M279" s="9"/>
      <c r="N279" s="9"/>
      <c r="O279" s="9"/>
      <c r="P279" s="9"/>
      <c r="Q279" s="13"/>
      <c r="R279" s="13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 spans="1:28">
      <c r="A280" s="9"/>
      <c r="B280" s="9"/>
      <c r="C280" s="9"/>
      <c r="D280" s="11"/>
      <c r="E280" s="16"/>
      <c r="F280" s="13"/>
      <c r="G280" s="13"/>
      <c r="H280" s="9"/>
      <c r="I280" s="9"/>
      <c r="J280" s="9"/>
      <c r="K280" s="13"/>
      <c r="L280" s="9"/>
      <c r="M280" s="9"/>
      <c r="N280" s="9"/>
      <c r="O280" s="9"/>
      <c r="P280" s="9"/>
      <c r="Q280" s="13"/>
      <c r="R280" s="13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 spans="1:28">
      <c r="A281" s="9"/>
      <c r="B281" s="9"/>
      <c r="C281" s="9"/>
      <c r="D281" s="11"/>
      <c r="E281" s="16"/>
      <c r="F281" s="13"/>
      <c r="G281" s="13"/>
      <c r="H281" s="9"/>
      <c r="I281" s="9"/>
      <c r="J281" s="9"/>
      <c r="K281" s="13"/>
      <c r="L281" s="9"/>
      <c r="M281" s="9"/>
      <c r="N281" s="9"/>
      <c r="O281" s="9"/>
      <c r="P281" s="9"/>
      <c r="Q281" s="13"/>
      <c r="R281" s="13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 spans="1:28">
      <c r="A282" s="9"/>
      <c r="B282" s="9"/>
      <c r="C282" s="9"/>
      <c r="D282" s="11"/>
      <c r="E282" s="16"/>
      <c r="F282" s="13"/>
      <c r="G282" s="13"/>
      <c r="H282" s="9"/>
      <c r="I282" s="9"/>
      <c r="J282" s="9"/>
      <c r="K282" s="13"/>
      <c r="L282" s="9"/>
      <c r="M282" s="9"/>
      <c r="N282" s="9"/>
      <c r="O282" s="9"/>
      <c r="P282" s="9"/>
      <c r="Q282" s="13"/>
      <c r="R282" s="13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 spans="1:28">
      <c r="A283" s="9"/>
      <c r="B283" s="9"/>
      <c r="C283" s="9"/>
      <c r="D283" s="11"/>
      <c r="E283" s="16"/>
      <c r="F283" s="13"/>
      <c r="G283" s="13"/>
      <c r="H283" s="9"/>
      <c r="I283" s="9"/>
      <c r="J283" s="9"/>
      <c r="K283" s="13"/>
      <c r="L283" s="9"/>
      <c r="M283" s="9"/>
      <c r="N283" s="9"/>
      <c r="O283" s="9"/>
      <c r="P283" s="9"/>
      <c r="Q283" s="13"/>
      <c r="R283" s="13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 spans="1:28">
      <c r="A284" s="9"/>
      <c r="B284" s="9"/>
      <c r="C284" s="9"/>
      <c r="D284" s="11"/>
      <c r="E284" s="16"/>
      <c r="F284" s="13"/>
      <c r="G284" s="13"/>
      <c r="H284" s="9"/>
      <c r="I284" s="9"/>
      <c r="J284" s="9"/>
      <c r="K284" s="13"/>
      <c r="L284" s="9"/>
      <c r="M284" s="9"/>
      <c r="N284" s="9"/>
      <c r="O284" s="9"/>
      <c r="P284" s="9"/>
      <c r="Q284" s="13"/>
      <c r="R284" s="13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 spans="1:28">
      <c r="A285" s="9"/>
      <c r="B285" s="9"/>
      <c r="C285" s="9"/>
      <c r="D285" s="11"/>
      <c r="E285" s="16"/>
      <c r="F285" s="13"/>
      <c r="G285" s="13"/>
      <c r="H285" s="9"/>
      <c r="I285" s="9"/>
      <c r="J285" s="9"/>
      <c r="K285" s="13"/>
      <c r="L285" s="9"/>
      <c r="M285" s="9"/>
      <c r="N285" s="9"/>
      <c r="O285" s="9"/>
      <c r="P285" s="9"/>
      <c r="Q285" s="13"/>
      <c r="R285" s="13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 spans="1:28">
      <c r="A286" s="9"/>
      <c r="B286" s="9"/>
      <c r="C286" s="9"/>
      <c r="D286" s="11"/>
      <c r="E286" s="16"/>
      <c r="F286" s="13"/>
      <c r="G286" s="13"/>
      <c r="H286" s="9"/>
      <c r="I286" s="9"/>
      <c r="J286" s="9"/>
      <c r="K286" s="13"/>
      <c r="L286" s="9"/>
      <c r="M286" s="9"/>
      <c r="N286" s="9"/>
      <c r="O286" s="9"/>
      <c r="P286" s="9"/>
      <c r="Q286" s="13"/>
      <c r="R286" s="13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 spans="1:28">
      <c r="A287" s="9"/>
      <c r="B287" s="9"/>
      <c r="C287" s="9"/>
      <c r="D287" s="11"/>
      <c r="E287" s="16"/>
      <c r="F287" s="13"/>
      <c r="G287" s="13"/>
      <c r="H287" s="9"/>
      <c r="I287" s="9"/>
      <c r="J287" s="9"/>
      <c r="K287" s="13"/>
      <c r="L287" s="9"/>
      <c r="M287" s="9"/>
      <c r="N287" s="9"/>
      <c r="O287" s="9"/>
      <c r="P287" s="9"/>
      <c r="Q287" s="13"/>
      <c r="R287" s="13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 spans="1:28">
      <c r="A288" s="9"/>
      <c r="B288" s="9"/>
      <c r="C288" s="9"/>
      <c r="D288" s="11"/>
      <c r="E288" s="16"/>
      <c r="F288" s="13"/>
      <c r="G288" s="13"/>
      <c r="H288" s="9"/>
      <c r="I288" s="9"/>
      <c r="J288" s="9"/>
      <c r="K288" s="13"/>
      <c r="L288" s="9"/>
      <c r="M288" s="9"/>
      <c r="N288" s="9"/>
      <c r="O288" s="9"/>
      <c r="P288" s="9"/>
      <c r="Q288" s="13"/>
      <c r="R288" s="13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 spans="1:28">
      <c r="A289" s="9"/>
      <c r="B289" s="9"/>
      <c r="C289" s="9"/>
      <c r="D289" s="11"/>
      <c r="E289" s="16"/>
      <c r="F289" s="13"/>
      <c r="G289" s="13"/>
      <c r="H289" s="9"/>
      <c r="I289" s="9"/>
      <c r="J289" s="9"/>
      <c r="K289" s="13"/>
      <c r="L289" s="9"/>
      <c r="M289" s="9"/>
      <c r="N289" s="9"/>
      <c r="O289" s="9"/>
      <c r="P289" s="9"/>
      <c r="Q289" s="13"/>
      <c r="R289" s="13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 spans="1:28">
      <c r="A290" s="9"/>
      <c r="B290" s="9"/>
      <c r="C290" s="9"/>
      <c r="D290" s="11"/>
      <c r="E290" s="16"/>
      <c r="F290" s="13"/>
      <c r="G290" s="13"/>
      <c r="H290" s="9"/>
      <c r="I290" s="9"/>
      <c r="J290" s="9"/>
      <c r="K290" s="13"/>
      <c r="L290" s="9"/>
      <c r="M290" s="9"/>
      <c r="N290" s="9"/>
      <c r="O290" s="9"/>
      <c r="P290" s="9"/>
      <c r="Q290" s="13"/>
      <c r="R290" s="13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 spans="1:28">
      <c r="A291" s="9"/>
      <c r="B291" s="9"/>
      <c r="C291" s="9"/>
      <c r="D291" s="11"/>
      <c r="E291" s="16"/>
      <c r="F291" s="13"/>
      <c r="G291" s="13"/>
      <c r="H291" s="9"/>
      <c r="I291" s="9"/>
      <c r="J291" s="9"/>
      <c r="K291" s="13"/>
      <c r="L291" s="9"/>
      <c r="M291" s="9"/>
      <c r="N291" s="9"/>
      <c r="O291" s="9"/>
      <c r="P291" s="9"/>
      <c r="Q291" s="13"/>
      <c r="R291" s="13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 spans="1:28">
      <c r="A292" s="9"/>
      <c r="B292" s="9"/>
      <c r="C292" s="9"/>
      <c r="D292" s="11"/>
      <c r="E292" s="16"/>
      <c r="F292" s="13"/>
      <c r="G292" s="13"/>
      <c r="H292" s="9"/>
      <c r="I292" s="9"/>
      <c r="J292" s="9"/>
      <c r="K292" s="13"/>
      <c r="L292" s="9"/>
      <c r="M292" s="9"/>
      <c r="N292" s="9"/>
      <c r="O292" s="9"/>
      <c r="P292" s="9"/>
      <c r="Q292" s="13"/>
      <c r="R292" s="13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 spans="1:28">
      <c r="A293" s="9"/>
      <c r="B293" s="9"/>
      <c r="C293" s="9"/>
      <c r="D293" s="11"/>
      <c r="E293" s="16"/>
      <c r="F293" s="13"/>
      <c r="G293" s="13"/>
      <c r="H293" s="9"/>
      <c r="I293" s="9"/>
      <c r="J293" s="9"/>
      <c r="K293" s="13"/>
      <c r="L293" s="9"/>
      <c r="M293" s="9"/>
      <c r="N293" s="9"/>
      <c r="O293" s="9"/>
      <c r="P293" s="9"/>
      <c r="Q293" s="13"/>
      <c r="R293" s="13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 spans="1:28">
      <c r="A294" s="9"/>
      <c r="B294" s="9"/>
      <c r="C294" s="9"/>
      <c r="D294" s="11"/>
      <c r="E294" s="16"/>
      <c r="F294" s="13"/>
      <c r="G294" s="13"/>
      <c r="H294" s="9"/>
      <c r="I294" s="9"/>
      <c r="J294" s="9"/>
      <c r="K294" s="13"/>
      <c r="L294" s="9"/>
      <c r="M294" s="9"/>
      <c r="N294" s="9"/>
      <c r="O294" s="9"/>
      <c r="P294" s="9"/>
      <c r="Q294" s="13"/>
      <c r="R294" s="13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 spans="1:28">
      <c r="A295" s="9"/>
      <c r="B295" s="9"/>
      <c r="C295" s="9"/>
      <c r="D295" s="11"/>
      <c r="E295" s="16"/>
      <c r="F295" s="13"/>
      <c r="G295" s="13"/>
      <c r="H295" s="9"/>
      <c r="I295" s="9"/>
      <c r="J295" s="9"/>
      <c r="K295" s="13"/>
      <c r="L295" s="9"/>
      <c r="M295" s="9"/>
      <c r="N295" s="9"/>
      <c r="O295" s="9"/>
      <c r="P295" s="9"/>
      <c r="Q295" s="13"/>
      <c r="R295" s="13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 spans="1:28">
      <c r="A296" s="9"/>
      <c r="B296" s="9"/>
      <c r="C296" s="9"/>
      <c r="D296" s="11"/>
      <c r="E296" s="16"/>
      <c r="F296" s="13"/>
      <c r="G296" s="13"/>
      <c r="H296" s="9"/>
      <c r="I296" s="9"/>
      <c r="J296" s="9"/>
      <c r="K296" s="13"/>
      <c r="L296" s="9"/>
      <c r="M296" s="9"/>
      <c r="N296" s="9"/>
      <c r="O296" s="9"/>
      <c r="P296" s="9"/>
      <c r="Q296" s="13"/>
      <c r="R296" s="13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 spans="1:28">
      <c r="A297" s="9"/>
      <c r="B297" s="9"/>
      <c r="C297" s="9"/>
      <c r="D297" s="11"/>
      <c r="E297" s="16"/>
      <c r="F297" s="13"/>
      <c r="G297" s="13"/>
      <c r="H297" s="9"/>
      <c r="I297" s="9"/>
      <c r="J297" s="9"/>
      <c r="K297" s="13"/>
      <c r="L297" s="9"/>
      <c r="M297" s="9"/>
      <c r="N297" s="9"/>
      <c r="O297" s="9"/>
      <c r="P297" s="9"/>
      <c r="Q297" s="13"/>
      <c r="R297" s="13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 spans="1:28">
      <c r="A298" s="9"/>
      <c r="B298" s="9"/>
      <c r="C298" s="9"/>
      <c r="D298" s="11"/>
      <c r="E298" s="16"/>
      <c r="F298" s="13"/>
      <c r="G298" s="13"/>
      <c r="H298" s="9"/>
      <c r="I298" s="9"/>
      <c r="J298" s="9"/>
      <c r="K298" s="13"/>
      <c r="L298" s="9"/>
      <c r="M298" s="9"/>
      <c r="N298" s="9"/>
      <c r="O298" s="9"/>
      <c r="P298" s="9"/>
      <c r="Q298" s="13"/>
      <c r="R298" s="13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 spans="1:28">
      <c r="A299" s="9"/>
      <c r="B299" s="9"/>
      <c r="C299" s="9"/>
      <c r="D299" s="11"/>
      <c r="E299" s="16"/>
      <c r="F299" s="13"/>
      <c r="G299" s="13"/>
      <c r="H299" s="9"/>
      <c r="I299" s="9"/>
      <c r="J299" s="9"/>
      <c r="K299" s="13"/>
      <c r="L299" s="9"/>
      <c r="M299" s="9"/>
      <c r="N299" s="9"/>
      <c r="O299" s="9"/>
      <c r="P299" s="9"/>
      <c r="Q299" s="13"/>
      <c r="R299" s="13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 spans="1:28">
      <c r="A300" s="9"/>
      <c r="B300" s="9"/>
      <c r="C300" s="9"/>
      <c r="D300" s="11"/>
      <c r="E300" s="16"/>
      <c r="F300" s="13"/>
      <c r="G300" s="13"/>
      <c r="H300" s="9"/>
      <c r="I300" s="9"/>
      <c r="J300" s="9"/>
      <c r="K300" s="13"/>
      <c r="L300" s="9"/>
      <c r="M300" s="9"/>
      <c r="N300" s="9"/>
      <c r="O300" s="9"/>
      <c r="P300" s="9"/>
      <c r="Q300" s="13"/>
      <c r="R300" s="13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 spans="1:28">
      <c r="A301" s="9"/>
      <c r="B301" s="9"/>
      <c r="C301" s="9"/>
      <c r="D301" s="11"/>
      <c r="E301" s="16"/>
      <c r="F301" s="13"/>
      <c r="G301" s="13"/>
      <c r="H301" s="9"/>
      <c r="I301" s="9"/>
      <c r="J301" s="9"/>
      <c r="K301" s="13"/>
      <c r="L301" s="9"/>
      <c r="M301" s="9"/>
      <c r="N301" s="9"/>
      <c r="O301" s="9"/>
      <c r="P301" s="9"/>
      <c r="Q301" s="13"/>
      <c r="R301" s="13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 spans="1:28">
      <c r="A302" s="9"/>
      <c r="B302" s="9"/>
      <c r="C302" s="9"/>
      <c r="D302" s="11"/>
      <c r="E302" s="16"/>
      <c r="F302" s="13"/>
      <c r="G302" s="13"/>
      <c r="H302" s="9"/>
      <c r="I302" s="9"/>
      <c r="J302" s="9"/>
      <c r="K302" s="13"/>
      <c r="L302" s="9"/>
      <c r="M302" s="9"/>
      <c r="N302" s="9"/>
      <c r="O302" s="9"/>
      <c r="P302" s="9"/>
      <c r="Q302" s="13"/>
      <c r="R302" s="13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 spans="1:28">
      <c r="A303" s="9"/>
      <c r="B303" s="9"/>
      <c r="C303" s="9"/>
      <c r="D303" s="11"/>
      <c r="E303" s="16"/>
      <c r="F303" s="13"/>
      <c r="G303" s="13"/>
      <c r="H303" s="9"/>
      <c r="I303" s="9"/>
      <c r="J303" s="9"/>
      <c r="K303" s="13"/>
      <c r="L303" s="9"/>
      <c r="M303" s="9"/>
      <c r="N303" s="9"/>
      <c r="O303" s="9"/>
      <c r="P303" s="9"/>
      <c r="Q303" s="13"/>
      <c r="R303" s="13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 spans="1:28">
      <c r="A304" s="9"/>
      <c r="B304" s="9"/>
      <c r="C304" s="9"/>
      <c r="D304" s="11"/>
      <c r="E304" s="16"/>
      <c r="F304" s="13"/>
      <c r="G304" s="13"/>
      <c r="H304" s="9"/>
      <c r="I304" s="9"/>
      <c r="J304" s="9"/>
      <c r="K304" s="13"/>
      <c r="L304" s="9"/>
      <c r="M304" s="9"/>
      <c r="N304" s="9"/>
      <c r="O304" s="9"/>
      <c r="P304" s="9"/>
      <c r="Q304" s="13"/>
      <c r="R304" s="13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 spans="1:28">
      <c r="A305" s="9"/>
      <c r="B305" s="9"/>
      <c r="C305" s="9"/>
      <c r="D305" s="11"/>
      <c r="E305" s="16"/>
      <c r="F305" s="13"/>
      <c r="G305" s="13"/>
      <c r="H305" s="9"/>
      <c r="I305" s="9"/>
      <c r="J305" s="9"/>
      <c r="K305" s="13"/>
      <c r="L305" s="9"/>
      <c r="M305" s="9"/>
      <c r="N305" s="9"/>
      <c r="O305" s="9"/>
      <c r="P305" s="9"/>
      <c r="Q305" s="13"/>
      <c r="R305" s="13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 spans="1:28">
      <c r="A306" s="9"/>
      <c r="B306" s="9"/>
      <c r="C306" s="9"/>
      <c r="D306" s="11"/>
      <c r="E306" s="16"/>
      <c r="F306" s="13"/>
      <c r="G306" s="13"/>
      <c r="H306" s="9"/>
      <c r="I306" s="9"/>
      <c r="J306" s="9"/>
      <c r="K306" s="13"/>
      <c r="L306" s="9"/>
      <c r="M306" s="9"/>
      <c r="N306" s="9"/>
      <c r="O306" s="9"/>
      <c r="P306" s="9"/>
      <c r="Q306" s="13"/>
      <c r="R306" s="13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 spans="1:28">
      <c r="A307" s="9"/>
      <c r="B307" s="9"/>
      <c r="C307" s="9"/>
      <c r="D307" s="11"/>
      <c r="E307" s="16"/>
      <c r="F307" s="13"/>
      <c r="G307" s="13"/>
      <c r="H307" s="9"/>
      <c r="I307" s="9"/>
      <c r="J307" s="9"/>
      <c r="K307" s="13"/>
      <c r="L307" s="9"/>
      <c r="M307" s="9"/>
      <c r="N307" s="9"/>
      <c r="O307" s="9"/>
      <c r="P307" s="9"/>
      <c r="Q307" s="13"/>
      <c r="R307" s="13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 spans="1:28">
      <c r="A308" s="9"/>
      <c r="B308" s="9"/>
      <c r="C308" s="9"/>
      <c r="D308" s="11"/>
      <c r="E308" s="16"/>
      <c r="F308" s="13"/>
      <c r="G308" s="13"/>
      <c r="H308" s="9"/>
      <c r="I308" s="9"/>
      <c r="J308" s="9"/>
      <c r="K308" s="13"/>
      <c r="L308" s="9"/>
      <c r="M308" s="9"/>
      <c r="N308" s="9"/>
      <c r="O308" s="9"/>
      <c r="P308" s="9"/>
      <c r="Q308" s="13"/>
      <c r="R308" s="13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 spans="1:28">
      <c r="A309" s="9"/>
      <c r="B309" s="9"/>
      <c r="C309" s="9"/>
      <c r="D309" s="11"/>
      <c r="E309" s="16"/>
      <c r="F309" s="13"/>
      <c r="G309" s="13"/>
      <c r="H309" s="9"/>
      <c r="I309" s="9"/>
      <c r="J309" s="9"/>
      <c r="K309" s="13"/>
      <c r="L309" s="9"/>
      <c r="M309" s="9"/>
      <c r="N309" s="9"/>
      <c r="O309" s="9"/>
      <c r="P309" s="9"/>
      <c r="Q309" s="13"/>
      <c r="R309" s="13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 spans="1:28">
      <c r="A310" s="9"/>
      <c r="B310" s="9"/>
      <c r="C310" s="9"/>
      <c r="D310" s="11"/>
      <c r="E310" s="16"/>
      <c r="F310" s="13"/>
      <c r="G310" s="13"/>
      <c r="H310" s="9"/>
      <c r="I310" s="9"/>
      <c r="J310" s="9"/>
      <c r="K310" s="13"/>
      <c r="L310" s="9"/>
      <c r="M310" s="9"/>
      <c r="N310" s="9"/>
      <c r="O310" s="9"/>
      <c r="P310" s="9"/>
      <c r="Q310" s="13"/>
      <c r="R310" s="13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 spans="1:28">
      <c r="A311" s="9"/>
      <c r="B311" s="9"/>
      <c r="C311" s="9"/>
      <c r="D311" s="11"/>
      <c r="E311" s="16"/>
      <c r="F311" s="13"/>
      <c r="G311" s="13"/>
      <c r="H311" s="9"/>
      <c r="I311" s="9"/>
      <c r="J311" s="9"/>
      <c r="K311" s="13"/>
      <c r="L311" s="9"/>
      <c r="M311" s="9"/>
      <c r="N311" s="9"/>
      <c r="O311" s="9"/>
      <c r="P311" s="9"/>
      <c r="Q311" s="13"/>
      <c r="R311" s="13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 spans="1:28">
      <c r="A312" s="9"/>
      <c r="B312" s="9"/>
      <c r="C312" s="9"/>
      <c r="D312" s="11"/>
      <c r="E312" s="16"/>
      <c r="F312" s="13"/>
      <c r="G312" s="13"/>
      <c r="H312" s="9"/>
      <c r="I312" s="9"/>
      <c r="J312" s="9"/>
      <c r="K312" s="13"/>
      <c r="L312" s="9"/>
      <c r="M312" s="9"/>
      <c r="N312" s="9"/>
      <c r="O312" s="9"/>
      <c r="P312" s="9"/>
      <c r="Q312" s="13"/>
      <c r="R312" s="13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 spans="1:28">
      <c r="A313" s="9"/>
      <c r="B313" s="9"/>
      <c r="C313" s="9"/>
      <c r="D313" s="11"/>
      <c r="E313" s="16"/>
      <c r="F313" s="13"/>
      <c r="G313" s="13"/>
      <c r="H313" s="9"/>
      <c r="I313" s="9"/>
      <c r="J313" s="9"/>
      <c r="K313" s="13"/>
      <c r="L313" s="9"/>
      <c r="M313" s="9"/>
      <c r="N313" s="9"/>
      <c r="O313" s="9"/>
      <c r="P313" s="9"/>
      <c r="Q313" s="13"/>
      <c r="R313" s="13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 spans="1:28">
      <c r="A314" s="9"/>
      <c r="B314" s="9"/>
      <c r="C314" s="9"/>
      <c r="D314" s="11"/>
      <c r="E314" s="16"/>
      <c r="F314" s="13"/>
      <c r="G314" s="13"/>
      <c r="H314" s="9"/>
      <c r="I314" s="9"/>
      <c r="J314" s="9"/>
      <c r="K314" s="13"/>
      <c r="L314" s="9"/>
      <c r="M314" s="9"/>
      <c r="N314" s="9"/>
      <c r="O314" s="9"/>
      <c r="P314" s="9"/>
      <c r="Q314" s="13"/>
      <c r="R314" s="13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 spans="1:28">
      <c r="A315" s="9"/>
      <c r="B315" s="9"/>
      <c r="C315" s="9"/>
      <c r="D315" s="11"/>
      <c r="E315" s="16"/>
      <c r="F315" s="13"/>
      <c r="G315" s="13"/>
      <c r="H315" s="9"/>
      <c r="I315" s="9"/>
      <c r="J315" s="9"/>
      <c r="K315" s="13"/>
      <c r="L315" s="9"/>
      <c r="M315" s="9"/>
      <c r="N315" s="9"/>
      <c r="O315" s="9"/>
      <c r="P315" s="9"/>
      <c r="Q315" s="13"/>
      <c r="R315" s="13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 spans="1:28">
      <c r="A316" s="9"/>
      <c r="B316" s="9"/>
      <c r="C316" s="9"/>
      <c r="D316" s="11"/>
      <c r="E316" s="16"/>
      <c r="F316" s="13"/>
      <c r="G316" s="13"/>
      <c r="H316" s="9"/>
      <c r="I316" s="9"/>
      <c r="J316" s="9"/>
      <c r="K316" s="13"/>
      <c r="L316" s="9"/>
      <c r="M316" s="9"/>
      <c r="N316" s="9"/>
      <c r="O316" s="9"/>
      <c r="P316" s="9"/>
      <c r="Q316" s="13"/>
      <c r="R316" s="13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 spans="1:28">
      <c r="A317" s="9"/>
      <c r="B317" s="9"/>
      <c r="C317" s="9"/>
      <c r="D317" s="11"/>
      <c r="E317" s="16"/>
      <c r="F317" s="13"/>
      <c r="G317" s="13"/>
      <c r="H317" s="9"/>
      <c r="I317" s="9"/>
      <c r="J317" s="9"/>
      <c r="K317" s="13"/>
      <c r="L317" s="9"/>
      <c r="M317" s="9"/>
      <c r="N317" s="9"/>
      <c r="O317" s="9"/>
      <c r="P317" s="9"/>
      <c r="Q317" s="13"/>
      <c r="R317" s="13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 spans="1:28">
      <c r="A318" s="9"/>
      <c r="B318" s="9"/>
      <c r="C318" s="9"/>
      <c r="D318" s="11"/>
      <c r="E318" s="16"/>
      <c r="F318" s="13"/>
      <c r="G318" s="13"/>
      <c r="H318" s="9"/>
      <c r="I318" s="9"/>
      <c r="J318" s="9"/>
      <c r="K318" s="13"/>
      <c r="L318" s="9"/>
      <c r="M318" s="9"/>
      <c r="N318" s="9"/>
      <c r="O318" s="9"/>
      <c r="P318" s="9"/>
      <c r="Q318" s="13"/>
      <c r="R318" s="13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 spans="1:28">
      <c r="A319" s="9"/>
      <c r="B319" s="9"/>
      <c r="C319" s="9"/>
      <c r="D319" s="11"/>
      <c r="E319" s="16"/>
      <c r="F319" s="13"/>
      <c r="G319" s="13"/>
      <c r="H319" s="9"/>
      <c r="I319" s="9"/>
      <c r="J319" s="9"/>
      <c r="K319" s="13"/>
      <c r="L319" s="9"/>
      <c r="M319" s="9"/>
      <c r="N319" s="9"/>
      <c r="O319" s="9"/>
      <c r="P319" s="9"/>
      <c r="Q319" s="13"/>
      <c r="R319" s="13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 spans="1:28">
      <c r="A320" s="9"/>
      <c r="B320" s="9"/>
      <c r="C320" s="9"/>
      <c r="D320" s="11"/>
      <c r="E320" s="16"/>
      <c r="F320" s="13"/>
      <c r="G320" s="13"/>
      <c r="H320" s="9"/>
      <c r="I320" s="9"/>
      <c r="J320" s="9"/>
      <c r="K320" s="13"/>
      <c r="L320" s="9"/>
      <c r="M320" s="9"/>
      <c r="N320" s="9"/>
      <c r="O320" s="9"/>
      <c r="P320" s="9"/>
      <c r="Q320" s="13"/>
      <c r="R320" s="13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 spans="1:28">
      <c r="A321" s="9"/>
      <c r="B321" s="9"/>
      <c r="C321" s="9"/>
      <c r="D321" s="11"/>
      <c r="E321" s="16"/>
      <c r="F321" s="13"/>
      <c r="G321" s="13"/>
      <c r="H321" s="9"/>
      <c r="I321" s="9"/>
      <c r="J321" s="9"/>
      <c r="K321" s="13"/>
      <c r="L321" s="9"/>
      <c r="M321" s="9"/>
      <c r="N321" s="9"/>
      <c r="O321" s="9"/>
      <c r="P321" s="9"/>
      <c r="Q321" s="13"/>
      <c r="R321" s="13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 spans="1:28">
      <c r="A322" s="9"/>
      <c r="B322" s="9"/>
      <c r="C322" s="9"/>
      <c r="D322" s="11"/>
      <c r="E322" s="16"/>
      <c r="F322" s="13"/>
      <c r="G322" s="13"/>
      <c r="H322" s="9"/>
      <c r="I322" s="9"/>
      <c r="J322" s="9"/>
      <c r="K322" s="13"/>
      <c r="L322" s="9"/>
      <c r="M322" s="9"/>
      <c r="N322" s="9"/>
      <c r="O322" s="9"/>
      <c r="P322" s="9"/>
      <c r="Q322" s="13"/>
      <c r="R322" s="13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 spans="1:28">
      <c r="A323" s="9"/>
      <c r="B323" s="9"/>
      <c r="C323" s="9"/>
      <c r="D323" s="11"/>
      <c r="E323" s="16"/>
      <c r="F323" s="13"/>
      <c r="G323" s="13"/>
      <c r="H323" s="9"/>
      <c r="I323" s="9"/>
      <c r="J323" s="9"/>
      <c r="K323" s="13"/>
      <c r="L323" s="9"/>
      <c r="M323" s="9"/>
      <c r="N323" s="9"/>
      <c r="O323" s="9"/>
      <c r="P323" s="9"/>
      <c r="Q323" s="13"/>
      <c r="R323" s="13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 spans="1:28">
      <c r="A324" s="9"/>
      <c r="B324" s="9"/>
      <c r="C324" s="9"/>
      <c r="D324" s="11"/>
      <c r="E324" s="16"/>
      <c r="F324" s="13"/>
      <c r="G324" s="13"/>
      <c r="H324" s="9"/>
      <c r="I324" s="9"/>
      <c r="J324" s="9"/>
      <c r="K324" s="13"/>
      <c r="L324" s="9"/>
      <c r="M324" s="9"/>
      <c r="N324" s="9"/>
      <c r="O324" s="9"/>
      <c r="P324" s="9"/>
      <c r="Q324" s="13"/>
      <c r="R324" s="13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 spans="1:28">
      <c r="A325" s="9"/>
      <c r="B325" s="9"/>
      <c r="C325" s="9"/>
      <c r="D325" s="11"/>
      <c r="E325" s="16"/>
      <c r="F325" s="13"/>
      <c r="G325" s="13"/>
      <c r="H325" s="9"/>
      <c r="I325" s="9"/>
      <c r="J325" s="9"/>
      <c r="K325" s="13"/>
      <c r="L325" s="9"/>
      <c r="M325" s="9"/>
      <c r="N325" s="9"/>
      <c r="O325" s="9"/>
      <c r="P325" s="9"/>
      <c r="Q325" s="13"/>
      <c r="R325" s="13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 spans="1:28">
      <c r="A326" s="9"/>
      <c r="B326" s="9"/>
      <c r="C326" s="9"/>
      <c r="D326" s="11"/>
      <c r="E326" s="16"/>
      <c r="F326" s="13"/>
      <c r="G326" s="13"/>
      <c r="H326" s="9"/>
      <c r="I326" s="9"/>
      <c r="J326" s="9"/>
      <c r="K326" s="13"/>
      <c r="L326" s="9"/>
      <c r="M326" s="9"/>
      <c r="N326" s="9"/>
      <c r="O326" s="9"/>
      <c r="P326" s="9"/>
      <c r="Q326" s="13"/>
      <c r="R326" s="13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 spans="1:28">
      <c r="A327" s="9"/>
      <c r="B327" s="9"/>
      <c r="C327" s="9"/>
      <c r="D327" s="11"/>
      <c r="E327" s="16"/>
      <c r="F327" s="13"/>
      <c r="G327" s="13"/>
      <c r="H327" s="9"/>
      <c r="I327" s="9"/>
      <c r="J327" s="9"/>
      <c r="K327" s="13"/>
      <c r="L327" s="9"/>
      <c r="M327" s="9"/>
      <c r="N327" s="9"/>
      <c r="O327" s="9"/>
      <c r="P327" s="9"/>
      <c r="Q327" s="13"/>
      <c r="R327" s="13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 spans="1:28">
      <c r="A328" s="9"/>
      <c r="B328" s="9"/>
      <c r="C328" s="9"/>
      <c r="D328" s="11"/>
      <c r="E328" s="16"/>
      <c r="F328" s="13"/>
      <c r="G328" s="13"/>
      <c r="H328" s="9"/>
      <c r="I328" s="9"/>
      <c r="J328" s="9"/>
      <c r="K328" s="13"/>
      <c r="L328" s="9"/>
      <c r="M328" s="9"/>
      <c r="N328" s="9"/>
      <c r="O328" s="9"/>
      <c r="P328" s="9"/>
      <c r="Q328" s="13"/>
      <c r="R328" s="13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 spans="1:28">
      <c r="A329" s="9"/>
      <c r="B329" s="9"/>
      <c r="C329" s="9"/>
      <c r="D329" s="11"/>
      <c r="E329" s="16"/>
      <c r="F329" s="13"/>
      <c r="G329" s="13"/>
      <c r="H329" s="9"/>
      <c r="I329" s="9"/>
      <c r="J329" s="9"/>
      <c r="K329" s="13"/>
      <c r="L329" s="9"/>
      <c r="M329" s="9"/>
      <c r="N329" s="9"/>
      <c r="O329" s="9"/>
      <c r="P329" s="9"/>
      <c r="Q329" s="13"/>
      <c r="R329" s="13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 spans="1:28">
      <c r="A330" s="9"/>
      <c r="B330" s="9"/>
      <c r="C330" s="9"/>
      <c r="D330" s="11"/>
      <c r="E330" s="16"/>
      <c r="F330" s="13"/>
      <c r="G330" s="13"/>
      <c r="H330" s="9"/>
      <c r="I330" s="9"/>
      <c r="J330" s="9"/>
      <c r="K330" s="13"/>
      <c r="L330" s="9"/>
      <c r="M330" s="9"/>
      <c r="N330" s="9"/>
      <c r="O330" s="9"/>
      <c r="P330" s="9"/>
      <c r="Q330" s="13"/>
      <c r="R330" s="13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 spans="1:28">
      <c r="A331" s="9"/>
      <c r="B331" s="9"/>
      <c r="C331" s="9"/>
      <c r="D331" s="11"/>
      <c r="E331" s="16"/>
      <c r="F331" s="13"/>
      <c r="G331" s="13"/>
      <c r="H331" s="9"/>
      <c r="I331" s="9"/>
      <c r="J331" s="9"/>
      <c r="K331" s="13"/>
      <c r="L331" s="9"/>
      <c r="M331" s="9"/>
      <c r="N331" s="9"/>
      <c r="O331" s="9"/>
      <c r="P331" s="9"/>
      <c r="Q331" s="13"/>
      <c r="R331" s="13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 spans="1:28">
      <c r="A332" s="9"/>
      <c r="B332" s="9"/>
      <c r="C332" s="9"/>
      <c r="D332" s="11"/>
      <c r="E332" s="16"/>
      <c r="F332" s="13"/>
      <c r="G332" s="13"/>
      <c r="H332" s="9"/>
      <c r="I332" s="9"/>
      <c r="J332" s="9"/>
      <c r="K332" s="13"/>
      <c r="L332" s="9"/>
      <c r="M332" s="9"/>
      <c r="N332" s="9"/>
      <c r="O332" s="9"/>
      <c r="P332" s="9"/>
      <c r="Q332" s="13"/>
      <c r="R332" s="13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 spans="1:28">
      <c r="A333" s="9"/>
      <c r="B333" s="9"/>
      <c r="C333" s="9"/>
      <c r="D333" s="11"/>
      <c r="E333" s="16"/>
      <c r="F333" s="13"/>
      <c r="G333" s="13"/>
      <c r="H333" s="9"/>
      <c r="I333" s="9"/>
      <c r="J333" s="9"/>
      <c r="K333" s="13"/>
      <c r="L333" s="9"/>
      <c r="M333" s="9"/>
      <c r="N333" s="9"/>
      <c r="O333" s="9"/>
      <c r="P333" s="9"/>
      <c r="Q333" s="13"/>
      <c r="R333" s="13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 spans="1:28">
      <c r="A334" s="9"/>
      <c r="B334" s="9"/>
      <c r="C334" s="9"/>
      <c r="D334" s="11"/>
      <c r="E334" s="16"/>
      <c r="F334" s="13"/>
      <c r="G334" s="13"/>
      <c r="H334" s="9"/>
      <c r="I334" s="9"/>
      <c r="J334" s="9"/>
      <c r="K334" s="13"/>
      <c r="L334" s="9"/>
      <c r="M334" s="9"/>
      <c r="N334" s="9"/>
      <c r="O334" s="9"/>
      <c r="P334" s="9"/>
      <c r="Q334" s="13"/>
      <c r="R334" s="13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 spans="1:28">
      <c r="A335" s="9"/>
      <c r="B335" s="9"/>
      <c r="C335" s="9"/>
      <c r="D335" s="11"/>
      <c r="E335" s="16"/>
      <c r="F335" s="13"/>
      <c r="G335" s="13"/>
      <c r="H335" s="9"/>
      <c r="I335" s="9"/>
      <c r="J335" s="9"/>
      <c r="K335" s="13"/>
      <c r="L335" s="9"/>
      <c r="M335" s="9"/>
      <c r="N335" s="9"/>
      <c r="O335" s="9"/>
      <c r="P335" s="9"/>
      <c r="Q335" s="13"/>
      <c r="R335" s="13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 spans="1:28">
      <c r="A336" s="9"/>
      <c r="B336" s="9"/>
      <c r="C336" s="9"/>
      <c r="D336" s="11"/>
      <c r="E336" s="16"/>
      <c r="F336" s="13"/>
      <c r="G336" s="13"/>
      <c r="H336" s="9"/>
      <c r="I336" s="9"/>
      <c r="J336" s="9"/>
      <c r="K336" s="13"/>
      <c r="L336" s="9"/>
      <c r="M336" s="9"/>
      <c r="N336" s="9"/>
      <c r="O336" s="9"/>
      <c r="P336" s="9"/>
      <c r="Q336" s="13"/>
      <c r="R336" s="13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 spans="1:28">
      <c r="A337" s="9"/>
      <c r="B337" s="9"/>
      <c r="C337" s="9"/>
      <c r="D337" s="11"/>
      <c r="E337" s="16"/>
      <c r="F337" s="13"/>
      <c r="G337" s="13"/>
      <c r="H337" s="9"/>
      <c r="I337" s="9"/>
      <c r="J337" s="9"/>
      <c r="K337" s="13"/>
      <c r="L337" s="9"/>
      <c r="M337" s="9"/>
      <c r="N337" s="9"/>
      <c r="O337" s="9"/>
      <c r="P337" s="9"/>
      <c r="Q337" s="13"/>
      <c r="R337" s="13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 spans="1:28">
      <c r="A338" s="9"/>
      <c r="B338" s="9"/>
      <c r="C338" s="9"/>
      <c r="D338" s="11"/>
      <c r="E338" s="16"/>
      <c r="F338" s="13"/>
      <c r="G338" s="13"/>
      <c r="H338" s="9"/>
      <c r="I338" s="9"/>
      <c r="J338" s="9"/>
      <c r="K338" s="13"/>
      <c r="L338" s="9"/>
      <c r="M338" s="9"/>
      <c r="N338" s="9"/>
      <c r="O338" s="9"/>
      <c r="P338" s="9"/>
      <c r="Q338" s="13"/>
      <c r="R338" s="13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 spans="1:28">
      <c r="A339" s="9"/>
      <c r="B339" s="9"/>
      <c r="C339" s="9"/>
      <c r="D339" s="11"/>
      <c r="E339" s="16"/>
      <c r="F339" s="13"/>
      <c r="G339" s="13"/>
      <c r="H339" s="9"/>
      <c r="I339" s="9"/>
      <c r="J339" s="9"/>
      <c r="K339" s="13"/>
      <c r="L339" s="9"/>
      <c r="M339" s="9"/>
      <c r="N339" s="9"/>
      <c r="O339" s="9"/>
      <c r="P339" s="9"/>
      <c r="Q339" s="13"/>
      <c r="R339" s="13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 spans="1:28">
      <c r="A340" s="9"/>
      <c r="B340" s="9"/>
      <c r="C340" s="9"/>
      <c r="D340" s="11"/>
      <c r="E340" s="16"/>
      <c r="F340" s="13"/>
      <c r="G340" s="13"/>
      <c r="H340" s="9"/>
      <c r="I340" s="9"/>
      <c r="J340" s="9"/>
      <c r="K340" s="13"/>
      <c r="L340" s="9"/>
      <c r="M340" s="9"/>
      <c r="N340" s="9"/>
      <c r="O340" s="9"/>
      <c r="P340" s="9"/>
      <c r="Q340" s="13"/>
      <c r="R340" s="13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 spans="1:28">
      <c r="A341" s="9"/>
      <c r="B341" s="9"/>
      <c r="C341" s="9"/>
      <c r="D341" s="11"/>
      <c r="E341" s="16"/>
      <c r="F341" s="13"/>
      <c r="G341" s="13"/>
      <c r="H341" s="9"/>
      <c r="I341" s="9"/>
      <c r="J341" s="9"/>
      <c r="K341" s="13"/>
      <c r="L341" s="9"/>
      <c r="M341" s="9"/>
      <c r="N341" s="9"/>
      <c r="O341" s="9"/>
      <c r="P341" s="9"/>
      <c r="Q341" s="13"/>
      <c r="R341" s="13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 spans="1:28">
      <c r="A342" s="9"/>
      <c r="B342" s="9"/>
      <c r="C342" s="9"/>
      <c r="D342" s="11"/>
      <c r="E342" s="16"/>
      <c r="F342" s="13"/>
      <c r="G342" s="13"/>
      <c r="H342" s="9"/>
      <c r="I342" s="9"/>
      <c r="J342" s="9"/>
      <c r="K342" s="13"/>
      <c r="L342" s="9"/>
      <c r="M342" s="9"/>
      <c r="N342" s="9"/>
      <c r="O342" s="9"/>
      <c r="P342" s="9"/>
      <c r="Q342" s="13"/>
      <c r="R342" s="13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 spans="1:28">
      <c r="A343" s="9"/>
      <c r="B343" s="9"/>
      <c r="C343" s="9"/>
      <c r="D343" s="11"/>
      <c r="E343" s="16"/>
      <c r="F343" s="13"/>
      <c r="G343" s="13"/>
      <c r="H343" s="9"/>
      <c r="I343" s="9"/>
      <c r="J343" s="9"/>
      <c r="K343" s="13"/>
      <c r="L343" s="9"/>
      <c r="M343" s="9"/>
      <c r="N343" s="9"/>
      <c r="O343" s="9"/>
      <c r="P343" s="9"/>
      <c r="Q343" s="13"/>
      <c r="R343" s="13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 spans="1:28">
      <c r="A344" s="9"/>
      <c r="B344" s="9"/>
      <c r="C344" s="9"/>
      <c r="D344" s="11"/>
      <c r="E344" s="16"/>
      <c r="F344" s="13"/>
      <c r="G344" s="13"/>
      <c r="H344" s="9"/>
      <c r="I344" s="9"/>
      <c r="J344" s="9"/>
      <c r="K344" s="13"/>
      <c r="L344" s="9"/>
      <c r="M344" s="9"/>
      <c r="N344" s="9"/>
      <c r="O344" s="9"/>
      <c r="P344" s="9"/>
      <c r="Q344" s="13"/>
      <c r="R344" s="13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 spans="1:28">
      <c r="A345" s="9"/>
      <c r="B345" s="9"/>
      <c r="C345" s="9"/>
      <c r="D345" s="11"/>
      <c r="E345" s="16"/>
      <c r="F345" s="13"/>
      <c r="G345" s="13"/>
      <c r="H345" s="9"/>
      <c r="I345" s="9"/>
      <c r="J345" s="9"/>
      <c r="K345" s="13"/>
      <c r="L345" s="9"/>
      <c r="M345" s="9"/>
      <c r="N345" s="9"/>
      <c r="O345" s="9"/>
      <c r="P345" s="9"/>
      <c r="Q345" s="13"/>
      <c r="R345" s="13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 spans="1:28">
      <c r="A346" s="9"/>
      <c r="B346" s="9"/>
      <c r="C346" s="9"/>
      <c r="D346" s="11"/>
      <c r="E346" s="16"/>
      <c r="F346" s="13"/>
      <c r="G346" s="13"/>
      <c r="H346" s="9"/>
      <c r="I346" s="9"/>
      <c r="J346" s="9"/>
      <c r="K346" s="13"/>
      <c r="L346" s="9"/>
      <c r="M346" s="9"/>
      <c r="N346" s="9"/>
      <c r="O346" s="9"/>
      <c r="P346" s="9"/>
      <c r="Q346" s="13"/>
      <c r="R346" s="13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 spans="1:28">
      <c r="A347" s="9"/>
      <c r="B347" s="9"/>
      <c r="C347" s="9"/>
      <c r="D347" s="11"/>
      <c r="E347" s="16"/>
      <c r="F347" s="13"/>
      <c r="G347" s="13"/>
      <c r="H347" s="9"/>
      <c r="I347" s="9"/>
      <c r="J347" s="9"/>
      <c r="K347" s="13"/>
      <c r="L347" s="9"/>
      <c r="M347" s="9"/>
      <c r="N347" s="9"/>
      <c r="O347" s="9"/>
      <c r="P347" s="9"/>
      <c r="Q347" s="13"/>
      <c r="R347" s="13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 spans="1:28">
      <c r="A348" s="9"/>
      <c r="B348" s="9"/>
      <c r="C348" s="9"/>
      <c r="D348" s="11"/>
      <c r="E348" s="16"/>
      <c r="F348" s="13"/>
      <c r="G348" s="13"/>
      <c r="H348" s="9"/>
      <c r="I348" s="9"/>
      <c r="J348" s="9"/>
      <c r="K348" s="13"/>
      <c r="L348" s="9"/>
      <c r="M348" s="9"/>
      <c r="N348" s="9"/>
      <c r="O348" s="9"/>
      <c r="P348" s="9"/>
      <c r="Q348" s="13"/>
      <c r="R348" s="13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 spans="1:28">
      <c r="A349" s="9"/>
      <c r="B349" s="9"/>
      <c r="C349" s="9"/>
      <c r="D349" s="11"/>
      <c r="E349" s="16"/>
      <c r="F349" s="13"/>
      <c r="G349" s="13"/>
      <c r="H349" s="9"/>
      <c r="I349" s="9"/>
      <c r="J349" s="9"/>
      <c r="K349" s="13"/>
      <c r="L349" s="9"/>
      <c r="M349" s="9"/>
      <c r="N349" s="9"/>
      <c r="O349" s="9"/>
      <c r="P349" s="9"/>
      <c r="Q349" s="13"/>
      <c r="R349" s="13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 spans="1:28">
      <c r="A350" s="9"/>
      <c r="B350" s="9"/>
      <c r="C350" s="9"/>
      <c r="D350" s="11"/>
      <c r="E350" s="16"/>
      <c r="F350" s="13"/>
      <c r="G350" s="13"/>
      <c r="H350" s="9"/>
      <c r="I350" s="9"/>
      <c r="J350" s="9"/>
      <c r="K350" s="13"/>
      <c r="L350" s="9"/>
      <c r="M350" s="9"/>
      <c r="N350" s="9"/>
      <c r="O350" s="9"/>
      <c r="P350" s="9"/>
      <c r="Q350" s="13"/>
      <c r="R350" s="13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 spans="1:28">
      <c r="A351" s="9"/>
      <c r="B351" s="9"/>
      <c r="C351" s="9"/>
      <c r="D351" s="11"/>
      <c r="E351" s="16"/>
      <c r="F351" s="13"/>
      <c r="G351" s="13"/>
      <c r="H351" s="9"/>
      <c r="I351" s="9"/>
      <c r="J351" s="9"/>
      <c r="K351" s="13"/>
      <c r="L351" s="9"/>
      <c r="M351" s="9"/>
      <c r="N351" s="9"/>
      <c r="O351" s="9"/>
      <c r="P351" s="9"/>
      <c r="Q351" s="13"/>
      <c r="R351" s="13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 spans="1:28">
      <c r="A352" s="9"/>
      <c r="B352" s="9"/>
      <c r="C352" s="9"/>
      <c r="D352" s="11"/>
      <c r="E352" s="16"/>
      <c r="F352" s="13"/>
      <c r="G352" s="13"/>
      <c r="H352" s="9"/>
      <c r="I352" s="9"/>
      <c r="J352" s="9"/>
      <c r="K352" s="13"/>
      <c r="L352" s="9"/>
      <c r="M352" s="9"/>
      <c r="N352" s="9"/>
      <c r="O352" s="9"/>
      <c r="P352" s="9"/>
      <c r="Q352" s="13"/>
      <c r="R352" s="13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 spans="1:28">
      <c r="A353" s="9"/>
      <c r="B353" s="9"/>
      <c r="C353" s="9"/>
      <c r="D353" s="11"/>
      <c r="E353" s="16"/>
      <c r="F353" s="13"/>
      <c r="G353" s="13"/>
      <c r="H353" s="9"/>
      <c r="I353" s="9"/>
      <c r="J353" s="9"/>
      <c r="K353" s="13"/>
      <c r="L353" s="9"/>
      <c r="M353" s="9"/>
      <c r="N353" s="9"/>
      <c r="O353" s="9"/>
      <c r="P353" s="9"/>
      <c r="Q353" s="13"/>
      <c r="R353" s="13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 spans="1:28">
      <c r="A354" s="9"/>
      <c r="B354" s="9"/>
      <c r="C354" s="9"/>
      <c r="D354" s="11"/>
      <c r="E354" s="16"/>
      <c r="F354" s="13"/>
      <c r="G354" s="13"/>
      <c r="H354" s="9"/>
      <c r="I354" s="9"/>
      <c r="J354" s="9"/>
      <c r="K354" s="13"/>
      <c r="L354" s="9"/>
      <c r="M354" s="9"/>
      <c r="N354" s="9"/>
      <c r="O354" s="9"/>
      <c r="P354" s="9"/>
      <c r="Q354" s="13"/>
      <c r="R354" s="13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 spans="1:28">
      <c r="A355" s="9"/>
      <c r="B355" s="9"/>
      <c r="C355" s="9"/>
      <c r="D355" s="11"/>
      <c r="E355" s="16"/>
      <c r="F355" s="13"/>
      <c r="G355" s="13"/>
      <c r="H355" s="9"/>
      <c r="I355" s="9"/>
      <c r="J355" s="9"/>
      <c r="K355" s="13"/>
      <c r="L355" s="9"/>
      <c r="M355" s="9"/>
      <c r="N355" s="9"/>
      <c r="O355" s="9"/>
      <c r="P355" s="9"/>
      <c r="Q355" s="13"/>
      <c r="R355" s="13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 spans="1:28">
      <c r="A356" s="9"/>
      <c r="B356" s="9"/>
      <c r="C356" s="9"/>
      <c r="D356" s="11"/>
      <c r="E356" s="16"/>
      <c r="F356" s="13"/>
      <c r="G356" s="13"/>
      <c r="H356" s="9"/>
      <c r="I356" s="9"/>
      <c r="J356" s="9"/>
      <c r="K356" s="13"/>
      <c r="L356" s="9"/>
      <c r="M356" s="9"/>
      <c r="N356" s="9"/>
      <c r="O356" s="9"/>
      <c r="P356" s="9"/>
      <c r="Q356" s="13"/>
      <c r="R356" s="13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 spans="1:28">
      <c r="A357" s="9"/>
      <c r="B357" s="9"/>
      <c r="C357" s="9"/>
      <c r="D357" s="11"/>
      <c r="E357" s="16"/>
      <c r="F357" s="13"/>
      <c r="G357" s="13"/>
      <c r="H357" s="9"/>
      <c r="I357" s="9"/>
      <c r="J357" s="9"/>
      <c r="K357" s="13"/>
      <c r="L357" s="9"/>
      <c r="M357" s="9"/>
      <c r="N357" s="9"/>
      <c r="O357" s="9"/>
      <c r="P357" s="9"/>
      <c r="Q357" s="13"/>
      <c r="R357" s="13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 spans="1:28">
      <c r="A358" s="9"/>
      <c r="B358" s="9"/>
      <c r="C358" s="9"/>
      <c r="D358" s="11"/>
      <c r="E358" s="16"/>
      <c r="F358" s="13"/>
      <c r="G358" s="13"/>
      <c r="H358" s="9"/>
      <c r="I358" s="9"/>
      <c r="J358" s="9"/>
      <c r="K358" s="13"/>
      <c r="L358" s="9"/>
      <c r="M358" s="9"/>
      <c r="N358" s="9"/>
      <c r="O358" s="9"/>
      <c r="P358" s="9"/>
      <c r="Q358" s="13"/>
      <c r="R358" s="13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 spans="1:28">
      <c r="A359" s="9"/>
      <c r="B359" s="9"/>
      <c r="C359" s="9"/>
      <c r="D359" s="11"/>
      <c r="E359" s="16"/>
      <c r="F359" s="13"/>
      <c r="G359" s="13"/>
      <c r="H359" s="9"/>
      <c r="I359" s="9"/>
      <c r="J359" s="9"/>
      <c r="K359" s="13"/>
      <c r="L359" s="9"/>
      <c r="M359" s="9"/>
      <c r="N359" s="9"/>
      <c r="O359" s="9"/>
      <c r="P359" s="9"/>
      <c r="Q359" s="13"/>
      <c r="R359" s="13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 spans="1:28">
      <c r="A360" s="9"/>
      <c r="B360" s="9"/>
      <c r="C360" s="9"/>
      <c r="D360" s="11"/>
      <c r="E360" s="16"/>
      <c r="F360" s="13"/>
      <c r="G360" s="13"/>
      <c r="H360" s="9"/>
      <c r="I360" s="9"/>
      <c r="J360" s="9"/>
      <c r="K360" s="13"/>
      <c r="L360" s="9"/>
      <c r="M360" s="9"/>
      <c r="N360" s="9"/>
      <c r="O360" s="9"/>
      <c r="P360" s="9"/>
      <c r="Q360" s="13"/>
      <c r="R360" s="13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 spans="1:28">
      <c r="A361" s="9"/>
      <c r="B361" s="9"/>
      <c r="C361" s="9"/>
      <c r="D361" s="11"/>
      <c r="E361" s="16"/>
      <c r="F361" s="13"/>
      <c r="G361" s="13"/>
      <c r="H361" s="9"/>
      <c r="I361" s="9"/>
      <c r="J361" s="9"/>
      <c r="K361" s="13"/>
      <c r="L361" s="9"/>
      <c r="M361" s="9"/>
      <c r="N361" s="9"/>
      <c r="O361" s="9"/>
      <c r="P361" s="9"/>
      <c r="Q361" s="13"/>
      <c r="R361" s="13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 spans="1:28">
      <c r="A362" s="9"/>
      <c r="B362" s="9"/>
      <c r="C362" s="9"/>
      <c r="D362" s="11"/>
      <c r="E362" s="16"/>
      <c r="F362" s="13"/>
      <c r="G362" s="13"/>
      <c r="H362" s="9"/>
      <c r="I362" s="9"/>
      <c r="J362" s="9"/>
      <c r="K362" s="13"/>
      <c r="L362" s="9"/>
      <c r="M362" s="9"/>
      <c r="N362" s="9"/>
      <c r="O362" s="9"/>
      <c r="P362" s="9"/>
      <c r="Q362" s="13"/>
      <c r="R362" s="13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 spans="1:28">
      <c r="A363" s="9"/>
      <c r="B363" s="9"/>
      <c r="C363" s="9"/>
      <c r="D363" s="11"/>
      <c r="E363" s="16"/>
      <c r="F363" s="13"/>
      <c r="G363" s="13"/>
      <c r="H363" s="9"/>
      <c r="I363" s="9"/>
      <c r="J363" s="9"/>
      <c r="K363" s="13"/>
      <c r="L363" s="9"/>
      <c r="M363" s="9"/>
      <c r="N363" s="9"/>
      <c r="O363" s="9"/>
      <c r="P363" s="9"/>
      <c r="Q363" s="13"/>
      <c r="R363" s="13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 spans="1:28">
      <c r="A364" s="9"/>
      <c r="B364" s="9"/>
      <c r="C364" s="9"/>
      <c r="D364" s="11"/>
      <c r="E364" s="16"/>
      <c r="F364" s="13"/>
      <c r="G364" s="13"/>
      <c r="H364" s="9"/>
      <c r="I364" s="9"/>
      <c r="J364" s="9"/>
      <c r="K364" s="13"/>
      <c r="L364" s="9"/>
      <c r="M364" s="9"/>
      <c r="N364" s="9"/>
      <c r="O364" s="9"/>
      <c r="P364" s="9"/>
      <c r="Q364" s="13"/>
      <c r="R364" s="13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 spans="1:28">
      <c r="A365" s="9"/>
      <c r="B365" s="9"/>
      <c r="C365" s="9"/>
      <c r="D365" s="11"/>
      <c r="E365" s="16"/>
      <c r="F365" s="13"/>
      <c r="G365" s="13"/>
      <c r="H365" s="9"/>
      <c r="I365" s="9"/>
      <c r="J365" s="9"/>
      <c r="K365" s="13"/>
      <c r="L365" s="9"/>
      <c r="M365" s="9"/>
      <c r="N365" s="9"/>
      <c r="O365" s="9"/>
      <c r="P365" s="9"/>
      <c r="Q365" s="13"/>
      <c r="R365" s="13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 spans="1:28">
      <c r="A366" s="9"/>
      <c r="B366" s="9"/>
      <c r="C366" s="9"/>
      <c r="D366" s="11"/>
      <c r="E366" s="16"/>
      <c r="F366" s="13"/>
      <c r="G366" s="13"/>
      <c r="H366" s="9"/>
      <c r="I366" s="9"/>
      <c r="J366" s="9"/>
      <c r="K366" s="13"/>
      <c r="L366" s="9"/>
      <c r="M366" s="9"/>
      <c r="N366" s="9"/>
      <c r="O366" s="9"/>
      <c r="P366" s="9"/>
      <c r="Q366" s="13"/>
      <c r="R366" s="13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 spans="1:28">
      <c r="A367" s="9"/>
      <c r="B367" s="9"/>
      <c r="C367" s="9"/>
      <c r="D367" s="11"/>
      <c r="E367" s="16"/>
      <c r="F367" s="13"/>
      <c r="G367" s="13"/>
      <c r="H367" s="9"/>
      <c r="I367" s="9"/>
      <c r="J367" s="9"/>
      <c r="K367" s="13"/>
      <c r="L367" s="9"/>
      <c r="M367" s="9"/>
      <c r="N367" s="9"/>
      <c r="O367" s="9"/>
      <c r="P367" s="9"/>
      <c r="Q367" s="13"/>
      <c r="R367" s="13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 spans="1:28">
      <c r="A368" s="9"/>
      <c r="B368" s="9"/>
      <c r="C368" s="9"/>
      <c r="D368" s="11"/>
      <c r="E368" s="16"/>
      <c r="F368" s="13"/>
      <c r="G368" s="13"/>
      <c r="H368" s="9"/>
      <c r="I368" s="9"/>
      <c r="J368" s="9"/>
      <c r="K368" s="13"/>
      <c r="L368" s="9"/>
      <c r="M368" s="9"/>
      <c r="N368" s="9"/>
      <c r="O368" s="9"/>
      <c r="P368" s="9"/>
      <c r="Q368" s="13"/>
      <c r="R368" s="13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 spans="1:28">
      <c r="A369" s="9"/>
      <c r="B369" s="9"/>
      <c r="C369" s="9"/>
      <c r="D369" s="11"/>
      <c r="E369" s="16"/>
      <c r="F369" s="13"/>
      <c r="G369" s="13"/>
      <c r="H369" s="9"/>
      <c r="I369" s="9"/>
      <c r="J369" s="9"/>
      <c r="K369" s="13"/>
      <c r="L369" s="9"/>
      <c r="M369" s="9"/>
      <c r="N369" s="9"/>
      <c r="O369" s="9"/>
      <c r="P369" s="9"/>
      <c r="Q369" s="13"/>
      <c r="R369" s="13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 spans="1:28">
      <c r="A370" s="9"/>
      <c r="B370" s="9"/>
      <c r="C370" s="9"/>
      <c r="D370" s="11"/>
      <c r="E370" s="16"/>
      <c r="F370" s="13"/>
      <c r="G370" s="13"/>
      <c r="H370" s="9"/>
      <c r="I370" s="9"/>
      <c r="J370" s="9"/>
      <c r="K370" s="13"/>
      <c r="L370" s="9"/>
      <c r="M370" s="9"/>
      <c r="N370" s="9"/>
      <c r="O370" s="9"/>
      <c r="P370" s="9"/>
      <c r="Q370" s="13"/>
      <c r="R370" s="13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 spans="1:28">
      <c r="A371" s="9"/>
      <c r="B371" s="9"/>
      <c r="C371" s="9"/>
      <c r="D371" s="11"/>
      <c r="E371" s="16"/>
      <c r="F371" s="13"/>
      <c r="G371" s="13"/>
      <c r="H371" s="9"/>
      <c r="I371" s="9"/>
      <c r="J371" s="9"/>
      <c r="K371" s="13"/>
      <c r="L371" s="9"/>
      <c r="M371" s="9"/>
      <c r="N371" s="9"/>
      <c r="O371" s="9"/>
      <c r="P371" s="9"/>
      <c r="Q371" s="13"/>
      <c r="R371" s="13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 spans="1:28">
      <c r="A372" s="9"/>
      <c r="B372" s="9"/>
      <c r="C372" s="9"/>
      <c r="D372" s="11"/>
      <c r="E372" s="16"/>
      <c r="F372" s="13"/>
      <c r="G372" s="13"/>
      <c r="H372" s="9"/>
      <c r="I372" s="9"/>
      <c r="J372" s="9"/>
      <c r="K372" s="13"/>
      <c r="L372" s="9"/>
      <c r="M372" s="9"/>
      <c r="N372" s="9"/>
      <c r="O372" s="9"/>
      <c r="P372" s="9"/>
      <c r="Q372" s="13"/>
      <c r="R372" s="13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 spans="1:28">
      <c r="A373" s="9"/>
      <c r="B373" s="9"/>
      <c r="C373" s="9"/>
      <c r="D373" s="11"/>
      <c r="E373" s="16"/>
      <c r="F373" s="13"/>
      <c r="G373" s="13"/>
      <c r="H373" s="9"/>
      <c r="I373" s="9"/>
      <c r="J373" s="9"/>
      <c r="K373" s="13"/>
      <c r="L373" s="9"/>
      <c r="M373" s="9"/>
      <c r="N373" s="9"/>
      <c r="O373" s="9"/>
      <c r="P373" s="9"/>
      <c r="Q373" s="13"/>
      <c r="R373" s="13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 spans="1:28">
      <c r="A374" s="9"/>
      <c r="B374" s="9"/>
      <c r="C374" s="9"/>
      <c r="D374" s="11"/>
      <c r="E374" s="16"/>
      <c r="F374" s="13"/>
      <c r="G374" s="13"/>
      <c r="H374" s="9"/>
      <c r="I374" s="9"/>
      <c r="J374" s="9"/>
      <c r="K374" s="13"/>
      <c r="L374" s="9"/>
      <c r="M374" s="9"/>
      <c r="N374" s="9"/>
      <c r="O374" s="9"/>
      <c r="P374" s="9"/>
      <c r="Q374" s="13"/>
      <c r="R374" s="13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 spans="1:28">
      <c r="A375" s="9"/>
      <c r="B375" s="9"/>
      <c r="C375" s="9"/>
      <c r="D375" s="11"/>
      <c r="E375" s="16"/>
      <c r="F375" s="13"/>
      <c r="G375" s="13"/>
      <c r="H375" s="9"/>
      <c r="I375" s="9"/>
      <c r="J375" s="9"/>
      <c r="K375" s="13"/>
      <c r="L375" s="9"/>
      <c r="M375" s="9"/>
      <c r="N375" s="9"/>
      <c r="O375" s="9"/>
      <c r="P375" s="9"/>
      <c r="Q375" s="13"/>
      <c r="R375" s="13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 spans="1:28">
      <c r="A376" s="9"/>
      <c r="B376" s="9"/>
      <c r="C376" s="9"/>
      <c r="D376" s="11"/>
      <c r="E376" s="16"/>
      <c r="F376" s="13"/>
      <c r="G376" s="13"/>
      <c r="H376" s="9"/>
      <c r="I376" s="9"/>
      <c r="J376" s="9"/>
      <c r="K376" s="13"/>
      <c r="L376" s="9"/>
      <c r="M376" s="9"/>
      <c r="N376" s="9"/>
      <c r="O376" s="9"/>
      <c r="P376" s="9"/>
      <c r="Q376" s="13"/>
      <c r="R376" s="13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 spans="1:28">
      <c r="A377" s="9"/>
      <c r="B377" s="9"/>
      <c r="C377" s="9"/>
      <c r="D377" s="11"/>
      <c r="E377" s="16"/>
      <c r="F377" s="13"/>
      <c r="G377" s="13"/>
      <c r="H377" s="9"/>
      <c r="I377" s="9"/>
      <c r="J377" s="9"/>
      <c r="K377" s="13"/>
      <c r="L377" s="9"/>
      <c r="M377" s="9"/>
      <c r="N377" s="9"/>
      <c r="O377" s="9"/>
      <c r="P377" s="9"/>
      <c r="Q377" s="13"/>
      <c r="R377" s="13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 spans="1:28">
      <c r="A378" s="9"/>
      <c r="B378" s="9"/>
      <c r="C378" s="9"/>
      <c r="D378" s="11"/>
      <c r="E378" s="16"/>
      <c r="F378" s="13"/>
      <c r="G378" s="13"/>
      <c r="H378" s="9"/>
      <c r="I378" s="9"/>
      <c r="J378" s="9"/>
      <c r="K378" s="13"/>
      <c r="L378" s="9"/>
      <c r="M378" s="9"/>
      <c r="N378" s="9"/>
      <c r="O378" s="9"/>
      <c r="P378" s="9"/>
      <c r="Q378" s="13"/>
      <c r="R378" s="13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 spans="1:28">
      <c r="A379" s="9"/>
      <c r="B379" s="9"/>
      <c r="C379" s="9"/>
      <c r="D379" s="11"/>
      <c r="E379" s="16"/>
      <c r="F379" s="13"/>
      <c r="G379" s="13"/>
      <c r="H379" s="9"/>
      <c r="I379" s="9"/>
      <c r="J379" s="9"/>
      <c r="K379" s="13"/>
      <c r="L379" s="9"/>
      <c r="M379" s="9"/>
      <c r="N379" s="9"/>
      <c r="O379" s="9"/>
      <c r="P379" s="9"/>
      <c r="Q379" s="13"/>
      <c r="R379" s="13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 spans="1:28">
      <c r="A380" s="9"/>
      <c r="B380" s="9"/>
      <c r="C380" s="9"/>
      <c r="D380" s="11"/>
      <c r="E380" s="16"/>
      <c r="F380" s="13"/>
      <c r="G380" s="13"/>
      <c r="H380" s="9"/>
      <c r="I380" s="9"/>
      <c r="J380" s="9"/>
      <c r="K380" s="13"/>
      <c r="L380" s="9"/>
      <c r="M380" s="9"/>
      <c r="N380" s="9"/>
      <c r="O380" s="9"/>
      <c r="P380" s="9"/>
      <c r="Q380" s="13"/>
      <c r="R380" s="13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 spans="1:28">
      <c r="A381" s="9"/>
      <c r="B381" s="9"/>
      <c r="C381" s="9"/>
      <c r="D381" s="11"/>
      <c r="E381" s="16"/>
      <c r="F381" s="13"/>
      <c r="G381" s="13"/>
      <c r="H381" s="9"/>
      <c r="I381" s="9"/>
      <c r="J381" s="9"/>
      <c r="K381" s="13"/>
      <c r="L381" s="9"/>
      <c r="M381" s="9"/>
      <c r="N381" s="9"/>
      <c r="O381" s="9"/>
      <c r="P381" s="9"/>
      <c r="Q381" s="13"/>
      <c r="R381" s="13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 spans="1:28">
      <c r="A382" s="9"/>
      <c r="B382" s="9"/>
      <c r="C382" s="9"/>
      <c r="D382" s="11"/>
      <c r="E382" s="16"/>
      <c r="F382" s="13"/>
      <c r="G382" s="13"/>
      <c r="H382" s="9"/>
      <c r="I382" s="9"/>
      <c r="J382" s="9"/>
      <c r="K382" s="13"/>
      <c r="L382" s="9"/>
      <c r="M382" s="9"/>
      <c r="N382" s="9"/>
      <c r="O382" s="9"/>
      <c r="P382" s="9"/>
      <c r="Q382" s="13"/>
      <c r="R382" s="13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 spans="1:28">
      <c r="A383" s="9"/>
      <c r="B383" s="9"/>
      <c r="C383" s="9"/>
      <c r="D383" s="11"/>
      <c r="E383" s="16"/>
      <c r="F383" s="13"/>
      <c r="G383" s="13"/>
      <c r="H383" s="9"/>
      <c r="I383" s="9"/>
      <c r="J383" s="9"/>
      <c r="K383" s="13"/>
      <c r="L383" s="9"/>
      <c r="M383" s="9"/>
      <c r="N383" s="9"/>
      <c r="O383" s="9"/>
      <c r="P383" s="9"/>
      <c r="Q383" s="13"/>
      <c r="R383" s="13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 spans="1:28">
      <c r="A384" s="9"/>
      <c r="B384" s="9"/>
      <c r="C384" s="9"/>
      <c r="D384" s="11"/>
      <c r="E384" s="16"/>
      <c r="F384" s="13"/>
      <c r="G384" s="13"/>
      <c r="H384" s="9"/>
      <c r="I384" s="9"/>
      <c r="J384" s="9"/>
      <c r="K384" s="13"/>
      <c r="L384" s="9"/>
      <c r="M384" s="9"/>
      <c r="N384" s="9"/>
      <c r="O384" s="9"/>
      <c r="P384" s="9"/>
      <c r="Q384" s="13"/>
      <c r="R384" s="13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 spans="1:28">
      <c r="A385" s="9"/>
      <c r="B385" s="9"/>
      <c r="C385" s="9"/>
      <c r="D385" s="11"/>
      <c r="E385" s="16"/>
      <c r="F385" s="13"/>
      <c r="G385" s="13"/>
      <c r="H385" s="9"/>
      <c r="I385" s="9"/>
      <c r="J385" s="9"/>
      <c r="K385" s="13"/>
      <c r="L385" s="9"/>
      <c r="M385" s="9"/>
      <c r="N385" s="9"/>
      <c r="O385" s="9"/>
      <c r="P385" s="9"/>
      <c r="Q385" s="13"/>
      <c r="R385" s="13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 spans="1:28">
      <c r="A386" s="9"/>
      <c r="B386" s="9"/>
      <c r="C386" s="9"/>
      <c r="D386" s="11"/>
      <c r="E386" s="16"/>
      <c r="F386" s="13"/>
      <c r="G386" s="13"/>
      <c r="H386" s="9"/>
      <c r="I386" s="9"/>
      <c r="J386" s="9"/>
      <c r="K386" s="13"/>
      <c r="L386" s="9"/>
      <c r="M386" s="9"/>
      <c r="N386" s="9"/>
      <c r="O386" s="9"/>
      <c r="P386" s="9"/>
      <c r="Q386" s="13"/>
      <c r="R386" s="13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 spans="1:28">
      <c r="A387" s="9"/>
      <c r="B387" s="9"/>
      <c r="C387" s="9"/>
      <c r="D387" s="11"/>
      <c r="E387" s="16"/>
      <c r="F387" s="13"/>
      <c r="G387" s="13"/>
      <c r="H387" s="9"/>
      <c r="I387" s="9"/>
      <c r="J387" s="9"/>
      <c r="K387" s="13"/>
      <c r="L387" s="9"/>
      <c r="M387" s="9"/>
      <c r="N387" s="9"/>
      <c r="O387" s="9"/>
      <c r="P387" s="9"/>
      <c r="Q387" s="13"/>
      <c r="R387" s="13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 spans="1:28">
      <c r="A388" s="9"/>
      <c r="B388" s="9"/>
      <c r="C388" s="9"/>
      <c r="D388" s="11"/>
      <c r="E388" s="16"/>
      <c r="F388" s="13"/>
      <c r="G388" s="13"/>
      <c r="H388" s="9"/>
      <c r="I388" s="9"/>
      <c r="J388" s="9"/>
      <c r="K388" s="13"/>
      <c r="L388" s="9"/>
      <c r="M388" s="9"/>
      <c r="N388" s="9"/>
      <c r="O388" s="9"/>
      <c r="P388" s="9"/>
      <c r="Q388" s="13"/>
      <c r="R388" s="13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 spans="1:28">
      <c r="A389" s="9"/>
      <c r="B389" s="9"/>
      <c r="C389" s="9"/>
      <c r="D389" s="11"/>
      <c r="E389" s="16"/>
      <c r="F389" s="13"/>
      <c r="G389" s="13"/>
      <c r="H389" s="9"/>
      <c r="I389" s="9"/>
      <c r="J389" s="9"/>
      <c r="K389" s="13"/>
      <c r="L389" s="9"/>
      <c r="M389" s="9"/>
      <c r="N389" s="9"/>
      <c r="O389" s="9"/>
      <c r="P389" s="9"/>
      <c r="Q389" s="13"/>
      <c r="R389" s="13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 spans="1:28">
      <c r="A390" s="9"/>
      <c r="B390" s="9"/>
      <c r="C390" s="9"/>
      <c r="D390" s="11"/>
      <c r="E390" s="16"/>
      <c r="F390" s="13"/>
      <c r="G390" s="13"/>
      <c r="H390" s="9"/>
      <c r="I390" s="9"/>
      <c r="J390" s="9"/>
      <c r="K390" s="13"/>
      <c r="L390" s="9"/>
      <c r="M390" s="9"/>
      <c r="N390" s="9"/>
      <c r="O390" s="9"/>
      <c r="P390" s="9"/>
      <c r="Q390" s="13"/>
      <c r="R390" s="13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 spans="1:28">
      <c r="A391" s="9"/>
      <c r="B391" s="9"/>
      <c r="C391" s="9"/>
      <c r="D391" s="11"/>
      <c r="E391" s="16"/>
      <c r="F391" s="13"/>
      <c r="G391" s="13"/>
      <c r="H391" s="9"/>
      <c r="I391" s="9"/>
      <c r="J391" s="9"/>
      <c r="K391" s="13"/>
      <c r="L391" s="9"/>
      <c r="M391" s="9"/>
      <c r="N391" s="9"/>
      <c r="O391" s="9"/>
      <c r="P391" s="9"/>
      <c r="Q391" s="13"/>
      <c r="R391" s="13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 spans="1:28">
      <c r="A392" s="9"/>
      <c r="B392" s="9"/>
      <c r="C392" s="9"/>
      <c r="D392" s="11"/>
      <c r="E392" s="16"/>
      <c r="F392" s="13"/>
      <c r="G392" s="13"/>
      <c r="H392" s="9"/>
      <c r="I392" s="9"/>
      <c r="J392" s="9"/>
      <c r="K392" s="13"/>
      <c r="L392" s="9"/>
      <c r="M392" s="9"/>
      <c r="N392" s="9"/>
      <c r="O392" s="9"/>
      <c r="P392" s="9"/>
      <c r="Q392" s="13"/>
      <c r="R392" s="13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 spans="1:28">
      <c r="A393" s="9"/>
      <c r="B393" s="9"/>
      <c r="C393" s="9"/>
      <c r="D393" s="11"/>
      <c r="E393" s="16"/>
      <c r="F393" s="13"/>
      <c r="G393" s="13"/>
      <c r="H393" s="9"/>
      <c r="I393" s="9"/>
      <c r="J393" s="9"/>
      <c r="K393" s="13"/>
      <c r="L393" s="9"/>
      <c r="M393" s="9"/>
      <c r="N393" s="9"/>
      <c r="O393" s="9"/>
      <c r="P393" s="9"/>
      <c r="Q393" s="13"/>
      <c r="R393" s="13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 spans="1:28">
      <c r="A394" s="9"/>
      <c r="B394" s="9"/>
      <c r="C394" s="9"/>
      <c r="D394" s="11"/>
      <c r="E394" s="16"/>
      <c r="F394" s="13"/>
      <c r="G394" s="13"/>
      <c r="H394" s="9"/>
      <c r="I394" s="9"/>
      <c r="J394" s="9"/>
      <c r="K394" s="13"/>
      <c r="L394" s="9"/>
      <c r="M394" s="9"/>
      <c r="N394" s="9"/>
      <c r="O394" s="9"/>
      <c r="P394" s="9"/>
      <c r="Q394" s="13"/>
      <c r="R394" s="13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 spans="1:28">
      <c r="A395" s="9"/>
      <c r="B395" s="9"/>
      <c r="C395" s="9"/>
      <c r="D395" s="11"/>
      <c r="E395" s="16"/>
      <c r="F395" s="13"/>
      <c r="G395" s="13"/>
      <c r="H395" s="9"/>
      <c r="I395" s="9"/>
      <c r="J395" s="9"/>
      <c r="K395" s="13"/>
      <c r="L395" s="9"/>
      <c r="M395" s="9"/>
      <c r="N395" s="9"/>
      <c r="O395" s="9"/>
      <c r="P395" s="9"/>
      <c r="Q395" s="13"/>
      <c r="R395" s="13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 spans="1:28">
      <c r="A396" s="9"/>
      <c r="B396" s="9"/>
      <c r="C396" s="9"/>
      <c r="D396" s="11"/>
      <c r="E396" s="16"/>
      <c r="F396" s="13"/>
      <c r="G396" s="13"/>
      <c r="H396" s="9"/>
      <c r="I396" s="9"/>
      <c r="J396" s="9"/>
      <c r="K396" s="13"/>
      <c r="L396" s="9"/>
      <c r="M396" s="9"/>
      <c r="N396" s="9"/>
      <c r="O396" s="9"/>
      <c r="P396" s="9"/>
      <c r="Q396" s="13"/>
      <c r="R396" s="13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 spans="1:28">
      <c r="A397" s="9"/>
      <c r="B397" s="9"/>
      <c r="C397" s="9"/>
      <c r="D397" s="11"/>
      <c r="E397" s="16"/>
      <c r="F397" s="13"/>
      <c r="G397" s="13"/>
      <c r="H397" s="9"/>
      <c r="I397" s="9"/>
      <c r="J397" s="9"/>
      <c r="K397" s="13"/>
      <c r="L397" s="9"/>
      <c r="M397" s="9"/>
      <c r="N397" s="9"/>
      <c r="O397" s="9"/>
      <c r="P397" s="9"/>
      <c r="Q397" s="13"/>
      <c r="R397" s="13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 spans="1:28">
      <c r="A398" s="9"/>
      <c r="B398" s="9"/>
      <c r="C398" s="9"/>
      <c r="D398" s="11"/>
      <c r="E398" s="16"/>
      <c r="F398" s="13"/>
      <c r="G398" s="13"/>
      <c r="H398" s="9"/>
      <c r="I398" s="9"/>
      <c r="J398" s="9"/>
      <c r="K398" s="13"/>
      <c r="L398" s="9"/>
      <c r="M398" s="9"/>
      <c r="N398" s="9"/>
      <c r="O398" s="9"/>
      <c r="P398" s="9"/>
      <c r="Q398" s="13"/>
      <c r="R398" s="13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 spans="1:28">
      <c r="A399" s="9"/>
      <c r="B399" s="9"/>
      <c r="C399" s="9"/>
      <c r="D399" s="11"/>
      <c r="E399" s="16"/>
      <c r="F399" s="13"/>
      <c r="G399" s="13"/>
      <c r="H399" s="9"/>
      <c r="I399" s="9"/>
      <c r="J399" s="9"/>
      <c r="K399" s="13"/>
      <c r="L399" s="9"/>
      <c r="M399" s="9"/>
      <c r="N399" s="9"/>
      <c r="O399" s="9"/>
      <c r="P399" s="9"/>
      <c r="Q399" s="13"/>
      <c r="R399" s="13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 spans="1:28">
      <c r="A400" s="9"/>
      <c r="B400" s="9"/>
      <c r="C400" s="9"/>
      <c r="D400" s="11"/>
      <c r="E400" s="16"/>
      <c r="F400" s="13"/>
      <c r="G400" s="13"/>
      <c r="H400" s="9"/>
      <c r="I400" s="9"/>
      <c r="J400" s="9"/>
      <c r="K400" s="13"/>
      <c r="L400" s="9"/>
      <c r="M400" s="9"/>
      <c r="N400" s="9"/>
      <c r="O400" s="9"/>
      <c r="P400" s="9"/>
      <c r="Q400" s="13"/>
      <c r="R400" s="13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 spans="1:28">
      <c r="A401" s="9"/>
      <c r="B401" s="9"/>
      <c r="C401" s="9"/>
      <c r="D401" s="11"/>
      <c r="E401" s="16"/>
      <c r="F401" s="13"/>
      <c r="G401" s="13"/>
      <c r="H401" s="9"/>
      <c r="I401" s="9"/>
      <c r="J401" s="9"/>
      <c r="K401" s="13"/>
      <c r="L401" s="9"/>
      <c r="M401" s="9"/>
      <c r="N401" s="9"/>
      <c r="O401" s="9"/>
      <c r="P401" s="9"/>
      <c r="Q401" s="13"/>
      <c r="R401" s="13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 spans="1:28">
      <c r="A402" s="9"/>
      <c r="B402" s="9"/>
      <c r="C402" s="9"/>
      <c r="D402" s="11"/>
      <c r="E402" s="16"/>
      <c r="F402" s="13"/>
      <c r="G402" s="13"/>
      <c r="H402" s="9"/>
      <c r="I402" s="9"/>
      <c r="J402" s="9"/>
      <c r="K402" s="13"/>
      <c r="L402" s="9"/>
      <c r="M402" s="9"/>
      <c r="N402" s="9"/>
      <c r="O402" s="9"/>
      <c r="P402" s="9"/>
      <c r="Q402" s="13"/>
      <c r="R402" s="13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 spans="1:28">
      <c r="A403" s="9"/>
      <c r="B403" s="9"/>
      <c r="C403" s="9"/>
      <c r="D403" s="11"/>
      <c r="E403" s="16"/>
      <c r="F403" s="13"/>
      <c r="G403" s="13"/>
      <c r="H403" s="9"/>
      <c r="I403" s="9"/>
      <c r="J403" s="9"/>
      <c r="K403" s="13"/>
      <c r="L403" s="9"/>
      <c r="M403" s="9"/>
      <c r="N403" s="9"/>
      <c r="O403" s="9"/>
      <c r="P403" s="9"/>
      <c r="Q403" s="13"/>
      <c r="R403" s="13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 spans="1:28">
      <c r="A404" s="9"/>
      <c r="B404" s="9"/>
      <c r="C404" s="9"/>
      <c r="D404" s="11"/>
      <c r="E404" s="16"/>
      <c r="F404" s="13"/>
      <c r="G404" s="13"/>
      <c r="H404" s="9"/>
      <c r="I404" s="9"/>
      <c r="J404" s="9"/>
      <c r="K404" s="13"/>
      <c r="L404" s="9"/>
      <c r="M404" s="9"/>
      <c r="N404" s="9"/>
      <c r="O404" s="9"/>
      <c r="P404" s="9"/>
      <c r="Q404" s="13"/>
      <c r="R404" s="13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 spans="1:28">
      <c r="A405" s="9"/>
      <c r="B405" s="9"/>
      <c r="C405" s="9"/>
      <c r="D405" s="11"/>
      <c r="E405" s="16"/>
      <c r="F405" s="13"/>
      <c r="G405" s="13"/>
      <c r="H405" s="9"/>
      <c r="I405" s="9"/>
      <c r="J405" s="9"/>
      <c r="K405" s="13"/>
      <c r="L405" s="9"/>
      <c r="M405" s="9"/>
      <c r="N405" s="9"/>
      <c r="O405" s="9"/>
      <c r="P405" s="9"/>
      <c r="Q405" s="13"/>
      <c r="R405" s="13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 spans="1:28">
      <c r="A406" s="9"/>
      <c r="B406" s="9"/>
      <c r="C406" s="9"/>
      <c r="D406" s="11"/>
      <c r="E406" s="16"/>
      <c r="F406" s="13"/>
      <c r="G406" s="13"/>
      <c r="H406" s="9"/>
      <c r="I406" s="9"/>
      <c r="J406" s="9"/>
      <c r="K406" s="13"/>
      <c r="L406" s="9"/>
      <c r="M406" s="9"/>
      <c r="N406" s="9"/>
      <c r="O406" s="9"/>
      <c r="P406" s="9"/>
      <c r="Q406" s="13"/>
      <c r="R406" s="13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 spans="1:28">
      <c r="A407" s="9"/>
      <c r="B407" s="9"/>
      <c r="C407" s="9"/>
      <c r="D407" s="11"/>
      <c r="E407" s="16"/>
      <c r="F407" s="13"/>
      <c r="G407" s="13"/>
      <c r="H407" s="9"/>
      <c r="I407" s="9"/>
      <c r="J407" s="9"/>
      <c r="K407" s="13"/>
      <c r="L407" s="9"/>
      <c r="M407" s="9"/>
      <c r="N407" s="9"/>
      <c r="O407" s="9"/>
      <c r="P407" s="9"/>
      <c r="Q407" s="13"/>
      <c r="R407" s="13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 spans="1:28">
      <c r="A408" s="9"/>
      <c r="B408" s="9"/>
      <c r="C408" s="9"/>
      <c r="D408" s="11"/>
      <c r="E408" s="16"/>
      <c r="F408" s="13"/>
      <c r="G408" s="13"/>
      <c r="H408" s="9"/>
      <c r="I408" s="9"/>
      <c r="J408" s="9"/>
      <c r="K408" s="13"/>
      <c r="L408" s="9"/>
      <c r="M408" s="9"/>
      <c r="N408" s="9"/>
      <c r="O408" s="9"/>
      <c r="P408" s="9"/>
      <c r="Q408" s="13"/>
      <c r="R408" s="13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 spans="1:28">
      <c r="A409" s="9"/>
      <c r="B409" s="9"/>
      <c r="C409" s="9"/>
      <c r="D409" s="11"/>
      <c r="E409" s="16"/>
      <c r="F409" s="13"/>
      <c r="G409" s="13"/>
      <c r="H409" s="9"/>
      <c r="I409" s="9"/>
      <c r="J409" s="9"/>
      <c r="K409" s="13"/>
      <c r="L409" s="9"/>
      <c r="M409" s="9"/>
      <c r="N409" s="9"/>
      <c r="O409" s="9"/>
      <c r="P409" s="9"/>
      <c r="Q409" s="13"/>
      <c r="R409" s="13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 spans="1:28">
      <c r="A410" s="9"/>
      <c r="B410" s="9"/>
      <c r="C410" s="9"/>
      <c r="D410" s="11"/>
      <c r="E410" s="16"/>
      <c r="F410" s="13"/>
      <c r="G410" s="13"/>
      <c r="H410" s="9"/>
      <c r="I410" s="9"/>
      <c r="J410" s="9"/>
      <c r="K410" s="13"/>
      <c r="L410" s="9"/>
      <c r="M410" s="9"/>
      <c r="N410" s="9"/>
      <c r="O410" s="9"/>
      <c r="P410" s="9"/>
      <c r="Q410" s="13"/>
      <c r="R410" s="13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 spans="1:28">
      <c r="A411" s="9"/>
      <c r="B411" s="9"/>
      <c r="C411" s="9"/>
      <c r="D411" s="11"/>
      <c r="E411" s="16"/>
      <c r="F411" s="13"/>
      <c r="G411" s="13"/>
      <c r="H411" s="9"/>
      <c r="I411" s="9"/>
      <c r="J411" s="9"/>
      <c r="K411" s="13"/>
      <c r="L411" s="9"/>
      <c r="M411" s="9"/>
      <c r="N411" s="9"/>
      <c r="O411" s="9"/>
      <c r="P411" s="9"/>
      <c r="Q411" s="13"/>
      <c r="R411" s="13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 spans="1:28">
      <c r="A412" s="9"/>
      <c r="B412" s="9"/>
      <c r="C412" s="9"/>
      <c r="D412" s="11"/>
      <c r="E412" s="16"/>
      <c r="F412" s="13"/>
      <c r="G412" s="13"/>
      <c r="H412" s="9"/>
      <c r="I412" s="9"/>
      <c r="J412" s="9"/>
      <c r="K412" s="13"/>
      <c r="L412" s="9"/>
      <c r="M412" s="9"/>
      <c r="N412" s="9"/>
      <c r="O412" s="9"/>
      <c r="P412" s="9"/>
      <c r="Q412" s="13"/>
      <c r="R412" s="13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 spans="1:28">
      <c r="A413" s="9"/>
      <c r="B413" s="9"/>
      <c r="C413" s="9"/>
      <c r="D413" s="11"/>
      <c r="E413" s="16"/>
      <c r="F413" s="13"/>
      <c r="G413" s="13"/>
      <c r="H413" s="9"/>
      <c r="I413" s="9"/>
      <c r="J413" s="9"/>
      <c r="K413" s="13"/>
      <c r="L413" s="9"/>
      <c r="M413" s="9"/>
      <c r="N413" s="9"/>
      <c r="O413" s="9"/>
      <c r="P413" s="9"/>
      <c r="Q413" s="13"/>
      <c r="R413" s="13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 spans="1:28">
      <c r="A414" s="9"/>
      <c r="B414" s="9"/>
      <c r="C414" s="9"/>
      <c r="D414" s="11"/>
      <c r="E414" s="16"/>
      <c r="F414" s="13"/>
      <c r="G414" s="13"/>
      <c r="H414" s="9"/>
      <c r="I414" s="9"/>
      <c r="J414" s="9"/>
      <c r="K414" s="13"/>
      <c r="L414" s="9"/>
      <c r="M414" s="9"/>
      <c r="N414" s="9"/>
      <c r="O414" s="9"/>
      <c r="P414" s="9"/>
      <c r="Q414" s="13"/>
      <c r="R414" s="13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 spans="1:28">
      <c r="A415" s="9"/>
      <c r="B415" s="9"/>
      <c r="C415" s="9"/>
      <c r="D415" s="11"/>
      <c r="E415" s="16"/>
      <c r="F415" s="13"/>
      <c r="G415" s="13"/>
      <c r="H415" s="9"/>
      <c r="I415" s="9"/>
      <c r="J415" s="9"/>
      <c r="K415" s="13"/>
      <c r="L415" s="9"/>
      <c r="M415" s="9"/>
      <c r="N415" s="9"/>
      <c r="O415" s="9"/>
      <c r="P415" s="9"/>
      <c r="Q415" s="13"/>
      <c r="R415" s="13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 spans="1:28">
      <c r="A416" s="9"/>
      <c r="B416" s="9"/>
      <c r="C416" s="9"/>
      <c r="D416" s="11"/>
      <c r="E416" s="16"/>
      <c r="F416" s="13"/>
      <c r="G416" s="13"/>
      <c r="H416" s="9"/>
      <c r="I416" s="9"/>
      <c r="J416" s="9"/>
      <c r="K416" s="13"/>
      <c r="L416" s="9"/>
      <c r="M416" s="9"/>
      <c r="N416" s="9"/>
      <c r="O416" s="9"/>
      <c r="P416" s="9"/>
      <c r="Q416" s="13"/>
      <c r="R416" s="13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 spans="1:28">
      <c r="A417" s="9"/>
      <c r="B417" s="9"/>
      <c r="C417" s="9"/>
      <c r="D417" s="11"/>
      <c r="E417" s="16"/>
      <c r="F417" s="13"/>
      <c r="G417" s="13"/>
      <c r="H417" s="9"/>
      <c r="I417" s="9"/>
      <c r="J417" s="9"/>
      <c r="K417" s="13"/>
      <c r="L417" s="9"/>
      <c r="M417" s="9"/>
      <c r="N417" s="9"/>
      <c r="O417" s="9"/>
      <c r="P417" s="9"/>
      <c r="Q417" s="13"/>
      <c r="R417" s="13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 spans="1:28">
      <c r="A418" s="9"/>
      <c r="B418" s="9"/>
      <c r="C418" s="9"/>
      <c r="D418" s="11"/>
      <c r="E418" s="16"/>
      <c r="F418" s="13"/>
      <c r="G418" s="13"/>
      <c r="H418" s="9"/>
      <c r="I418" s="9"/>
      <c r="J418" s="9"/>
      <c r="K418" s="13"/>
      <c r="L418" s="9"/>
      <c r="M418" s="9"/>
      <c r="N418" s="9"/>
      <c r="O418" s="9"/>
      <c r="P418" s="9"/>
      <c r="Q418" s="13"/>
      <c r="R418" s="13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 spans="1:28">
      <c r="A419" s="9"/>
      <c r="B419" s="9"/>
      <c r="C419" s="9"/>
      <c r="D419" s="11"/>
      <c r="E419" s="16"/>
      <c r="F419" s="13"/>
      <c r="G419" s="13"/>
      <c r="H419" s="9"/>
      <c r="I419" s="9"/>
      <c r="J419" s="9"/>
      <c r="K419" s="13"/>
      <c r="L419" s="9"/>
      <c r="M419" s="9"/>
      <c r="N419" s="9"/>
      <c r="O419" s="9"/>
      <c r="P419" s="9"/>
      <c r="Q419" s="13"/>
      <c r="R419" s="13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 spans="1:28">
      <c r="A420" s="9"/>
      <c r="B420" s="9"/>
      <c r="C420" s="9"/>
      <c r="D420" s="11"/>
      <c r="E420" s="16"/>
      <c r="F420" s="13"/>
      <c r="G420" s="13"/>
      <c r="H420" s="9"/>
      <c r="I420" s="9"/>
      <c r="J420" s="9"/>
      <c r="K420" s="13"/>
      <c r="L420" s="9"/>
      <c r="M420" s="9"/>
      <c r="N420" s="9"/>
      <c r="O420" s="9"/>
      <c r="P420" s="9"/>
      <c r="Q420" s="13"/>
      <c r="R420" s="13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 spans="1:28">
      <c r="A421" s="9"/>
      <c r="B421" s="9"/>
      <c r="C421" s="9"/>
      <c r="D421" s="11"/>
      <c r="E421" s="16"/>
      <c r="F421" s="13"/>
      <c r="G421" s="13"/>
      <c r="H421" s="9"/>
      <c r="I421" s="9"/>
      <c r="J421" s="9"/>
      <c r="K421" s="13"/>
      <c r="L421" s="9"/>
      <c r="M421" s="9"/>
      <c r="N421" s="9"/>
      <c r="O421" s="9"/>
      <c r="P421" s="9"/>
      <c r="Q421" s="13"/>
      <c r="R421" s="13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 spans="1:28">
      <c r="A422" s="9"/>
      <c r="B422" s="9"/>
      <c r="C422" s="9"/>
      <c r="D422" s="11"/>
      <c r="E422" s="16"/>
      <c r="F422" s="13"/>
      <c r="G422" s="13"/>
      <c r="H422" s="9"/>
      <c r="I422" s="9"/>
      <c r="J422" s="9"/>
      <c r="K422" s="13"/>
      <c r="L422" s="9"/>
      <c r="M422" s="9"/>
      <c r="N422" s="9"/>
      <c r="O422" s="9"/>
      <c r="P422" s="9"/>
      <c r="Q422" s="13"/>
      <c r="R422" s="13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 spans="1:28">
      <c r="A423" s="9"/>
      <c r="B423" s="9"/>
      <c r="C423" s="9"/>
      <c r="D423" s="11"/>
      <c r="E423" s="16"/>
      <c r="F423" s="13"/>
      <c r="G423" s="13"/>
      <c r="H423" s="9"/>
      <c r="I423" s="9"/>
      <c r="J423" s="9"/>
      <c r="K423" s="13"/>
      <c r="L423" s="9"/>
      <c r="M423" s="9"/>
      <c r="N423" s="9"/>
      <c r="O423" s="9"/>
      <c r="P423" s="9"/>
      <c r="Q423" s="13"/>
      <c r="R423" s="13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 spans="1:28">
      <c r="A424" s="9"/>
      <c r="B424" s="9"/>
      <c r="C424" s="9"/>
      <c r="D424" s="11"/>
      <c r="E424" s="16"/>
      <c r="F424" s="13"/>
      <c r="G424" s="13"/>
      <c r="H424" s="9"/>
      <c r="I424" s="9"/>
      <c r="J424" s="9"/>
      <c r="K424" s="13"/>
      <c r="L424" s="9"/>
      <c r="M424" s="9"/>
      <c r="N424" s="9"/>
      <c r="O424" s="9"/>
      <c r="P424" s="9"/>
      <c r="Q424" s="13"/>
      <c r="R424" s="13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 spans="1:28">
      <c r="A425" s="9"/>
      <c r="B425" s="9"/>
      <c r="C425" s="9"/>
      <c r="D425" s="11"/>
      <c r="E425" s="16"/>
      <c r="F425" s="13"/>
      <c r="G425" s="13"/>
      <c r="H425" s="9"/>
      <c r="I425" s="9"/>
      <c r="J425" s="9"/>
      <c r="K425" s="13"/>
      <c r="L425" s="9"/>
      <c r="M425" s="9"/>
      <c r="N425" s="9"/>
      <c r="O425" s="9"/>
      <c r="P425" s="9"/>
      <c r="Q425" s="13"/>
      <c r="R425" s="13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 spans="1:28">
      <c r="A426" s="9"/>
      <c r="B426" s="9"/>
      <c r="C426" s="9"/>
      <c r="D426" s="11"/>
      <c r="E426" s="16"/>
      <c r="F426" s="13"/>
      <c r="G426" s="13"/>
      <c r="H426" s="9"/>
      <c r="I426" s="9"/>
      <c r="J426" s="9"/>
      <c r="K426" s="13"/>
      <c r="L426" s="9"/>
      <c r="M426" s="9"/>
      <c r="N426" s="9"/>
      <c r="O426" s="9"/>
      <c r="P426" s="9"/>
      <c r="Q426" s="13"/>
      <c r="R426" s="13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 spans="1:28">
      <c r="A427" s="9"/>
      <c r="B427" s="9"/>
      <c r="C427" s="9"/>
      <c r="D427" s="11"/>
      <c r="E427" s="16"/>
      <c r="F427" s="13"/>
      <c r="G427" s="13"/>
      <c r="H427" s="9"/>
      <c r="I427" s="9"/>
      <c r="J427" s="9"/>
      <c r="K427" s="13"/>
      <c r="L427" s="9"/>
      <c r="M427" s="9"/>
      <c r="N427" s="9"/>
      <c r="O427" s="9"/>
      <c r="P427" s="9"/>
      <c r="Q427" s="13"/>
      <c r="R427" s="13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 spans="1:28">
      <c r="A428" s="9"/>
      <c r="B428" s="9"/>
      <c r="C428" s="9"/>
      <c r="D428" s="11"/>
      <c r="E428" s="16"/>
      <c r="F428" s="13"/>
      <c r="G428" s="13"/>
      <c r="H428" s="9"/>
      <c r="I428" s="9"/>
      <c r="J428" s="9"/>
      <c r="K428" s="13"/>
      <c r="L428" s="9"/>
      <c r="M428" s="9"/>
      <c r="N428" s="9"/>
      <c r="O428" s="9"/>
      <c r="P428" s="9"/>
      <c r="Q428" s="13"/>
      <c r="R428" s="13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 spans="1:28">
      <c r="A429" s="9"/>
      <c r="B429" s="9"/>
      <c r="C429" s="9"/>
      <c r="D429" s="11"/>
      <c r="E429" s="16"/>
      <c r="F429" s="13"/>
      <c r="G429" s="13"/>
      <c r="H429" s="9"/>
      <c r="I429" s="9"/>
      <c r="J429" s="9"/>
      <c r="K429" s="13"/>
      <c r="L429" s="9"/>
      <c r="M429" s="9"/>
      <c r="N429" s="9"/>
      <c r="O429" s="9"/>
      <c r="P429" s="9"/>
      <c r="Q429" s="13"/>
      <c r="R429" s="13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 spans="1:28">
      <c r="A430" s="9"/>
      <c r="B430" s="9"/>
      <c r="C430" s="9"/>
      <c r="D430" s="11"/>
      <c r="E430" s="16"/>
      <c r="F430" s="13"/>
      <c r="G430" s="13"/>
      <c r="H430" s="9"/>
      <c r="I430" s="9"/>
      <c r="J430" s="9"/>
      <c r="K430" s="13"/>
      <c r="L430" s="9"/>
      <c r="M430" s="9"/>
      <c r="N430" s="9"/>
      <c r="O430" s="9"/>
      <c r="P430" s="9"/>
      <c r="Q430" s="13"/>
      <c r="R430" s="13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 spans="1:28">
      <c r="A431" s="9"/>
      <c r="B431" s="9"/>
      <c r="C431" s="9"/>
      <c r="D431" s="11"/>
      <c r="E431" s="16"/>
      <c r="F431" s="13"/>
      <c r="G431" s="13"/>
      <c r="H431" s="9"/>
      <c r="I431" s="9"/>
      <c r="J431" s="9"/>
      <c r="K431" s="13"/>
      <c r="L431" s="9"/>
      <c r="M431" s="9"/>
      <c r="N431" s="9"/>
      <c r="O431" s="9"/>
      <c r="P431" s="9"/>
      <c r="Q431" s="13"/>
      <c r="R431" s="13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 spans="1:28">
      <c r="A432" s="9"/>
      <c r="B432" s="9"/>
      <c r="C432" s="9"/>
      <c r="D432" s="11"/>
      <c r="E432" s="16"/>
      <c r="F432" s="13"/>
      <c r="G432" s="13"/>
      <c r="H432" s="9"/>
      <c r="I432" s="9"/>
      <c r="J432" s="9"/>
      <c r="K432" s="13"/>
      <c r="L432" s="9"/>
      <c r="M432" s="9"/>
      <c r="N432" s="9"/>
      <c r="O432" s="9"/>
      <c r="P432" s="9"/>
      <c r="Q432" s="13"/>
      <c r="R432" s="13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 spans="1:28">
      <c r="A433" s="9"/>
      <c r="B433" s="9"/>
      <c r="C433" s="9"/>
      <c r="D433" s="11"/>
      <c r="E433" s="16"/>
      <c r="F433" s="13"/>
      <c r="G433" s="13"/>
      <c r="H433" s="9"/>
      <c r="I433" s="9"/>
      <c r="J433" s="9"/>
      <c r="K433" s="13"/>
      <c r="L433" s="9"/>
      <c r="M433" s="9"/>
      <c r="N433" s="9"/>
      <c r="O433" s="9"/>
      <c r="P433" s="9"/>
      <c r="Q433" s="13"/>
      <c r="R433" s="13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 spans="1:28">
      <c r="A434" s="9"/>
      <c r="B434" s="9"/>
      <c r="C434" s="9"/>
      <c r="D434" s="11"/>
      <c r="E434" s="16"/>
      <c r="F434" s="13"/>
      <c r="G434" s="13"/>
      <c r="H434" s="9"/>
      <c r="I434" s="9"/>
      <c r="J434" s="9"/>
      <c r="K434" s="13"/>
      <c r="L434" s="9"/>
      <c r="M434" s="9"/>
      <c r="N434" s="9"/>
      <c r="O434" s="9"/>
      <c r="P434" s="9"/>
      <c r="Q434" s="13"/>
      <c r="R434" s="13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 spans="1:28">
      <c r="A435" s="9"/>
      <c r="B435" s="9"/>
      <c r="C435" s="9"/>
      <c r="D435" s="11"/>
      <c r="E435" s="16"/>
      <c r="F435" s="13"/>
      <c r="G435" s="13"/>
      <c r="H435" s="9"/>
      <c r="I435" s="9"/>
      <c r="J435" s="9"/>
      <c r="K435" s="13"/>
      <c r="L435" s="9"/>
      <c r="M435" s="9"/>
      <c r="N435" s="9"/>
      <c r="O435" s="9"/>
      <c r="P435" s="9"/>
      <c r="Q435" s="13"/>
      <c r="R435" s="13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 spans="1:28">
      <c r="A436" s="9"/>
      <c r="B436" s="9"/>
      <c r="C436" s="9"/>
      <c r="D436" s="11"/>
      <c r="E436" s="16"/>
      <c r="F436" s="13"/>
      <c r="G436" s="13"/>
      <c r="H436" s="9"/>
      <c r="I436" s="9"/>
      <c r="J436" s="9"/>
      <c r="K436" s="13"/>
      <c r="L436" s="9"/>
      <c r="M436" s="9"/>
      <c r="N436" s="9"/>
      <c r="O436" s="9"/>
      <c r="P436" s="9"/>
      <c r="Q436" s="13"/>
      <c r="R436" s="13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 spans="1:28">
      <c r="A437" s="9"/>
      <c r="B437" s="9"/>
      <c r="C437" s="9"/>
      <c r="D437" s="11"/>
      <c r="E437" s="16"/>
      <c r="F437" s="13"/>
      <c r="G437" s="13"/>
      <c r="H437" s="9"/>
      <c r="I437" s="9"/>
      <c r="J437" s="9"/>
      <c r="K437" s="13"/>
      <c r="L437" s="9"/>
      <c r="M437" s="9"/>
      <c r="N437" s="9"/>
      <c r="O437" s="9"/>
      <c r="P437" s="9"/>
      <c r="Q437" s="13"/>
      <c r="R437" s="13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 spans="1:28">
      <c r="A438" s="9"/>
      <c r="B438" s="9"/>
      <c r="C438" s="9"/>
      <c r="D438" s="11"/>
      <c r="E438" s="16"/>
      <c r="F438" s="13"/>
      <c r="G438" s="13"/>
      <c r="H438" s="9"/>
      <c r="I438" s="9"/>
      <c r="J438" s="9"/>
      <c r="K438" s="13"/>
      <c r="L438" s="9"/>
      <c r="M438" s="9"/>
      <c r="N438" s="9"/>
      <c r="O438" s="9"/>
      <c r="P438" s="9"/>
      <c r="Q438" s="13"/>
      <c r="R438" s="13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 spans="1:28">
      <c r="A439" s="9"/>
      <c r="B439" s="9"/>
      <c r="C439" s="9"/>
      <c r="D439" s="11"/>
      <c r="E439" s="16"/>
      <c r="F439" s="13"/>
      <c r="G439" s="13"/>
      <c r="H439" s="9"/>
      <c r="I439" s="9"/>
      <c r="J439" s="9"/>
      <c r="K439" s="13"/>
      <c r="L439" s="9"/>
      <c r="M439" s="9"/>
      <c r="N439" s="9"/>
      <c r="O439" s="9"/>
      <c r="P439" s="9"/>
      <c r="Q439" s="13"/>
      <c r="R439" s="13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 spans="1:28">
      <c r="A440" s="9"/>
      <c r="B440" s="9"/>
      <c r="C440" s="9"/>
      <c r="D440" s="11"/>
      <c r="E440" s="16"/>
      <c r="F440" s="13"/>
      <c r="G440" s="13"/>
      <c r="H440" s="9"/>
      <c r="I440" s="9"/>
      <c r="J440" s="9"/>
      <c r="K440" s="13"/>
      <c r="L440" s="9"/>
      <c r="M440" s="9"/>
      <c r="N440" s="9"/>
      <c r="O440" s="9"/>
      <c r="P440" s="9"/>
      <c r="Q440" s="13"/>
      <c r="R440" s="13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 spans="1:28">
      <c r="A441" s="9"/>
      <c r="B441" s="9"/>
      <c r="C441" s="9"/>
      <c r="D441" s="11"/>
      <c r="E441" s="16"/>
      <c r="F441" s="13"/>
      <c r="G441" s="13"/>
      <c r="H441" s="9"/>
      <c r="I441" s="9"/>
      <c r="J441" s="9"/>
      <c r="K441" s="13"/>
      <c r="L441" s="9"/>
      <c r="M441" s="9"/>
      <c r="N441" s="9"/>
      <c r="O441" s="9"/>
      <c r="P441" s="9"/>
      <c r="Q441" s="13"/>
      <c r="R441" s="13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 spans="1:28">
      <c r="A442" s="9"/>
      <c r="B442" s="9"/>
      <c r="C442" s="9"/>
      <c r="D442" s="11"/>
      <c r="E442" s="16"/>
      <c r="F442" s="13"/>
      <c r="G442" s="13"/>
      <c r="H442" s="9"/>
      <c r="I442" s="9"/>
      <c r="J442" s="9"/>
      <c r="K442" s="13"/>
      <c r="L442" s="9"/>
      <c r="M442" s="9"/>
      <c r="N442" s="9"/>
      <c r="O442" s="9"/>
      <c r="P442" s="9"/>
      <c r="Q442" s="13"/>
      <c r="R442" s="13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 spans="1:28">
      <c r="A443" s="9"/>
      <c r="B443" s="9"/>
      <c r="C443" s="9"/>
      <c r="D443" s="11"/>
      <c r="E443" s="16"/>
      <c r="F443" s="13"/>
      <c r="G443" s="13"/>
      <c r="H443" s="9"/>
      <c r="I443" s="9"/>
      <c r="J443" s="9"/>
      <c r="K443" s="13"/>
      <c r="L443" s="9"/>
      <c r="M443" s="9"/>
      <c r="N443" s="9"/>
      <c r="O443" s="9"/>
      <c r="P443" s="9"/>
      <c r="Q443" s="13"/>
      <c r="R443" s="13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 spans="1:28">
      <c r="A444" s="9"/>
      <c r="B444" s="9"/>
      <c r="C444" s="9"/>
      <c r="D444" s="11"/>
      <c r="E444" s="16"/>
      <c r="F444" s="13"/>
      <c r="G444" s="13"/>
      <c r="H444" s="9"/>
      <c r="I444" s="9"/>
      <c r="J444" s="9"/>
      <c r="K444" s="13"/>
      <c r="L444" s="9"/>
      <c r="M444" s="9"/>
      <c r="N444" s="9"/>
      <c r="O444" s="9"/>
      <c r="P444" s="9"/>
      <c r="Q444" s="13"/>
      <c r="R444" s="13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 spans="1:28">
      <c r="A445" s="9"/>
      <c r="B445" s="9"/>
      <c r="C445" s="9"/>
      <c r="D445" s="11"/>
      <c r="E445" s="16"/>
      <c r="F445" s="13"/>
      <c r="G445" s="13"/>
      <c r="H445" s="9"/>
      <c r="I445" s="9"/>
      <c r="J445" s="9"/>
      <c r="K445" s="13"/>
      <c r="L445" s="9"/>
      <c r="M445" s="9"/>
      <c r="N445" s="9"/>
      <c r="O445" s="9"/>
      <c r="P445" s="9"/>
      <c r="Q445" s="13"/>
      <c r="R445" s="13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 spans="1:28">
      <c r="A446" s="9"/>
      <c r="B446" s="9"/>
      <c r="C446" s="9"/>
      <c r="D446" s="11"/>
      <c r="E446" s="16"/>
      <c r="F446" s="13"/>
      <c r="G446" s="13"/>
      <c r="H446" s="9"/>
      <c r="I446" s="9"/>
      <c r="J446" s="9"/>
      <c r="K446" s="13"/>
      <c r="L446" s="9"/>
      <c r="M446" s="9"/>
      <c r="N446" s="9"/>
      <c r="O446" s="9"/>
      <c r="P446" s="9"/>
      <c r="Q446" s="13"/>
      <c r="R446" s="13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 spans="1:28">
      <c r="A447" s="9"/>
      <c r="B447" s="9"/>
      <c r="C447" s="9"/>
      <c r="D447" s="11"/>
      <c r="E447" s="16"/>
      <c r="F447" s="13"/>
      <c r="G447" s="13"/>
      <c r="H447" s="9"/>
      <c r="I447" s="9"/>
      <c r="J447" s="9"/>
      <c r="K447" s="13"/>
      <c r="L447" s="9"/>
      <c r="M447" s="9"/>
      <c r="N447" s="9"/>
      <c r="O447" s="9"/>
      <c r="P447" s="9"/>
      <c r="Q447" s="13"/>
      <c r="R447" s="13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 spans="1:28">
      <c r="A448" s="9"/>
      <c r="B448" s="9"/>
      <c r="C448" s="9"/>
      <c r="D448" s="11"/>
      <c r="E448" s="16"/>
      <c r="F448" s="13"/>
      <c r="G448" s="13"/>
      <c r="H448" s="9"/>
      <c r="I448" s="9"/>
      <c r="J448" s="9"/>
      <c r="K448" s="13"/>
      <c r="L448" s="9"/>
      <c r="M448" s="9"/>
      <c r="N448" s="9"/>
      <c r="O448" s="9"/>
      <c r="P448" s="9"/>
      <c r="Q448" s="13"/>
      <c r="R448" s="13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 spans="1:28">
      <c r="A449" s="9"/>
      <c r="B449" s="9"/>
      <c r="C449" s="9"/>
      <c r="D449" s="11"/>
      <c r="E449" s="16"/>
      <c r="F449" s="13"/>
      <c r="G449" s="13"/>
      <c r="H449" s="9"/>
      <c r="I449" s="9"/>
      <c r="J449" s="9"/>
      <c r="K449" s="13"/>
      <c r="L449" s="9"/>
      <c r="M449" s="9"/>
      <c r="N449" s="9"/>
      <c r="O449" s="9"/>
      <c r="P449" s="9"/>
      <c r="Q449" s="13"/>
      <c r="R449" s="13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 spans="1:28">
      <c r="A450" s="9"/>
      <c r="B450" s="9"/>
      <c r="C450" s="9"/>
      <c r="D450" s="11"/>
      <c r="E450" s="16"/>
      <c r="F450" s="13"/>
      <c r="G450" s="13"/>
      <c r="H450" s="9"/>
      <c r="I450" s="9"/>
      <c r="J450" s="9"/>
      <c r="K450" s="13"/>
      <c r="L450" s="9"/>
      <c r="M450" s="9"/>
      <c r="N450" s="9"/>
      <c r="O450" s="9"/>
      <c r="P450" s="9"/>
      <c r="Q450" s="13"/>
      <c r="R450" s="13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 spans="1:28">
      <c r="A451" s="9"/>
      <c r="B451" s="9"/>
      <c r="C451" s="9"/>
      <c r="D451" s="11"/>
      <c r="E451" s="16"/>
      <c r="F451" s="13"/>
      <c r="G451" s="13"/>
      <c r="H451" s="9"/>
      <c r="I451" s="9"/>
      <c r="J451" s="9"/>
      <c r="K451" s="13"/>
      <c r="L451" s="9"/>
      <c r="M451" s="9"/>
      <c r="N451" s="9"/>
      <c r="O451" s="9"/>
      <c r="P451" s="9"/>
      <c r="Q451" s="13"/>
      <c r="R451" s="13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 spans="1:28">
      <c r="A452" s="9"/>
      <c r="B452" s="9"/>
      <c r="C452" s="9"/>
      <c r="D452" s="11"/>
      <c r="E452" s="16"/>
      <c r="F452" s="13"/>
      <c r="G452" s="13"/>
      <c r="H452" s="9"/>
      <c r="I452" s="9"/>
      <c r="J452" s="9"/>
      <c r="K452" s="13"/>
      <c r="L452" s="9"/>
      <c r="M452" s="9"/>
      <c r="N452" s="9"/>
      <c r="O452" s="9"/>
      <c r="P452" s="9"/>
      <c r="Q452" s="13"/>
      <c r="R452" s="13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 spans="1:28">
      <c r="A453" s="9"/>
      <c r="B453" s="9"/>
      <c r="C453" s="9"/>
      <c r="D453" s="11"/>
      <c r="E453" s="16"/>
      <c r="F453" s="13"/>
      <c r="G453" s="13"/>
      <c r="H453" s="9"/>
      <c r="I453" s="9"/>
      <c r="J453" s="9"/>
      <c r="K453" s="13"/>
      <c r="L453" s="9"/>
      <c r="M453" s="9"/>
      <c r="N453" s="9"/>
      <c r="O453" s="9"/>
      <c r="P453" s="9"/>
      <c r="Q453" s="13"/>
      <c r="R453" s="13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 spans="1:28">
      <c r="A454" s="9"/>
      <c r="B454" s="9"/>
      <c r="C454" s="9"/>
      <c r="D454" s="11"/>
      <c r="E454" s="16"/>
      <c r="F454" s="13"/>
      <c r="G454" s="13"/>
      <c r="H454" s="9"/>
      <c r="I454" s="9"/>
      <c r="J454" s="9"/>
      <c r="K454" s="13"/>
      <c r="L454" s="9"/>
      <c r="M454" s="9"/>
      <c r="N454" s="9"/>
      <c r="O454" s="9"/>
      <c r="P454" s="9"/>
      <c r="Q454" s="13"/>
      <c r="R454" s="13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 spans="1:28">
      <c r="A455" s="9"/>
      <c r="B455" s="9"/>
      <c r="C455" s="9"/>
      <c r="D455" s="11"/>
      <c r="E455" s="16"/>
      <c r="F455" s="13"/>
      <c r="G455" s="13"/>
      <c r="H455" s="9"/>
      <c r="I455" s="9"/>
      <c r="J455" s="9"/>
      <c r="K455" s="13"/>
      <c r="L455" s="9"/>
      <c r="M455" s="9"/>
      <c r="N455" s="9"/>
      <c r="O455" s="9"/>
      <c r="P455" s="9"/>
      <c r="Q455" s="13"/>
      <c r="R455" s="13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 spans="1:28">
      <c r="A456" s="9"/>
      <c r="B456" s="9"/>
      <c r="C456" s="9"/>
      <c r="D456" s="11"/>
      <c r="E456" s="16"/>
      <c r="F456" s="13"/>
      <c r="G456" s="13"/>
      <c r="H456" s="9"/>
      <c r="I456" s="9"/>
      <c r="J456" s="9"/>
      <c r="K456" s="13"/>
      <c r="L456" s="9"/>
      <c r="M456" s="9"/>
      <c r="N456" s="9"/>
      <c r="O456" s="9"/>
      <c r="P456" s="9"/>
      <c r="Q456" s="13"/>
      <c r="R456" s="13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 spans="1:28">
      <c r="A457" s="9"/>
      <c r="B457" s="9"/>
      <c r="C457" s="9"/>
      <c r="D457" s="11"/>
      <c r="E457" s="16"/>
      <c r="F457" s="13"/>
      <c r="G457" s="13"/>
      <c r="H457" s="9"/>
      <c r="I457" s="9"/>
      <c r="J457" s="9"/>
      <c r="K457" s="13"/>
      <c r="L457" s="9"/>
      <c r="M457" s="9"/>
      <c r="N457" s="9"/>
      <c r="O457" s="9"/>
      <c r="P457" s="9"/>
      <c r="Q457" s="13"/>
      <c r="R457" s="13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 spans="1:28">
      <c r="A458" s="9"/>
      <c r="B458" s="9"/>
      <c r="C458" s="9"/>
      <c r="D458" s="11"/>
      <c r="E458" s="16"/>
      <c r="F458" s="13"/>
      <c r="G458" s="13"/>
      <c r="H458" s="9"/>
      <c r="I458" s="9"/>
      <c r="J458" s="9"/>
      <c r="K458" s="13"/>
      <c r="L458" s="9"/>
      <c r="M458" s="9"/>
      <c r="N458" s="9"/>
      <c r="O458" s="9"/>
      <c r="P458" s="9"/>
      <c r="Q458" s="13"/>
      <c r="R458" s="13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 spans="1:28">
      <c r="A459" s="9"/>
      <c r="B459" s="9"/>
      <c r="C459" s="9"/>
      <c r="D459" s="11"/>
      <c r="E459" s="16"/>
      <c r="F459" s="13"/>
      <c r="G459" s="13"/>
      <c r="H459" s="9"/>
      <c r="I459" s="9"/>
      <c r="J459" s="9"/>
      <c r="K459" s="13"/>
      <c r="L459" s="9"/>
      <c r="M459" s="9"/>
      <c r="N459" s="9"/>
      <c r="O459" s="9"/>
      <c r="P459" s="9"/>
      <c r="Q459" s="13"/>
      <c r="R459" s="13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 spans="1:28">
      <c r="A460" s="9"/>
      <c r="B460" s="9"/>
      <c r="C460" s="9"/>
      <c r="D460" s="11"/>
      <c r="E460" s="16"/>
      <c r="F460" s="13"/>
      <c r="G460" s="13"/>
      <c r="H460" s="9"/>
      <c r="I460" s="9"/>
      <c r="J460" s="9"/>
      <c r="K460" s="13"/>
      <c r="L460" s="9"/>
      <c r="M460" s="9"/>
      <c r="N460" s="9"/>
      <c r="O460" s="9"/>
      <c r="P460" s="9"/>
      <c r="Q460" s="13"/>
      <c r="R460" s="13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 spans="1:28">
      <c r="A461" s="9"/>
      <c r="B461" s="9"/>
      <c r="C461" s="9"/>
      <c r="D461" s="11"/>
      <c r="E461" s="16"/>
      <c r="F461" s="13"/>
      <c r="G461" s="13"/>
      <c r="H461" s="9"/>
      <c r="I461" s="9"/>
      <c r="J461" s="9"/>
      <c r="K461" s="13"/>
      <c r="L461" s="9"/>
      <c r="M461" s="9"/>
      <c r="N461" s="9"/>
      <c r="O461" s="9"/>
      <c r="P461" s="9"/>
      <c r="Q461" s="13"/>
      <c r="R461" s="13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 spans="1:28">
      <c r="A462" s="9"/>
      <c r="B462" s="9"/>
      <c r="C462" s="9"/>
      <c r="D462" s="11"/>
      <c r="E462" s="16"/>
      <c r="F462" s="13"/>
      <c r="G462" s="13"/>
      <c r="H462" s="9"/>
      <c r="I462" s="9"/>
      <c r="J462" s="9"/>
      <c r="K462" s="13"/>
      <c r="L462" s="9"/>
      <c r="M462" s="9"/>
      <c r="N462" s="9"/>
      <c r="O462" s="9"/>
      <c r="P462" s="9"/>
      <c r="Q462" s="13"/>
      <c r="R462" s="13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 spans="1:28">
      <c r="A463" s="9"/>
      <c r="B463" s="9"/>
      <c r="C463" s="9"/>
      <c r="D463" s="11"/>
      <c r="E463" s="16"/>
      <c r="F463" s="13"/>
      <c r="G463" s="13"/>
      <c r="H463" s="9"/>
      <c r="I463" s="9"/>
      <c r="J463" s="9"/>
      <c r="K463" s="13"/>
      <c r="L463" s="9"/>
      <c r="M463" s="9"/>
      <c r="N463" s="9"/>
      <c r="O463" s="9"/>
      <c r="P463" s="9"/>
      <c r="Q463" s="13"/>
      <c r="R463" s="13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 spans="1:28">
      <c r="A464" s="9"/>
      <c r="B464" s="9"/>
      <c r="C464" s="9"/>
      <c r="D464" s="11"/>
      <c r="E464" s="16"/>
      <c r="F464" s="13"/>
      <c r="G464" s="13"/>
      <c r="H464" s="9"/>
      <c r="I464" s="9"/>
      <c r="J464" s="9"/>
      <c r="K464" s="13"/>
      <c r="L464" s="9"/>
      <c r="M464" s="9"/>
      <c r="N464" s="9"/>
      <c r="O464" s="9"/>
      <c r="P464" s="9"/>
      <c r="Q464" s="13"/>
      <c r="R464" s="13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 spans="1:28">
      <c r="A465" s="9"/>
      <c r="B465" s="9"/>
      <c r="C465" s="9"/>
      <c r="D465" s="11"/>
      <c r="E465" s="16"/>
      <c r="F465" s="13"/>
      <c r="G465" s="13"/>
      <c r="H465" s="9"/>
      <c r="I465" s="9"/>
      <c r="J465" s="9"/>
      <c r="K465" s="13"/>
      <c r="L465" s="9"/>
      <c r="M465" s="9"/>
      <c r="N465" s="9"/>
      <c r="O465" s="9"/>
      <c r="P465" s="9"/>
      <c r="Q465" s="13"/>
      <c r="R465" s="13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 spans="1:28">
      <c r="A466" s="9"/>
      <c r="B466" s="9"/>
      <c r="C466" s="9"/>
      <c r="D466" s="11"/>
      <c r="E466" s="16"/>
      <c r="F466" s="13"/>
      <c r="G466" s="13"/>
      <c r="H466" s="9"/>
      <c r="I466" s="9"/>
      <c r="J466" s="9"/>
      <c r="K466" s="13"/>
      <c r="L466" s="9"/>
      <c r="M466" s="9"/>
      <c r="N466" s="9"/>
      <c r="O466" s="9"/>
      <c r="P466" s="9"/>
      <c r="Q466" s="13"/>
      <c r="R466" s="13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 spans="1:28">
      <c r="A467" s="9"/>
      <c r="B467" s="9"/>
      <c r="C467" s="9"/>
      <c r="D467" s="11"/>
      <c r="E467" s="16"/>
      <c r="F467" s="13"/>
      <c r="G467" s="13"/>
      <c r="H467" s="9"/>
      <c r="I467" s="9"/>
      <c r="J467" s="9"/>
      <c r="K467" s="13"/>
      <c r="L467" s="9"/>
      <c r="M467" s="9"/>
      <c r="N467" s="9"/>
      <c r="O467" s="9"/>
      <c r="P467" s="9"/>
      <c r="Q467" s="13"/>
      <c r="R467" s="13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 spans="1:28">
      <c r="A468" s="9"/>
      <c r="B468" s="9"/>
      <c r="C468" s="9"/>
      <c r="D468" s="11"/>
      <c r="E468" s="16"/>
      <c r="F468" s="13"/>
      <c r="G468" s="13"/>
      <c r="H468" s="9"/>
      <c r="I468" s="9"/>
      <c r="J468" s="9"/>
      <c r="K468" s="13"/>
      <c r="L468" s="9"/>
      <c r="M468" s="9"/>
      <c r="N468" s="9"/>
      <c r="O468" s="9"/>
      <c r="P468" s="9"/>
      <c r="Q468" s="13"/>
      <c r="R468" s="13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 spans="1:28">
      <c r="A469" s="9"/>
      <c r="B469" s="9"/>
      <c r="C469" s="9"/>
      <c r="D469" s="11"/>
      <c r="E469" s="16"/>
      <c r="F469" s="13"/>
      <c r="G469" s="13"/>
      <c r="H469" s="9"/>
      <c r="I469" s="9"/>
      <c r="J469" s="9"/>
      <c r="K469" s="13"/>
      <c r="L469" s="9"/>
      <c r="M469" s="9"/>
      <c r="N469" s="9"/>
      <c r="O469" s="9"/>
      <c r="P469" s="9"/>
      <c r="Q469" s="13"/>
      <c r="R469" s="13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 spans="1:28">
      <c r="A470" s="9"/>
      <c r="B470" s="9"/>
      <c r="C470" s="9"/>
      <c r="D470" s="11"/>
      <c r="E470" s="16"/>
      <c r="F470" s="13"/>
      <c r="G470" s="13"/>
      <c r="H470" s="9"/>
      <c r="I470" s="9"/>
      <c r="J470" s="9"/>
      <c r="K470" s="13"/>
      <c r="L470" s="9"/>
      <c r="M470" s="9"/>
      <c r="N470" s="9"/>
      <c r="O470" s="9"/>
      <c r="P470" s="9"/>
      <c r="Q470" s="13"/>
      <c r="R470" s="13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 spans="1:28">
      <c r="A471" s="9"/>
      <c r="B471" s="9"/>
      <c r="C471" s="9"/>
      <c r="D471" s="11"/>
      <c r="E471" s="16"/>
      <c r="F471" s="13"/>
      <c r="G471" s="13"/>
      <c r="H471" s="9"/>
      <c r="I471" s="9"/>
      <c r="J471" s="9"/>
      <c r="K471" s="13"/>
      <c r="L471" s="9"/>
      <c r="M471" s="9"/>
      <c r="N471" s="9"/>
      <c r="O471" s="9"/>
      <c r="P471" s="9"/>
      <c r="Q471" s="13"/>
      <c r="R471" s="13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 spans="1:28">
      <c r="A472" s="9"/>
      <c r="B472" s="9"/>
      <c r="C472" s="9"/>
      <c r="D472" s="11"/>
      <c r="E472" s="16"/>
      <c r="F472" s="13"/>
      <c r="G472" s="13"/>
      <c r="H472" s="9"/>
      <c r="I472" s="9"/>
      <c r="J472" s="9"/>
      <c r="K472" s="13"/>
      <c r="L472" s="9"/>
      <c r="M472" s="9"/>
      <c r="N472" s="9"/>
      <c r="O472" s="9"/>
      <c r="P472" s="9"/>
      <c r="Q472" s="13"/>
      <c r="R472" s="13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 spans="1:28">
      <c r="A473" s="9"/>
      <c r="B473" s="9"/>
      <c r="C473" s="9"/>
      <c r="D473" s="11"/>
      <c r="E473" s="16"/>
      <c r="F473" s="13"/>
      <c r="G473" s="13"/>
      <c r="H473" s="9"/>
      <c r="I473" s="9"/>
      <c r="J473" s="9"/>
      <c r="K473" s="13"/>
      <c r="L473" s="9"/>
      <c r="M473" s="9"/>
      <c r="N473" s="9"/>
      <c r="O473" s="9"/>
      <c r="P473" s="9"/>
      <c r="Q473" s="13"/>
      <c r="R473" s="13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 spans="1:28">
      <c r="A474" s="9"/>
      <c r="B474" s="9"/>
      <c r="C474" s="9"/>
      <c r="D474" s="11"/>
      <c r="E474" s="16"/>
      <c r="F474" s="13"/>
      <c r="G474" s="13"/>
      <c r="H474" s="9"/>
      <c r="I474" s="9"/>
      <c r="J474" s="9"/>
      <c r="K474" s="13"/>
      <c r="L474" s="9"/>
      <c r="M474" s="9"/>
      <c r="N474" s="9"/>
      <c r="O474" s="9"/>
      <c r="P474" s="9"/>
      <c r="Q474" s="13"/>
      <c r="R474" s="13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 spans="1:28">
      <c r="A475" s="9"/>
      <c r="B475" s="9"/>
      <c r="C475" s="9"/>
      <c r="D475" s="11"/>
      <c r="E475" s="16"/>
      <c r="F475" s="13"/>
      <c r="G475" s="13"/>
      <c r="H475" s="9"/>
      <c r="I475" s="9"/>
      <c r="J475" s="9"/>
      <c r="K475" s="13"/>
      <c r="L475" s="9"/>
      <c r="M475" s="9"/>
      <c r="N475" s="9"/>
      <c r="O475" s="9"/>
      <c r="P475" s="9"/>
      <c r="Q475" s="13"/>
      <c r="R475" s="13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 spans="1:28">
      <c r="A476" s="9"/>
      <c r="B476" s="9"/>
      <c r="C476" s="9"/>
      <c r="D476" s="11"/>
      <c r="E476" s="16"/>
      <c r="F476" s="13"/>
      <c r="G476" s="13"/>
      <c r="H476" s="9"/>
      <c r="I476" s="9"/>
      <c r="J476" s="9"/>
      <c r="K476" s="13"/>
      <c r="L476" s="9"/>
      <c r="M476" s="9"/>
      <c r="N476" s="9"/>
      <c r="O476" s="9"/>
      <c r="P476" s="9"/>
      <c r="Q476" s="13"/>
      <c r="R476" s="13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 spans="1:28">
      <c r="A477" s="9"/>
      <c r="B477" s="9"/>
      <c r="C477" s="9"/>
      <c r="D477" s="11"/>
      <c r="E477" s="16"/>
      <c r="F477" s="13"/>
      <c r="G477" s="13"/>
      <c r="H477" s="9"/>
      <c r="I477" s="9"/>
      <c r="J477" s="9"/>
      <c r="K477" s="13"/>
      <c r="L477" s="9"/>
      <c r="M477" s="9"/>
      <c r="N477" s="9"/>
      <c r="O477" s="9"/>
      <c r="P477" s="9"/>
      <c r="Q477" s="13"/>
      <c r="R477" s="13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 spans="1:28">
      <c r="A478" s="9"/>
      <c r="B478" s="9"/>
      <c r="C478" s="9"/>
      <c r="D478" s="11"/>
      <c r="E478" s="16"/>
      <c r="F478" s="13"/>
      <c r="G478" s="13"/>
      <c r="H478" s="9"/>
      <c r="I478" s="9"/>
      <c r="J478" s="9"/>
      <c r="K478" s="13"/>
      <c r="L478" s="9"/>
      <c r="M478" s="9"/>
      <c r="N478" s="9"/>
      <c r="O478" s="9"/>
      <c r="P478" s="9"/>
      <c r="Q478" s="13"/>
      <c r="R478" s="13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 spans="1:28">
      <c r="A479" s="9"/>
      <c r="B479" s="9"/>
      <c r="C479" s="9"/>
      <c r="D479" s="11"/>
      <c r="E479" s="16"/>
      <c r="F479" s="13"/>
      <c r="G479" s="13"/>
      <c r="H479" s="9"/>
      <c r="I479" s="9"/>
      <c r="J479" s="9"/>
      <c r="K479" s="13"/>
      <c r="L479" s="9"/>
      <c r="M479" s="9"/>
      <c r="N479" s="9"/>
      <c r="O479" s="9"/>
      <c r="P479" s="9"/>
      <c r="Q479" s="13"/>
      <c r="R479" s="13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 spans="1:28">
      <c r="A480" s="9"/>
      <c r="B480" s="9"/>
      <c r="C480" s="9"/>
      <c r="D480" s="11"/>
      <c r="E480" s="16"/>
      <c r="F480" s="13"/>
      <c r="G480" s="13"/>
      <c r="H480" s="9"/>
      <c r="I480" s="9"/>
      <c r="J480" s="9"/>
      <c r="K480" s="13"/>
      <c r="L480" s="9"/>
      <c r="M480" s="9"/>
      <c r="N480" s="9"/>
      <c r="O480" s="9"/>
      <c r="P480" s="9"/>
      <c r="Q480" s="13"/>
      <c r="R480" s="13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 spans="1:28">
      <c r="A481" s="9"/>
      <c r="B481" s="9"/>
      <c r="C481" s="9"/>
      <c r="D481" s="11"/>
      <c r="E481" s="16"/>
      <c r="F481" s="13"/>
      <c r="G481" s="13"/>
      <c r="H481" s="9"/>
      <c r="I481" s="9"/>
      <c r="J481" s="9"/>
      <c r="K481" s="13"/>
      <c r="L481" s="9"/>
      <c r="M481" s="9"/>
      <c r="N481" s="9"/>
      <c r="O481" s="9"/>
      <c r="P481" s="9"/>
      <c r="Q481" s="13"/>
      <c r="R481" s="13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 spans="1:28">
      <c r="A482" s="9"/>
      <c r="B482" s="9"/>
      <c r="C482" s="9"/>
      <c r="D482" s="11"/>
      <c r="E482" s="16"/>
      <c r="F482" s="13"/>
      <c r="G482" s="13"/>
      <c r="H482" s="9"/>
      <c r="I482" s="9"/>
      <c r="J482" s="9"/>
      <c r="K482" s="13"/>
      <c r="L482" s="9"/>
      <c r="M482" s="9"/>
      <c r="N482" s="9"/>
      <c r="O482" s="9"/>
      <c r="P482" s="9"/>
      <c r="Q482" s="13"/>
      <c r="R482" s="13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 spans="1:28">
      <c r="A483" s="9"/>
      <c r="B483" s="9"/>
      <c r="C483" s="9"/>
      <c r="D483" s="11"/>
      <c r="E483" s="16"/>
      <c r="F483" s="13"/>
      <c r="G483" s="13"/>
      <c r="H483" s="9"/>
      <c r="I483" s="9"/>
      <c r="J483" s="9"/>
      <c r="K483" s="13"/>
      <c r="L483" s="9"/>
      <c r="M483" s="9"/>
      <c r="N483" s="9"/>
      <c r="O483" s="9"/>
      <c r="P483" s="9"/>
      <c r="Q483" s="13"/>
      <c r="R483" s="13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 spans="1:28">
      <c r="A484" s="9"/>
      <c r="B484" s="9"/>
      <c r="C484" s="9"/>
      <c r="D484" s="11"/>
      <c r="E484" s="16"/>
      <c r="F484" s="13"/>
      <c r="G484" s="13"/>
      <c r="H484" s="9"/>
      <c r="I484" s="9"/>
      <c r="J484" s="9"/>
      <c r="K484" s="13"/>
      <c r="L484" s="9"/>
      <c r="M484" s="9"/>
      <c r="N484" s="9"/>
      <c r="O484" s="9"/>
      <c r="P484" s="9"/>
      <c r="Q484" s="13"/>
      <c r="R484" s="13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 spans="1:28">
      <c r="A485" s="9"/>
      <c r="B485" s="9"/>
      <c r="C485" s="9"/>
      <c r="D485" s="11"/>
      <c r="E485" s="16"/>
      <c r="F485" s="13"/>
      <c r="G485" s="13"/>
      <c r="H485" s="9"/>
      <c r="I485" s="9"/>
      <c r="J485" s="9"/>
      <c r="K485" s="13"/>
      <c r="L485" s="9"/>
      <c r="M485" s="9"/>
      <c r="N485" s="9"/>
      <c r="O485" s="9"/>
      <c r="P485" s="9"/>
      <c r="Q485" s="13"/>
      <c r="R485" s="13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 spans="1:28">
      <c r="A486" s="9"/>
      <c r="B486" s="9"/>
      <c r="C486" s="9"/>
      <c r="D486" s="11"/>
      <c r="E486" s="16"/>
      <c r="F486" s="13"/>
      <c r="G486" s="13"/>
      <c r="H486" s="9"/>
      <c r="I486" s="9"/>
      <c r="J486" s="9"/>
      <c r="K486" s="13"/>
      <c r="L486" s="9"/>
      <c r="M486" s="9"/>
      <c r="N486" s="9"/>
      <c r="O486" s="9"/>
      <c r="P486" s="9"/>
      <c r="Q486" s="13"/>
      <c r="R486" s="13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 spans="1:28">
      <c r="A487" s="9"/>
      <c r="B487" s="9"/>
      <c r="C487" s="9"/>
      <c r="D487" s="11"/>
      <c r="E487" s="16"/>
      <c r="F487" s="13"/>
      <c r="G487" s="13"/>
      <c r="H487" s="9"/>
      <c r="I487" s="9"/>
      <c r="J487" s="9"/>
      <c r="K487" s="13"/>
      <c r="L487" s="9"/>
      <c r="M487" s="9"/>
      <c r="N487" s="9"/>
      <c r="O487" s="9"/>
      <c r="P487" s="9"/>
      <c r="Q487" s="13"/>
      <c r="R487" s="13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 spans="1:28">
      <c r="A488" s="9"/>
      <c r="B488" s="9"/>
      <c r="C488" s="9"/>
      <c r="D488" s="11"/>
      <c r="E488" s="16"/>
      <c r="F488" s="13"/>
      <c r="G488" s="13"/>
      <c r="H488" s="9"/>
      <c r="I488" s="9"/>
      <c r="J488" s="9"/>
      <c r="K488" s="13"/>
      <c r="L488" s="9"/>
      <c r="M488" s="9"/>
      <c r="N488" s="9"/>
      <c r="O488" s="9"/>
      <c r="P488" s="9"/>
      <c r="Q488" s="13"/>
      <c r="R488" s="13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 spans="1:28">
      <c r="A489" s="9"/>
      <c r="B489" s="9"/>
      <c r="C489" s="9"/>
      <c r="D489" s="11"/>
      <c r="E489" s="16"/>
      <c r="F489" s="13"/>
      <c r="G489" s="13"/>
      <c r="H489" s="9"/>
      <c r="I489" s="9"/>
      <c r="J489" s="9"/>
      <c r="K489" s="13"/>
      <c r="L489" s="9"/>
      <c r="M489" s="9"/>
      <c r="N489" s="9"/>
      <c r="O489" s="9"/>
      <c r="P489" s="9"/>
      <c r="Q489" s="13"/>
      <c r="R489" s="13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 spans="1:28">
      <c r="A490" s="9"/>
      <c r="B490" s="9"/>
      <c r="C490" s="9"/>
      <c r="D490" s="11"/>
      <c r="E490" s="16"/>
      <c r="F490" s="13"/>
      <c r="G490" s="13"/>
      <c r="H490" s="9"/>
      <c r="I490" s="9"/>
      <c r="J490" s="9"/>
      <c r="K490" s="13"/>
      <c r="L490" s="9"/>
      <c r="M490" s="9"/>
      <c r="N490" s="9"/>
      <c r="O490" s="9"/>
      <c r="P490" s="9"/>
      <c r="Q490" s="13"/>
      <c r="R490" s="13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 spans="1:28">
      <c r="A491" s="9"/>
      <c r="B491" s="9"/>
      <c r="C491" s="9"/>
      <c r="D491" s="11"/>
      <c r="E491" s="16"/>
      <c r="F491" s="13"/>
      <c r="G491" s="13"/>
      <c r="H491" s="9"/>
      <c r="I491" s="9"/>
      <c r="J491" s="9"/>
      <c r="K491" s="13"/>
      <c r="L491" s="9"/>
      <c r="M491" s="9"/>
      <c r="N491" s="9"/>
      <c r="O491" s="9"/>
      <c r="P491" s="9"/>
      <c r="Q491" s="13"/>
      <c r="R491" s="13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 spans="1:28">
      <c r="A492" s="9"/>
      <c r="B492" s="9"/>
      <c r="C492" s="9"/>
      <c r="D492" s="11"/>
      <c r="E492" s="16"/>
      <c r="F492" s="13"/>
      <c r="G492" s="13"/>
      <c r="H492" s="9"/>
      <c r="I492" s="9"/>
      <c r="J492" s="9"/>
      <c r="K492" s="13"/>
      <c r="L492" s="9"/>
      <c r="M492" s="9"/>
      <c r="N492" s="9"/>
      <c r="O492" s="9"/>
      <c r="P492" s="9"/>
      <c r="Q492" s="13"/>
      <c r="R492" s="13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 spans="1:28">
      <c r="A493" s="9"/>
      <c r="B493" s="9"/>
      <c r="C493" s="9"/>
      <c r="D493" s="11"/>
      <c r="E493" s="16"/>
      <c r="F493" s="13"/>
      <c r="G493" s="13"/>
      <c r="H493" s="9"/>
      <c r="I493" s="9"/>
      <c r="J493" s="9"/>
      <c r="K493" s="13"/>
      <c r="L493" s="9"/>
      <c r="M493" s="9"/>
      <c r="N493" s="9"/>
      <c r="O493" s="9"/>
      <c r="P493" s="9"/>
      <c r="Q493" s="13"/>
      <c r="R493" s="13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 spans="1:28">
      <c r="A494" s="9"/>
      <c r="B494" s="9"/>
      <c r="C494" s="9"/>
      <c r="D494" s="11"/>
      <c r="E494" s="16"/>
      <c r="F494" s="13"/>
      <c r="G494" s="13"/>
      <c r="H494" s="9"/>
      <c r="I494" s="9"/>
      <c r="J494" s="9"/>
      <c r="K494" s="13"/>
      <c r="L494" s="9"/>
      <c r="M494" s="9"/>
      <c r="N494" s="9"/>
      <c r="O494" s="9"/>
      <c r="P494" s="9"/>
      <c r="Q494" s="13"/>
      <c r="R494" s="13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 spans="1:28">
      <c r="A495" s="9"/>
      <c r="B495" s="9"/>
      <c r="C495" s="9"/>
      <c r="D495" s="11"/>
      <c r="E495" s="16"/>
      <c r="F495" s="13"/>
      <c r="G495" s="13"/>
      <c r="H495" s="9"/>
      <c r="I495" s="9"/>
      <c r="J495" s="9"/>
      <c r="K495" s="13"/>
      <c r="L495" s="9"/>
      <c r="M495" s="9"/>
      <c r="N495" s="9"/>
      <c r="O495" s="9"/>
      <c r="P495" s="9"/>
      <c r="Q495" s="13"/>
      <c r="R495" s="13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 spans="1:28">
      <c r="A496" s="9"/>
      <c r="B496" s="9"/>
      <c r="C496" s="9"/>
      <c r="D496" s="11"/>
      <c r="E496" s="16"/>
      <c r="F496" s="13"/>
      <c r="G496" s="13"/>
      <c r="H496" s="9"/>
      <c r="I496" s="9"/>
      <c r="J496" s="9"/>
      <c r="K496" s="13"/>
      <c r="L496" s="9"/>
      <c r="M496" s="9"/>
      <c r="N496" s="9"/>
      <c r="O496" s="9"/>
      <c r="P496" s="9"/>
      <c r="Q496" s="13"/>
      <c r="R496" s="13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 spans="1:28">
      <c r="A497" s="9"/>
      <c r="B497" s="9"/>
      <c r="C497" s="9"/>
      <c r="D497" s="11"/>
      <c r="E497" s="16"/>
      <c r="F497" s="13"/>
      <c r="G497" s="13"/>
      <c r="H497" s="9"/>
      <c r="I497" s="9"/>
      <c r="J497" s="9"/>
      <c r="K497" s="13"/>
      <c r="L497" s="9"/>
      <c r="M497" s="9"/>
      <c r="N497" s="9"/>
      <c r="O497" s="9"/>
      <c r="P497" s="9"/>
      <c r="Q497" s="13"/>
      <c r="R497" s="13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 spans="1:28">
      <c r="A498" s="9"/>
      <c r="B498" s="9"/>
      <c r="C498" s="9"/>
      <c r="D498" s="11"/>
      <c r="E498" s="16"/>
      <c r="F498" s="13"/>
      <c r="G498" s="13"/>
      <c r="H498" s="9"/>
      <c r="I498" s="9"/>
      <c r="J498" s="9"/>
      <c r="K498" s="13"/>
      <c r="L498" s="9"/>
      <c r="M498" s="9"/>
      <c r="N498" s="9"/>
      <c r="O498" s="9"/>
      <c r="P498" s="9"/>
      <c r="Q498" s="13"/>
      <c r="R498" s="13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 spans="1:28">
      <c r="A499" s="9"/>
      <c r="B499" s="9"/>
      <c r="C499" s="9"/>
      <c r="D499" s="11"/>
      <c r="E499" s="16"/>
      <c r="F499" s="13"/>
      <c r="G499" s="13"/>
      <c r="H499" s="9"/>
      <c r="I499" s="9"/>
      <c r="J499" s="9"/>
      <c r="K499" s="13"/>
      <c r="L499" s="9"/>
      <c r="M499" s="9"/>
      <c r="N499" s="9"/>
      <c r="O499" s="9"/>
      <c r="P499" s="9"/>
      <c r="Q499" s="13"/>
      <c r="R499" s="13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 spans="1:28">
      <c r="A500" s="9"/>
      <c r="B500" s="9"/>
      <c r="C500" s="9"/>
      <c r="D500" s="11"/>
      <c r="E500" s="16"/>
      <c r="F500" s="13"/>
      <c r="G500" s="13"/>
      <c r="H500" s="9"/>
      <c r="I500" s="9"/>
      <c r="J500" s="9"/>
      <c r="K500" s="13"/>
      <c r="L500" s="9"/>
      <c r="M500" s="9"/>
      <c r="N500" s="9"/>
      <c r="O500" s="9"/>
      <c r="P500" s="9"/>
      <c r="Q500" s="13"/>
      <c r="R500" s="13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 spans="1:28">
      <c r="A501" s="9"/>
      <c r="B501" s="9"/>
      <c r="C501" s="9"/>
      <c r="D501" s="11"/>
      <c r="E501" s="16"/>
      <c r="F501" s="13"/>
      <c r="G501" s="13"/>
      <c r="H501" s="9"/>
      <c r="I501" s="9"/>
      <c r="J501" s="9"/>
      <c r="K501" s="13"/>
      <c r="L501" s="9"/>
      <c r="M501" s="9"/>
      <c r="N501" s="9"/>
      <c r="O501" s="9"/>
      <c r="P501" s="9"/>
      <c r="Q501" s="13"/>
      <c r="R501" s="13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 spans="1:28">
      <c r="A502" s="9"/>
      <c r="B502" s="9"/>
      <c r="C502" s="9"/>
      <c r="D502" s="11"/>
      <c r="E502" s="16"/>
      <c r="F502" s="13"/>
      <c r="G502" s="13"/>
      <c r="H502" s="9"/>
      <c r="I502" s="9"/>
      <c r="J502" s="9"/>
      <c r="K502" s="13"/>
      <c r="L502" s="9"/>
      <c r="M502" s="9"/>
      <c r="N502" s="9"/>
      <c r="O502" s="9"/>
      <c r="P502" s="9"/>
      <c r="Q502" s="13"/>
      <c r="R502" s="13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 spans="1:28">
      <c r="A503" s="9"/>
      <c r="B503" s="9"/>
      <c r="C503" s="9"/>
      <c r="D503" s="11"/>
      <c r="E503" s="16"/>
      <c r="F503" s="13"/>
      <c r="G503" s="13"/>
      <c r="H503" s="9"/>
      <c r="I503" s="9"/>
      <c r="J503" s="9"/>
      <c r="K503" s="13"/>
      <c r="L503" s="9"/>
      <c r="M503" s="9"/>
      <c r="N503" s="9"/>
      <c r="O503" s="9"/>
      <c r="P503" s="9"/>
      <c r="Q503" s="13"/>
      <c r="R503" s="13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 spans="1:28">
      <c r="A504" s="9"/>
      <c r="B504" s="9"/>
      <c r="C504" s="9"/>
      <c r="D504" s="11"/>
      <c r="E504" s="16"/>
      <c r="F504" s="13"/>
      <c r="G504" s="13"/>
      <c r="H504" s="9"/>
      <c r="I504" s="9"/>
      <c r="J504" s="9"/>
      <c r="K504" s="13"/>
      <c r="L504" s="9"/>
      <c r="M504" s="9"/>
      <c r="N504" s="9"/>
      <c r="O504" s="9"/>
      <c r="P504" s="9"/>
      <c r="Q504" s="13"/>
      <c r="R504" s="13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 spans="1:28">
      <c r="A505" s="9"/>
      <c r="B505" s="9"/>
      <c r="C505" s="9"/>
      <c r="D505" s="11"/>
      <c r="E505" s="16"/>
      <c r="F505" s="13"/>
      <c r="G505" s="13"/>
      <c r="H505" s="9"/>
      <c r="I505" s="9"/>
      <c r="J505" s="9"/>
      <c r="K505" s="13"/>
      <c r="L505" s="9"/>
      <c r="M505" s="9"/>
      <c r="N505" s="9"/>
      <c r="O505" s="9"/>
      <c r="P505" s="9"/>
      <c r="Q505" s="13"/>
      <c r="R505" s="13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 spans="1:28">
      <c r="A506" s="9"/>
      <c r="B506" s="9"/>
      <c r="C506" s="9"/>
      <c r="D506" s="11"/>
      <c r="E506" s="16"/>
      <c r="F506" s="13"/>
      <c r="G506" s="13"/>
      <c r="H506" s="9"/>
      <c r="I506" s="9"/>
      <c r="J506" s="9"/>
      <c r="K506" s="13"/>
      <c r="L506" s="9"/>
      <c r="M506" s="9"/>
      <c r="N506" s="9"/>
      <c r="O506" s="9"/>
      <c r="P506" s="9"/>
      <c r="Q506" s="13"/>
      <c r="R506" s="13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 spans="1:28">
      <c r="A507" s="9"/>
      <c r="B507" s="9"/>
      <c r="C507" s="9"/>
      <c r="D507" s="11"/>
      <c r="E507" s="16"/>
      <c r="F507" s="13"/>
      <c r="G507" s="13"/>
      <c r="H507" s="9"/>
      <c r="I507" s="9"/>
      <c r="J507" s="9"/>
      <c r="K507" s="13"/>
      <c r="L507" s="9"/>
      <c r="M507" s="9"/>
      <c r="N507" s="9"/>
      <c r="O507" s="9"/>
      <c r="P507" s="9"/>
      <c r="Q507" s="13"/>
      <c r="R507" s="13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 spans="1:28">
      <c r="A508" s="9"/>
      <c r="B508" s="9"/>
      <c r="C508" s="9"/>
      <c r="D508" s="11"/>
      <c r="E508" s="16"/>
      <c r="F508" s="13"/>
      <c r="G508" s="13"/>
      <c r="H508" s="9"/>
      <c r="I508" s="9"/>
      <c r="J508" s="9"/>
      <c r="K508" s="13"/>
      <c r="L508" s="9"/>
      <c r="M508" s="9"/>
      <c r="N508" s="9"/>
      <c r="O508" s="9"/>
      <c r="P508" s="9"/>
      <c r="Q508" s="13"/>
      <c r="R508" s="13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 spans="1:28">
      <c r="A509" s="9"/>
      <c r="B509" s="9"/>
      <c r="C509" s="9"/>
      <c r="D509" s="11"/>
      <c r="E509" s="16"/>
      <c r="F509" s="13"/>
      <c r="G509" s="13"/>
      <c r="H509" s="9"/>
      <c r="I509" s="9"/>
      <c r="J509" s="9"/>
      <c r="K509" s="13"/>
      <c r="L509" s="9"/>
      <c r="M509" s="9"/>
      <c r="N509" s="9"/>
      <c r="O509" s="9"/>
      <c r="P509" s="9"/>
      <c r="Q509" s="13"/>
      <c r="R509" s="13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 spans="1:28">
      <c r="A510" s="9"/>
      <c r="B510" s="9"/>
      <c r="C510" s="9"/>
      <c r="D510" s="11"/>
      <c r="E510" s="16"/>
      <c r="F510" s="13"/>
      <c r="G510" s="13"/>
      <c r="H510" s="9"/>
      <c r="I510" s="9"/>
      <c r="J510" s="9"/>
      <c r="K510" s="13"/>
      <c r="L510" s="9"/>
      <c r="M510" s="9"/>
      <c r="N510" s="9"/>
      <c r="O510" s="9"/>
      <c r="P510" s="9"/>
      <c r="Q510" s="13"/>
      <c r="R510" s="13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 spans="1:28">
      <c r="A511" s="9"/>
      <c r="B511" s="9"/>
      <c r="C511" s="9"/>
      <c r="D511" s="11"/>
      <c r="E511" s="16"/>
      <c r="F511" s="13"/>
      <c r="G511" s="13"/>
      <c r="H511" s="9"/>
      <c r="I511" s="9"/>
      <c r="J511" s="9"/>
      <c r="K511" s="13"/>
      <c r="L511" s="9"/>
      <c r="M511" s="9"/>
      <c r="N511" s="9"/>
      <c r="O511" s="9"/>
      <c r="P511" s="9"/>
      <c r="Q511" s="13"/>
      <c r="R511" s="13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 spans="1:28">
      <c r="A512" s="9"/>
      <c r="B512" s="9"/>
      <c r="C512" s="9"/>
      <c r="D512" s="11"/>
      <c r="E512" s="16"/>
      <c r="F512" s="13"/>
      <c r="G512" s="13"/>
      <c r="H512" s="9"/>
      <c r="I512" s="9"/>
      <c r="J512" s="9"/>
      <c r="K512" s="13"/>
      <c r="L512" s="9"/>
      <c r="M512" s="9"/>
      <c r="N512" s="9"/>
      <c r="O512" s="9"/>
      <c r="P512" s="9"/>
      <c r="Q512" s="13"/>
      <c r="R512" s="13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 spans="1:28">
      <c r="A513" s="9"/>
      <c r="B513" s="9"/>
      <c r="C513" s="9"/>
      <c r="D513" s="11"/>
      <c r="E513" s="16"/>
      <c r="F513" s="13"/>
      <c r="G513" s="13"/>
      <c r="H513" s="9"/>
      <c r="I513" s="9"/>
      <c r="J513" s="9"/>
      <c r="K513" s="13"/>
      <c r="L513" s="9"/>
      <c r="M513" s="9"/>
      <c r="N513" s="9"/>
      <c r="O513" s="9"/>
      <c r="P513" s="9"/>
      <c r="Q513" s="13"/>
      <c r="R513" s="13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 spans="1:28">
      <c r="A514" s="9"/>
      <c r="B514" s="9"/>
      <c r="C514" s="9"/>
      <c r="D514" s="11"/>
      <c r="E514" s="16"/>
      <c r="F514" s="13"/>
      <c r="G514" s="13"/>
      <c r="H514" s="9"/>
      <c r="I514" s="9"/>
      <c r="J514" s="9"/>
      <c r="K514" s="13"/>
      <c r="L514" s="9"/>
      <c r="M514" s="9"/>
      <c r="N514" s="9"/>
      <c r="O514" s="9"/>
      <c r="P514" s="9"/>
      <c r="Q514" s="13"/>
      <c r="R514" s="13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 spans="1:28">
      <c r="A515" s="9"/>
      <c r="B515" s="9"/>
      <c r="C515" s="9"/>
      <c r="D515" s="11"/>
      <c r="E515" s="16"/>
      <c r="F515" s="13"/>
      <c r="G515" s="13"/>
      <c r="H515" s="9"/>
      <c r="I515" s="9"/>
      <c r="J515" s="9"/>
      <c r="K515" s="13"/>
      <c r="L515" s="9"/>
      <c r="M515" s="9"/>
      <c r="N515" s="9"/>
      <c r="O515" s="9"/>
      <c r="P515" s="9"/>
      <c r="Q515" s="13"/>
      <c r="R515" s="13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 spans="1:28">
      <c r="A516" s="9"/>
      <c r="B516" s="9"/>
      <c r="C516" s="9"/>
      <c r="D516" s="11"/>
      <c r="E516" s="16"/>
      <c r="F516" s="13"/>
      <c r="G516" s="13"/>
      <c r="H516" s="9"/>
      <c r="I516" s="9"/>
      <c r="J516" s="9"/>
      <c r="K516" s="13"/>
      <c r="L516" s="9"/>
      <c r="M516" s="9"/>
      <c r="N516" s="9"/>
      <c r="O516" s="9"/>
      <c r="P516" s="9"/>
      <c r="Q516" s="13"/>
      <c r="R516" s="13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 spans="1:28">
      <c r="A517" s="9"/>
      <c r="B517" s="9"/>
      <c r="C517" s="9"/>
      <c r="D517" s="11"/>
      <c r="E517" s="16"/>
      <c r="F517" s="13"/>
      <c r="G517" s="13"/>
      <c r="H517" s="9"/>
      <c r="I517" s="9"/>
      <c r="J517" s="9"/>
      <c r="K517" s="13"/>
      <c r="L517" s="9"/>
      <c r="M517" s="9"/>
      <c r="N517" s="9"/>
      <c r="O517" s="9"/>
      <c r="P517" s="9"/>
      <c r="Q517" s="13"/>
      <c r="R517" s="13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 spans="1:28">
      <c r="A518" s="9"/>
      <c r="B518" s="9"/>
      <c r="C518" s="9"/>
      <c r="D518" s="11"/>
      <c r="E518" s="16"/>
      <c r="F518" s="13"/>
      <c r="G518" s="13"/>
      <c r="H518" s="9"/>
      <c r="I518" s="9"/>
      <c r="J518" s="9"/>
      <c r="K518" s="13"/>
      <c r="L518" s="9"/>
      <c r="M518" s="9"/>
      <c r="N518" s="9"/>
      <c r="O518" s="9"/>
      <c r="P518" s="9"/>
      <c r="Q518" s="13"/>
      <c r="R518" s="13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 spans="1:28">
      <c r="A519" s="9"/>
      <c r="B519" s="9"/>
      <c r="C519" s="9"/>
      <c r="D519" s="11"/>
      <c r="E519" s="16"/>
      <c r="F519" s="13"/>
      <c r="G519" s="13"/>
      <c r="H519" s="9"/>
      <c r="I519" s="9"/>
      <c r="J519" s="9"/>
      <c r="K519" s="13"/>
      <c r="L519" s="9"/>
      <c r="M519" s="9"/>
      <c r="N519" s="9"/>
      <c r="O519" s="9"/>
      <c r="P519" s="9"/>
      <c r="Q519" s="13"/>
      <c r="R519" s="13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 spans="1:28">
      <c r="A520" s="9"/>
      <c r="B520" s="9"/>
      <c r="C520" s="9"/>
      <c r="D520" s="11"/>
      <c r="E520" s="16"/>
      <c r="F520" s="13"/>
      <c r="G520" s="13"/>
      <c r="H520" s="9"/>
      <c r="I520" s="9"/>
      <c r="J520" s="9"/>
      <c r="K520" s="13"/>
      <c r="L520" s="9"/>
      <c r="M520" s="9"/>
      <c r="N520" s="9"/>
      <c r="O520" s="9"/>
      <c r="P520" s="9"/>
      <c r="Q520" s="13"/>
      <c r="R520" s="13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 spans="1:28">
      <c r="A521" s="9"/>
      <c r="B521" s="9"/>
      <c r="C521" s="9"/>
      <c r="D521" s="11"/>
      <c r="E521" s="16"/>
      <c r="F521" s="13"/>
      <c r="G521" s="13"/>
      <c r="H521" s="9"/>
      <c r="I521" s="9"/>
      <c r="J521" s="9"/>
      <c r="K521" s="13"/>
      <c r="L521" s="9"/>
      <c r="M521" s="9"/>
      <c r="N521" s="9"/>
      <c r="O521" s="9"/>
      <c r="P521" s="9"/>
      <c r="Q521" s="13"/>
      <c r="R521" s="13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 spans="1:28">
      <c r="A522" s="9"/>
      <c r="B522" s="9"/>
      <c r="C522" s="9"/>
      <c r="D522" s="11"/>
      <c r="E522" s="16"/>
      <c r="F522" s="13"/>
      <c r="G522" s="13"/>
      <c r="H522" s="9"/>
      <c r="I522" s="9"/>
      <c r="J522" s="9"/>
      <c r="K522" s="13"/>
      <c r="L522" s="9"/>
      <c r="M522" s="9"/>
      <c r="N522" s="9"/>
      <c r="O522" s="9"/>
      <c r="P522" s="9"/>
      <c r="Q522" s="13"/>
      <c r="R522" s="13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 spans="1:28">
      <c r="A523" s="9"/>
      <c r="B523" s="9"/>
      <c r="C523" s="9"/>
      <c r="D523" s="11"/>
      <c r="E523" s="16"/>
      <c r="F523" s="13"/>
      <c r="G523" s="13"/>
      <c r="H523" s="9"/>
      <c r="I523" s="9"/>
      <c r="J523" s="9"/>
      <c r="K523" s="13"/>
      <c r="L523" s="9"/>
      <c r="M523" s="9"/>
      <c r="N523" s="9"/>
      <c r="O523" s="9"/>
      <c r="P523" s="9"/>
      <c r="Q523" s="13"/>
      <c r="R523" s="13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 spans="1:28">
      <c r="A524" s="9"/>
      <c r="B524" s="9"/>
      <c r="C524" s="9"/>
      <c r="D524" s="11"/>
      <c r="E524" s="16"/>
      <c r="F524" s="13"/>
      <c r="G524" s="13"/>
      <c r="H524" s="9"/>
      <c r="I524" s="9"/>
      <c r="J524" s="9"/>
      <c r="K524" s="13"/>
      <c r="L524" s="9"/>
      <c r="M524" s="9"/>
      <c r="N524" s="9"/>
      <c r="O524" s="9"/>
      <c r="P524" s="9"/>
      <c r="Q524" s="13"/>
      <c r="R524" s="13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 spans="1:28">
      <c r="A525" s="9"/>
      <c r="B525" s="9"/>
      <c r="C525" s="9"/>
      <c r="D525" s="11"/>
      <c r="E525" s="16"/>
      <c r="F525" s="13"/>
      <c r="G525" s="13"/>
      <c r="H525" s="9"/>
      <c r="I525" s="9"/>
      <c r="J525" s="9"/>
      <c r="K525" s="13"/>
      <c r="L525" s="9"/>
      <c r="M525" s="9"/>
      <c r="N525" s="9"/>
      <c r="O525" s="9"/>
      <c r="P525" s="9"/>
      <c r="Q525" s="13"/>
      <c r="R525" s="13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 spans="1:28">
      <c r="A526" s="9"/>
      <c r="B526" s="9"/>
      <c r="C526" s="9"/>
      <c r="D526" s="11"/>
      <c r="E526" s="16"/>
      <c r="F526" s="13"/>
      <c r="G526" s="13"/>
      <c r="H526" s="9"/>
      <c r="I526" s="9"/>
      <c r="J526" s="9"/>
      <c r="K526" s="13"/>
      <c r="L526" s="9"/>
      <c r="M526" s="9"/>
      <c r="N526" s="9"/>
      <c r="O526" s="9"/>
      <c r="P526" s="9"/>
      <c r="Q526" s="13"/>
      <c r="R526" s="13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 spans="1:28">
      <c r="A527" s="9"/>
      <c r="B527" s="9"/>
      <c r="C527" s="9"/>
      <c r="D527" s="11"/>
      <c r="E527" s="16"/>
      <c r="F527" s="13"/>
      <c r="G527" s="13"/>
      <c r="H527" s="9"/>
      <c r="I527" s="9"/>
      <c r="J527" s="9"/>
      <c r="K527" s="13"/>
      <c r="L527" s="9"/>
      <c r="M527" s="9"/>
      <c r="N527" s="9"/>
      <c r="O527" s="9"/>
      <c r="P527" s="9"/>
      <c r="Q527" s="13"/>
      <c r="R527" s="13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 spans="1:28">
      <c r="A528" s="9"/>
      <c r="B528" s="9"/>
      <c r="C528" s="9"/>
      <c r="D528" s="11"/>
      <c r="E528" s="16"/>
      <c r="F528" s="13"/>
      <c r="G528" s="13"/>
      <c r="H528" s="9"/>
      <c r="I528" s="9"/>
      <c r="J528" s="9"/>
      <c r="K528" s="13"/>
      <c r="L528" s="9"/>
      <c r="M528" s="9"/>
      <c r="N528" s="9"/>
      <c r="O528" s="9"/>
      <c r="P528" s="9"/>
      <c r="Q528" s="13"/>
      <c r="R528" s="13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 spans="1:28">
      <c r="A529" s="9"/>
      <c r="B529" s="9"/>
      <c r="C529" s="9"/>
      <c r="D529" s="11"/>
      <c r="E529" s="16"/>
      <c r="F529" s="13"/>
      <c r="G529" s="13"/>
      <c r="H529" s="9"/>
      <c r="I529" s="9"/>
      <c r="J529" s="9"/>
      <c r="K529" s="13"/>
      <c r="L529" s="9"/>
      <c r="M529" s="9"/>
      <c r="N529" s="9"/>
      <c r="O529" s="9"/>
      <c r="P529" s="9"/>
      <c r="Q529" s="13"/>
      <c r="R529" s="13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 spans="1:28">
      <c r="A530" s="9"/>
      <c r="B530" s="9"/>
      <c r="C530" s="9"/>
      <c r="D530" s="11"/>
      <c r="E530" s="16"/>
      <c r="F530" s="13"/>
      <c r="G530" s="13"/>
      <c r="H530" s="9"/>
      <c r="I530" s="9"/>
      <c r="J530" s="9"/>
      <c r="K530" s="13"/>
      <c r="L530" s="9"/>
      <c r="M530" s="9"/>
      <c r="N530" s="9"/>
      <c r="O530" s="9"/>
      <c r="P530" s="9"/>
      <c r="Q530" s="13"/>
      <c r="R530" s="13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 spans="1:28">
      <c r="A531" s="9"/>
      <c r="B531" s="9"/>
      <c r="C531" s="9"/>
      <c r="D531" s="11"/>
      <c r="E531" s="16"/>
      <c r="F531" s="13"/>
      <c r="G531" s="13"/>
      <c r="H531" s="9"/>
      <c r="I531" s="9"/>
      <c r="J531" s="9"/>
      <c r="K531" s="13"/>
      <c r="L531" s="9"/>
      <c r="M531" s="9"/>
      <c r="N531" s="9"/>
      <c r="O531" s="9"/>
      <c r="P531" s="9"/>
      <c r="Q531" s="13"/>
      <c r="R531" s="13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 spans="1:28">
      <c r="A532" s="9"/>
      <c r="B532" s="9"/>
      <c r="C532" s="9"/>
      <c r="D532" s="11"/>
      <c r="E532" s="16"/>
      <c r="F532" s="13"/>
      <c r="G532" s="13"/>
      <c r="H532" s="9"/>
      <c r="I532" s="9"/>
      <c r="J532" s="9"/>
      <c r="K532" s="13"/>
      <c r="L532" s="9"/>
      <c r="M532" s="9"/>
      <c r="N532" s="9"/>
      <c r="O532" s="9"/>
      <c r="P532" s="9"/>
      <c r="Q532" s="13"/>
      <c r="R532" s="13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 spans="1:28">
      <c r="A533" s="9"/>
      <c r="B533" s="9"/>
      <c r="C533" s="9"/>
      <c r="D533" s="11"/>
      <c r="E533" s="16"/>
      <c r="F533" s="13"/>
      <c r="G533" s="13"/>
      <c r="H533" s="9"/>
      <c r="I533" s="9"/>
      <c r="J533" s="9"/>
      <c r="K533" s="13"/>
      <c r="L533" s="9"/>
      <c r="M533" s="9"/>
      <c r="N533" s="9"/>
      <c r="O533" s="9"/>
      <c r="P533" s="9"/>
      <c r="Q533" s="13"/>
      <c r="R533" s="13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 spans="1:28">
      <c r="A534" s="9"/>
      <c r="B534" s="9"/>
      <c r="C534" s="9"/>
      <c r="D534" s="11"/>
      <c r="E534" s="16"/>
      <c r="F534" s="13"/>
      <c r="G534" s="13"/>
      <c r="H534" s="9"/>
      <c r="I534" s="9"/>
      <c r="J534" s="9"/>
      <c r="K534" s="13"/>
      <c r="L534" s="9"/>
      <c r="M534" s="9"/>
      <c r="N534" s="9"/>
      <c r="O534" s="9"/>
      <c r="P534" s="9"/>
      <c r="Q534" s="13"/>
      <c r="R534" s="13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 spans="1:28">
      <c r="A535" s="9"/>
      <c r="B535" s="9"/>
      <c r="C535" s="9"/>
      <c r="D535" s="11"/>
      <c r="E535" s="16"/>
      <c r="F535" s="13"/>
      <c r="G535" s="13"/>
      <c r="H535" s="9"/>
      <c r="I535" s="9"/>
      <c r="J535" s="9"/>
      <c r="K535" s="13"/>
      <c r="L535" s="9"/>
      <c r="M535" s="9"/>
      <c r="N535" s="9"/>
      <c r="O535" s="9"/>
      <c r="P535" s="9"/>
      <c r="Q535" s="13"/>
      <c r="R535" s="13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 spans="1:28">
      <c r="A536" s="9"/>
      <c r="B536" s="9"/>
      <c r="C536" s="9"/>
      <c r="D536" s="11"/>
      <c r="E536" s="16"/>
      <c r="F536" s="13"/>
      <c r="G536" s="13"/>
      <c r="H536" s="9"/>
      <c r="I536" s="9"/>
      <c r="J536" s="9"/>
      <c r="K536" s="13"/>
      <c r="L536" s="9"/>
      <c r="M536" s="9"/>
      <c r="N536" s="9"/>
      <c r="O536" s="9"/>
      <c r="P536" s="9"/>
      <c r="Q536" s="13"/>
      <c r="R536" s="13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 spans="1:28">
      <c r="A537" s="9"/>
      <c r="B537" s="9"/>
      <c r="C537" s="9"/>
      <c r="D537" s="11"/>
      <c r="E537" s="16"/>
      <c r="F537" s="13"/>
      <c r="G537" s="13"/>
      <c r="H537" s="9"/>
      <c r="I537" s="9"/>
      <c r="J537" s="9"/>
      <c r="K537" s="13"/>
      <c r="L537" s="9"/>
      <c r="M537" s="9"/>
      <c r="N537" s="9"/>
      <c r="O537" s="9"/>
      <c r="P537" s="9"/>
      <c r="Q537" s="13"/>
      <c r="R537" s="13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 spans="1:28">
      <c r="A538" s="9"/>
      <c r="B538" s="9"/>
      <c r="C538" s="9"/>
      <c r="D538" s="11"/>
      <c r="E538" s="16"/>
      <c r="F538" s="13"/>
      <c r="G538" s="13"/>
      <c r="H538" s="9"/>
      <c r="I538" s="9"/>
      <c r="J538" s="9"/>
      <c r="K538" s="13"/>
      <c r="L538" s="9"/>
      <c r="M538" s="9"/>
      <c r="N538" s="9"/>
      <c r="O538" s="9"/>
      <c r="P538" s="9"/>
      <c r="Q538" s="13"/>
      <c r="R538" s="13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 spans="1:28">
      <c r="A539" s="9"/>
      <c r="B539" s="9"/>
      <c r="C539" s="9"/>
      <c r="D539" s="11"/>
      <c r="E539" s="16"/>
      <c r="F539" s="13"/>
      <c r="G539" s="13"/>
      <c r="H539" s="9"/>
      <c r="I539" s="9"/>
      <c r="J539" s="9"/>
      <c r="K539" s="13"/>
      <c r="L539" s="9"/>
      <c r="M539" s="9"/>
      <c r="N539" s="9"/>
      <c r="O539" s="9"/>
      <c r="P539" s="9"/>
      <c r="Q539" s="13"/>
      <c r="R539" s="13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 spans="1:28">
      <c r="A540" s="9"/>
      <c r="B540" s="9"/>
      <c r="C540" s="9"/>
      <c r="D540" s="11"/>
      <c r="E540" s="16"/>
      <c r="F540" s="13"/>
      <c r="G540" s="13"/>
      <c r="H540" s="9"/>
      <c r="I540" s="9"/>
      <c r="J540" s="9"/>
      <c r="K540" s="13"/>
      <c r="L540" s="9"/>
      <c r="M540" s="9"/>
      <c r="N540" s="9"/>
      <c r="O540" s="9"/>
      <c r="P540" s="9"/>
      <c r="Q540" s="13"/>
      <c r="R540" s="13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 spans="1:28">
      <c r="A541" s="9"/>
      <c r="B541" s="9"/>
      <c r="C541" s="9"/>
      <c r="D541" s="11"/>
      <c r="E541" s="16"/>
      <c r="F541" s="13"/>
      <c r="G541" s="13"/>
      <c r="H541" s="9"/>
      <c r="I541" s="9"/>
      <c r="J541" s="9"/>
      <c r="K541" s="13"/>
      <c r="L541" s="9"/>
      <c r="M541" s="9"/>
      <c r="N541" s="9"/>
      <c r="O541" s="9"/>
      <c r="P541" s="9"/>
      <c r="Q541" s="13"/>
      <c r="R541" s="13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 spans="1:28">
      <c r="A542" s="9"/>
      <c r="B542" s="9"/>
      <c r="C542" s="9"/>
      <c r="D542" s="11"/>
      <c r="E542" s="16"/>
      <c r="F542" s="13"/>
      <c r="G542" s="13"/>
      <c r="H542" s="9"/>
      <c r="I542" s="9"/>
      <c r="J542" s="9"/>
      <c r="K542" s="13"/>
      <c r="L542" s="9"/>
      <c r="M542" s="9"/>
      <c r="N542" s="9"/>
      <c r="O542" s="9"/>
      <c r="P542" s="9"/>
      <c r="Q542" s="13"/>
      <c r="R542" s="13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 spans="1:28">
      <c r="A543" s="9"/>
      <c r="B543" s="9"/>
      <c r="C543" s="9"/>
      <c r="D543" s="11"/>
      <c r="E543" s="16"/>
      <c r="F543" s="13"/>
      <c r="G543" s="13"/>
      <c r="H543" s="9"/>
      <c r="I543" s="9"/>
      <c r="J543" s="9"/>
      <c r="K543" s="13"/>
      <c r="L543" s="9"/>
      <c r="M543" s="9"/>
      <c r="N543" s="9"/>
      <c r="O543" s="9"/>
      <c r="P543" s="9"/>
      <c r="Q543" s="13"/>
      <c r="R543" s="13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 spans="1:28">
      <c r="A544" s="9"/>
      <c r="B544" s="9"/>
      <c r="C544" s="9"/>
      <c r="D544" s="11"/>
      <c r="E544" s="16"/>
      <c r="F544" s="13"/>
      <c r="G544" s="13"/>
      <c r="H544" s="9"/>
      <c r="I544" s="9"/>
      <c r="J544" s="9"/>
      <c r="K544" s="13"/>
      <c r="L544" s="9"/>
      <c r="M544" s="9"/>
      <c r="N544" s="9"/>
      <c r="O544" s="9"/>
      <c r="P544" s="9"/>
      <c r="Q544" s="13"/>
      <c r="R544" s="13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 spans="1:28">
      <c r="A545" s="9"/>
      <c r="B545" s="9"/>
      <c r="C545" s="9"/>
      <c r="D545" s="11"/>
      <c r="E545" s="16"/>
      <c r="F545" s="13"/>
      <c r="G545" s="13"/>
      <c r="H545" s="9"/>
      <c r="I545" s="9"/>
      <c r="J545" s="9"/>
      <c r="K545" s="13"/>
      <c r="L545" s="9"/>
      <c r="M545" s="9"/>
      <c r="N545" s="9"/>
      <c r="O545" s="9"/>
      <c r="P545" s="9"/>
      <c r="Q545" s="13"/>
      <c r="R545" s="13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 spans="1:28">
      <c r="A546" s="9"/>
      <c r="B546" s="9"/>
      <c r="C546" s="9"/>
      <c r="D546" s="11"/>
      <c r="E546" s="16"/>
      <c r="F546" s="13"/>
      <c r="G546" s="13"/>
      <c r="H546" s="9"/>
      <c r="I546" s="9"/>
      <c r="J546" s="9"/>
      <c r="K546" s="13"/>
      <c r="L546" s="9"/>
      <c r="M546" s="9"/>
      <c r="N546" s="9"/>
      <c r="O546" s="9"/>
      <c r="P546" s="9"/>
      <c r="Q546" s="13"/>
      <c r="R546" s="13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 spans="1:28">
      <c r="A547" s="9"/>
      <c r="B547" s="9"/>
      <c r="C547" s="9"/>
      <c r="D547" s="11"/>
      <c r="E547" s="16"/>
      <c r="F547" s="13"/>
      <c r="G547" s="13"/>
      <c r="H547" s="9"/>
      <c r="I547" s="9"/>
      <c r="J547" s="9"/>
      <c r="K547" s="13"/>
      <c r="L547" s="9"/>
      <c r="M547" s="9"/>
      <c r="N547" s="9"/>
      <c r="O547" s="9"/>
      <c r="P547" s="9"/>
      <c r="Q547" s="13"/>
      <c r="R547" s="13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 spans="1:28">
      <c r="A548" s="9"/>
      <c r="B548" s="9"/>
      <c r="C548" s="9"/>
      <c r="D548" s="11"/>
      <c r="E548" s="16"/>
      <c r="F548" s="13"/>
      <c r="G548" s="13"/>
      <c r="H548" s="9"/>
      <c r="I548" s="9"/>
      <c r="J548" s="9"/>
      <c r="K548" s="13"/>
      <c r="L548" s="9"/>
      <c r="M548" s="9"/>
      <c r="N548" s="9"/>
      <c r="O548" s="9"/>
      <c r="P548" s="9"/>
      <c r="Q548" s="13"/>
      <c r="R548" s="13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 spans="1:28">
      <c r="A549" s="9"/>
      <c r="B549" s="9"/>
      <c r="C549" s="9"/>
      <c r="D549" s="11"/>
      <c r="E549" s="16"/>
      <c r="F549" s="13"/>
      <c r="G549" s="13"/>
      <c r="H549" s="9"/>
      <c r="I549" s="9"/>
      <c r="J549" s="9"/>
      <c r="K549" s="13"/>
      <c r="L549" s="9"/>
      <c r="M549" s="9"/>
      <c r="N549" s="9"/>
      <c r="O549" s="9"/>
      <c r="P549" s="9"/>
      <c r="Q549" s="13"/>
      <c r="R549" s="13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 spans="1:28">
      <c r="A550" s="9"/>
      <c r="B550" s="9"/>
      <c r="C550" s="9"/>
      <c r="D550" s="11"/>
      <c r="E550" s="16"/>
      <c r="F550" s="13"/>
      <c r="G550" s="13"/>
      <c r="H550" s="9"/>
      <c r="I550" s="9"/>
      <c r="J550" s="9"/>
      <c r="K550" s="13"/>
      <c r="L550" s="9"/>
      <c r="M550" s="9"/>
      <c r="N550" s="9"/>
      <c r="O550" s="9"/>
      <c r="P550" s="9"/>
      <c r="Q550" s="13"/>
      <c r="R550" s="13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 spans="1:28">
      <c r="A551" s="9"/>
      <c r="B551" s="9"/>
      <c r="C551" s="9"/>
      <c r="D551" s="11"/>
      <c r="E551" s="16"/>
      <c r="F551" s="13"/>
      <c r="G551" s="13"/>
      <c r="H551" s="9"/>
      <c r="I551" s="9"/>
      <c r="J551" s="9"/>
      <c r="K551" s="13"/>
      <c r="L551" s="9"/>
      <c r="M551" s="9"/>
      <c r="N551" s="9"/>
      <c r="O551" s="9"/>
      <c r="P551" s="9"/>
      <c r="Q551" s="13"/>
      <c r="R551" s="13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 spans="1:28">
      <c r="A552" s="9"/>
      <c r="B552" s="9"/>
      <c r="C552" s="9"/>
      <c r="D552" s="11"/>
      <c r="E552" s="16"/>
      <c r="F552" s="13"/>
      <c r="G552" s="13"/>
      <c r="H552" s="9"/>
      <c r="I552" s="9"/>
      <c r="J552" s="9"/>
      <c r="K552" s="13"/>
      <c r="L552" s="9"/>
      <c r="M552" s="9"/>
      <c r="N552" s="9"/>
      <c r="O552" s="9"/>
      <c r="P552" s="9"/>
      <c r="Q552" s="13"/>
      <c r="R552" s="13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 spans="1:28">
      <c r="A553" s="9"/>
      <c r="B553" s="9"/>
      <c r="C553" s="9"/>
      <c r="D553" s="11"/>
      <c r="E553" s="16"/>
      <c r="F553" s="13"/>
      <c r="G553" s="13"/>
      <c r="H553" s="9"/>
      <c r="I553" s="9"/>
      <c r="J553" s="9"/>
      <c r="K553" s="13"/>
      <c r="L553" s="9"/>
      <c r="M553" s="9"/>
      <c r="N553" s="9"/>
      <c r="O553" s="9"/>
      <c r="P553" s="9"/>
      <c r="Q553" s="13"/>
      <c r="R553" s="13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 spans="1:28">
      <c r="A554" s="9"/>
      <c r="B554" s="9"/>
      <c r="C554" s="9"/>
      <c r="D554" s="11"/>
      <c r="E554" s="16"/>
      <c r="F554" s="13"/>
      <c r="G554" s="13"/>
      <c r="H554" s="9"/>
      <c r="I554" s="9"/>
      <c r="J554" s="9"/>
      <c r="K554" s="13"/>
      <c r="L554" s="9"/>
      <c r="M554" s="9"/>
      <c r="N554" s="9"/>
      <c r="O554" s="9"/>
      <c r="P554" s="9"/>
      <c r="Q554" s="13"/>
      <c r="R554" s="13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 spans="1:28">
      <c r="A555" s="9"/>
      <c r="B555" s="9"/>
      <c r="C555" s="9"/>
      <c r="D555" s="11"/>
      <c r="E555" s="16"/>
      <c r="F555" s="13"/>
      <c r="G555" s="13"/>
      <c r="H555" s="9"/>
      <c r="I555" s="9"/>
      <c r="J555" s="9"/>
      <c r="K555" s="13"/>
      <c r="L555" s="9"/>
      <c r="M555" s="9"/>
      <c r="N555" s="9"/>
      <c r="O555" s="9"/>
      <c r="P555" s="9"/>
      <c r="Q555" s="13"/>
      <c r="R555" s="13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 spans="1:28">
      <c r="A556" s="9"/>
      <c r="B556" s="9"/>
      <c r="C556" s="9"/>
      <c r="D556" s="11"/>
      <c r="E556" s="16"/>
      <c r="F556" s="13"/>
      <c r="G556" s="13"/>
      <c r="H556" s="9"/>
      <c r="I556" s="9"/>
      <c r="J556" s="9"/>
      <c r="K556" s="13"/>
      <c r="L556" s="9"/>
      <c r="M556" s="9"/>
      <c r="N556" s="9"/>
      <c r="O556" s="9"/>
      <c r="P556" s="9"/>
      <c r="Q556" s="13"/>
      <c r="R556" s="13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 spans="1:28">
      <c r="A557" s="9"/>
      <c r="B557" s="9"/>
      <c r="C557" s="9"/>
      <c r="D557" s="11"/>
      <c r="E557" s="16"/>
      <c r="F557" s="13"/>
      <c r="G557" s="13"/>
      <c r="H557" s="9"/>
      <c r="I557" s="9"/>
      <c r="J557" s="9"/>
      <c r="K557" s="13"/>
      <c r="L557" s="9"/>
      <c r="M557" s="9"/>
      <c r="N557" s="9"/>
      <c r="O557" s="9"/>
      <c r="P557" s="9"/>
      <c r="Q557" s="13"/>
      <c r="R557" s="13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 spans="1:28">
      <c r="A558" s="9"/>
      <c r="B558" s="9"/>
      <c r="C558" s="9"/>
      <c r="D558" s="11"/>
      <c r="E558" s="16"/>
      <c r="F558" s="13"/>
      <c r="G558" s="13"/>
      <c r="H558" s="9"/>
      <c r="I558" s="9"/>
      <c r="J558" s="9"/>
      <c r="K558" s="13"/>
      <c r="L558" s="9"/>
      <c r="M558" s="9"/>
      <c r="N558" s="9"/>
      <c r="O558" s="9"/>
      <c r="P558" s="9"/>
      <c r="Q558" s="13"/>
      <c r="R558" s="13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 spans="1:28">
      <c r="A559" s="9"/>
      <c r="B559" s="9"/>
      <c r="C559" s="9"/>
      <c r="D559" s="11"/>
      <c r="E559" s="16"/>
      <c r="F559" s="13"/>
      <c r="G559" s="13"/>
      <c r="H559" s="9"/>
      <c r="I559" s="9"/>
      <c r="J559" s="9"/>
      <c r="K559" s="13"/>
      <c r="L559" s="9"/>
      <c r="M559" s="9"/>
      <c r="N559" s="9"/>
      <c r="O559" s="9"/>
      <c r="P559" s="9"/>
      <c r="Q559" s="13"/>
      <c r="R559" s="13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 spans="1:28">
      <c r="A560" s="9"/>
      <c r="B560" s="9"/>
      <c r="C560" s="9"/>
      <c r="D560" s="11"/>
      <c r="E560" s="16"/>
      <c r="F560" s="13"/>
      <c r="G560" s="13"/>
      <c r="H560" s="9"/>
      <c r="I560" s="9"/>
      <c r="J560" s="9"/>
      <c r="K560" s="13"/>
      <c r="L560" s="9"/>
      <c r="M560" s="9"/>
      <c r="N560" s="9"/>
      <c r="O560" s="9"/>
      <c r="P560" s="9"/>
      <c r="Q560" s="13"/>
      <c r="R560" s="13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 spans="1:28">
      <c r="A561" s="9"/>
      <c r="B561" s="9"/>
      <c r="C561" s="9"/>
      <c r="D561" s="11"/>
      <c r="E561" s="16"/>
      <c r="F561" s="13"/>
      <c r="G561" s="13"/>
      <c r="H561" s="9"/>
      <c r="I561" s="9"/>
      <c r="J561" s="9"/>
      <c r="K561" s="13"/>
      <c r="L561" s="9"/>
      <c r="M561" s="9"/>
      <c r="N561" s="9"/>
      <c r="O561" s="9"/>
      <c r="P561" s="9"/>
      <c r="Q561" s="13"/>
      <c r="R561" s="13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 spans="1:28">
      <c r="A562" s="9"/>
      <c r="B562" s="9"/>
      <c r="C562" s="9"/>
      <c r="D562" s="11"/>
      <c r="E562" s="16"/>
      <c r="F562" s="13"/>
      <c r="G562" s="13"/>
      <c r="H562" s="9"/>
      <c r="I562" s="9"/>
      <c r="J562" s="9"/>
      <c r="K562" s="13"/>
      <c r="L562" s="9"/>
      <c r="M562" s="9"/>
      <c r="N562" s="9"/>
      <c r="O562" s="9"/>
      <c r="P562" s="9"/>
      <c r="Q562" s="13"/>
      <c r="R562" s="13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 spans="1:28">
      <c r="A563" s="9"/>
      <c r="B563" s="9"/>
      <c r="C563" s="9"/>
      <c r="D563" s="11"/>
      <c r="E563" s="16"/>
      <c r="F563" s="13"/>
      <c r="G563" s="13"/>
      <c r="H563" s="9"/>
      <c r="I563" s="9"/>
      <c r="J563" s="9"/>
      <c r="K563" s="13"/>
      <c r="L563" s="9"/>
      <c r="M563" s="9"/>
      <c r="N563" s="9"/>
      <c r="O563" s="9"/>
      <c r="P563" s="9"/>
      <c r="Q563" s="13"/>
      <c r="R563" s="13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 spans="1:28">
      <c r="A564" s="9"/>
      <c r="B564" s="9"/>
      <c r="C564" s="9"/>
      <c r="D564" s="11"/>
      <c r="E564" s="16"/>
      <c r="F564" s="13"/>
      <c r="G564" s="13"/>
      <c r="H564" s="9"/>
      <c r="I564" s="9"/>
      <c r="J564" s="9"/>
      <c r="K564" s="13"/>
      <c r="L564" s="9"/>
      <c r="M564" s="9"/>
      <c r="N564" s="9"/>
      <c r="O564" s="9"/>
      <c r="P564" s="9"/>
      <c r="Q564" s="13"/>
      <c r="R564" s="13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 spans="1:28">
      <c r="A565" s="9"/>
      <c r="B565" s="9"/>
      <c r="C565" s="9"/>
      <c r="D565" s="11"/>
      <c r="E565" s="16"/>
      <c r="F565" s="13"/>
      <c r="G565" s="13"/>
      <c r="H565" s="9"/>
      <c r="I565" s="9"/>
      <c r="J565" s="9"/>
      <c r="K565" s="13"/>
      <c r="L565" s="9"/>
      <c r="M565" s="9"/>
      <c r="N565" s="9"/>
      <c r="O565" s="9"/>
      <c r="P565" s="9"/>
      <c r="Q565" s="13"/>
      <c r="R565" s="13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 spans="1:28">
      <c r="A566" s="9"/>
      <c r="B566" s="9"/>
      <c r="C566" s="9"/>
      <c r="D566" s="11"/>
      <c r="E566" s="16"/>
      <c r="F566" s="13"/>
      <c r="G566" s="13"/>
      <c r="H566" s="9"/>
      <c r="I566" s="9"/>
      <c r="J566" s="9"/>
      <c r="K566" s="13"/>
      <c r="L566" s="9"/>
      <c r="M566" s="9"/>
      <c r="N566" s="9"/>
      <c r="O566" s="9"/>
      <c r="P566" s="9"/>
      <c r="Q566" s="13"/>
      <c r="R566" s="13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 spans="1:28">
      <c r="A567" s="9"/>
      <c r="B567" s="9"/>
      <c r="C567" s="9"/>
      <c r="D567" s="11"/>
      <c r="E567" s="16"/>
      <c r="F567" s="13"/>
      <c r="G567" s="13"/>
      <c r="H567" s="9"/>
      <c r="I567" s="9"/>
      <c r="J567" s="9"/>
      <c r="K567" s="13"/>
      <c r="L567" s="9"/>
      <c r="M567" s="9"/>
      <c r="N567" s="9"/>
      <c r="O567" s="9"/>
      <c r="P567" s="9"/>
      <c r="Q567" s="13"/>
      <c r="R567" s="13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 spans="1:28">
      <c r="A568" s="9"/>
      <c r="B568" s="9"/>
      <c r="C568" s="9"/>
      <c r="D568" s="11"/>
      <c r="E568" s="16"/>
      <c r="F568" s="13"/>
      <c r="G568" s="13"/>
      <c r="H568" s="9"/>
      <c r="I568" s="9"/>
      <c r="J568" s="9"/>
      <c r="K568" s="13"/>
      <c r="L568" s="9"/>
      <c r="M568" s="9"/>
      <c r="N568" s="9"/>
      <c r="O568" s="9"/>
      <c r="P568" s="9"/>
      <c r="Q568" s="13"/>
      <c r="R568" s="13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 spans="1:28">
      <c r="A569" s="9"/>
      <c r="B569" s="9"/>
      <c r="C569" s="9"/>
      <c r="D569" s="11"/>
      <c r="E569" s="16"/>
      <c r="F569" s="13"/>
      <c r="G569" s="13"/>
      <c r="H569" s="9"/>
      <c r="I569" s="9"/>
      <c r="J569" s="9"/>
      <c r="K569" s="13"/>
      <c r="L569" s="9"/>
      <c r="M569" s="9"/>
      <c r="N569" s="9"/>
      <c r="O569" s="9"/>
      <c r="P569" s="9"/>
      <c r="Q569" s="13"/>
      <c r="R569" s="13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 spans="1:28">
      <c r="A570" s="9"/>
      <c r="B570" s="9"/>
      <c r="C570" s="9"/>
      <c r="D570" s="11"/>
      <c r="E570" s="16"/>
      <c r="F570" s="13"/>
      <c r="G570" s="13"/>
      <c r="H570" s="9"/>
      <c r="I570" s="9"/>
      <c r="J570" s="9"/>
      <c r="K570" s="13"/>
      <c r="L570" s="9"/>
      <c r="M570" s="9"/>
      <c r="N570" s="9"/>
      <c r="O570" s="9"/>
      <c r="P570" s="9"/>
      <c r="Q570" s="13"/>
      <c r="R570" s="13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 spans="1:28">
      <c r="A571" s="9"/>
      <c r="B571" s="9"/>
      <c r="C571" s="9"/>
      <c r="D571" s="11"/>
      <c r="E571" s="16"/>
      <c r="F571" s="13"/>
      <c r="G571" s="13"/>
      <c r="H571" s="9"/>
      <c r="I571" s="9"/>
      <c r="J571" s="9"/>
      <c r="K571" s="13"/>
      <c r="L571" s="9"/>
      <c r="M571" s="9"/>
      <c r="N571" s="9"/>
      <c r="O571" s="9"/>
      <c r="P571" s="9"/>
      <c r="Q571" s="13"/>
      <c r="R571" s="13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 spans="1:28">
      <c r="A572" s="9"/>
      <c r="B572" s="9"/>
      <c r="C572" s="9"/>
      <c r="D572" s="11"/>
      <c r="E572" s="16"/>
      <c r="F572" s="13"/>
      <c r="G572" s="13"/>
      <c r="H572" s="9"/>
      <c r="I572" s="9"/>
      <c r="J572" s="9"/>
      <c r="K572" s="13"/>
      <c r="L572" s="9"/>
      <c r="M572" s="9"/>
      <c r="N572" s="9"/>
      <c r="O572" s="9"/>
      <c r="P572" s="9"/>
      <c r="Q572" s="13"/>
      <c r="R572" s="13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 spans="1:28">
      <c r="A573" s="9"/>
      <c r="B573" s="9"/>
      <c r="C573" s="9"/>
      <c r="D573" s="11"/>
      <c r="E573" s="16"/>
      <c r="F573" s="13"/>
      <c r="G573" s="13"/>
      <c r="H573" s="9"/>
      <c r="I573" s="9"/>
      <c r="J573" s="9"/>
      <c r="K573" s="13"/>
      <c r="L573" s="9"/>
      <c r="M573" s="9"/>
      <c r="N573" s="9"/>
      <c r="O573" s="9"/>
      <c r="P573" s="9"/>
      <c r="Q573" s="13"/>
      <c r="R573" s="13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 spans="1:28">
      <c r="A574" s="9"/>
      <c r="B574" s="9"/>
      <c r="C574" s="9"/>
      <c r="D574" s="11"/>
      <c r="E574" s="16"/>
      <c r="F574" s="13"/>
      <c r="G574" s="13"/>
      <c r="H574" s="9"/>
      <c r="I574" s="9"/>
      <c r="J574" s="9"/>
      <c r="K574" s="13"/>
      <c r="L574" s="9"/>
      <c r="M574" s="9"/>
      <c r="N574" s="9"/>
      <c r="O574" s="9"/>
      <c r="P574" s="9"/>
      <c r="Q574" s="13"/>
      <c r="R574" s="13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 spans="1:28">
      <c r="A575" s="9"/>
      <c r="B575" s="9"/>
      <c r="C575" s="9"/>
      <c r="D575" s="11"/>
      <c r="E575" s="16"/>
      <c r="F575" s="13"/>
      <c r="G575" s="13"/>
      <c r="H575" s="9"/>
      <c r="I575" s="9"/>
      <c r="J575" s="9"/>
      <c r="K575" s="13"/>
      <c r="L575" s="9"/>
      <c r="M575" s="9"/>
      <c r="N575" s="9"/>
      <c r="O575" s="9"/>
      <c r="P575" s="9"/>
      <c r="Q575" s="13"/>
      <c r="R575" s="13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 spans="1:28">
      <c r="A576" s="9"/>
      <c r="B576" s="9"/>
      <c r="C576" s="9"/>
      <c r="D576" s="11"/>
      <c r="E576" s="16"/>
      <c r="F576" s="13"/>
      <c r="G576" s="13"/>
      <c r="H576" s="9"/>
      <c r="I576" s="9"/>
      <c r="J576" s="9"/>
      <c r="K576" s="13"/>
      <c r="L576" s="9"/>
      <c r="M576" s="9"/>
      <c r="N576" s="9"/>
      <c r="O576" s="9"/>
      <c r="P576" s="9"/>
      <c r="Q576" s="13"/>
      <c r="R576" s="13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 spans="1:28">
      <c r="A577" s="9"/>
      <c r="B577" s="9"/>
      <c r="C577" s="9"/>
      <c r="D577" s="11"/>
      <c r="E577" s="16"/>
      <c r="F577" s="13"/>
      <c r="G577" s="13"/>
      <c r="H577" s="9"/>
      <c r="I577" s="9"/>
      <c r="J577" s="9"/>
      <c r="K577" s="13"/>
      <c r="L577" s="9"/>
      <c r="M577" s="9"/>
      <c r="N577" s="9"/>
      <c r="O577" s="9"/>
      <c r="P577" s="9"/>
      <c r="Q577" s="13"/>
      <c r="R577" s="13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 spans="1:28">
      <c r="A578" s="9"/>
      <c r="B578" s="9"/>
      <c r="C578" s="9"/>
      <c r="D578" s="11"/>
      <c r="E578" s="16"/>
      <c r="F578" s="13"/>
      <c r="G578" s="13"/>
      <c r="H578" s="9"/>
      <c r="I578" s="9"/>
      <c r="J578" s="9"/>
      <c r="K578" s="13"/>
      <c r="L578" s="9"/>
      <c r="M578" s="9"/>
      <c r="N578" s="9"/>
      <c r="O578" s="9"/>
      <c r="P578" s="9"/>
      <c r="Q578" s="13"/>
      <c r="R578" s="13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 spans="1:28">
      <c r="A579" s="9"/>
      <c r="B579" s="9"/>
      <c r="C579" s="9"/>
      <c r="D579" s="11"/>
      <c r="E579" s="16"/>
      <c r="F579" s="13"/>
      <c r="G579" s="13"/>
      <c r="H579" s="9"/>
      <c r="I579" s="9"/>
      <c r="J579" s="9"/>
      <c r="K579" s="13"/>
      <c r="L579" s="9"/>
      <c r="M579" s="9"/>
      <c r="N579" s="9"/>
      <c r="O579" s="9"/>
      <c r="P579" s="9"/>
      <c r="Q579" s="13"/>
      <c r="R579" s="13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 spans="1:28">
      <c r="A580" s="9"/>
      <c r="B580" s="9"/>
      <c r="C580" s="9"/>
      <c r="D580" s="11"/>
      <c r="E580" s="16"/>
      <c r="F580" s="13"/>
      <c r="G580" s="13"/>
      <c r="H580" s="9"/>
      <c r="I580" s="9"/>
      <c r="J580" s="9"/>
      <c r="K580" s="13"/>
      <c r="L580" s="9"/>
      <c r="M580" s="9"/>
      <c r="N580" s="9"/>
      <c r="O580" s="9"/>
      <c r="P580" s="9"/>
      <c r="Q580" s="13"/>
      <c r="R580" s="13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 spans="1:28">
      <c r="A581" s="9"/>
      <c r="B581" s="9"/>
      <c r="C581" s="9"/>
      <c r="D581" s="11"/>
      <c r="E581" s="16"/>
      <c r="F581" s="13"/>
      <c r="G581" s="13"/>
      <c r="H581" s="9"/>
      <c r="I581" s="9"/>
      <c r="J581" s="9"/>
      <c r="K581" s="13"/>
      <c r="L581" s="9"/>
      <c r="M581" s="9"/>
      <c r="N581" s="9"/>
      <c r="O581" s="9"/>
      <c r="P581" s="9"/>
      <c r="Q581" s="13"/>
      <c r="R581" s="13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 spans="1:28">
      <c r="A582" s="9"/>
      <c r="B582" s="9"/>
      <c r="C582" s="9"/>
      <c r="D582" s="11"/>
      <c r="E582" s="16"/>
      <c r="F582" s="13"/>
      <c r="G582" s="13"/>
      <c r="H582" s="9"/>
      <c r="I582" s="9"/>
      <c r="J582" s="9"/>
      <c r="K582" s="13"/>
      <c r="L582" s="9"/>
      <c r="M582" s="9"/>
      <c r="N582" s="9"/>
      <c r="O582" s="9"/>
      <c r="P582" s="9"/>
      <c r="Q582" s="13"/>
      <c r="R582" s="13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 spans="1:28">
      <c r="A583" s="9"/>
      <c r="B583" s="9"/>
      <c r="C583" s="9"/>
      <c r="D583" s="11"/>
      <c r="E583" s="16"/>
      <c r="F583" s="13"/>
      <c r="G583" s="13"/>
      <c r="H583" s="9"/>
      <c r="I583" s="9"/>
      <c r="J583" s="9"/>
      <c r="K583" s="13"/>
      <c r="L583" s="9"/>
      <c r="M583" s="9"/>
      <c r="N583" s="9"/>
      <c r="O583" s="9"/>
      <c r="P583" s="9"/>
      <c r="Q583" s="13"/>
      <c r="R583" s="13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 spans="1:28">
      <c r="A584" s="9"/>
      <c r="B584" s="9"/>
      <c r="C584" s="9"/>
      <c r="D584" s="11"/>
      <c r="E584" s="16"/>
      <c r="F584" s="13"/>
      <c r="G584" s="13"/>
      <c r="H584" s="9"/>
      <c r="I584" s="9"/>
      <c r="J584" s="9"/>
      <c r="K584" s="13"/>
      <c r="L584" s="9"/>
      <c r="M584" s="9"/>
      <c r="N584" s="9"/>
      <c r="O584" s="9"/>
      <c r="P584" s="9"/>
      <c r="Q584" s="13"/>
      <c r="R584" s="13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 spans="1:28">
      <c r="A585" s="9"/>
      <c r="B585" s="9"/>
      <c r="C585" s="9"/>
      <c r="D585" s="11"/>
      <c r="E585" s="16"/>
      <c r="F585" s="13"/>
      <c r="G585" s="13"/>
      <c r="H585" s="9"/>
      <c r="I585" s="9"/>
      <c r="J585" s="9"/>
      <c r="K585" s="13"/>
      <c r="L585" s="9"/>
      <c r="M585" s="9"/>
      <c r="N585" s="9"/>
      <c r="O585" s="9"/>
      <c r="P585" s="9"/>
      <c r="Q585" s="13"/>
      <c r="R585" s="13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 spans="1:28">
      <c r="A586" s="9"/>
      <c r="B586" s="9"/>
      <c r="C586" s="9"/>
      <c r="D586" s="11"/>
      <c r="E586" s="16"/>
      <c r="F586" s="13"/>
      <c r="G586" s="13"/>
      <c r="H586" s="9"/>
      <c r="I586" s="9"/>
      <c r="J586" s="9"/>
      <c r="K586" s="13"/>
      <c r="L586" s="9"/>
      <c r="M586" s="9"/>
      <c r="N586" s="9"/>
      <c r="O586" s="9"/>
      <c r="P586" s="9"/>
      <c r="Q586" s="13"/>
      <c r="R586" s="13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 spans="1:28">
      <c r="A587" s="9"/>
      <c r="B587" s="9"/>
      <c r="C587" s="9"/>
      <c r="D587" s="11"/>
      <c r="E587" s="16"/>
      <c r="F587" s="13"/>
      <c r="G587" s="13"/>
      <c r="H587" s="9"/>
      <c r="I587" s="9"/>
      <c r="J587" s="9"/>
      <c r="K587" s="13"/>
      <c r="L587" s="9"/>
      <c r="M587" s="9"/>
      <c r="N587" s="9"/>
      <c r="O587" s="9"/>
      <c r="P587" s="9"/>
      <c r="Q587" s="13"/>
      <c r="R587" s="13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 spans="1:28">
      <c r="A588" s="9"/>
      <c r="B588" s="9"/>
      <c r="C588" s="9"/>
      <c r="D588" s="11"/>
      <c r="E588" s="16"/>
      <c r="F588" s="13"/>
      <c r="G588" s="13"/>
      <c r="H588" s="9"/>
      <c r="I588" s="9"/>
      <c r="J588" s="9"/>
      <c r="K588" s="13"/>
      <c r="L588" s="9"/>
      <c r="M588" s="9"/>
      <c r="N588" s="9"/>
      <c r="O588" s="9"/>
      <c r="P588" s="9"/>
      <c r="Q588" s="13"/>
      <c r="R588" s="13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 spans="1:28">
      <c r="A589" s="9"/>
      <c r="B589" s="9"/>
      <c r="C589" s="9"/>
      <c r="D589" s="11"/>
      <c r="E589" s="16"/>
      <c r="F589" s="13"/>
      <c r="G589" s="13"/>
      <c r="H589" s="9"/>
      <c r="I589" s="9"/>
      <c r="J589" s="9"/>
      <c r="K589" s="13"/>
      <c r="L589" s="9"/>
      <c r="M589" s="9"/>
      <c r="N589" s="9"/>
      <c r="O589" s="9"/>
      <c r="P589" s="9"/>
      <c r="Q589" s="13"/>
      <c r="R589" s="13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 spans="1:28">
      <c r="A590" s="9"/>
      <c r="B590" s="9"/>
      <c r="C590" s="9"/>
      <c r="D590" s="11"/>
      <c r="E590" s="16"/>
      <c r="F590" s="13"/>
      <c r="G590" s="13"/>
      <c r="H590" s="9"/>
      <c r="I590" s="9"/>
      <c r="J590" s="9"/>
      <c r="K590" s="13"/>
      <c r="L590" s="9"/>
      <c r="M590" s="9"/>
      <c r="N590" s="9"/>
      <c r="O590" s="9"/>
      <c r="P590" s="9"/>
      <c r="Q590" s="13"/>
      <c r="R590" s="13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 spans="1:28">
      <c r="A591" s="9"/>
      <c r="B591" s="9"/>
      <c r="C591" s="9"/>
      <c r="D591" s="11"/>
      <c r="E591" s="16"/>
      <c r="F591" s="13"/>
      <c r="G591" s="13"/>
      <c r="H591" s="9"/>
      <c r="I591" s="9"/>
      <c r="J591" s="9"/>
      <c r="K591" s="13"/>
      <c r="L591" s="9"/>
      <c r="M591" s="9"/>
      <c r="N591" s="9"/>
      <c r="O591" s="9"/>
      <c r="P591" s="9"/>
      <c r="Q591" s="13"/>
      <c r="R591" s="13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 spans="1:28">
      <c r="A592" s="9"/>
      <c r="B592" s="9"/>
      <c r="C592" s="9"/>
      <c r="D592" s="11"/>
      <c r="E592" s="16"/>
      <c r="F592" s="13"/>
      <c r="G592" s="13"/>
      <c r="H592" s="9"/>
      <c r="I592" s="9"/>
      <c r="J592" s="9"/>
      <c r="K592" s="13"/>
      <c r="L592" s="9"/>
      <c r="M592" s="9"/>
      <c r="N592" s="9"/>
      <c r="O592" s="9"/>
      <c r="P592" s="9"/>
      <c r="Q592" s="13"/>
      <c r="R592" s="13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 spans="1:28">
      <c r="A593" s="9"/>
      <c r="B593" s="9"/>
      <c r="C593" s="9"/>
      <c r="D593" s="11"/>
      <c r="E593" s="16"/>
      <c r="F593" s="13"/>
      <c r="G593" s="13"/>
      <c r="H593" s="9"/>
      <c r="I593" s="9"/>
      <c r="J593" s="9"/>
      <c r="K593" s="13"/>
      <c r="L593" s="9"/>
      <c r="M593" s="9"/>
      <c r="N593" s="9"/>
      <c r="O593" s="9"/>
      <c r="P593" s="9"/>
      <c r="Q593" s="13"/>
      <c r="R593" s="13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 spans="1:28">
      <c r="A594" s="9"/>
      <c r="B594" s="9"/>
      <c r="C594" s="9"/>
      <c r="D594" s="11"/>
      <c r="E594" s="16"/>
      <c r="F594" s="13"/>
      <c r="G594" s="13"/>
      <c r="H594" s="9"/>
      <c r="I594" s="9"/>
      <c r="J594" s="9"/>
      <c r="K594" s="13"/>
      <c r="L594" s="9"/>
      <c r="M594" s="9"/>
      <c r="N594" s="9"/>
      <c r="O594" s="9"/>
      <c r="P594" s="9"/>
      <c r="Q594" s="13"/>
      <c r="R594" s="13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 spans="1:28">
      <c r="A595" s="9"/>
      <c r="B595" s="9"/>
      <c r="C595" s="9"/>
      <c r="D595" s="11"/>
      <c r="E595" s="16"/>
      <c r="F595" s="13"/>
      <c r="G595" s="13"/>
      <c r="H595" s="9"/>
      <c r="I595" s="9"/>
      <c r="J595" s="9"/>
      <c r="K595" s="13"/>
      <c r="L595" s="9"/>
      <c r="M595" s="9"/>
      <c r="N595" s="9"/>
      <c r="O595" s="9"/>
      <c r="P595" s="9"/>
      <c r="Q595" s="13"/>
      <c r="R595" s="13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 spans="1:28">
      <c r="A596" s="9"/>
      <c r="B596" s="9"/>
      <c r="C596" s="9"/>
      <c r="D596" s="11"/>
      <c r="E596" s="16"/>
      <c r="F596" s="13"/>
      <c r="G596" s="13"/>
      <c r="H596" s="9"/>
      <c r="I596" s="9"/>
      <c r="J596" s="9"/>
      <c r="K596" s="13"/>
      <c r="L596" s="9"/>
      <c r="M596" s="9"/>
      <c r="N596" s="9"/>
      <c r="O596" s="9"/>
      <c r="P596" s="9"/>
      <c r="Q596" s="13"/>
      <c r="R596" s="13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 spans="1:28">
      <c r="A597" s="9"/>
      <c r="B597" s="9"/>
      <c r="C597" s="9"/>
      <c r="D597" s="11"/>
      <c r="E597" s="16"/>
      <c r="F597" s="13"/>
      <c r="G597" s="13"/>
      <c r="H597" s="9"/>
      <c r="I597" s="9"/>
      <c r="J597" s="9"/>
      <c r="K597" s="13"/>
      <c r="L597" s="9"/>
      <c r="M597" s="9"/>
      <c r="N597" s="9"/>
      <c r="O597" s="9"/>
      <c r="P597" s="9"/>
      <c r="Q597" s="13"/>
      <c r="R597" s="13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 spans="1:28">
      <c r="A598" s="9"/>
      <c r="B598" s="9"/>
      <c r="C598" s="9"/>
      <c r="D598" s="11"/>
      <c r="E598" s="16"/>
      <c r="F598" s="13"/>
      <c r="G598" s="13"/>
      <c r="H598" s="9"/>
      <c r="I598" s="9"/>
      <c r="J598" s="9"/>
      <c r="K598" s="13"/>
      <c r="L598" s="9"/>
      <c r="M598" s="9"/>
      <c r="N598" s="9"/>
      <c r="O598" s="9"/>
      <c r="P598" s="9"/>
      <c r="Q598" s="13"/>
      <c r="R598" s="13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 spans="1:28">
      <c r="A599" s="9"/>
      <c r="B599" s="9"/>
      <c r="C599" s="9"/>
      <c r="D599" s="11"/>
      <c r="E599" s="16"/>
      <c r="F599" s="13"/>
      <c r="G599" s="13"/>
      <c r="H599" s="9"/>
      <c r="I599" s="9"/>
      <c r="J599" s="9"/>
      <c r="K599" s="13"/>
      <c r="L599" s="9"/>
      <c r="M599" s="9"/>
      <c r="N599" s="9"/>
      <c r="O599" s="9"/>
      <c r="P599" s="9"/>
      <c r="Q599" s="13"/>
      <c r="R599" s="13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 spans="1:28">
      <c r="A600" s="9"/>
      <c r="B600" s="9"/>
      <c r="C600" s="9"/>
      <c r="D600" s="11"/>
      <c r="E600" s="16"/>
      <c r="F600" s="13"/>
      <c r="G600" s="13"/>
      <c r="H600" s="9"/>
      <c r="I600" s="9"/>
      <c r="J600" s="9"/>
      <c r="K600" s="13"/>
      <c r="L600" s="9"/>
      <c r="M600" s="9"/>
      <c r="N600" s="9"/>
      <c r="O600" s="9"/>
      <c r="P600" s="9"/>
      <c r="Q600" s="13"/>
      <c r="R600" s="13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 spans="1:28">
      <c r="A601" s="9"/>
      <c r="B601" s="9"/>
      <c r="C601" s="9"/>
      <c r="D601" s="11"/>
      <c r="E601" s="16"/>
      <c r="F601" s="13"/>
      <c r="G601" s="13"/>
      <c r="H601" s="9"/>
      <c r="I601" s="9"/>
      <c r="J601" s="9"/>
      <c r="K601" s="13"/>
      <c r="L601" s="9"/>
      <c r="M601" s="9"/>
      <c r="N601" s="9"/>
      <c r="O601" s="9"/>
      <c r="P601" s="9"/>
      <c r="Q601" s="13"/>
      <c r="R601" s="13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 spans="1:28">
      <c r="A602" s="9"/>
      <c r="B602" s="9"/>
      <c r="C602" s="9"/>
      <c r="D602" s="11"/>
      <c r="E602" s="16"/>
      <c r="F602" s="13"/>
      <c r="G602" s="13"/>
      <c r="H602" s="9"/>
      <c r="I602" s="9"/>
      <c r="J602" s="9"/>
      <c r="K602" s="13"/>
      <c r="L602" s="9"/>
      <c r="M602" s="9"/>
      <c r="N602" s="9"/>
      <c r="O602" s="9"/>
      <c r="P602" s="9"/>
      <c r="Q602" s="13"/>
      <c r="R602" s="13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 spans="1:28">
      <c r="A603" s="9"/>
      <c r="B603" s="9"/>
      <c r="C603" s="9"/>
      <c r="D603" s="11"/>
      <c r="E603" s="16"/>
      <c r="F603" s="13"/>
      <c r="G603" s="13"/>
      <c r="H603" s="9"/>
      <c r="I603" s="9"/>
      <c r="J603" s="9"/>
      <c r="K603" s="13"/>
      <c r="L603" s="9"/>
      <c r="M603" s="9"/>
      <c r="N603" s="9"/>
      <c r="O603" s="9"/>
      <c r="P603" s="9"/>
      <c r="Q603" s="13"/>
      <c r="R603" s="13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 spans="1:28">
      <c r="A604" s="9"/>
      <c r="B604" s="9"/>
      <c r="C604" s="9"/>
      <c r="D604" s="11"/>
      <c r="E604" s="16"/>
      <c r="F604" s="13"/>
      <c r="G604" s="13"/>
      <c r="H604" s="9"/>
      <c r="I604" s="9"/>
      <c r="J604" s="9"/>
      <c r="K604" s="13"/>
      <c r="L604" s="9"/>
      <c r="M604" s="9"/>
      <c r="N604" s="9"/>
      <c r="O604" s="9"/>
      <c r="P604" s="9"/>
      <c r="Q604" s="13"/>
      <c r="R604" s="13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 spans="1:28">
      <c r="A605" s="9"/>
      <c r="B605" s="9"/>
      <c r="C605" s="9"/>
      <c r="D605" s="11"/>
      <c r="E605" s="16"/>
      <c r="F605" s="13"/>
      <c r="G605" s="13"/>
      <c r="H605" s="9"/>
      <c r="I605" s="9"/>
      <c r="J605" s="9"/>
      <c r="K605" s="13"/>
      <c r="L605" s="9"/>
      <c r="M605" s="9"/>
      <c r="N605" s="9"/>
      <c r="O605" s="9"/>
      <c r="P605" s="9"/>
      <c r="Q605" s="13"/>
      <c r="R605" s="13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 spans="1:28">
      <c r="A606" s="9"/>
      <c r="B606" s="9"/>
      <c r="C606" s="9"/>
      <c r="D606" s="11"/>
      <c r="E606" s="16"/>
      <c r="F606" s="13"/>
      <c r="G606" s="13"/>
      <c r="H606" s="9"/>
      <c r="I606" s="9"/>
      <c r="J606" s="9"/>
      <c r="K606" s="13"/>
      <c r="L606" s="9"/>
      <c r="M606" s="9"/>
      <c r="N606" s="9"/>
      <c r="O606" s="9"/>
      <c r="P606" s="9"/>
      <c r="Q606" s="13"/>
      <c r="R606" s="13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 spans="1:28">
      <c r="A607" s="9"/>
      <c r="B607" s="9"/>
      <c r="C607" s="9"/>
      <c r="D607" s="11"/>
      <c r="E607" s="16"/>
      <c r="F607" s="13"/>
      <c r="G607" s="13"/>
      <c r="H607" s="9"/>
      <c r="I607" s="9"/>
      <c r="J607" s="9"/>
      <c r="K607" s="13"/>
      <c r="L607" s="9"/>
      <c r="M607" s="9"/>
      <c r="N607" s="9"/>
      <c r="O607" s="9"/>
      <c r="P607" s="9"/>
      <c r="Q607" s="13"/>
      <c r="R607" s="13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 spans="1:28">
      <c r="A608" s="9"/>
      <c r="B608" s="9"/>
      <c r="C608" s="9"/>
      <c r="D608" s="11"/>
      <c r="E608" s="16"/>
      <c r="F608" s="13"/>
      <c r="G608" s="13"/>
      <c r="H608" s="9"/>
      <c r="I608" s="9"/>
      <c r="J608" s="9"/>
      <c r="K608" s="13"/>
      <c r="L608" s="9"/>
      <c r="M608" s="9"/>
      <c r="N608" s="9"/>
      <c r="O608" s="9"/>
      <c r="P608" s="9"/>
      <c r="Q608" s="13"/>
      <c r="R608" s="13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 spans="1:28">
      <c r="A609" s="9"/>
      <c r="B609" s="9"/>
      <c r="C609" s="9"/>
      <c r="D609" s="11"/>
      <c r="E609" s="16"/>
      <c r="F609" s="13"/>
      <c r="G609" s="13"/>
      <c r="H609" s="9"/>
      <c r="I609" s="9"/>
      <c r="J609" s="9"/>
      <c r="K609" s="13"/>
      <c r="L609" s="9"/>
      <c r="M609" s="9"/>
      <c r="N609" s="9"/>
      <c r="O609" s="9"/>
      <c r="P609" s="9"/>
      <c r="Q609" s="13"/>
      <c r="R609" s="13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 spans="1:28">
      <c r="A610" s="9"/>
      <c r="B610" s="9"/>
      <c r="C610" s="9"/>
      <c r="D610" s="11"/>
      <c r="E610" s="16"/>
      <c r="F610" s="13"/>
      <c r="G610" s="13"/>
      <c r="H610" s="9"/>
      <c r="I610" s="9"/>
      <c r="J610" s="9"/>
      <c r="K610" s="13"/>
      <c r="L610" s="9"/>
      <c r="M610" s="9"/>
      <c r="N610" s="9"/>
      <c r="O610" s="9"/>
      <c r="P610" s="9"/>
      <c r="Q610" s="13"/>
      <c r="R610" s="13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 spans="1:28">
      <c r="A611" s="9"/>
      <c r="B611" s="9"/>
      <c r="C611" s="9"/>
      <c r="D611" s="11"/>
      <c r="E611" s="16"/>
      <c r="F611" s="13"/>
      <c r="G611" s="13"/>
      <c r="H611" s="9"/>
      <c r="I611" s="9"/>
      <c r="J611" s="9"/>
      <c r="K611" s="13"/>
      <c r="L611" s="9"/>
      <c r="M611" s="9"/>
      <c r="N611" s="9"/>
      <c r="O611" s="9"/>
      <c r="P611" s="9"/>
      <c r="Q611" s="13"/>
      <c r="R611" s="13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 spans="1:28">
      <c r="A612" s="9"/>
      <c r="B612" s="9"/>
      <c r="C612" s="9"/>
      <c r="D612" s="11"/>
      <c r="E612" s="16"/>
      <c r="F612" s="13"/>
      <c r="G612" s="13"/>
      <c r="H612" s="9"/>
      <c r="I612" s="9"/>
      <c r="J612" s="9"/>
      <c r="K612" s="13"/>
      <c r="L612" s="9"/>
      <c r="M612" s="9"/>
      <c r="N612" s="9"/>
      <c r="O612" s="9"/>
      <c r="P612" s="9"/>
      <c r="Q612" s="13"/>
      <c r="R612" s="13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 spans="1:28">
      <c r="A613" s="9"/>
      <c r="B613" s="9"/>
      <c r="C613" s="9"/>
      <c r="D613" s="11"/>
      <c r="E613" s="16"/>
      <c r="F613" s="13"/>
      <c r="G613" s="13"/>
      <c r="H613" s="9"/>
      <c r="I613" s="9"/>
      <c r="J613" s="9"/>
      <c r="K613" s="13"/>
      <c r="L613" s="9"/>
      <c r="M613" s="9"/>
      <c r="N613" s="9"/>
      <c r="O613" s="9"/>
      <c r="P613" s="9"/>
      <c r="Q613" s="13"/>
      <c r="R613" s="13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 spans="1:28">
      <c r="A614" s="9"/>
      <c r="B614" s="9"/>
      <c r="C614" s="9"/>
      <c r="D614" s="11"/>
      <c r="E614" s="16"/>
      <c r="F614" s="13"/>
      <c r="G614" s="13"/>
      <c r="H614" s="9"/>
      <c r="I614" s="9"/>
      <c r="J614" s="9"/>
      <c r="K614" s="13"/>
      <c r="L614" s="9"/>
      <c r="M614" s="9"/>
      <c r="N614" s="9"/>
      <c r="O614" s="9"/>
      <c r="P614" s="9"/>
      <c r="Q614" s="13"/>
      <c r="R614" s="13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 spans="1:28">
      <c r="A615" s="9"/>
      <c r="B615" s="9"/>
      <c r="C615" s="9"/>
      <c r="D615" s="11"/>
      <c r="E615" s="16"/>
      <c r="F615" s="13"/>
      <c r="G615" s="13"/>
      <c r="H615" s="9"/>
      <c r="I615" s="9"/>
      <c r="J615" s="9"/>
      <c r="K615" s="13"/>
      <c r="L615" s="9"/>
      <c r="M615" s="9"/>
      <c r="N615" s="9"/>
      <c r="O615" s="9"/>
      <c r="P615" s="9"/>
      <c r="Q615" s="13"/>
      <c r="R615" s="13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 spans="1:28">
      <c r="A616" s="9"/>
      <c r="B616" s="9"/>
      <c r="C616" s="9"/>
      <c r="D616" s="11"/>
      <c r="E616" s="16"/>
      <c r="F616" s="13"/>
      <c r="G616" s="13"/>
      <c r="H616" s="9"/>
      <c r="I616" s="9"/>
      <c r="J616" s="9"/>
      <c r="K616" s="13"/>
      <c r="L616" s="9"/>
      <c r="M616" s="9"/>
      <c r="N616" s="9"/>
      <c r="O616" s="9"/>
      <c r="P616" s="9"/>
      <c r="Q616" s="13"/>
      <c r="R616" s="13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 spans="1:28">
      <c r="A617" s="9"/>
      <c r="B617" s="9"/>
      <c r="C617" s="9"/>
      <c r="D617" s="11"/>
      <c r="E617" s="16"/>
      <c r="F617" s="13"/>
      <c r="G617" s="13"/>
      <c r="H617" s="9"/>
      <c r="I617" s="9"/>
      <c r="J617" s="9"/>
      <c r="K617" s="13"/>
      <c r="L617" s="9"/>
      <c r="M617" s="9"/>
      <c r="N617" s="9"/>
      <c r="O617" s="9"/>
      <c r="P617" s="9"/>
      <c r="Q617" s="13"/>
      <c r="R617" s="13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 spans="1:28">
      <c r="A618" s="9"/>
      <c r="B618" s="9"/>
      <c r="C618" s="9"/>
      <c r="D618" s="11"/>
      <c r="E618" s="16"/>
      <c r="F618" s="13"/>
      <c r="G618" s="13"/>
      <c r="H618" s="9"/>
      <c r="I618" s="9"/>
      <c r="J618" s="9"/>
      <c r="K618" s="13"/>
      <c r="L618" s="9"/>
      <c r="M618" s="9"/>
      <c r="N618" s="9"/>
      <c r="O618" s="9"/>
      <c r="P618" s="9"/>
      <c r="Q618" s="13"/>
      <c r="R618" s="13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 spans="1:28">
      <c r="A619" s="9"/>
      <c r="B619" s="9"/>
      <c r="C619" s="9"/>
      <c r="D619" s="11"/>
      <c r="E619" s="16"/>
      <c r="F619" s="13"/>
      <c r="G619" s="13"/>
      <c r="H619" s="9"/>
      <c r="I619" s="9"/>
      <c r="J619" s="9"/>
      <c r="K619" s="13"/>
      <c r="L619" s="9"/>
      <c r="M619" s="9"/>
      <c r="N619" s="9"/>
      <c r="O619" s="9"/>
      <c r="P619" s="9"/>
      <c r="Q619" s="13"/>
      <c r="R619" s="13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 spans="1:28">
      <c r="A620" s="9"/>
      <c r="B620" s="9"/>
      <c r="C620" s="9"/>
      <c r="D620" s="11"/>
      <c r="E620" s="16"/>
      <c r="F620" s="13"/>
      <c r="G620" s="13"/>
      <c r="H620" s="9"/>
      <c r="I620" s="9"/>
      <c r="J620" s="9"/>
      <c r="K620" s="13"/>
      <c r="L620" s="9"/>
      <c r="M620" s="9"/>
      <c r="N620" s="9"/>
      <c r="O620" s="9"/>
      <c r="P620" s="9"/>
      <c r="Q620" s="13"/>
      <c r="R620" s="13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 spans="1:28">
      <c r="A621" s="9"/>
      <c r="B621" s="9"/>
      <c r="C621" s="9"/>
      <c r="D621" s="11"/>
      <c r="E621" s="16"/>
      <c r="F621" s="13"/>
      <c r="G621" s="13"/>
      <c r="H621" s="9"/>
      <c r="I621" s="9"/>
      <c r="J621" s="9"/>
      <c r="K621" s="13"/>
      <c r="L621" s="9"/>
      <c r="M621" s="9"/>
      <c r="N621" s="9"/>
      <c r="O621" s="9"/>
      <c r="P621" s="9"/>
      <c r="Q621" s="13"/>
      <c r="R621" s="13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 spans="1:28">
      <c r="A622" s="9"/>
      <c r="B622" s="9"/>
      <c r="C622" s="9"/>
      <c r="D622" s="11"/>
      <c r="E622" s="16"/>
      <c r="F622" s="13"/>
      <c r="G622" s="13"/>
      <c r="H622" s="9"/>
      <c r="I622" s="9"/>
      <c r="J622" s="9"/>
      <c r="K622" s="13"/>
      <c r="L622" s="9"/>
      <c r="M622" s="9"/>
      <c r="N622" s="9"/>
      <c r="O622" s="9"/>
      <c r="P622" s="9"/>
      <c r="Q622" s="13"/>
      <c r="R622" s="13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 spans="1:28">
      <c r="A623" s="9"/>
      <c r="B623" s="9"/>
      <c r="C623" s="9"/>
      <c r="D623" s="11"/>
      <c r="E623" s="16"/>
      <c r="F623" s="13"/>
      <c r="G623" s="13"/>
      <c r="H623" s="9"/>
      <c r="I623" s="9"/>
      <c r="J623" s="9"/>
      <c r="K623" s="13"/>
      <c r="L623" s="9"/>
      <c r="M623" s="9"/>
      <c r="N623" s="9"/>
      <c r="O623" s="9"/>
      <c r="P623" s="9"/>
      <c r="Q623" s="13"/>
      <c r="R623" s="13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 spans="1:28">
      <c r="A624" s="9"/>
      <c r="B624" s="9"/>
      <c r="C624" s="9"/>
      <c r="D624" s="11"/>
      <c r="E624" s="16"/>
      <c r="F624" s="13"/>
      <c r="G624" s="13"/>
      <c r="H624" s="9"/>
      <c r="I624" s="9"/>
      <c r="J624" s="9"/>
      <c r="K624" s="13"/>
      <c r="L624" s="9"/>
      <c r="M624" s="9"/>
      <c r="N624" s="9"/>
      <c r="O624" s="9"/>
      <c r="P624" s="9"/>
      <c r="Q624" s="13"/>
      <c r="R624" s="13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 spans="1:28">
      <c r="A625" s="9"/>
      <c r="B625" s="9"/>
      <c r="C625" s="9"/>
      <c r="D625" s="11"/>
      <c r="E625" s="16"/>
      <c r="F625" s="13"/>
      <c r="G625" s="13"/>
      <c r="H625" s="9"/>
      <c r="I625" s="9"/>
      <c r="J625" s="9"/>
      <c r="K625" s="13"/>
      <c r="L625" s="9"/>
      <c r="M625" s="9"/>
      <c r="N625" s="9"/>
      <c r="O625" s="9"/>
      <c r="P625" s="9"/>
      <c r="Q625" s="13"/>
      <c r="R625" s="13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 spans="1:28">
      <c r="A626" s="9"/>
      <c r="B626" s="9"/>
      <c r="C626" s="9"/>
      <c r="D626" s="11"/>
      <c r="E626" s="16"/>
      <c r="F626" s="13"/>
      <c r="G626" s="13"/>
      <c r="H626" s="9"/>
      <c r="I626" s="9"/>
      <c r="J626" s="9"/>
      <c r="K626" s="13"/>
      <c r="L626" s="9"/>
      <c r="M626" s="9"/>
      <c r="N626" s="9"/>
      <c r="O626" s="9"/>
      <c r="P626" s="9"/>
      <c r="Q626" s="13"/>
      <c r="R626" s="13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 spans="1:28">
      <c r="A627" s="9"/>
      <c r="B627" s="9"/>
      <c r="C627" s="9"/>
      <c r="D627" s="11"/>
      <c r="E627" s="16"/>
      <c r="F627" s="13"/>
      <c r="G627" s="13"/>
      <c r="H627" s="9"/>
      <c r="I627" s="9"/>
      <c r="J627" s="9"/>
      <c r="K627" s="13"/>
      <c r="L627" s="9"/>
      <c r="M627" s="9"/>
      <c r="N627" s="9"/>
      <c r="O627" s="9"/>
      <c r="P627" s="9"/>
      <c r="Q627" s="13"/>
      <c r="R627" s="13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 spans="1:28">
      <c r="A628" s="9"/>
      <c r="B628" s="9"/>
      <c r="C628" s="9"/>
      <c r="D628" s="11"/>
      <c r="E628" s="16"/>
      <c r="F628" s="13"/>
      <c r="G628" s="13"/>
      <c r="H628" s="9"/>
      <c r="I628" s="9"/>
      <c r="J628" s="9"/>
      <c r="K628" s="13"/>
      <c r="L628" s="9"/>
      <c r="M628" s="9"/>
      <c r="N628" s="9"/>
      <c r="O628" s="9"/>
      <c r="P628" s="9"/>
      <c r="Q628" s="13"/>
      <c r="R628" s="13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 spans="1:28">
      <c r="A629" s="9"/>
      <c r="B629" s="9"/>
      <c r="C629" s="9"/>
      <c r="D629" s="11"/>
      <c r="E629" s="16"/>
      <c r="F629" s="13"/>
      <c r="G629" s="13"/>
      <c r="H629" s="9"/>
      <c r="I629" s="9"/>
      <c r="J629" s="9"/>
      <c r="K629" s="13"/>
      <c r="L629" s="9"/>
      <c r="M629" s="9"/>
      <c r="N629" s="9"/>
      <c r="O629" s="9"/>
      <c r="P629" s="9"/>
      <c r="Q629" s="13"/>
      <c r="R629" s="13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 spans="1:28">
      <c r="A630" s="9"/>
      <c r="B630" s="9"/>
      <c r="C630" s="9"/>
      <c r="D630" s="11"/>
      <c r="E630" s="16"/>
      <c r="F630" s="13"/>
      <c r="G630" s="13"/>
      <c r="H630" s="9"/>
      <c r="I630" s="9"/>
      <c r="J630" s="9"/>
      <c r="K630" s="13"/>
      <c r="L630" s="9"/>
      <c r="M630" s="9"/>
      <c r="N630" s="9"/>
      <c r="O630" s="9"/>
      <c r="P630" s="9"/>
      <c r="Q630" s="13"/>
      <c r="R630" s="13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 spans="1:28">
      <c r="A631" s="9"/>
      <c r="B631" s="9"/>
      <c r="C631" s="9"/>
      <c r="D631" s="11"/>
      <c r="E631" s="16"/>
      <c r="F631" s="13"/>
      <c r="G631" s="13"/>
      <c r="H631" s="9"/>
      <c r="I631" s="9"/>
      <c r="J631" s="9"/>
      <c r="K631" s="13"/>
      <c r="L631" s="9"/>
      <c r="M631" s="9"/>
      <c r="N631" s="9"/>
      <c r="O631" s="9"/>
      <c r="P631" s="9"/>
      <c r="Q631" s="13"/>
      <c r="R631" s="13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 spans="1:28">
      <c r="A632" s="9"/>
      <c r="B632" s="9"/>
      <c r="C632" s="9"/>
      <c r="D632" s="11"/>
      <c r="E632" s="16"/>
      <c r="F632" s="13"/>
      <c r="G632" s="13"/>
      <c r="H632" s="9"/>
      <c r="I632" s="9"/>
      <c r="J632" s="9"/>
      <c r="K632" s="13"/>
      <c r="L632" s="9"/>
      <c r="M632" s="9"/>
      <c r="N632" s="9"/>
      <c r="O632" s="9"/>
      <c r="P632" s="9"/>
      <c r="Q632" s="13"/>
      <c r="R632" s="13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 spans="1:28">
      <c r="A633" s="9"/>
      <c r="B633" s="9"/>
      <c r="C633" s="9"/>
      <c r="D633" s="11"/>
      <c r="E633" s="16"/>
      <c r="F633" s="13"/>
      <c r="G633" s="13"/>
      <c r="H633" s="9"/>
      <c r="I633" s="9"/>
      <c r="J633" s="9"/>
      <c r="K633" s="13"/>
      <c r="L633" s="9"/>
      <c r="M633" s="9"/>
      <c r="N633" s="9"/>
      <c r="O633" s="9"/>
      <c r="P633" s="9"/>
      <c r="Q633" s="13"/>
      <c r="R633" s="13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 spans="1:28">
      <c r="A634" s="9"/>
      <c r="B634" s="9"/>
      <c r="C634" s="9"/>
      <c r="D634" s="11"/>
      <c r="E634" s="16"/>
      <c r="F634" s="13"/>
      <c r="G634" s="13"/>
      <c r="H634" s="9"/>
      <c r="I634" s="9"/>
      <c r="J634" s="9"/>
      <c r="K634" s="13"/>
      <c r="L634" s="9"/>
      <c r="M634" s="9"/>
      <c r="N634" s="9"/>
      <c r="O634" s="9"/>
      <c r="P634" s="9"/>
      <c r="Q634" s="13"/>
      <c r="R634" s="13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 spans="1:28">
      <c r="A635" s="9"/>
      <c r="B635" s="9"/>
      <c r="C635" s="9"/>
      <c r="D635" s="11"/>
      <c r="E635" s="16"/>
      <c r="F635" s="13"/>
      <c r="G635" s="13"/>
      <c r="H635" s="9"/>
      <c r="I635" s="9"/>
      <c r="J635" s="9"/>
      <c r="K635" s="13"/>
      <c r="L635" s="9"/>
      <c r="M635" s="9"/>
      <c r="N635" s="9"/>
      <c r="O635" s="9"/>
      <c r="P635" s="9"/>
      <c r="Q635" s="13"/>
      <c r="R635" s="13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 spans="1:28">
      <c r="A636" s="9"/>
      <c r="B636" s="9"/>
      <c r="C636" s="9"/>
      <c r="D636" s="11"/>
      <c r="E636" s="16"/>
      <c r="F636" s="13"/>
      <c r="G636" s="13"/>
      <c r="H636" s="9"/>
      <c r="I636" s="9"/>
      <c r="J636" s="9"/>
      <c r="K636" s="13"/>
      <c r="L636" s="9"/>
      <c r="M636" s="9"/>
      <c r="N636" s="9"/>
      <c r="O636" s="9"/>
      <c r="P636" s="9"/>
      <c r="Q636" s="13"/>
      <c r="R636" s="13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 spans="1:28">
      <c r="A637" s="9"/>
      <c r="B637" s="9"/>
      <c r="C637" s="9"/>
      <c r="D637" s="11"/>
      <c r="E637" s="16"/>
      <c r="F637" s="13"/>
      <c r="G637" s="13"/>
      <c r="H637" s="9"/>
      <c r="I637" s="9"/>
      <c r="J637" s="9"/>
      <c r="K637" s="13"/>
      <c r="L637" s="9"/>
      <c r="M637" s="9"/>
      <c r="N637" s="9"/>
      <c r="O637" s="9"/>
      <c r="P637" s="9"/>
      <c r="Q637" s="13"/>
      <c r="R637" s="13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 spans="1:28">
      <c r="A638" s="9"/>
      <c r="B638" s="9"/>
      <c r="C638" s="9"/>
      <c r="D638" s="11"/>
      <c r="E638" s="16"/>
      <c r="F638" s="13"/>
      <c r="G638" s="13"/>
      <c r="H638" s="9"/>
      <c r="I638" s="9"/>
      <c r="J638" s="9"/>
      <c r="K638" s="13"/>
      <c r="L638" s="9"/>
      <c r="M638" s="9"/>
      <c r="N638" s="9"/>
      <c r="O638" s="9"/>
      <c r="P638" s="9"/>
      <c r="Q638" s="13"/>
      <c r="R638" s="13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 spans="1:28">
      <c r="A639" s="9"/>
      <c r="B639" s="9"/>
      <c r="C639" s="9"/>
      <c r="D639" s="11"/>
      <c r="E639" s="16"/>
      <c r="F639" s="13"/>
      <c r="G639" s="13"/>
      <c r="H639" s="9"/>
      <c r="I639" s="9"/>
      <c r="J639" s="9"/>
      <c r="K639" s="13"/>
      <c r="L639" s="9"/>
      <c r="M639" s="9"/>
      <c r="N639" s="9"/>
      <c r="O639" s="9"/>
      <c r="P639" s="9"/>
      <c r="Q639" s="13"/>
      <c r="R639" s="13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 spans="1:28">
      <c r="A640" s="9"/>
      <c r="B640" s="9"/>
      <c r="C640" s="9"/>
      <c r="D640" s="11"/>
      <c r="E640" s="16"/>
      <c r="F640" s="13"/>
      <c r="G640" s="13"/>
      <c r="H640" s="9"/>
      <c r="I640" s="9"/>
      <c r="J640" s="9"/>
      <c r="K640" s="13"/>
      <c r="L640" s="9"/>
      <c r="M640" s="9"/>
      <c r="N640" s="9"/>
      <c r="O640" s="9"/>
      <c r="P640" s="9"/>
      <c r="Q640" s="13"/>
      <c r="R640" s="13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 spans="1:28">
      <c r="A641" s="9"/>
      <c r="B641" s="9"/>
      <c r="C641" s="9"/>
      <c r="D641" s="11"/>
      <c r="E641" s="16"/>
      <c r="F641" s="13"/>
      <c r="G641" s="13"/>
      <c r="H641" s="9"/>
      <c r="I641" s="9"/>
      <c r="J641" s="9"/>
      <c r="K641" s="13"/>
      <c r="L641" s="9"/>
      <c r="M641" s="9"/>
      <c r="N641" s="9"/>
      <c r="O641" s="9"/>
      <c r="P641" s="9"/>
      <c r="Q641" s="13"/>
      <c r="R641" s="13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 spans="1:28">
      <c r="A642" s="9"/>
      <c r="B642" s="9"/>
      <c r="C642" s="9"/>
      <c r="D642" s="11"/>
      <c r="E642" s="16"/>
      <c r="F642" s="13"/>
      <c r="G642" s="13"/>
      <c r="H642" s="9"/>
      <c r="I642" s="9"/>
      <c r="J642" s="9"/>
      <c r="K642" s="13"/>
      <c r="L642" s="9"/>
      <c r="M642" s="9"/>
      <c r="N642" s="9"/>
      <c r="O642" s="9"/>
      <c r="P642" s="9"/>
      <c r="Q642" s="13"/>
      <c r="R642" s="13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 spans="1:28">
      <c r="A643" s="9"/>
      <c r="B643" s="9"/>
      <c r="C643" s="9"/>
      <c r="D643" s="11"/>
      <c r="E643" s="16"/>
      <c r="F643" s="13"/>
      <c r="G643" s="13"/>
      <c r="H643" s="9"/>
      <c r="I643" s="9"/>
      <c r="J643" s="9"/>
      <c r="K643" s="13"/>
      <c r="L643" s="9"/>
      <c r="M643" s="9"/>
      <c r="N643" s="9"/>
      <c r="O643" s="9"/>
      <c r="P643" s="9"/>
      <c r="Q643" s="13"/>
      <c r="R643" s="13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 spans="1:28">
      <c r="A644" s="9"/>
      <c r="B644" s="9"/>
      <c r="C644" s="9"/>
      <c r="D644" s="11"/>
      <c r="E644" s="16"/>
      <c r="F644" s="13"/>
      <c r="G644" s="13"/>
      <c r="H644" s="9"/>
      <c r="I644" s="9"/>
      <c r="J644" s="9"/>
      <c r="K644" s="13"/>
      <c r="L644" s="9"/>
      <c r="M644" s="9"/>
      <c r="N644" s="9"/>
      <c r="O644" s="9"/>
      <c r="P644" s="9"/>
      <c r="Q644" s="13"/>
      <c r="R644" s="13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 spans="1:28">
      <c r="A645" s="9"/>
      <c r="B645" s="9"/>
      <c r="C645" s="9"/>
      <c r="D645" s="11"/>
      <c r="E645" s="16"/>
      <c r="F645" s="13"/>
      <c r="G645" s="13"/>
      <c r="H645" s="9"/>
      <c r="I645" s="9"/>
      <c r="J645" s="9"/>
      <c r="K645" s="13"/>
      <c r="L645" s="9"/>
      <c r="M645" s="9"/>
      <c r="N645" s="9"/>
      <c r="O645" s="9"/>
      <c r="P645" s="9"/>
      <c r="Q645" s="13"/>
      <c r="R645" s="13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 spans="1:28">
      <c r="A646" s="9"/>
      <c r="B646" s="9"/>
      <c r="C646" s="9"/>
      <c r="D646" s="11"/>
      <c r="E646" s="16"/>
      <c r="F646" s="13"/>
      <c r="G646" s="13"/>
      <c r="H646" s="9"/>
      <c r="I646" s="9"/>
      <c r="J646" s="9"/>
      <c r="K646" s="13"/>
      <c r="L646" s="9"/>
      <c r="M646" s="9"/>
      <c r="N646" s="9"/>
      <c r="O646" s="9"/>
      <c r="P646" s="9"/>
      <c r="Q646" s="13"/>
      <c r="R646" s="13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 spans="1:28">
      <c r="A647" s="9"/>
      <c r="B647" s="9"/>
      <c r="C647" s="9"/>
      <c r="D647" s="11"/>
      <c r="E647" s="16"/>
      <c r="F647" s="13"/>
      <c r="G647" s="13"/>
      <c r="H647" s="9"/>
      <c r="I647" s="9"/>
      <c r="J647" s="9"/>
      <c r="K647" s="13"/>
      <c r="L647" s="9"/>
      <c r="M647" s="9"/>
      <c r="N647" s="9"/>
      <c r="O647" s="9"/>
      <c r="P647" s="9"/>
      <c r="Q647" s="13"/>
      <c r="R647" s="13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 spans="1:28">
      <c r="A648" s="9"/>
      <c r="B648" s="9"/>
      <c r="C648" s="9"/>
      <c r="D648" s="11"/>
      <c r="E648" s="16"/>
      <c r="F648" s="13"/>
      <c r="G648" s="13"/>
      <c r="H648" s="9"/>
      <c r="I648" s="9"/>
      <c r="J648" s="9"/>
      <c r="K648" s="13"/>
      <c r="L648" s="9"/>
      <c r="M648" s="9"/>
      <c r="N648" s="9"/>
      <c r="O648" s="9"/>
      <c r="P648" s="9"/>
      <c r="Q648" s="13"/>
      <c r="R648" s="13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 spans="1:28">
      <c r="A649" s="9"/>
      <c r="B649" s="9"/>
      <c r="C649" s="9"/>
      <c r="D649" s="11"/>
      <c r="E649" s="16"/>
      <c r="F649" s="13"/>
      <c r="G649" s="13"/>
      <c r="H649" s="9"/>
      <c r="I649" s="9"/>
      <c r="J649" s="9"/>
      <c r="K649" s="13"/>
      <c r="L649" s="9"/>
      <c r="M649" s="9"/>
      <c r="N649" s="9"/>
      <c r="O649" s="9"/>
      <c r="P649" s="9"/>
      <c r="Q649" s="13"/>
      <c r="R649" s="13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 spans="1:28">
      <c r="A650" s="9"/>
      <c r="B650" s="9"/>
      <c r="C650" s="9"/>
      <c r="D650" s="11"/>
      <c r="E650" s="16"/>
      <c r="F650" s="13"/>
      <c r="G650" s="13"/>
      <c r="H650" s="9"/>
      <c r="I650" s="9"/>
      <c r="J650" s="9"/>
      <c r="K650" s="13"/>
      <c r="L650" s="9"/>
      <c r="M650" s="9"/>
      <c r="N650" s="9"/>
      <c r="O650" s="9"/>
      <c r="P650" s="9"/>
      <c r="Q650" s="13"/>
      <c r="R650" s="13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 spans="1:28">
      <c r="A651" s="9"/>
      <c r="B651" s="9"/>
      <c r="C651" s="9"/>
      <c r="D651" s="11"/>
      <c r="E651" s="16"/>
      <c r="F651" s="13"/>
      <c r="G651" s="13"/>
      <c r="H651" s="9"/>
      <c r="I651" s="9"/>
      <c r="J651" s="9"/>
      <c r="K651" s="13"/>
      <c r="L651" s="9"/>
      <c r="M651" s="9"/>
      <c r="N651" s="9"/>
      <c r="O651" s="9"/>
      <c r="P651" s="9"/>
      <c r="Q651" s="13"/>
      <c r="R651" s="13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 spans="1:28">
      <c r="A652" s="9"/>
      <c r="B652" s="9"/>
      <c r="C652" s="9"/>
      <c r="D652" s="11"/>
      <c r="E652" s="16"/>
      <c r="F652" s="13"/>
      <c r="G652" s="13"/>
      <c r="H652" s="9"/>
      <c r="I652" s="9"/>
      <c r="J652" s="9"/>
      <c r="K652" s="13"/>
      <c r="L652" s="9"/>
      <c r="M652" s="9"/>
      <c r="N652" s="9"/>
      <c r="O652" s="9"/>
      <c r="P652" s="9"/>
      <c r="Q652" s="13"/>
      <c r="R652" s="13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 spans="1:28">
      <c r="A653" s="9"/>
      <c r="B653" s="9"/>
      <c r="C653" s="9"/>
      <c r="D653" s="11"/>
      <c r="E653" s="16"/>
      <c r="F653" s="13"/>
      <c r="G653" s="13"/>
      <c r="H653" s="9"/>
      <c r="I653" s="9"/>
      <c r="J653" s="9"/>
      <c r="K653" s="13"/>
      <c r="L653" s="9"/>
      <c r="M653" s="9"/>
      <c r="N653" s="9"/>
      <c r="O653" s="9"/>
      <c r="P653" s="9"/>
      <c r="Q653" s="13"/>
      <c r="R653" s="13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 spans="1:28">
      <c r="A654" s="9"/>
      <c r="B654" s="9"/>
      <c r="C654" s="9"/>
      <c r="D654" s="11"/>
      <c r="E654" s="16"/>
      <c r="F654" s="13"/>
      <c r="G654" s="13"/>
      <c r="H654" s="9"/>
      <c r="I654" s="9"/>
      <c r="J654" s="9"/>
      <c r="K654" s="13"/>
      <c r="L654" s="9"/>
      <c r="M654" s="9"/>
      <c r="N654" s="9"/>
      <c r="O654" s="9"/>
      <c r="P654" s="9"/>
      <c r="Q654" s="13"/>
      <c r="R654" s="13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 spans="1:28">
      <c r="A655" s="9"/>
      <c r="B655" s="9"/>
      <c r="C655" s="9"/>
      <c r="D655" s="11"/>
      <c r="E655" s="16"/>
      <c r="F655" s="13"/>
      <c r="G655" s="13"/>
      <c r="H655" s="9"/>
      <c r="I655" s="9"/>
      <c r="J655" s="9"/>
      <c r="K655" s="13"/>
      <c r="L655" s="9"/>
      <c r="M655" s="9"/>
      <c r="N655" s="9"/>
      <c r="O655" s="9"/>
      <c r="P655" s="9"/>
      <c r="Q655" s="13"/>
      <c r="R655" s="13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 spans="1:28">
      <c r="A656" s="9"/>
      <c r="B656" s="9"/>
      <c r="C656" s="9"/>
      <c r="D656" s="11"/>
      <c r="E656" s="16"/>
      <c r="F656" s="13"/>
      <c r="G656" s="13"/>
      <c r="H656" s="9"/>
      <c r="I656" s="9"/>
      <c r="J656" s="9"/>
      <c r="K656" s="13"/>
      <c r="L656" s="9"/>
      <c r="M656" s="9"/>
      <c r="N656" s="9"/>
      <c r="O656" s="9"/>
      <c r="P656" s="9"/>
      <c r="Q656" s="13"/>
      <c r="R656" s="13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 spans="1:28">
      <c r="A657" s="9"/>
      <c r="B657" s="9"/>
      <c r="C657" s="9"/>
      <c r="D657" s="11"/>
      <c r="E657" s="16"/>
      <c r="F657" s="13"/>
      <c r="G657" s="13"/>
      <c r="H657" s="9"/>
      <c r="I657" s="9"/>
      <c r="J657" s="9"/>
      <c r="K657" s="13"/>
      <c r="L657" s="9"/>
      <c r="M657" s="9"/>
      <c r="N657" s="9"/>
      <c r="O657" s="9"/>
      <c r="P657" s="9"/>
      <c r="Q657" s="13"/>
      <c r="R657" s="13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 spans="1:28">
      <c r="A658" s="9"/>
      <c r="B658" s="9"/>
      <c r="C658" s="9"/>
      <c r="D658" s="11"/>
      <c r="E658" s="16"/>
      <c r="F658" s="13"/>
      <c r="G658" s="13"/>
      <c r="H658" s="9"/>
      <c r="I658" s="9"/>
      <c r="J658" s="9"/>
      <c r="K658" s="13"/>
      <c r="L658" s="9"/>
      <c r="M658" s="9"/>
      <c r="N658" s="9"/>
      <c r="O658" s="9"/>
      <c r="P658" s="9"/>
      <c r="Q658" s="13"/>
      <c r="R658" s="13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 spans="1:28">
      <c r="A659" s="9"/>
      <c r="B659" s="9"/>
      <c r="C659" s="9"/>
      <c r="D659" s="11"/>
      <c r="E659" s="16"/>
      <c r="F659" s="13"/>
      <c r="G659" s="13"/>
      <c r="H659" s="9"/>
      <c r="I659" s="9"/>
      <c r="J659" s="9"/>
      <c r="K659" s="13"/>
      <c r="L659" s="9"/>
      <c r="M659" s="9"/>
      <c r="N659" s="9"/>
      <c r="O659" s="9"/>
      <c r="P659" s="9"/>
      <c r="Q659" s="13"/>
      <c r="R659" s="13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 spans="1:28">
      <c r="A660" s="9"/>
      <c r="B660" s="9"/>
      <c r="C660" s="9"/>
      <c r="D660" s="11"/>
      <c r="E660" s="16"/>
      <c r="F660" s="13"/>
      <c r="G660" s="13"/>
      <c r="H660" s="9"/>
      <c r="I660" s="9"/>
      <c r="J660" s="9"/>
      <c r="K660" s="13"/>
      <c r="L660" s="9"/>
      <c r="M660" s="9"/>
      <c r="N660" s="9"/>
      <c r="O660" s="9"/>
      <c r="P660" s="9"/>
      <c r="Q660" s="13"/>
      <c r="R660" s="13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 spans="1:28">
      <c r="A661" s="9"/>
      <c r="B661" s="9"/>
      <c r="C661" s="9"/>
      <c r="D661" s="11"/>
      <c r="E661" s="16"/>
      <c r="F661" s="13"/>
      <c r="G661" s="13"/>
      <c r="H661" s="9"/>
      <c r="I661" s="9"/>
      <c r="J661" s="9"/>
      <c r="K661" s="13"/>
      <c r="L661" s="9"/>
      <c r="M661" s="9"/>
      <c r="N661" s="9"/>
      <c r="O661" s="9"/>
      <c r="P661" s="9"/>
      <c r="Q661" s="13"/>
      <c r="R661" s="13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 spans="1:28">
      <c r="A662" s="9"/>
      <c r="B662" s="9"/>
      <c r="C662" s="9"/>
      <c r="D662" s="11"/>
      <c r="E662" s="16"/>
      <c r="F662" s="13"/>
      <c r="G662" s="13"/>
      <c r="H662" s="9"/>
      <c r="I662" s="9"/>
      <c r="J662" s="9"/>
      <c r="K662" s="13"/>
      <c r="L662" s="9"/>
      <c r="M662" s="9"/>
      <c r="N662" s="9"/>
      <c r="O662" s="9"/>
      <c r="P662" s="9"/>
      <c r="Q662" s="13"/>
      <c r="R662" s="13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 spans="1:28">
      <c r="A663" s="9"/>
      <c r="B663" s="9"/>
      <c r="C663" s="9"/>
      <c r="D663" s="11"/>
      <c r="E663" s="16"/>
      <c r="F663" s="13"/>
      <c r="G663" s="13"/>
      <c r="H663" s="9"/>
      <c r="I663" s="9"/>
      <c r="J663" s="9"/>
      <c r="K663" s="13"/>
      <c r="L663" s="9"/>
      <c r="M663" s="9"/>
      <c r="N663" s="9"/>
      <c r="O663" s="9"/>
      <c r="P663" s="9"/>
      <c r="Q663" s="13"/>
      <c r="R663" s="13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 spans="1:28">
      <c r="A664" s="9"/>
      <c r="B664" s="9"/>
      <c r="C664" s="9"/>
      <c r="D664" s="11"/>
      <c r="E664" s="16"/>
      <c r="F664" s="13"/>
      <c r="G664" s="13"/>
      <c r="H664" s="9"/>
      <c r="I664" s="9"/>
      <c r="J664" s="9"/>
      <c r="K664" s="13"/>
      <c r="L664" s="9"/>
      <c r="M664" s="9"/>
      <c r="N664" s="9"/>
      <c r="O664" s="9"/>
      <c r="P664" s="9"/>
      <c r="Q664" s="13"/>
      <c r="R664" s="13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 spans="1:28">
      <c r="A665" s="9"/>
      <c r="B665" s="9"/>
      <c r="C665" s="9"/>
      <c r="D665" s="11"/>
      <c r="E665" s="16"/>
      <c r="F665" s="13"/>
      <c r="G665" s="13"/>
      <c r="H665" s="9"/>
      <c r="I665" s="9"/>
      <c r="J665" s="9"/>
      <c r="K665" s="13"/>
      <c r="L665" s="9"/>
      <c r="M665" s="9"/>
      <c r="N665" s="9"/>
      <c r="O665" s="9"/>
      <c r="P665" s="9"/>
      <c r="Q665" s="13"/>
      <c r="R665" s="13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 spans="1:28">
      <c r="A666" s="9"/>
      <c r="B666" s="9"/>
      <c r="C666" s="9"/>
      <c r="D666" s="11"/>
      <c r="E666" s="16"/>
      <c r="F666" s="13"/>
      <c r="G666" s="13"/>
      <c r="H666" s="9"/>
      <c r="I666" s="9"/>
      <c r="J666" s="9"/>
      <c r="K666" s="13"/>
      <c r="L666" s="9"/>
      <c r="M666" s="9"/>
      <c r="N666" s="9"/>
      <c r="O666" s="9"/>
      <c r="P666" s="9"/>
      <c r="Q666" s="13"/>
      <c r="R666" s="13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 spans="1:28">
      <c r="A667" s="9"/>
      <c r="B667" s="9"/>
      <c r="C667" s="9"/>
      <c r="D667" s="11"/>
      <c r="E667" s="16"/>
      <c r="F667" s="13"/>
      <c r="G667" s="13"/>
      <c r="H667" s="9"/>
      <c r="I667" s="9"/>
      <c r="J667" s="9"/>
      <c r="K667" s="13"/>
      <c r="L667" s="9"/>
      <c r="M667" s="9"/>
      <c r="N667" s="9"/>
      <c r="O667" s="9"/>
      <c r="P667" s="9"/>
      <c r="Q667" s="13"/>
      <c r="R667" s="13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 spans="1:28">
      <c r="A668" s="9"/>
      <c r="B668" s="9"/>
      <c r="C668" s="9"/>
      <c r="D668" s="11"/>
      <c r="E668" s="16"/>
      <c r="F668" s="13"/>
      <c r="G668" s="13"/>
      <c r="H668" s="9"/>
      <c r="I668" s="9"/>
      <c r="J668" s="9"/>
      <c r="K668" s="13"/>
      <c r="L668" s="9"/>
      <c r="M668" s="9"/>
      <c r="N668" s="9"/>
      <c r="O668" s="9"/>
      <c r="P668" s="9"/>
      <c r="Q668" s="13"/>
      <c r="R668" s="13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 spans="1:28">
      <c r="A669" s="9"/>
      <c r="B669" s="9"/>
      <c r="C669" s="9"/>
      <c r="D669" s="11"/>
      <c r="E669" s="16"/>
      <c r="F669" s="13"/>
      <c r="G669" s="13"/>
      <c r="H669" s="9"/>
      <c r="I669" s="9"/>
      <c r="J669" s="9"/>
      <c r="K669" s="13"/>
      <c r="L669" s="9"/>
      <c r="M669" s="9"/>
      <c r="N669" s="9"/>
      <c r="O669" s="9"/>
      <c r="P669" s="9"/>
      <c r="Q669" s="13"/>
      <c r="R669" s="13"/>
      <c r="S669" s="9"/>
      <c r="T669" s="9"/>
      <c r="U669" s="9"/>
      <c r="V669" s="9"/>
      <c r="W669" s="9"/>
      <c r="X669" s="9"/>
      <c r="Y669" s="9"/>
      <c r="Z669" s="9"/>
      <c r="AA669" s="9"/>
      <c r="AB669" s="9"/>
    </row>
    <row r="670" spans="1:28">
      <c r="A670" s="9"/>
      <c r="B670" s="9"/>
      <c r="C670" s="9"/>
      <c r="D670" s="11"/>
      <c r="E670" s="16"/>
      <c r="F670" s="13"/>
      <c r="G670" s="13"/>
      <c r="H670" s="9"/>
      <c r="I670" s="9"/>
      <c r="J670" s="9"/>
      <c r="K670" s="13"/>
      <c r="L670" s="9"/>
      <c r="M670" s="9"/>
      <c r="N670" s="9"/>
      <c r="O670" s="9"/>
      <c r="P670" s="9"/>
      <c r="Q670" s="13"/>
      <c r="R670" s="13"/>
      <c r="S670" s="9"/>
      <c r="T670" s="9"/>
      <c r="U670" s="9"/>
      <c r="V670" s="9"/>
      <c r="W670" s="9"/>
      <c r="X670" s="9"/>
      <c r="Y670" s="9"/>
      <c r="Z670" s="9"/>
      <c r="AA670" s="9"/>
      <c r="AB670" s="9"/>
    </row>
    <row r="671" spans="1:28">
      <c r="A671" s="9"/>
      <c r="B671" s="9"/>
      <c r="C671" s="9"/>
      <c r="D671" s="11"/>
      <c r="E671" s="16"/>
      <c r="F671" s="13"/>
      <c r="G671" s="13"/>
      <c r="H671" s="9"/>
      <c r="I671" s="9"/>
      <c r="J671" s="9"/>
      <c r="K671" s="13"/>
      <c r="L671" s="9"/>
      <c r="M671" s="9"/>
      <c r="N671" s="9"/>
      <c r="O671" s="9"/>
      <c r="P671" s="9"/>
      <c r="Q671" s="13"/>
      <c r="R671" s="13"/>
      <c r="S671" s="9"/>
      <c r="T671" s="9"/>
      <c r="U671" s="9"/>
      <c r="V671" s="9"/>
      <c r="W671" s="9"/>
      <c r="X671" s="9"/>
      <c r="Y671" s="9"/>
      <c r="Z671" s="9"/>
      <c r="AA671" s="9"/>
      <c r="AB671" s="9"/>
    </row>
    <row r="672" spans="1:28">
      <c r="A672" s="9"/>
      <c r="B672" s="9"/>
      <c r="C672" s="9"/>
      <c r="D672" s="11"/>
      <c r="E672" s="16"/>
      <c r="F672" s="13"/>
      <c r="G672" s="13"/>
      <c r="H672" s="9"/>
      <c r="I672" s="9"/>
      <c r="J672" s="9"/>
      <c r="K672" s="13"/>
      <c r="L672" s="9"/>
      <c r="M672" s="9"/>
      <c r="N672" s="9"/>
      <c r="O672" s="9"/>
      <c r="P672" s="9"/>
      <c r="Q672" s="13"/>
      <c r="R672" s="13"/>
      <c r="S672" s="9"/>
      <c r="T672" s="9"/>
      <c r="U672" s="9"/>
      <c r="V672" s="9"/>
      <c r="W672" s="9"/>
      <c r="X672" s="9"/>
      <c r="Y672" s="9"/>
      <c r="Z672" s="9"/>
      <c r="AA672" s="9"/>
      <c r="AB672" s="9"/>
    </row>
    <row r="673" spans="1:28">
      <c r="A673" s="9"/>
      <c r="B673" s="9"/>
      <c r="C673" s="9"/>
      <c r="D673" s="11"/>
      <c r="E673" s="16"/>
      <c r="F673" s="13"/>
      <c r="G673" s="13"/>
      <c r="H673" s="9"/>
      <c r="I673" s="9"/>
      <c r="J673" s="9"/>
      <c r="K673" s="13"/>
      <c r="L673" s="9"/>
      <c r="M673" s="9"/>
      <c r="N673" s="9"/>
      <c r="O673" s="9"/>
      <c r="P673" s="9"/>
      <c r="Q673" s="13"/>
      <c r="R673" s="13"/>
      <c r="S673" s="9"/>
      <c r="T673" s="9"/>
      <c r="U673" s="9"/>
      <c r="V673" s="9"/>
      <c r="W673" s="9"/>
      <c r="X673" s="9"/>
      <c r="Y673" s="9"/>
      <c r="Z673" s="9"/>
      <c r="AA673" s="9"/>
      <c r="AB673" s="9"/>
    </row>
    <row r="674" spans="1:28">
      <c r="A674" s="9"/>
      <c r="B674" s="9"/>
      <c r="C674" s="9"/>
      <c r="D674" s="11"/>
      <c r="E674" s="16"/>
      <c r="F674" s="13"/>
      <c r="G674" s="13"/>
      <c r="H674" s="9"/>
      <c r="I674" s="9"/>
      <c r="J674" s="9"/>
      <c r="K674" s="13"/>
      <c r="L674" s="9"/>
      <c r="M674" s="9"/>
      <c r="N674" s="9"/>
      <c r="O674" s="9"/>
      <c r="P674" s="9"/>
      <c r="Q674" s="13"/>
      <c r="R674" s="13"/>
      <c r="S674" s="9"/>
      <c r="T674" s="9"/>
      <c r="U674" s="9"/>
      <c r="V674" s="9"/>
      <c r="W674" s="9"/>
      <c r="X674" s="9"/>
      <c r="Y674" s="9"/>
      <c r="Z674" s="9"/>
      <c r="AA674" s="9"/>
      <c r="AB674" s="9"/>
    </row>
    <row r="675" spans="1:28">
      <c r="A675" s="9"/>
      <c r="B675" s="9"/>
      <c r="C675" s="9"/>
      <c r="D675" s="11"/>
      <c r="E675" s="16"/>
      <c r="F675" s="13"/>
      <c r="G675" s="13"/>
      <c r="H675" s="9"/>
      <c r="I675" s="9"/>
      <c r="J675" s="9"/>
      <c r="K675" s="13"/>
      <c r="L675" s="9"/>
      <c r="M675" s="9"/>
      <c r="N675" s="9"/>
      <c r="O675" s="9"/>
      <c r="P675" s="9"/>
      <c r="Q675" s="13"/>
      <c r="R675" s="13"/>
      <c r="S675" s="9"/>
      <c r="T675" s="9"/>
      <c r="U675" s="9"/>
      <c r="V675" s="9"/>
      <c r="W675" s="9"/>
      <c r="X675" s="9"/>
      <c r="Y675" s="9"/>
      <c r="Z675" s="9"/>
      <c r="AA675" s="9"/>
      <c r="AB675" s="9"/>
    </row>
    <row r="676" spans="1:28">
      <c r="A676" s="9"/>
      <c r="B676" s="9"/>
      <c r="C676" s="9"/>
      <c r="D676" s="11"/>
      <c r="E676" s="16"/>
      <c r="F676" s="13"/>
      <c r="G676" s="13"/>
      <c r="H676" s="9"/>
      <c r="I676" s="9"/>
      <c r="J676" s="9"/>
      <c r="K676" s="13"/>
      <c r="L676" s="9"/>
      <c r="M676" s="9"/>
      <c r="N676" s="9"/>
      <c r="O676" s="9"/>
      <c r="P676" s="9"/>
      <c r="Q676" s="13"/>
      <c r="R676" s="13"/>
      <c r="S676" s="9"/>
      <c r="T676" s="9"/>
      <c r="U676" s="9"/>
      <c r="V676" s="9"/>
      <c r="W676" s="9"/>
      <c r="X676" s="9"/>
      <c r="Y676" s="9"/>
      <c r="Z676" s="9"/>
      <c r="AA676" s="9"/>
      <c r="AB676" s="9"/>
    </row>
    <row r="677" spans="1:28">
      <c r="A677" s="9"/>
      <c r="B677" s="9"/>
      <c r="C677" s="9"/>
      <c r="D677" s="11"/>
      <c r="E677" s="16"/>
      <c r="F677" s="13"/>
      <c r="G677" s="13"/>
      <c r="H677" s="9"/>
      <c r="I677" s="9"/>
      <c r="J677" s="9"/>
      <c r="K677" s="13"/>
      <c r="L677" s="9"/>
      <c r="M677" s="9"/>
      <c r="N677" s="9"/>
      <c r="O677" s="9"/>
      <c r="P677" s="9"/>
      <c r="Q677" s="13"/>
      <c r="R677" s="13"/>
      <c r="S677" s="9"/>
      <c r="T677" s="9"/>
      <c r="U677" s="9"/>
      <c r="V677" s="9"/>
      <c r="W677" s="9"/>
      <c r="X677" s="9"/>
      <c r="Y677" s="9"/>
      <c r="Z677" s="9"/>
      <c r="AA677" s="9"/>
      <c r="AB677" s="9"/>
    </row>
    <row r="678" spans="1:28">
      <c r="A678" s="9"/>
      <c r="B678" s="9"/>
      <c r="C678" s="9"/>
      <c r="D678" s="11"/>
      <c r="E678" s="16"/>
      <c r="F678" s="13"/>
      <c r="G678" s="13"/>
      <c r="H678" s="9"/>
      <c r="I678" s="9"/>
      <c r="J678" s="9"/>
      <c r="K678" s="13"/>
      <c r="L678" s="9"/>
      <c r="M678" s="9"/>
      <c r="N678" s="9"/>
      <c r="O678" s="9"/>
      <c r="P678" s="9"/>
      <c r="Q678" s="13"/>
      <c r="R678" s="13"/>
      <c r="S678" s="9"/>
      <c r="T678" s="9"/>
      <c r="U678" s="9"/>
      <c r="V678" s="9"/>
      <c r="W678" s="9"/>
      <c r="X678" s="9"/>
      <c r="Y678" s="9"/>
      <c r="Z678" s="9"/>
      <c r="AA678" s="9"/>
      <c r="AB678" s="9"/>
    </row>
    <row r="679" spans="1:28">
      <c r="A679" s="9"/>
      <c r="B679" s="9"/>
      <c r="C679" s="9"/>
      <c r="D679" s="11"/>
      <c r="E679" s="16"/>
      <c r="F679" s="13"/>
      <c r="G679" s="13"/>
      <c r="H679" s="9"/>
      <c r="I679" s="9"/>
      <c r="J679" s="9"/>
      <c r="K679" s="13"/>
      <c r="L679" s="9"/>
      <c r="M679" s="9"/>
      <c r="N679" s="9"/>
      <c r="O679" s="9"/>
      <c r="P679" s="9"/>
      <c r="Q679" s="13"/>
      <c r="R679" s="13"/>
      <c r="S679" s="9"/>
      <c r="T679" s="9"/>
      <c r="U679" s="9"/>
      <c r="V679" s="9"/>
      <c r="W679" s="9"/>
      <c r="X679" s="9"/>
      <c r="Y679" s="9"/>
      <c r="Z679" s="9"/>
      <c r="AA679" s="9"/>
      <c r="AB679" s="9"/>
    </row>
    <row r="680" spans="1:28">
      <c r="A680" s="9"/>
      <c r="B680" s="9"/>
      <c r="C680" s="9"/>
      <c r="D680" s="11"/>
      <c r="E680" s="16"/>
      <c r="F680" s="13"/>
      <c r="G680" s="13"/>
      <c r="H680" s="9"/>
      <c r="I680" s="9"/>
      <c r="J680" s="9"/>
      <c r="K680" s="13"/>
      <c r="L680" s="9"/>
      <c r="M680" s="9"/>
      <c r="N680" s="9"/>
      <c r="O680" s="9"/>
      <c r="P680" s="9"/>
      <c r="Q680" s="13"/>
      <c r="R680" s="13"/>
      <c r="S680" s="9"/>
      <c r="T680" s="9"/>
      <c r="U680" s="9"/>
      <c r="V680" s="9"/>
      <c r="W680" s="9"/>
      <c r="X680" s="9"/>
      <c r="Y680" s="9"/>
      <c r="Z680" s="9"/>
      <c r="AA680" s="9"/>
      <c r="AB680" s="9"/>
    </row>
    <row r="681" spans="1:28">
      <c r="A681" s="9"/>
      <c r="B681" s="9"/>
      <c r="C681" s="9"/>
      <c r="D681" s="11"/>
      <c r="E681" s="16"/>
      <c r="F681" s="13"/>
      <c r="G681" s="13"/>
      <c r="H681" s="9"/>
      <c r="I681" s="9"/>
      <c r="J681" s="9"/>
      <c r="K681" s="13"/>
      <c r="L681" s="9"/>
      <c r="M681" s="9"/>
      <c r="N681" s="9"/>
      <c r="O681" s="9"/>
      <c r="P681" s="9"/>
      <c r="Q681" s="13"/>
      <c r="R681" s="13"/>
      <c r="S681" s="9"/>
      <c r="T681" s="9"/>
      <c r="U681" s="9"/>
      <c r="V681" s="9"/>
      <c r="W681" s="9"/>
      <c r="X681" s="9"/>
      <c r="Y681" s="9"/>
      <c r="Z681" s="9"/>
      <c r="AA681" s="9"/>
      <c r="AB681" s="9"/>
    </row>
    <row r="682" spans="1:28">
      <c r="A682" s="9"/>
      <c r="B682" s="9"/>
      <c r="C682" s="9"/>
      <c r="D682" s="11"/>
      <c r="E682" s="16"/>
      <c r="F682" s="13"/>
      <c r="G682" s="13"/>
      <c r="H682" s="9"/>
      <c r="I682" s="9"/>
      <c r="J682" s="9"/>
      <c r="K682" s="13"/>
      <c r="L682" s="9"/>
      <c r="M682" s="9"/>
      <c r="N682" s="9"/>
      <c r="O682" s="9"/>
      <c r="P682" s="9"/>
      <c r="Q682" s="13"/>
      <c r="R682" s="13"/>
      <c r="S682" s="9"/>
      <c r="T682" s="9"/>
      <c r="U682" s="9"/>
      <c r="V682" s="9"/>
      <c r="W682" s="9"/>
      <c r="X682" s="9"/>
      <c r="Y682" s="9"/>
      <c r="Z682" s="9"/>
      <c r="AA682" s="9"/>
      <c r="AB682" s="9"/>
    </row>
    <row r="683" spans="1:28">
      <c r="A683" s="9"/>
      <c r="B683" s="9"/>
      <c r="C683" s="9"/>
      <c r="D683" s="11"/>
      <c r="E683" s="16"/>
      <c r="F683" s="13"/>
      <c r="G683" s="13"/>
      <c r="H683" s="9"/>
      <c r="I683" s="9"/>
      <c r="J683" s="9"/>
      <c r="K683" s="13"/>
      <c r="L683" s="9"/>
      <c r="M683" s="9"/>
      <c r="N683" s="9"/>
      <c r="O683" s="9"/>
      <c r="P683" s="9"/>
      <c r="Q683" s="13"/>
      <c r="R683" s="13"/>
      <c r="S683" s="9"/>
      <c r="T683" s="9"/>
      <c r="U683" s="9"/>
      <c r="V683" s="9"/>
      <c r="W683" s="9"/>
      <c r="X683" s="9"/>
      <c r="Y683" s="9"/>
      <c r="Z683" s="9"/>
      <c r="AA683" s="9"/>
      <c r="AB683" s="9"/>
    </row>
    <row r="684" spans="1:28">
      <c r="A684" s="9"/>
      <c r="B684" s="9"/>
      <c r="C684" s="9"/>
      <c r="D684" s="11"/>
      <c r="E684" s="16"/>
      <c r="F684" s="13"/>
      <c r="G684" s="13"/>
      <c r="H684" s="9"/>
      <c r="I684" s="9"/>
      <c r="J684" s="9"/>
      <c r="K684" s="13"/>
      <c r="L684" s="9"/>
      <c r="M684" s="9"/>
      <c r="N684" s="9"/>
      <c r="O684" s="9"/>
      <c r="P684" s="9"/>
      <c r="Q684" s="13"/>
      <c r="R684" s="13"/>
      <c r="S684" s="9"/>
      <c r="T684" s="9"/>
      <c r="U684" s="9"/>
      <c r="V684" s="9"/>
      <c r="W684" s="9"/>
      <c r="X684" s="9"/>
      <c r="Y684" s="9"/>
      <c r="Z684" s="9"/>
      <c r="AA684" s="9"/>
      <c r="AB684" s="9"/>
    </row>
    <row r="685" spans="1:28">
      <c r="A685" s="9"/>
      <c r="B685" s="9"/>
      <c r="C685" s="9"/>
      <c r="D685" s="11"/>
      <c r="E685" s="16"/>
      <c r="F685" s="13"/>
      <c r="G685" s="13"/>
      <c r="H685" s="9"/>
      <c r="I685" s="9"/>
      <c r="J685" s="9"/>
      <c r="K685" s="13"/>
      <c r="L685" s="9"/>
      <c r="M685" s="9"/>
      <c r="N685" s="9"/>
      <c r="O685" s="9"/>
      <c r="P685" s="9"/>
      <c r="Q685" s="13"/>
      <c r="R685" s="13"/>
      <c r="S685" s="9"/>
      <c r="T685" s="9"/>
      <c r="U685" s="9"/>
      <c r="V685" s="9"/>
      <c r="W685" s="9"/>
      <c r="X685" s="9"/>
      <c r="Y685" s="9"/>
      <c r="Z685" s="9"/>
      <c r="AA685" s="9"/>
      <c r="AB685" s="9"/>
    </row>
    <row r="686" spans="1:28">
      <c r="A686" s="9"/>
      <c r="B686" s="9"/>
      <c r="C686" s="9"/>
      <c r="D686" s="11"/>
      <c r="E686" s="16"/>
      <c r="F686" s="13"/>
      <c r="G686" s="13"/>
      <c r="H686" s="9"/>
      <c r="I686" s="9"/>
      <c r="J686" s="9"/>
      <c r="K686" s="13"/>
      <c r="L686" s="9"/>
      <c r="M686" s="9"/>
      <c r="N686" s="9"/>
      <c r="O686" s="9"/>
      <c r="P686" s="9"/>
      <c r="Q686" s="13"/>
      <c r="R686" s="13"/>
      <c r="S686" s="9"/>
      <c r="T686" s="9"/>
      <c r="U686" s="9"/>
      <c r="V686" s="9"/>
      <c r="W686" s="9"/>
      <c r="X686" s="9"/>
      <c r="Y686" s="9"/>
      <c r="Z686" s="9"/>
      <c r="AA686" s="9"/>
      <c r="AB686" s="9"/>
    </row>
    <row r="687" spans="1:28">
      <c r="A687" s="9"/>
      <c r="B687" s="9"/>
      <c r="C687" s="9"/>
      <c r="D687" s="11"/>
      <c r="E687" s="16"/>
      <c r="F687" s="13"/>
      <c r="G687" s="13"/>
      <c r="H687" s="9"/>
      <c r="I687" s="9"/>
      <c r="J687" s="9"/>
      <c r="K687" s="13"/>
      <c r="L687" s="9"/>
      <c r="M687" s="9"/>
      <c r="N687" s="9"/>
      <c r="O687" s="9"/>
      <c r="P687" s="9"/>
      <c r="Q687" s="13"/>
      <c r="R687" s="13"/>
      <c r="S687" s="9"/>
      <c r="T687" s="9"/>
      <c r="U687" s="9"/>
      <c r="V687" s="9"/>
      <c r="W687" s="9"/>
      <c r="X687" s="9"/>
      <c r="Y687" s="9"/>
      <c r="Z687" s="9"/>
      <c r="AA687" s="9"/>
      <c r="AB687" s="9"/>
    </row>
    <row r="688" spans="1:28">
      <c r="A688" s="9"/>
      <c r="B688" s="9"/>
      <c r="C688" s="9"/>
      <c r="D688" s="11"/>
      <c r="E688" s="16"/>
      <c r="F688" s="13"/>
      <c r="G688" s="13"/>
      <c r="H688" s="9"/>
      <c r="I688" s="9"/>
      <c r="J688" s="9"/>
      <c r="K688" s="13"/>
      <c r="L688" s="9"/>
      <c r="M688" s="9"/>
      <c r="N688" s="9"/>
      <c r="O688" s="9"/>
      <c r="P688" s="9"/>
      <c r="Q688" s="13"/>
      <c r="R688" s="13"/>
      <c r="S688" s="9"/>
      <c r="T688" s="9"/>
      <c r="U688" s="9"/>
      <c r="V688" s="9"/>
      <c r="W688" s="9"/>
      <c r="X688" s="9"/>
      <c r="Y688" s="9"/>
      <c r="Z688" s="9"/>
      <c r="AA688" s="9"/>
      <c r="AB688" s="9"/>
    </row>
    <row r="689" spans="1:28">
      <c r="A689" s="9"/>
      <c r="B689" s="9"/>
      <c r="C689" s="9"/>
      <c r="D689" s="11"/>
      <c r="E689" s="16"/>
      <c r="F689" s="13"/>
      <c r="G689" s="13"/>
      <c r="H689" s="9"/>
      <c r="I689" s="9"/>
      <c r="J689" s="9"/>
      <c r="K689" s="13"/>
      <c r="L689" s="9"/>
      <c r="M689" s="9"/>
      <c r="N689" s="9"/>
      <c r="O689" s="9"/>
      <c r="P689" s="9"/>
      <c r="Q689" s="13"/>
      <c r="R689" s="13"/>
      <c r="S689" s="9"/>
      <c r="T689" s="9"/>
      <c r="U689" s="9"/>
      <c r="V689" s="9"/>
      <c r="W689" s="9"/>
      <c r="X689" s="9"/>
      <c r="Y689" s="9"/>
      <c r="Z689" s="9"/>
      <c r="AA689" s="9"/>
      <c r="AB689" s="9"/>
    </row>
    <row r="690" spans="1:28">
      <c r="A690" s="9"/>
      <c r="B690" s="9"/>
      <c r="C690" s="9"/>
      <c r="D690" s="11"/>
      <c r="E690" s="16"/>
      <c r="F690" s="13"/>
      <c r="G690" s="13"/>
      <c r="H690" s="9"/>
      <c r="I690" s="9"/>
      <c r="J690" s="9"/>
      <c r="K690" s="13"/>
      <c r="L690" s="9"/>
      <c r="M690" s="9"/>
      <c r="N690" s="9"/>
      <c r="O690" s="9"/>
      <c r="P690" s="9"/>
      <c r="Q690" s="13"/>
      <c r="R690" s="13"/>
      <c r="S690" s="9"/>
      <c r="T690" s="9"/>
      <c r="U690" s="9"/>
      <c r="V690" s="9"/>
      <c r="W690" s="9"/>
      <c r="X690" s="9"/>
      <c r="Y690" s="9"/>
      <c r="Z690" s="9"/>
      <c r="AA690" s="9"/>
      <c r="AB690" s="9"/>
    </row>
    <row r="691" spans="1:28">
      <c r="A691" s="9"/>
      <c r="B691" s="9"/>
      <c r="C691" s="9"/>
      <c r="D691" s="11"/>
      <c r="E691" s="16"/>
      <c r="F691" s="13"/>
      <c r="G691" s="13"/>
      <c r="H691" s="9"/>
      <c r="I691" s="9"/>
      <c r="J691" s="9"/>
      <c r="K691" s="13"/>
      <c r="L691" s="9"/>
      <c r="M691" s="9"/>
      <c r="N691" s="9"/>
      <c r="O691" s="9"/>
      <c r="P691" s="9"/>
      <c r="Q691" s="13"/>
      <c r="R691" s="13"/>
      <c r="S691" s="9"/>
      <c r="T691" s="9"/>
      <c r="U691" s="9"/>
      <c r="V691" s="9"/>
      <c r="W691" s="9"/>
      <c r="X691" s="9"/>
      <c r="Y691" s="9"/>
      <c r="Z691" s="9"/>
      <c r="AA691" s="9"/>
      <c r="AB691" s="9"/>
    </row>
    <row r="692" spans="1:28">
      <c r="A692" s="9"/>
      <c r="B692" s="9"/>
      <c r="C692" s="9"/>
      <c r="D692" s="11"/>
      <c r="E692" s="16"/>
      <c r="F692" s="13"/>
      <c r="G692" s="13"/>
      <c r="H692" s="9"/>
      <c r="I692" s="9"/>
      <c r="J692" s="9"/>
      <c r="K692" s="13"/>
      <c r="L692" s="9"/>
      <c r="M692" s="9"/>
      <c r="N692" s="9"/>
      <c r="O692" s="9"/>
      <c r="P692" s="9"/>
      <c r="Q692" s="13"/>
      <c r="R692" s="13"/>
      <c r="S692" s="9"/>
      <c r="T692" s="9"/>
      <c r="U692" s="9"/>
      <c r="V692" s="9"/>
      <c r="W692" s="9"/>
      <c r="X692" s="9"/>
      <c r="Y692" s="9"/>
      <c r="Z692" s="9"/>
      <c r="AA692" s="9"/>
      <c r="AB692" s="9"/>
    </row>
    <row r="693" spans="1:28">
      <c r="A693" s="9"/>
      <c r="B693" s="9"/>
      <c r="C693" s="9"/>
      <c r="D693" s="11"/>
      <c r="E693" s="16"/>
      <c r="F693" s="13"/>
      <c r="G693" s="13"/>
      <c r="H693" s="9"/>
      <c r="I693" s="9"/>
      <c r="J693" s="9"/>
      <c r="K693" s="13"/>
      <c r="L693" s="9"/>
      <c r="M693" s="9"/>
      <c r="N693" s="9"/>
      <c r="O693" s="9"/>
      <c r="P693" s="9"/>
      <c r="Q693" s="13"/>
      <c r="R693" s="13"/>
      <c r="S693" s="9"/>
      <c r="T693" s="9"/>
      <c r="U693" s="9"/>
      <c r="V693" s="9"/>
      <c r="W693" s="9"/>
      <c r="X693" s="9"/>
      <c r="Y693" s="9"/>
      <c r="Z693" s="9"/>
      <c r="AA693" s="9"/>
      <c r="AB693" s="9"/>
    </row>
    <row r="694" spans="1:28">
      <c r="A694" s="9"/>
      <c r="B694" s="9"/>
      <c r="C694" s="9"/>
      <c r="D694" s="11"/>
      <c r="E694" s="16"/>
      <c r="F694" s="13"/>
      <c r="G694" s="13"/>
      <c r="H694" s="9"/>
      <c r="I694" s="9"/>
      <c r="J694" s="9"/>
      <c r="K694" s="13"/>
      <c r="L694" s="9"/>
      <c r="M694" s="9"/>
      <c r="N694" s="9"/>
      <c r="O694" s="9"/>
      <c r="P694" s="9"/>
      <c r="Q694" s="13"/>
      <c r="R694" s="13"/>
      <c r="S694" s="9"/>
      <c r="T694" s="9"/>
      <c r="U694" s="9"/>
      <c r="V694" s="9"/>
      <c r="W694" s="9"/>
      <c r="X694" s="9"/>
      <c r="Y694" s="9"/>
      <c r="Z694" s="9"/>
      <c r="AA694" s="9"/>
      <c r="AB694" s="9"/>
    </row>
    <row r="695" spans="1:28">
      <c r="A695" s="9"/>
      <c r="B695" s="9"/>
      <c r="C695" s="9"/>
      <c r="D695" s="11"/>
      <c r="E695" s="16"/>
      <c r="F695" s="13"/>
      <c r="G695" s="13"/>
      <c r="H695" s="9"/>
      <c r="I695" s="9"/>
      <c r="J695" s="9"/>
      <c r="K695" s="13"/>
      <c r="L695" s="9"/>
      <c r="M695" s="9"/>
      <c r="N695" s="9"/>
      <c r="O695" s="9"/>
      <c r="P695" s="9"/>
      <c r="Q695" s="13"/>
      <c r="R695" s="13"/>
      <c r="S695" s="9"/>
      <c r="T695" s="9"/>
      <c r="U695" s="9"/>
      <c r="V695" s="9"/>
      <c r="W695" s="9"/>
      <c r="X695" s="9"/>
      <c r="Y695" s="9"/>
      <c r="Z695" s="9"/>
      <c r="AA695" s="9"/>
      <c r="AB695" s="9"/>
    </row>
    <row r="696" spans="1:28">
      <c r="A696" s="9"/>
      <c r="B696" s="9"/>
      <c r="C696" s="9"/>
      <c r="D696" s="11"/>
      <c r="E696" s="16"/>
      <c r="F696" s="13"/>
      <c r="G696" s="13"/>
      <c r="H696" s="9"/>
      <c r="I696" s="9"/>
      <c r="J696" s="9"/>
      <c r="K696" s="13"/>
      <c r="L696" s="9"/>
      <c r="M696" s="9"/>
      <c r="N696" s="9"/>
      <c r="O696" s="9"/>
      <c r="P696" s="9"/>
      <c r="Q696" s="13"/>
      <c r="R696" s="13"/>
      <c r="S696" s="9"/>
      <c r="T696" s="9"/>
      <c r="U696" s="9"/>
      <c r="V696" s="9"/>
      <c r="W696" s="9"/>
      <c r="X696" s="9"/>
      <c r="Y696" s="9"/>
      <c r="Z696" s="9"/>
      <c r="AA696" s="9"/>
      <c r="AB696" s="9"/>
    </row>
    <row r="697" spans="1:28">
      <c r="A697" s="9"/>
      <c r="B697" s="9"/>
      <c r="C697" s="9"/>
      <c r="D697" s="11"/>
      <c r="E697" s="16"/>
      <c r="F697" s="13"/>
      <c r="G697" s="13"/>
      <c r="H697" s="9"/>
      <c r="I697" s="9"/>
      <c r="J697" s="9"/>
      <c r="K697" s="13"/>
      <c r="L697" s="9"/>
      <c r="M697" s="9"/>
      <c r="N697" s="9"/>
      <c r="O697" s="9"/>
      <c r="P697" s="9"/>
      <c r="Q697" s="13"/>
      <c r="R697" s="13"/>
      <c r="S697" s="9"/>
      <c r="T697" s="9"/>
      <c r="U697" s="9"/>
      <c r="V697" s="9"/>
      <c r="W697" s="9"/>
      <c r="X697" s="9"/>
      <c r="Y697" s="9"/>
      <c r="Z697" s="9"/>
      <c r="AA697" s="9"/>
      <c r="AB697" s="9"/>
    </row>
    <row r="698" spans="1:28">
      <c r="A698" s="9"/>
      <c r="B698" s="9"/>
      <c r="C698" s="9"/>
      <c r="D698" s="11"/>
      <c r="E698" s="16"/>
      <c r="F698" s="13"/>
      <c r="G698" s="13"/>
      <c r="H698" s="9"/>
      <c r="I698" s="9"/>
      <c r="J698" s="9"/>
      <c r="K698" s="13"/>
      <c r="L698" s="9"/>
      <c r="M698" s="9"/>
      <c r="N698" s="9"/>
      <c r="O698" s="9"/>
      <c r="P698" s="9"/>
      <c r="Q698" s="13"/>
      <c r="R698" s="13"/>
      <c r="S698" s="9"/>
      <c r="T698" s="9"/>
      <c r="U698" s="9"/>
      <c r="V698" s="9"/>
      <c r="W698" s="9"/>
      <c r="X698" s="9"/>
      <c r="Y698" s="9"/>
      <c r="Z698" s="9"/>
      <c r="AA698" s="9"/>
      <c r="AB698" s="9"/>
    </row>
    <row r="699" spans="1:28">
      <c r="A699" s="9"/>
      <c r="B699" s="9"/>
      <c r="C699" s="9"/>
      <c r="D699" s="11"/>
      <c r="E699" s="16"/>
      <c r="F699" s="13"/>
      <c r="G699" s="13"/>
      <c r="H699" s="9"/>
      <c r="I699" s="9"/>
      <c r="J699" s="9"/>
      <c r="K699" s="13"/>
      <c r="L699" s="9"/>
      <c r="M699" s="9"/>
      <c r="N699" s="9"/>
      <c r="O699" s="9"/>
      <c r="P699" s="9"/>
      <c r="Q699" s="13"/>
      <c r="R699" s="13"/>
      <c r="S699" s="9"/>
      <c r="T699" s="9"/>
      <c r="U699" s="9"/>
      <c r="V699" s="9"/>
      <c r="W699" s="9"/>
      <c r="X699" s="9"/>
      <c r="Y699" s="9"/>
      <c r="Z699" s="9"/>
      <c r="AA699" s="9"/>
      <c r="AB699" s="9"/>
    </row>
    <row r="700" spans="1:28">
      <c r="A700" s="9"/>
      <c r="B700" s="9"/>
      <c r="C700" s="9"/>
      <c r="D700" s="11"/>
      <c r="E700" s="16"/>
      <c r="F700" s="13"/>
      <c r="G700" s="13"/>
      <c r="H700" s="9"/>
      <c r="I700" s="9"/>
      <c r="J700" s="9"/>
      <c r="K700" s="13"/>
      <c r="L700" s="9"/>
      <c r="M700" s="9"/>
      <c r="N700" s="9"/>
      <c r="O700" s="9"/>
      <c r="P700" s="9"/>
      <c r="Q700" s="13"/>
      <c r="R700" s="13"/>
      <c r="S700" s="9"/>
      <c r="T700" s="9"/>
      <c r="U700" s="9"/>
      <c r="V700" s="9"/>
      <c r="W700" s="9"/>
      <c r="X700" s="9"/>
      <c r="Y700" s="9"/>
      <c r="Z700" s="9"/>
      <c r="AA700" s="9"/>
      <c r="AB700" s="9"/>
    </row>
    <row r="701" spans="1:28">
      <c r="A701" s="9"/>
      <c r="B701" s="9"/>
      <c r="C701" s="9"/>
      <c r="D701" s="11"/>
      <c r="E701" s="16"/>
      <c r="F701" s="13"/>
      <c r="G701" s="13"/>
      <c r="H701" s="9"/>
      <c r="I701" s="9"/>
      <c r="J701" s="9"/>
      <c r="K701" s="13"/>
      <c r="L701" s="9"/>
      <c r="M701" s="9"/>
      <c r="N701" s="9"/>
      <c r="O701" s="9"/>
      <c r="P701" s="9"/>
      <c r="Q701" s="13"/>
      <c r="R701" s="13"/>
      <c r="S701" s="9"/>
      <c r="T701" s="9"/>
      <c r="U701" s="9"/>
      <c r="V701" s="9"/>
      <c r="W701" s="9"/>
      <c r="X701" s="9"/>
      <c r="Y701" s="9"/>
      <c r="Z701" s="9"/>
      <c r="AA701" s="9"/>
      <c r="AB701" s="9"/>
    </row>
    <row r="702" spans="1:28">
      <c r="A702" s="9"/>
      <c r="B702" s="9"/>
      <c r="C702" s="9"/>
      <c r="D702" s="11"/>
      <c r="E702" s="16"/>
      <c r="F702" s="13"/>
      <c r="G702" s="13"/>
      <c r="H702" s="9"/>
      <c r="I702" s="9"/>
      <c r="J702" s="9"/>
      <c r="K702" s="13"/>
      <c r="L702" s="9"/>
      <c r="M702" s="9"/>
      <c r="N702" s="9"/>
      <c r="O702" s="9"/>
      <c r="P702" s="9"/>
      <c r="Q702" s="13"/>
      <c r="R702" s="13"/>
      <c r="S702" s="9"/>
      <c r="T702" s="9"/>
      <c r="U702" s="9"/>
      <c r="V702" s="9"/>
      <c r="W702" s="9"/>
      <c r="X702" s="9"/>
      <c r="Y702" s="9"/>
      <c r="Z702" s="9"/>
      <c r="AA702" s="9"/>
      <c r="AB702" s="9"/>
    </row>
    <row r="703" spans="1:28">
      <c r="A703" s="9"/>
      <c r="B703" s="9"/>
      <c r="C703" s="9"/>
      <c r="D703" s="11"/>
      <c r="E703" s="16"/>
      <c r="F703" s="13"/>
      <c r="G703" s="13"/>
      <c r="H703" s="9"/>
      <c r="I703" s="9"/>
      <c r="J703" s="9"/>
      <c r="K703" s="13"/>
      <c r="L703" s="9"/>
      <c r="M703" s="9"/>
      <c r="N703" s="9"/>
      <c r="O703" s="9"/>
      <c r="P703" s="9"/>
      <c r="Q703" s="13"/>
      <c r="R703" s="13"/>
      <c r="S703" s="9"/>
      <c r="T703" s="9"/>
      <c r="U703" s="9"/>
      <c r="V703" s="9"/>
      <c r="W703" s="9"/>
      <c r="X703" s="9"/>
      <c r="Y703" s="9"/>
      <c r="Z703" s="9"/>
      <c r="AA703" s="9"/>
      <c r="AB703" s="9"/>
    </row>
    <row r="704" spans="1:28">
      <c r="A704" s="9"/>
      <c r="B704" s="9"/>
      <c r="C704" s="9"/>
      <c r="D704" s="11"/>
      <c r="E704" s="16"/>
      <c r="F704" s="13"/>
      <c r="G704" s="13"/>
      <c r="H704" s="9"/>
      <c r="I704" s="9"/>
      <c r="J704" s="9"/>
      <c r="K704" s="13"/>
      <c r="L704" s="9"/>
      <c r="M704" s="9"/>
      <c r="N704" s="9"/>
      <c r="O704" s="9"/>
      <c r="P704" s="9"/>
      <c r="Q704" s="13"/>
      <c r="R704" s="13"/>
      <c r="S704" s="9"/>
      <c r="T704" s="9"/>
      <c r="U704" s="9"/>
      <c r="V704" s="9"/>
      <c r="W704" s="9"/>
      <c r="X704" s="9"/>
      <c r="Y704" s="9"/>
      <c r="Z704" s="9"/>
      <c r="AA704" s="9"/>
      <c r="AB704" s="9"/>
    </row>
    <row r="705" spans="1:28">
      <c r="A705" s="9"/>
      <c r="B705" s="9"/>
      <c r="C705" s="9"/>
      <c r="D705" s="11"/>
      <c r="E705" s="16"/>
      <c r="F705" s="13"/>
      <c r="G705" s="13"/>
      <c r="H705" s="9"/>
      <c r="I705" s="9"/>
      <c r="J705" s="9"/>
      <c r="K705" s="13"/>
      <c r="L705" s="9"/>
      <c r="M705" s="9"/>
      <c r="N705" s="9"/>
      <c r="O705" s="9"/>
      <c r="P705" s="9"/>
      <c r="Q705" s="13"/>
      <c r="R705" s="13"/>
      <c r="S705" s="9"/>
      <c r="T705" s="9"/>
      <c r="U705" s="9"/>
      <c r="V705" s="9"/>
      <c r="W705" s="9"/>
      <c r="X705" s="9"/>
      <c r="Y705" s="9"/>
      <c r="Z705" s="9"/>
      <c r="AA705" s="9"/>
      <c r="AB705" s="9"/>
    </row>
    <row r="706" spans="1:28">
      <c r="A706" s="9"/>
      <c r="B706" s="9"/>
      <c r="C706" s="9"/>
      <c r="D706" s="11"/>
      <c r="E706" s="16"/>
      <c r="F706" s="13"/>
      <c r="G706" s="13"/>
      <c r="H706" s="9"/>
      <c r="I706" s="9"/>
      <c r="J706" s="9"/>
      <c r="K706" s="13"/>
      <c r="L706" s="9"/>
      <c r="M706" s="9"/>
      <c r="N706" s="9"/>
      <c r="O706" s="9"/>
      <c r="P706" s="9"/>
      <c r="Q706" s="13"/>
      <c r="R706" s="13"/>
      <c r="S706" s="9"/>
      <c r="T706" s="9"/>
      <c r="U706" s="9"/>
      <c r="V706" s="9"/>
      <c r="W706" s="9"/>
      <c r="X706" s="9"/>
      <c r="Y706" s="9"/>
      <c r="Z706" s="9"/>
      <c r="AA706" s="9"/>
      <c r="AB706" s="9"/>
    </row>
    <row r="707" spans="1:28">
      <c r="A707" s="9"/>
      <c r="B707" s="9"/>
      <c r="C707" s="9"/>
      <c r="D707" s="11"/>
      <c r="E707" s="16"/>
      <c r="F707" s="13"/>
      <c r="G707" s="13"/>
      <c r="H707" s="9"/>
      <c r="I707" s="9"/>
      <c r="J707" s="9"/>
      <c r="K707" s="13"/>
      <c r="L707" s="9"/>
      <c r="M707" s="9"/>
      <c r="N707" s="9"/>
      <c r="O707" s="9"/>
      <c r="P707" s="9"/>
      <c r="Q707" s="13"/>
      <c r="R707" s="13"/>
      <c r="S707" s="9"/>
      <c r="T707" s="9"/>
      <c r="U707" s="9"/>
      <c r="V707" s="9"/>
      <c r="W707" s="9"/>
      <c r="X707" s="9"/>
      <c r="Y707" s="9"/>
      <c r="Z707" s="9"/>
      <c r="AA707" s="9"/>
      <c r="AB707" s="9"/>
    </row>
    <row r="708" spans="1:28">
      <c r="A708" s="9"/>
      <c r="B708" s="9"/>
      <c r="C708" s="9"/>
      <c r="D708" s="11"/>
      <c r="E708" s="16"/>
      <c r="F708" s="13"/>
      <c r="G708" s="13"/>
      <c r="H708" s="9"/>
      <c r="I708" s="9"/>
      <c r="J708" s="9"/>
      <c r="K708" s="13"/>
      <c r="L708" s="9"/>
      <c r="M708" s="9"/>
      <c r="N708" s="9"/>
      <c r="O708" s="9"/>
      <c r="P708" s="9"/>
      <c r="Q708" s="13"/>
      <c r="R708" s="13"/>
      <c r="S708" s="9"/>
      <c r="T708" s="9"/>
      <c r="U708" s="9"/>
      <c r="V708" s="9"/>
      <c r="W708" s="9"/>
      <c r="X708" s="9"/>
      <c r="Y708" s="9"/>
      <c r="Z708" s="9"/>
      <c r="AA708" s="9"/>
      <c r="AB708" s="9"/>
    </row>
    <row r="709" spans="1:28">
      <c r="A709" s="9"/>
      <c r="B709" s="9"/>
      <c r="C709" s="9"/>
      <c r="D709" s="11"/>
      <c r="E709" s="16"/>
      <c r="F709" s="13"/>
      <c r="G709" s="13"/>
      <c r="H709" s="9"/>
      <c r="I709" s="9"/>
      <c r="J709" s="9"/>
      <c r="K709" s="13"/>
      <c r="L709" s="9"/>
      <c r="M709" s="9"/>
      <c r="N709" s="9"/>
      <c r="O709" s="9"/>
      <c r="P709" s="9"/>
      <c r="Q709" s="13"/>
      <c r="R709" s="13"/>
      <c r="S709" s="9"/>
      <c r="T709" s="9"/>
      <c r="U709" s="9"/>
      <c r="V709" s="9"/>
      <c r="W709" s="9"/>
      <c r="X709" s="9"/>
      <c r="Y709" s="9"/>
      <c r="Z709" s="9"/>
      <c r="AA709" s="9"/>
      <c r="AB709" s="9"/>
    </row>
    <row r="710" spans="1:28">
      <c r="A710" s="9"/>
      <c r="B710" s="9"/>
      <c r="C710" s="9"/>
      <c r="D710" s="11"/>
      <c r="E710" s="16"/>
      <c r="F710" s="13"/>
      <c r="G710" s="13"/>
      <c r="H710" s="9"/>
      <c r="I710" s="9"/>
      <c r="J710" s="9"/>
      <c r="K710" s="13"/>
      <c r="L710" s="9"/>
      <c r="M710" s="9"/>
      <c r="N710" s="9"/>
      <c r="O710" s="9"/>
      <c r="P710" s="9"/>
      <c r="Q710" s="13"/>
      <c r="R710" s="13"/>
      <c r="S710" s="9"/>
      <c r="T710" s="9"/>
      <c r="U710" s="9"/>
      <c r="V710" s="9"/>
      <c r="W710" s="9"/>
      <c r="X710" s="9"/>
      <c r="Y710" s="9"/>
      <c r="Z710" s="9"/>
      <c r="AA710" s="9"/>
      <c r="AB710" s="9"/>
    </row>
    <row r="711" spans="1:28">
      <c r="A711" s="9"/>
      <c r="B711" s="9"/>
      <c r="C711" s="9"/>
      <c r="D711" s="11"/>
      <c r="E711" s="16"/>
      <c r="F711" s="13"/>
      <c r="G711" s="13"/>
      <c r="H711" s="9"/>
      <c r="I711" s="9"/>
      <c r="J711" s="9"/>
      <c r="K711" s="13"/>
      <c r="L711" s="9"/>
      <c r="M711" s="9"/>
      <c r="N711" s="9"/>
      <c r="O711" s="9"/>
      <c r="P711" s="9"/>
      <c r="Q711" s="13"/>
      <c r="R711" s="13"/>
      <c r="S711" s="9"/>
      <c r="T711" s="9"/>
      <c r="U711" s="9"/>
      <c r="V711" s="9"/>
      <c r="W711" s="9"/>
      <c r="X711" s="9"/>
      <c r="Y711" s="9"/>
      <c r="Z711" s="9"/>
      <c r="AA711" s="9"/>
      <c r="AB711" s="9"/>
    </row>
    <row r="712" spans="1:28">
      <c r="A712" s="9"/>
      <c r="B712" s="9"/>
      <c r="C712" s="9"/>
      <c r="D712" s="11"/>
      <c r="E712" s="16"/>
      <c r="F712" s="13"/>
      <c r="G712" s="13"/>
      <c r="H712" s="9"/>
      <c r="I712" s="9"/>
      <c r="J712" s="9"/>
      <c r="K712" s="13"/>
      <c r="L712" s="9"/>
      <c r="M712" s="9"/>
      <c r="N712" s="9"/>
      <c r="O712" s="9"/>
      <c r="P712" s="9"/>
      <c r="Q712" s="13"/>
      <c r="R712" s="13"/>
      <c r="S712" s="9"/>
      <c r="T712" s="9"/>
      <c r="U712" s="9"/>
      <c r="V712" s="9"/>
      <c r="W712" s="9"/>
      <c r="X712" s="9"/>
      <c r="Y712" s="9"/>
      <c r="Z712" s="9"/>
      <c r="AA712" s="9"/>
      <c r="AB712" s="9"/>
    </row>
    <row r="713" spans="1:28">
      <c r="A713" s="9"/>
      <c r="B713" s="9"/>
      <c r="C713" s="9"/>
      <c r="D713" s="11"/>
      <c r="E713" s="16"/>
      <c r="F713" s="13"/>
      <c r="G713" s="13"/>
      <c r="H713" s="9"/>
      <c r="I713" s="9"/>
      <c r="J713" s="9"/>
      <c r="K713" s="13"/>
      <c r="L713" s="9"/>
      <c r="M713" s="9"/>
      <c r="N713" s="9"/>
      <c r="O713" s="9"/>
      <c r="P713" s="9"/>
      <c r="Q713" s="13"/>
      <c r="R713" s="13"/>
      <c r="S713" s="9"/>
      <c r="T713" s="9"/>
      <c r="U713" s="9"/>
      <c r="V713" s="9"/>
      <c r="W713" s="9"/>
      <c r="X713" s="9"/>
      <c r="Y713" s="9"/>
      <c r="Z713" s="9"/>
      <c r="AA713" s="9"/>
      <c r="AB713" s="9"/>
    </row>
    <row r="714" spans="1:28">
      <c r="A714" s="9"/>
      <c r="B714" s="9"/>
      <c r="C714" s="9"/>
      <c r="D714" s="11"/>
      <c r="E714" s="16"/>
      <c r="F714" s="13"/>
      <c r="G714" s="13"/>
      <c r="H714" s="9"/>
      <c r="I714" s="9"/>
      <c r="J714" s="9"/>
      <c r="K714" s="13"/>
      <c r="L714" s="9"/>
      <c r="M714" s="9"/>
      <c r="N714" s="9"/>
      <c r="O714" s="9"/>
      <c r="P714" s="9"/>
      <c r="Q714" s="13"/>
      <c r="R714" s="13"/>
      <c r="S714" s="9"/>
      <c r="T714" s="9"/>
      <c r="U714" s="9"/>
      <c r="V714" s="9"/>
      <c r="W714" s="9"/>
      <c r="X714" s="9"/>
      <c r="Y714" s="9"/>
      <c r="Z714" s="9"/>
      <c r="AA714" s="9"/>
      <c r="AB714" s="9"/>
    </row>
    <row r="715" spans="1:28">
      <c r="A715" s="9"/>
      <c r="B715" s="9"/>
      <c r="C715" s="9"/>
      <c r="D715" s="11"/>
      <c r="E715" s="16"/>
      <c r="F715" s="13"/>
      <c r="G715" s="13"/>
      <c r="H715" s="9"/>
      <c r="I715" s="9"/>
      <c r="J715" s="9"/>
      <c r="K715" s="13"/>
      <c r="L715" s="9"/>
      <c r="M715" s="9"/>
      <c r="N715" s="9"/>
      <c r="O715" s="9"/>
      <c r="P715" s="9"/>
      <c r="Q715" s="13"/>
      <c r="R715" s="13"/>
      <c r="S715" s="9"/>
      <c r="T715" s="9"/>
      <c r="U715" s="9"/>
      <c r="V715" s="9"/>
      <c r="W715" s="9"/>
      <c r="X715" s="9"/>
      <c r="Y715" s="9"/>
      <c r="Z715" s="9"/>
      <c r="AA715" s="9"/>
      <c r="AB715" s="9"/>
    </row>
    <row r="716" spans="1:28">
      <c r="A716" s="9"/>
      <c r="B716" s="9"/>
      <c r="C716" s="9"/>
      <c r="D716" s="11"/>
      <c r="E716" s="16"/>
      <c r="F716" s="13"/>
      <c r="G716" s="13"/>
      <c r="H716" s="9"/>
      <c r="I716" s="9"/>
      <c r="J716" s="9"/>
      <c r="K716" s="13"/>
      <c r="L716" s="9"/>
      <c r="M716" s="9"/>
      <c r="N716" s="9"/>
      <c r="O716" s="9"/>
      <c r="P716" s="9"/>
      <c r="Q716" s="13"/>
      <c r="R716" s="13"/>
      <c r="S716" s="9"/>
      <c r="T716" s="9"/>
      <c r="U716" s="9"/>
      <c r="V716" s="9"/>
      <c r="W716" s="9"/>
      <c r="X716" s="9"/>
      <c r="Y716" s="9"/>
      <c r="Z716" s="9"/>
      <c r="AA716" s="9"/>
      <c r="AB716" s="9"/>
    </row>
    <row r="717" spans="1:28">
      <c r="A717" s="9"/>
      <c r="B717" s="9"/>
      <c r="C717" s="9"/>
      <c r="D717" s="11"/>
      <c r="E717" s="16"/>
      <c r="F717" s="13"/>
      <c r="G717" s="13"/>
      <c r="H717" s="9"/>
      <c r="I717" s="9"/>
      <c r="J717" s="9"/>
      <c r="K717" s="13"/>
      <c r="L717" s="9"/>
      <c r="M717" s="9"/>
      <c r="N717" s="9"/>
      <c r="O717" s="9"/>
      <c r="P717" s="9"/>
      <c r="Q717" s="13"/>
      <c r="R717" s="13"/>
      <c r="S717" s="9"/>
      <c r="T717" s="9"/>
      <c r="U717" s="9"/>
      <c r="V717" s="9"/>
      <c r="W717" s="9"/>
      <c r="X717" s="9"/>
      <c r="Y717" s="9"/>
      <c r="Z717" s="9"/>
      <c r="AA717" s="9"/>
      <c r="AB717" s="9"/>
    </row>
    <row r="718" spans="1:28">
      <c r="A718" s="9"/>
      <c r="B718" s="9"/>
      <c r="C718" s="9"/>
      <c r="D718" s="11"/>
      <c r="E718" s="16"/>
      <c r="F718" s="13"/>
      <c r="G718" s="13"/>
      <c r="H718" s="9"/>
      <c r="I718" s="9"/>
      <c r="J718" s="9"/>
      <c r="K718" s="13"/>
      <c r="L718" s="9"/>
      <c r="M718" s="9"/>
      <c r="N718" s="9"/>
      <c r="O718" s="9"/>
      <c r="P718" s="9"/>
      <c r="Q718" s="13"/>
      <c r="R718" s="13"/>
      <c r="S718" s="9"/>
      <c r="T718" s="9"/>
      <c r="U718" s="9"/>
      <c r="V718" s="9"/>
      <c r="W718" s="9"/>
      <c r="X718" s="9"/>
      <c r="Y718" s="9"/>
      <c r="Z718" s="9"/>
      <c r="AA718" s="9"/>
      <c r="AB718" s="9"/>
    </row>
    <row r="719" spans="1:28">
      <c r="A719" s="9"/>
      <c r="B719" s="9"/>
      <c r="C719" s="9"/>
      <c r="D719" s="11"/>
      <c r="E719" s="16"/>
      <c r="F719" s="13"/>
      <c r="G719" s="13"/>
      <c r="H719" s="9"/>
      <c r="I719" s="9"/>
      <c r="J719" s="9"/>
      <c r="K719" s="13"/>
      <c r="L719" s="9"/>
      <c r="M719" s="9"/>
      <c r="N719" s="9"/>
      <c r="O719" s="9"/>
      <c r="P719" s="9"/>
      <c r="Q719" s="13"/>
      <c r="R719" s="13"/>
      <c r="S719" s="9"/>
      <c r="T719" s="9"/>
      <c r="U719" s="9"/>
      <c r="V719" s="9"/>
      <c r="W719" s="9"/>
      <c r="X719" s="9"/>
      <c r="Y719" s="9"/>
      <c r="Z719" s="9"/>
      <c r="AA719" s="9"/>
      <c r="AB719" s="9"/>
    </row>
    <row r="720" spans="1:28">
      <c r="A720" s="9"/>
      <c r="B720" s="9"/>
      <c r="C720" s="9"/>
      <c r="D720" s="11"/>
      <c r="E720" s="16"/>
      <c r="F720" s="13"/>
      <c r="G720" s="13"/>
      <c r="H720" s="9"/>
      <c r="I720" s="9"/>
      <c r="J720" s="9"/>
      <c r="K720" s="13"/>
      <c r="L720" s="9"/>
      <c r="M720" s="9"/>
      <c r="N720" s="9"/>
      <c r="O720" s="9"/>
      <c r="P720" s="9"/>
      <c r="Q720" s="13"/>
      <c r="R720" s="13"/>
      <c r="S720" s="9"/>
      <c r="T720" s="9"/>
      <c r="U720" s="9"/>
      <c r="V720" s="9"/>
      <c r="W720" s="9"/>
      <c r="X720" s="9"/>
      <c r="Y720" s="9"/>
      <c r="Z720" s="9"/>
      <c r="AA720" s="9"/>
      <c r="AB720" s="9"/>
    </row>
    <row r="721" spans="1:28">
      <c r="A721" s="9"/>
      <c r="B721" s="9"/>
      <c r="C721" s="9"/>
      <c r="D721" s="11"/>
      <c r="E721" s="16"/>
      <c r="F721" s="13"/>
      <c r="G721" s="13"/>
      <c r="H721" s="9"/>
      <c r="I721" s="9"/>
      <c r="J721" s="9"/>
      <c r="K721" s="13"/>
      <c r="L721" s="9"/>
      <c r="M721" s="9"/>
      <c r="N721" s="9"/>
      <c r="O721" s="9"/>
      <c r="P721" s="9"/>
      <c r="Q721" s="13"/>
      <c r="R721" s="13"/>
      <c r="S721" s="9"/>
      <c r="T721" s="9"/>
      <c r="U721" s="9"/>
      <c r="V721" s="9"/>
      <c r="W721" s="9"/>
      <c r="X721" s="9"/>
      <c r="Y721" s="9"/>
      <c r="Z721" s="9"/>
      <c r="AA721" s="9"/>
      <c r="AB721" s="9"/>
    </row>
    <row r="722" spans="1:28">
      <c r="A722" s="9"/>
      <c r="B722" s="9"/>
      <c r="C722" s="9"/>
      <c r="D722" s="11"/>
      <c r="E722" s="16"/>
      <c r="F722" s="13"/>
      <c r="G722" s="13"/>
      <c r="H722" s="9"/>
      <c r="I722" s="9"/>
      <c r="J722" s="9"/>
      <c r="K722" s="13"/>
      <c r="L722" s="9"/>
      <c r="M722" s="9"/>
      <c r="N722" s="9"/>
      <c r="O722" s="9"/>
      <c r="P722" s="9"/>
      <c r="Q722" s="13"/>
      <c r="R722" s="13"/>
      <c r="S722" s="9"/>
      <c r="T722" s="9"/>
      <c r="U722" s="9"/>
      <c r="V722" s="9"/>
      <c r="W722" s="9"/>
      <c r="X722" s="9"/>
      <c r="Y722" s="9"/>
      <c r="Z722" s="9"/>
      <c r="AA722" s="9"/>
      <c r="AB722" s="9"/>
    </row>
    <row r="723" spans="1:28">
      <c r="A723" s="9"/>
      <c r="B723" s="9"/>
      <c r="C723" s="9"/>
      <c r="D723" s="11"/>
      <c r="E723" s="16"/>
      <c r="F723" s="13"/>
      <c r="G723" s="13"/>
      <c r="H723" s="9"/>
      <c r="I723" s="9"/>
      <c r="J723" s="9"/>
      <c r="K723" s="13"/>
      <c r="L723" s="9"/>
      <c r="M723" s="9"/>
      <c r="N723" s="9"/>
      <c r="O723" s="9"/>
      <c r="P723" s="9"/>
      <c r="Q723" s="13"/>
      <c r="R723" s="13"/>
      <c r="S723" s="9"/>
      <c r="T723" s="9"/>
      <c r="U723" s="9"/>
      <c r="V723" s="9"/>
      <c r="W723" s="9"/>
      <c r="X723" s="9"/>
      <c r="Y723" s="9"/>
      <c r="Z723" s="9"/>
      <c r="AA723" s="9"/>
      <c r="AB723" s="9"/>
    </row>
    <row r="724" spans="1:28">
      <c r="A724" s="9"/>
      <c r="B724" s="9"/>
      <c r="C724" s="9"/>
      <c r="D724" s="11"/>
      <c r="E724" s="16"/>
      <c r="F724" s="13"/>
      <c r="G724" s="13"/>
      <c r="H724" s="9"/>
      <c r="I724" s="9"/>
      <c r="J724" s="9"/>
      <c r="K724" s="13"/>
      <c r="L724" s="9"/>
      <c r="M724" s="9"/>
      <c r="N724" s="9"/>
      <c r="O724" s="9"/>
      <c r="P724" s="9"/>
      <c r="Q724" s="13"/>
      <c r="R724" s="13"/>
      <c r="S724" s="9"/>
      <c r="T724" s="9"/>
      <c r="U724" s="9"/>
      <c r="V724" s="9"/>
      <c r="W724" s="9"/>
      <c r="X724" s="9"/>
      <c r="Y724" s="9"/>
      <c r="Z724" s="9"/>
      <c r="AA724" s="9"/>
      <c r="AB724" s="9"/>
    </row>
    <row r="725" spans="1:28">
      <c r="A725" s="9"/>
      <c r="B725" s="9"/>
      <c r="C725" s="9"/>
      <c r="D725" s="11"/>
      <c r="E725" s="16"/>
      <c r="F725" s="13"/>
      <c r="G725" s="13"/>
      <c r="H725" s="9"/>
      <c r="I725" s="9"/>
      <c r="J725" s="9"/>
      <c r="K725" s="13"/>
      <c r="L725" s="9"/>
      <c r="M725" s="9"/>
      <c r="N725" s="9"/>
      <c r="O725" s="9"/>
      <c r="P725" s="9"/>
      <c r="Q725" s="13"/>
      <c r="R725" s="13"/>
      <c r="S725" s="9"/>
      <c r="T725" s="9"/>
      <c r="U725" s="9"/>
      <c r="V725" s="9"/>
      <c r="W725" s="9"/>
      <c r="X725" s="9"/>
      <c r="Y725" s="9"/>
      <c r="Z725" s="9"/>
      <c r="AA725" s="9"/>
      <c r="AB725" s="9"/>
    </row>
    <row r="726" spans="1:28">
      <c r="A726" s="9"/>
      <c r="B726" s="9"/>
      <c r="C726" s="9"/>
      <c r="D726" s="11"/>
      <c r="E726" s="16"/>
      <c r="F726" s="13"/>
      <c r="G726" s="13"/>
      <c r="H726" s="9"/>
      <c r="I726" s="9"/>
      <c r="J726" s="9"/>
      <c r="K726" s="13"/>
      <c r="L726" s="9"/>
      <c r="M726" s="9"/>
      <c r="N726" s="9"/>
      <c r="O726" s="9"/>
      <c r="P726" s="9"/>
      <c r="Q726" s="13"/>
      <c r="R726" s="13"/>
      <c r="S726" s="9"/>
      <c r="T726" s="9"/>
      <c r="U726" s="9"/>
      <c r="V726" s="9"/>
      <c r="W726" s="9"/>
      <c r="X726" s="9"/>
      <c r="Y726" s="9"/>
      <c r="Z726" s="9"/>
      <c r="AA726" s="9"/>
      <c r="AB726" s="9"/>
    </row>
    <row r="727" spans="1:28">
      <c r="A727" s="9"/>
      <c r="B727" s="9"/>
      <c r="C727" s="9"/>
      <c r="D727" s="11"/>
      <c r="E727" s="16"/>
      <c r="F727" s="13"/>
      <c r="G727" s="13"/>
      <c r="H727" s="9"/>
      <c r="I727" s="9"/>
      <c r="J727" s="9"/>
      <c r="K727" s="13"/>
      <c r="L727" s="9"/>
      <c r="M727" s="9"/>
      <c r="N727" s="9"/>
      <c r="O727" s="9"/>
      <c r="P727" s="9"/>
      <c r="Q727" s="13"/>
      <c r="R727" s="13"/>
      <c r="S727" s="9"/>
      <c r="T727" s="9"/>
      <c r="U727" s="9"/>
      <c r="V727" s="9"/>
      <c r="W727" s="9"/>
      <c r="X727" s="9"/>
      <c r="Y727" s="9"/>
      <c r="Z727" s="9"/>
      <c r="AA727" s="9"/>
      <c r="AB727" s="9"/>
    </row>
    <row r="728" spans="1:28">
      <c r="A728" s="9"/>
      <c r="B728" s="9"/>
      <c r="C728" s="9"/>
      <c r="D728" s="11"/>
      <c r="E728" s="16"/>
      <c r="F728" s="13"/>
      <c r="G728" s="13"/>
      <c r="H728" s="9"/>
      <c r="I728" s="9"/>
      <c r="J728" s="9"/>
      <c r="K728" s="13"/>
      <c r="L728" s="9"/>
      <c r="M728" s="9"/>
      <c r="N728" s="9"/>
      <c r="O728" s="9"/>
      <c r="P728" s="9"/>
      <c r="Q728" s="13"/>
      <c r="R728" s="13"/>
      <c r="S728" s="9"/>
      <c r="T728" s="9"/>
      <c r="U728" s="9"/>
      <c r="V728" s="9"/>
      <c r="W728" s="9"/>
      <c r="X728" s="9"/>
      <c r="Y728" s="9"/>
      <c r="Z728" s="9"/>
      <c r="AA728" s="9"/>
      <c r="AB728" s="9"/>
    </row>
    <row r="729" spans="1:28">
      <c r="A729" s="9"/>
      <c r="B729" s="9"/>
      <c r="C729" s="9"/>
      <c r="D729" s="11"/>
      <c r="E729" s="16"/>
      <c r="F729" s="13"/>
      <c r="G729" s="13"/>
      <c r="H729" s="9"/>
      <c r="I729" s="9"/>
      <c r="J729" s="9"/>
      <c r="K729" s="13"/>
      <c r="L729" s="9"/>
      <c r="M729" s="9"/>
      <c r="N729" s="9"/>
      <c r="O729" s="9"/>
      <c r="P729" s="9"/>
      <c r="Q729" s="13"/>
      <c r="R729" s="13"/>
      <c r="S729" s="9"/>
      <c r="T729" s="9"/>
      <c r="U729" s="9"/>
      <c r="V729" s="9"/>
      <c r="W729" s="9"/>
      <c r="X729" s="9"/>
      <c r="Y729" s="9"/>
      <c r="Z729" s="9"/>
      <c r="AA729" s="9"/>
      <c r="AB729" s="9"/>
    </row>
    <row r="730" spans="1:28">
      <c r="A730" s="9"/>
      <c r="B730" s="9"/>
      <c r="C730" s="9"/>
      <c r="D730" s="11"/>
      <c r="E730" s="16"/>
      <c r="F730" s="13"/>
      <c r="G730" s="13"/>
      <c r="H730" s="9"/>
      <c r="I730" s="9"/>
      <c r="J730" s="9"/>
      <c r="K730" s="13"/>
      <c r="L730" s="9"/>
      <c r="M730" s="9"/>
      <c r="N730" s="9"/>
      <c r="O730" s="9"/>
      <c r="P730" s="9"/>
      <c r="Q730" s="13"/>
      <c r="R730" s="13"/>
      <c r="S730" s="9"/>
      <c r="T730" s="9"/>
      <c r="U730" s="9"/>
      <c r="V730" s="9"/>
      <c r="W730" s="9"/>
      <c r="X730" s="9"/>
      <c r="Y730" s="9"/>
      <c r="Z730" s="9"/>
      <c r="AA730" s="9"/>
      <c r="AB730" s="9"/>
    </row>
    <row r="731" spans="1:28">
      <c r="A731" s="9"/>
      <c r="B731" s="9"/>
      <c r="C731" s="9"/>
      <c r="D731" s="11"/>
      <c r="E731" s="16"/>
      <c r="F731" s="13"/>
      <c r="G731" s="13"/>
      <c r="H731" s="9"/>
      <c r="I731" s="9"/>
      <c r="J731" s="9"/>
      <c r="K731" s="13"/>
      <c r="L731" s="9"/>
      <c r="M731" s="9"/>
      <c r="N731" s="9"/>
      <c r="O731" s="9"/>
      <c r="P731" s="9"/>
      <c r="Q731" s="13"/>
      <c r="R731" s="13"/>
      <c r="S731" s="9"/>
      <c r="T731" s="9"/>
      <c r="U731" s="9"/>
      <c r="V731" s="9"/>
      <c r="W731" s="9"/>
      <c r="X731" s="9"/>
      <c r="Y731" s="9"/>
      <c r="Z731" s="9"/>
      <c r="AA731" s="9"/>
      <c r="AB731" s="9"/>
    </row>
    <row r="732" spans="1:28">
      <c r="A732" s="9"/>
      <c r="B732" s="9"/>
      <c r="C732" s="9"/>
      <c r="D732" s="11"/>
      <c r="E732" s="16"/>
      <c r="F732" s="13"/>
      <c r="G732" s="13"/>
      <c r="H732" s="9"/>
      <c r="I732" s="9"/>
      <c r="J732" s="9"/>
      <c r="K732" s="13"/>
      <c r="L732" s="9"/>
      <c r="M732" s="9"/>
      <c r="N732" s="9"/>
      <c r="O732" s="9"/>
      <c r="P732" s="9"/>
      <c r="Q732" s="13"/>
      <c r="R732" s="13"/>
      <c r="S732" s="9"/>
      <c r="T732" s="9"/>
      <c r="U732" s="9"/>
      <c r="V732" s="9"/>
      <c r="W732" s="9"/>
      <c r="X732" s="9"/>
      <c r="Y732" s="9"/>
      <c r="Z732" s="9"/>
      <c r="AA732" s="9"/>
      <c r="AB732" s="9"/>
    </row>
    <row r="733" spans="1:28">
      <c r="A733" s="9"/>
      <c r="B733" s="9"/>
      <c r="C733" s="9"/>
      <c r="D733" s="11"/>
      <c r="E733" s="16"/>
      <c r="F733" s="13"/>
      <c r="G733" s="13"/>
      <c r="H733" s="9"/>
      <c r="I733" s="9"/>
      <c r="J733" s="9"/>
      <c r="K733" s="13"/>
      <c r="L733" s="9"/>
      <c r="M733" s="9"/>
      <c r="N733" s="9"/>
      <c r="O733" s="9"/>
      <c r="P733" s="9"/>
      <c r="Q733" s="13"/>
      <c r="R733" s="13"/>
      <c r="S733" s="9"/>
      <c r="T733" s="9"/>
      <c r="U733" s="9"/>
      <c r="V733" s="9"/>
      <c r="W733" s="9"/>
      <c r="X733" s="9"/>
      <c r="Y733" s="9"/>
      <c r="Z733" s="9"/>
      <c r="AA733" s="9"/>
      <c r="AB733" s="9"/>
    </row>
    <row r="734" spans="1:28">
      <c r="A734" s="9"/>
      <c r="B734" s="9"/>
      <c r="C734" s="9"/>
      <c r="D734" s="11"/>
      <c r="E734" s="16"/>
      <c r="F734" s="13"/>
      <c r="G734" s="13"/>
      <c r="H734" s="9"/>
      <c r="I734" s="9"/>
      <c r="J734" s="9"/>
      <c r="K734" s="13"/>
      <c r="L734" s="9"/>
      <c r="M734" s="9"/>
      <c r="N734" s="9"/>
      <c r="O734" s="9"/>
      <c r="P734" s="9"/>
      <c r="Q734" s="13"/>
      <c r="R734" s="13"/>
      <c r="S734" s="9"/>
      <c r="T734" s="9"/>
      <c r="U734" s="9"/>
      <c r="V734" s="9"/>
      <c r="W734" s="9"/>
      <c r="X734" s="9"/>
      <c r="Y734" s="9"/>
      <c r="Z734" s="9"/>
      <c r="AA734" s="9"/>
      <c r="AB734" s="9"/>
    </row>
    <row r="735" spans="1:28">
      <c r="A735" s="9"/>
      <c r="B735" s="9"/>
      <c r="C735" s="9"/>
      <c r="D735" s="11"/>
      <c r="E735" s="16"/>
      <c r="F735" s="13"/>
      <c r="G735" s="13"/>
      <c r="H735" s="9"/>
      <c r="I735" s="9"/>
      <c r="J735" s="9"/>
      <c r="K735" s="13"/>
      <c r="L735" s="9"/>
      <c r="M735" s="9"/>
      <c r="N735" s="9"/>
      <c r="O735" s="9"/>
      <c r="P735" s="9"/>
      <c r="Q735" s="13"/>
      <c r="R735" s="13"/>
      <c r="S735" s="9"/>
      <c r="T735" s="9"/>
      <c r="U735" s="9"/>
      <c r="V735" s="9"/>
      <c r="W735" s="9"/>
      <c r="X735" s="9"/>
      <c r="Y735" s="9"/>
      <c r="Z735" s="9"/>
      <c r="AA735" s="9"/>
      <c r="AB735" s="9"/>
    </row>
    <row r="736" spans="1:28">
      <c r="A736" s="9"/>
      <c r="B736" s="9"/>
      <c r="C736" s="9"/>
      <c r="D736" s="11"/>
      <c r="E736" s="16"/>
      <c r="F736" s="13"/>
      <c r="G736" s="13"/>
      <c r="H736" s="9"/>
      <c r="I736" s="9"/>
      <c r="J736" s="9"/>
      <c r="K736" s="13"/>
      <c r="L736" s="9"/>
      <c r="M736" s="9"/>
      <c r="N736" s="9"/>
      <c r="O736" s="9"/>
      <c r="P736" s="9"/>
      <c r="Q736" s="13"/>
      <c r="R736" s="13"/>
      <c r="S736" s="9"/>
      <c r="T736" s="9"/>
      <c r="U736" s="9"/>
      <c r="V736" s="9"/>
      <c r="W736" s="9"/>
      <c r="X736" s="9"/>
      <c r="Y736" s="9"/>
      <c r="Z736" s="9"/>
      <c r="AA736" s="9"/>
      <c r="AB736" s="9"/>
    </row>
    <row r="737" spans="1:28">
      <c r="A737" s="9"/>
      <c r="B737" s="9"/>
      <c r="C737" s="9"/>
      <c r="D737" s="11"/>
      <c r="E737" s="16"/>
      <c r="F737" s="13"/>
      <c r="G737" s="13"/>
      <c r="H737" s="9"/>
      <c r="I737" s="9"/>
      <c r="J737" s="9"/>
      <c r="K737" s="13"/>
      <c r="L737" s="9"/>
      <c r="M737" s="9"/>
      <c r="N737" s="9"/>
      <c r="O737" s="9"/>
      <c r="P737" s="9"/>
      <c r="Q737" s="13"/>
      <c r="R737" s="13"/>
      <c r="S737" s="9"/>
      <c r="T737" s="9"/>
      <c r="U737" s="9"/>
      <c r="V737" s="9"/>
      <c r="W737" s="9"/>
      <c r="X737" s="9"/>
      <c r="Y737" s="9"/>
      <c r="Z737" s="9"/>
      <c r="AA737" s="9"/>
      <c r="AB737" s="9"/>
    </row>
    <row r="738" spans="1:28">
      <c r="A738" s="9"/>
      <c r="B738" s="9"/>
      <c r="C738" s="9"/>
      <c r="D738" s="11"/>
      <c r="E738" s="16"/>
      <c r="F738" s="13"/>
      <c r="G738" s="13"/>
      <c r="H738" s="9"/>
      <c r="I738" s="9"/>
      <c r="J738" s="9"/>
      <c r="K738" s="13"/>
      <c r="L738" s="9"/>
      <c r="M738" s="9"/>
      <c r="N738" s="9"/>
      <c r="O738" s="9"/>
      <c r="P738" s="9"/>
      <c r="Q738" s="13"/>
      <c r="R738" s="13"/>
      <c r="S738" s="9"/>
      <c r="T738" s="9"/>
      <c r="U738" s="9"/>
      <c r="V738" s="9"/>
      <c r="W738" s="9"/>
      <c r="X738" s="9"/>
      <c r="Y738" s="9"/>
      <c r="Z738" s="9"/>
      <c r="AA738" s="9"/>
      <c r="AB738" s="9"/>
    </row>
    <row r="739" spans="1:28">
      <c r="A739" s="9"/>
      <c r="B739" s="9"/>
      <c r="C739" s="9"/>
      <c r="D739" s="11"/>
      <c r="E739" s="16"/>
      <c r="F739" s="13"/>
      <c r="G739" s="13"/>
      <c r="H739" s="9"/>
      <c r="I739" s="9"/>
      <c r="J739" s="9"/>
      <c r="K739" s="13"/>
      <c r="L739" s="9"/>
      <c r="M739" s="9"/>
      <c r="N739" s="9"/>
      <c r="O739" s="9"/>
      <c r="P739" s="9"/>
      <c r="Q739" s="13"/>
      <c r="R739" s="13"/>
      <c r="S739" s="9"/>
      <c r="T739" s="9"/>
      <c r="U739" s="9"/>
      <c r="V739" s="9"/>
      <c r="W739" s="9"/>
      <c r="X739" s="9"/>
      <c r="Y739" s="9"/>
      <c r="Z739" s="9"/>
      <c r="AA739" s="9"/>
      <c r="AB739" s="9"/>
    </row>
    <row r="740" spans="1:28">
      <c r="A740" s="9"/>
      <c r="B740" s="9"/>
      <c r="C740" s="9"/>
      <c r="D740" s="11"/>
      <c r="E740" s="16"/>
      <c r="F740" s="13"/>
      <c r="G740" s="13"/>
      <c r="H740" s="9"/>
      <c r="I740" s="9"/>
      <c r="J740" s="9"/>
      <c r="K740" s="13"/>
      <c r="L740" s="9"/>
      <c r="M740" s="9"/>
      <c r="N740" s="9"/>
      <c r="O740" s="9"/>
      <c r="P740" s="9"/>
      <c r="Q740" s="13"/>
      <c r="R740" s="13"/>
      <c r="S740" s="9"/>
      <c r="T740" s="9"/>
      <c r="U740" s="9"/>
      <c r="V740" s="9"/>
      <c r="W740" s="9"/>
      <c r="X740" s="9"/>
      <c r="Y740" s="9"/>
      <c r="Z740" s="9"/>
      <c r="AA740" s="9"/>
      <c r="AB740" s="9"/>
    </row>
    <row r="741" spans="1:28">
      <c r="A741" s="9"/>
      <c r="B741" s="9"/>
      <c r="C741" s="9"/>
      <c r="D741" s="11"/>
      <c r="E741" s="16"/>
      <c r="F741" s="13"/>
      <c r="G741" s="13"/>
      <c r="H741" s="9"/>
      <c r="I741" s="9"/>
      <c r="J741" s="9"/>
      <c r="K741" s="13"/>
      <c r="L741" s="9"/>
      <c r="M741" s="9"/>
      <c r="N741" s="9"/>
      <c r="O741" s="9"/>
      <c r="P741" s="9"/>
      <c r="Q741" s="13"/>
      <c r="R741" s="13"/>
      <c r="S741" s="9"/>
      <c r="T741" s="9"/>
      <c r="U741" s="9"/>
      <c r="V741" s="9"/>
      <c r="W741" s="9"/>
      <c r="X741" s="9"/>
      <c r="Y741" s="9"/>
      <c r="Z741" s="9"/>
      <c r="AA741" s="9"/>
      <c r="AB741" s="9"/>
    </row>
    <row r="742" spans="1:28">
      <c r="A742" s="9"/>
      <c r="B742" s="9"/>
      <c r="C742" s="9"/>
      <c r="D742" s="11"/>
      <c r="E742" s="16"/>
      <c r="F742" s="13"/>
      <c r="G742" s="13"/>
      <c r="H742" s="9"/>
      <c r="I742" s="9"/>
      <c r="J742" s="9"/>
      <c r="K742" s="13"/>
      <c r="L742" s="9"/>
      <c r="M742" s="9"/>
      <c r="N742" s="9"/>
      <c r="O742" s="9"/>
      <c r="P742" s="9"/>
      <c r="Q742" s="13"/>
      <c r="R742" s="13"/>
      <c r="S742" s="9"/>
      <c r="T742" s="9"/>
      <c r="U742" s="9"/>
      <c r="V742" s="9"/>
      <c r="W742" s="9"/>
      <c r="X742" s="9"/>
      <c r="Y742" s="9"/>
      <c r="Z742" s="9"/>
      <c r="AA742" s="9"/>
      <c r="AB742" s="9"/>
    </row>
    <row r="743" spans="1:28">
      <c r="A743" s="9"/>
      <c r="B743" s="9"/>
      <c r="C743" s="9"/>
      <c r="D743" s="11"/>
      <c r="E743" s="16"/>
      <c r="F743" s="13"/>
      <c r="G743" s="13"/>
      <c r="H743" s="9"/>
      <c r="I743" s="9"/>
      <c r="J743" s="9"/>
      <c r="K743" s="13"/>
      <c r="L743" s="9"/>
      <c r="M743" s="9"/>
      <c r="N743" s="9"/>
      <c r="O743" s="9"/>
      <c r="P743" s="9"/>
      <c r="Q743" s="13"/>
      <c r="R743" s="13"/>
      <c r="S743" s="9"/>
      <c r="T743" s="9"/>
      <c r="U743" s="9"/>
      <c r="V743" s="9"/>
      <c r="W743" s="9"/>
      <c r="X743" s="9"/>
      <c r="Y743" s="9"/>
      <c r="Z743" s="9"/>
      <c r="AA743" s="9"/>
      <c r="AB743" s="9"/>
    </row>
    <row r="744" spans="1:28">
      <c r="A744" s="9"/>
      <c r="B744" s="9"/>
      <c r="C744" s="9"/>
      <c r="D744" s="11"/>
      <c r="E744" s="16"/>
      <c r="F744" s="13"/>
      <c r="G744" s="13"/>
      <c r="H744" s="9"/>
      <c r="I744" s="9"/>
      <c r="J744" s="9"/>
      <c r="K744" s="13"/>
      <c r="L744" s="9"/>
      <c r="M744" s="9"/>
      <c r="N744" s="9"/>
      <c r="O744" s="9"/>
      <c r="P744" s="9"/>
      <c r="Q744" s="13"/>
      <c r="R744" s="13"/>
      <c r="S744" s="9"/>
      <c r="T744" s="9"/>
      <c r="U744" s="9"/>
      <c r="V744" s="9"/>
      <c r="W744" s="9"/>
      <c r="X744" s="9"/>
      <c r="Y744" s="9"/>
      <c r="Z744" s="9"/>
      <c r="AA744" s="9"/>
      <c r="AB744" s="9"/>
    </row>
    <row r="745" spans="1:28">
      <c r="A745" s="9"/>
      <c r="B745" s="9"/>
      <c r="C745" s="9"/>
      <c r="D745" s="11"/>
      <c r="E745" s="16"/>
      <c r="F745" s="13"/>
      <c r="G745" s="13"/>
      <c r="H745" s="9"/>
      <c r="I745" s="9"/>
      <c r="J745" s="9"/>
      <c r="K745" s="13"/>
      <c r="L745" s="9"/>
      <c r="M745" s="9"/>
      <c r="N745" s="9"/>
      <c r="O745" s="9"/>
      <c r="P745" s="9"/>
      <c r="Q745" s="13"/>
      <c r="R745" s="13"/>
      <c r="S745" s="9"/>
      <c r="T745" s="9"/>
      <c r="U745" s="9"/>
      <c r="V745" s="9"/>
      <c r="W745" s="9"/>
      <c r="X745" s="9"/>
      <c r="Y745" s="9"/>
      <c r="Z745" s="9"/>
      <c r="AA745" s="9"/>
      <c r="AB745" s="9"/>
    </row>
    <row r="746" spans="1:28">
      <c r="A746" s="9"/>
      <c r="B746" s="9"/>
      <c r="C746" s="9"/>
      <c r="D746" s="11"/>
      <c r="E746" s="16"/>
      <c r="F746" s="13"/>
      <c r="G746" s="13"/>
      <c r="H746" s="9"/>
      <c r="I746" s="9"/>
      <c r="J746" s="9"/>
      <c r="K746" s="13"/>
      <c r="L746" s="9"/>
      <c r="M746" s="9"/>
      <c r="N746" s="9"/>
      <c r="O746" s="9"/>
      <c r="P746" s="9"/>
      <c r="Q746" s="13"/>
      <c r="R746" s="13"/>
      <c r="S746" s="9"/>
      <c r="T746" s="9"/>
      <c r="U746" s="9"/>
      <c r="V746" s="9"/>
      <c r="W746" s="9"/>
      <c r="X746" s="9"/>
      <c r="Y746" s="9"/>
      <c r="Z746" s="9"/>
      <c r="AA746" s="9"/>
      <c r="AB746" s="9"/>
    </row>
    <row r="747" spans="1:28">
      <c r="A747" s="9"/>
      <c r="B747" s="9"/>
      <c r="C747" s="9"/>
      <c r="D747" s="11"/>
      <c r="E747" s="16"/>
      <c r="F747" s="13"/>
      <c r="G747" s="13"/>
      <c r="H747" s="9"/>
      <c r="I747" s="9"/>
      <c r="J747" s="9"/>
      <c r="K747" s="13"/>
      <c r="L747" s="9"/>
      <c r="M747" s="9"/>
      <c r="N747" s="9"/>
      <c r="O747" s="9"/>
      <c r="P747" s="9"/>
      <c r="Q747" s="13"/>
      <c r="R747" s="13"/>
      <c r="S747" s="9"/>
      <c r="T747" s="9"/>
      <c r="U747" s="9"/>
      <c r="V747" s="9"/>
      <c r="W747" s="9"/>
      <c r="X747" s="9"/>
      <c r="Y747" s="9"/>
      <c r="Z747" s="9"/>
      <c r="AA747" s="9"/>
      <c r="AB747" s="9"/>
    </row>
    <row r="748" spans="1:28">
      <c r="A748" s="9"/>
      <c r="B748" s="9"/>
      <c r="C748" s="9"/>
      <c r="D748" s="11"/>
      <c r="E748" s="16"/>
      <c r="F748" s="13"/>
      <c r="G748" s="13"/>
      <c r="H748" s="9"/>
      <c r="I748" s="9"/>
      <c r="J748" s="9"/>
      <c r="K748" s="13"/>
      <c r="L748" s="9"/>
      <c r="M748" s="9"/>
      <c r="N748" s="9"/>
      <c r="O748" s="9"/>
      <c r="P748" s="9"/>
      <c r="Q748" s="13"/>
      <c r="R748" s="13"/>
      <c r="S748" s="9"/>
      <c r="T748" s="9"/>
      <c r="U748" s="9"/>
      <c r="V748" s="9"/>
      <c r="W748" s="9"/>
      <c r="X748" s="9"/>
      <c r="Y748" s="9"/>
      <c r="Z748" s="9"/>
      <c r="AA748" s="9"/>
      <c r="AB748" s="9"/>
    </row>
    <row r="749" spans="1:28">
      <c r="A749" s="9"/>
      <c r="B749" s="9"/>
      <c r="C749" s="9"/>
      <c r="D749" s="11"/>
      <c r="E749" s="16"/>
      <c r="F749" s="13"/>
      <c r="G749" s="13"/>
      <c r="H749" s="9"/>
      <c r="I749" s="9"/>
      <c r="J749" s="9"/>
      <c r="K749" s="13"/>
      <c r="L749" s="9"/>
      <c r="M749" s="9"/>
      <c r="N749" s="9"/>
      <c r="O749" s="9"/>
      <c r="P749" s="9"/>
      <c r="Q749" s="13"/>
      <c r="R749" s="13"/>
      <c r="S749" s="9"/>
      <c r="T749" s="9"/>
      <c r="U749" s="9"/>
      <c r="V749" s="9"/>
      <c r="W749" s="9"/>
      <c r="X749" s="9"/>
      <c r="Y749" s="9"/>
      <c r="Z749" s="9"/>
      <c r="AA749" s="9"/>
      <c r="AB749" s="9"/>
    </row>
    <row r="750" spans="1:28">
      <c r="A750" s="9"/>
      <c r="B750" s="9"/>
      <c r="C750" s="9"/>
      <c r="D750" s="11"/>
      <c r="E750" s="16"/>
      <c r="F750" s="13"/>
      <c r="G750" s="13"/>
      <c r="H750" s="9"/>
      <c r="I750" s="9"/>
      <c r="J750" s="9"/>
      <c r="K750" s="13"/>
      <c r="L750" s="9"/>
      <c r="M750" s="9"/>
      <c r="N750" s="9"/>
      <c r="O750" s="9"/>
      <c r="P750" s="9"/>
      <c r="Q750" s="13"/>
      <c r="R750" s="13"/>
      <c r="S750" s="9"/>
      <c r="T750" s="9"/>
      <c r="U750" s="9"/>
      <c r="V750" s="9"/>
      <c r="W750" s="9"/>
      <c r="X750" s="9"/>
      <c r="Y750" s="9"/>
      <c r="Z750" s="9"/>
      <c r="AA750" s="9"/>
      <c r="AB750" s="9"/>
    </row>
    <row r="751" spans="1:28">
      <c r="A751" s="9"/>
      <c r="B751" s="9"/>
      <c r="C751" s="9"/>
      <c r="D751" s="11"/>
      <c r="E751" s="16"/>
      <c r="F751" s="13"/>
      <c r="G751" s="13"/>
      <c r="H751" s="9"/>
      <c r="I751" s="9"/>
      <c r="J751" s="9"/>
      <c r="K751" s="13"/>
      <c r="L751" s="9"/>
      <c r="M751" s="9"/>
      <c r="N751" s="9"/>
      <c r="O751" s="9"/>
      <c r="P751" s="9"/>
      <c r="Q751" s="13"/>
      <c r="R751" s="13"/>
      <c r="S751" s="9"/>
      <c r="T751" s="9"/>
      <c r="U751" s="9"/>
      <c r="V751" s="9"/>
      <c r="W751" s="9"/>
      <c r="X751" s="9"/>
      <c r="Y751" s="9"/>
      <c r="Z751" s="9"/>
      <c r="AA751" s="9"/>
      <c r="AB751" s="9"/>
    </row>
    <row r="752" spans="1:28">
      <c r="A752" s="9"/>
      <c r="B752" s="9"/>
      <c r="C752" s="9"/>
      <c r="D752" s="11"/>
      <c r="E752" s="16"/>
      <c r="F752" s="13"/>
      <c r="G752" s="13"/>
      <c r="H752" s="9"/>
      <c r="I752" s="9"/>
      <c r="J752" s="9"/>
      <c r="K752" s="13"/>
      <c r="L752" s="9"/>
      <c r="M752" s="9"/>
      <c r="N752" s="9"/>
      <c r="O752" s="9"/>
      <c r="P752" s="9"/>
      <c r="Q752" s="13"/>
      <c r="R752" s="13"/>
      <c r="S752" s="9"/>
      <c r="T752" s="9"/>
      <c r="U752" s="9"/>
      <c r="V752" s="9"/>
      <c r="W752" s="9"/>
      <c r="X752" s="9"/>
      <c r="Y752" s="9"/>
      <c r="Z752" s="9"/>
      <c r="AA752" s="9"/>
      <c r="AB752" s="9"/>
    </row>
    <row r="753" spans="1:28">
      <c r="A753" s="9"/>
      <c r="B753" s="9"/>
      <c r="C753" s="9"/>
      <c r="D753" s="11"/>
      <c r="E753" s="16"/>
      <c r="F753" s="13"/>
      <c r="G753" s="13"/>
      <c r="H753" s="9"/>
      <c r="I753" s="9"/>
      <c r="J753" s="9"/>
      <c r="K753" s="13"/>
      <c r="L753" s="9"/>
      <c r="M753" s="9"/>
      <c r="N753" s="9"/>
      <c r="O753" s="9"/>
      <c r="P753" s="9"/>
      <c r="Q753" s="13"/>
      <c r="R753" s="13"/>
      <c r="S753" s="9"/>
      <c r="T753" s="9"/>
      <c r="U753" s="9"/>
      <c r="V753" s="9"/>
      <c r="W753" s="9"/>
      <c r="X753" s="9"/>
      <c r="Y753" s="9"/>
      <c r="Z753" s="9"/>
      <c r="AA753" s="9"/>
      <c r="AB753" s="9"/>
    </row>
    <row r="754" spans="1:28">
      <c r="A754" s="9"/>
      <c r="B754" s="9"/>
      <c r="C754" s="9"/>
      <c r="D754" s="11"/>
      <c r="E754" s="16"/>
      <c r="F754" s="13"/>
      <c r="G754" s="13"/>
      <c r="H754" s="9"/>
      <c r="I754" s="9"/>
      <c r="J754" s="9"/>
      <c r="K754" s="13"/>
      <c r="L754" s="9"/>
      <c r="M754" s="9"/>
      <c r="N754" s="9"/>
      <c r="O754" s="9"/>
      <c r="P754" s="9"/>
      <c r="Q754" s="13"/>
      <c r="R754" s="13"/>
      <c r="S754" s="9"/>
      <c r="T754" s="9"/>
      <c r="U754" s="9"/>
      <c r="V754" s="9"/>
      <c r="W754" s="9"/>
      <c r="X754" s="9"/>
      <c r="Y754" s="9"/>
      <c r="Z754" s="9"/>
      <c r="AA754" s="9"/>
      <c r="AB754" s="9"/>
    </row>
    <row r="755" spans="1:28">
      <c r="A755" s="9"/>
      <c r="B755" s="9"/>
      <c r="C755" s="9"/>
      <c r="D755" s="11"/>
      <c r="E755" s="16"/>
      <c r="F755" s="13"/>
      <c r="G755" s="13"/>
      <c r="H755" s="9"/>
      <c r="I755" s="9"/>
      <c r="J755" s="9"/>
      <c r="K755" s="13"/>
      <c r="L755" s="9"/>
      <c r="M755" s="9"/>
      <c r="N755" s="9"/>
      <c r="O755" s="9"/>
      <c r="P755" s="9"/>
      <c r="Q755" s="13"/>
      <c r="R755" s="13"/>
      <c r="S755" s="9"/>
      <c r="T755" s="9"/>
      <c r="U755" s="9"/>
      <c r="V755" s="9"/>
      <c r="W755" s="9"/>
      <c r="X755" s="9"/>
      <c r="Y755" s="9"/>
      <c r="Z755" s="9"/>
      <c r="AA755" s="9"/>
      <c r="AB755" s="9"/>
    </row>
    <row r="756" spans="1:28">
      <c r="A756" s="9"/>
      <c r="B756" s="9"/>
      <c r="C756" s="9"/>
      <c r="D756" s="11"/>
      <c r="E756" s="16"/>
      <c r="F756" s="13"/>
      <c r="G756" s="13"/>
      <c r="H756" s="9"/>
      <c r="I756" s="9"/>
      <c r="J756" s="9"/>
      <c r="K756" s="13"/>
      <c r="L756" s="9"/>
      <c r="M756" s="9"/>
      <c r="N756" s="9"/>
      <c r="O756" s="9"/>
      <c r="P756" s="9"/>
      <c r="Q756" s="13"/>
      <c r="R756" s="13"/>
      <c r="S756" s="9"/>
      <c r="T756" s="9"/>
      <c r="U756" s="9"/>
      <c r="V756" s="9"/>
      <c r="W756" s="9"/>
      <c r="X756" s="9"/>
      <c r="Y756" s="9"/>
      <c r="Z756" s="9"/>
      <c r="AA756" s="9"/>
      <c r="AB756" s="9"/>
    </row>
    <row r="757" spans="1:28">
      <c r="A757" s="9"/>
      <c r="B757" s="9"/>
      <c r="C757" s="9"/>
      <c r="D757" s="11"/>
      <c r="E757" s="16"/>
      <c r="F757" s="13"/>
      <c r="G757" s="13"/>
      <c r="H757" s="9"/>
      <c r="I757" s="9"/>
      <c r="J757" s="9"/>
      <c r="K757" s="13"/>
      <c r="L757" s="9"/>
      <c r="M757" s="9"/>
      <c r="N757" s="9"/>
      <c r="O757" s="9"/>
      <c r="P757" s="9"/>
      <c r="Q757" s="13"/>
      <c r="R757" s="13"/>
      <c r="S757" s="9"/>
      <c r="T757" s="9"/>
      <c r="U757" s="9"/>
      <c r="V757" s="9"/>
      <c r="W757" s="9"/>
      <c r="X757" s="9"/>
      <c r="Y757" s="9"/>
      <c r="Z757" s="9"/>
      <c r="AA757" s="9"/>
      <c r="AB757" s="9"/>
    </row>
    <row r="758" spans="1:28">
      <c r="A758" s="9"/>
      <c r="B758" s="9"/>
      <c r="C758" s="9"/>
      <c r="D758" s="11"/>
      <c r="E758" s="16"/>
      <c r="F758" s="13"/>
      <c r="G758" s="13"/>
      <c r="H758" s="9"/>
      <c r="I758" s="9"/>
      <c r="J758" s="9"/>
      <c r="K758" s="13"/>
      <c r="L758" s="9"/>
      <c r="M758" s="9"/>
      <c r="N758" s="9"/>
      <c r="O758" s="9"/>
      <c r="P758" s="9"/>
      <c r="Q758" s="13"/>
      <c r="R758" s="13"/>
      <c r="S758" s="9"/>
      <c r="T758" s="9"/>
      <c r="U758" s="9"/>
      <c r="V758" s="9"/>
      <c r="W758" s="9"/>
      <c r="X758" s="9"/>
      <c r="Y758" s="9"/>
      <c r="Z758" s="9"/>
      <c r="AA758" s="9"/>
      <c r="AB758" s="9"/>
    </row>
    <row r="759" spans="1:28">
      <c r="A759" s="9"/>
      <c r="B759" s="9"/>
      <c r="C759" s="9"/>
      <c r="D759" s="11"/>
      <c r="E759" s="16"/>
      <c r="F759" s="13"/>
      <c r="G759" s="13"/>
      <c r="H759" s="9"/>
      <c r="I759" s="9"/>
      <c r="J759" s="9"/>
      <c r="K759" s="13"/>
      <c r="L759" s="9"/>
      <c r="M759" s="9"/>
      <c r="N759" s="9"/>
      <c r="O759" s="9"/>
      <c r="P759" s="9"/>
      <c r="Q759" s="13"/>
      <c r="R759" s="13"/>
      <c r="S759" s="9"/>
      <c r="T759" s="9"/>
      <c r="U759" s="9"/>
      <c r="V759" s="9"/>
      <c r="W759" s="9"/>
      <c r="X759" s="9"/>
      <c r="Y759" s="9"/>
      <c r="Z759" s="9"/>
      <c r="AA759" s="9"/>
      <c r="AB759" s="9"/>
    </row>
    <row r="760" spans="1:28">
      <c r="A760" s="9"/>
      <c r="B760" s="9"/>
      <c r="C760" s="9"/>
      <c r="D760" s="11"/>
      <c r="E760" s="16"/>
      <c r="F760" s="13"/>
      <c r="G760" s="13"/>
      <c r="H760" s="9"/>
      <c r="I760" s="9"/>
      <c r="J760" s="9"/>
      <c r="K760" s="13"/>
      <c r="L760" s="9"/>
      <c r="M760" s="9"/>
      <c r="N760" s="9"/>
      <c r="O760" s="9"/>
      <c r="P760" s="9"/>
      <c r="Q760" s="13"/>
      <c r="R760" s="13"/>
      <c r="S760" s="9"/>
      <c r="T760" s="9"/>
      <c r="U760" s="9"/>
      <c r="V760" s="9"/>
      <c r="W760" s="9"/>
      <c r="X760" s="9"/>
      <c r="Y760" s="9"/>
      <c r="Z760" s="9"/>
      <c r="AA760" s="9"/>
      <c r="AB760" s="9"/>
    </row>
    <row r="761" spans="1:28">
      <c r="A761" s="9"/>
      <c r="B761" s="9"/>
      <c r="C761" s="9"/>
      <c r="D761" s="11"/>
      <c r="E761" s="16"/>
      <c r="F761" s="13"/>
      <c r="G761" s="13"/>
      <c r="H761" s="9"/>
      <c r="I761" s="9"/>
      <c r="J761" s="9"/>
      <c r="K761" s="13"/>
      <c r="L761" s="9"/>
      <c r="M761" s="9"/>
      <c r="N761" s="9"/>
      <c r="O761" s="9"/>
      <c r="P761" s="9"/>
      <c r="Q761" s="13"/>
      <c r="R761" s="13"/>
      <c r="S761" s="9"/>
      <c r="T761" s="9"/>
      <c r="U761" s="9"/>
      <c r="V761" s="9"/>
      <c r="W761" s="9"/>
      <c r="X761" s="9"/>
      <c r="Y761" s="9"/>
      <c r="Z761" s="9"/>
      <c r="AA761" s="9"/>
      <c r="AB761" s="9"/>
    </row>
    <row r="762" spans="1:28">
      <c r="A762" s="9"/>
      <c r="B762" s="9"/>
      <c r="C762" s="9"/>
      <c r="D762" s="11"/>
      <c r="E762" s="16"/>
      <c r="F762" s="13"/>
      <c r="G762" s="13"/>
      <c r="H762" s="9"/>
      <c r="I762" s="9"/>
      <c r="J762" s="9"/>
      <c r="K762" s="13"/>
      <c r="L762" s="9"/>
      <c r="M762" s="9"/>
      <c r="N762" s="9"/>
      <c r="O762" s="9"/>
      <c r="P762" s="9"/>
      <c r="Q762" s="13"/>
      <c r="R762" s="13"/>
      <c r="S762" s="9"/>
      <c r="T762" s="9"/>
      <c r="U762" s="9"/>
      <c r="V762" s="9"/>
      <c r="W762" s="9"/>
      <c r="X762" s="9"/>
      <c r="Y762" s="9"/>
      <c r="Z762" s="9"/>
      <c r="AA762" s="9"/>
      <c r="AB762" s="9"/>
    </row>
    <row r="763" spans="1:28">
      <c r="A763" s="9"/>
      <c r="B763" s="9"/>
      <c r="C763" s="9"/>
      <c r="D763" s="11"/>
      <c r="E763" s="16"/>
      <c r="F763" s="13"/>
      <c r="G763" s="13"/>
      <c r="H763" s="9"/>
      <c r="I763" s="9"/>
      <c r="J763" s="9"/>
      <c r="K763" s="13"/>
      <c r="L763" s="9"/>
      <c r="M763" s="9"/>
      <c r="N763" s="9"/>
      <c r="O763" s="9"/>
      <c r="P763" s="9"/>
      <c r="Q763" s="13"/>
      <c r="R763" s="13"/>
      <c r="S763" s="9"/>
      <c r="T763" s="9"/>
      <c r="U763" s="9"/>
      <c r="V763" s="9"/>
      <c r="W763" s="9"/>
      <c r="X763" s="9"/>
      <c r="Y763" s="9"/>
      <c r="Z763" s="9"/>
      <c r="AA763" s="9"/>
      <c r="AB763" s="9"/>
    </row>
    <row r="764" spans="1:28">
      <c r="A764" s="9"/>
      <c r="B764" s="9"/>
      <c r="C764" s="9"/>
      <c r="D764" s="11"/>
      <c r="E764" s="16"/>
      <c r="F764" s="13"/>
      <c r="G764" s="13"/>
      <c r="H764" s="9"/>
      <c r="I764" s="9"/>
      <c r="J764" s="9"/>
      <c r="K764" s="13"/>
      <c r="L764" s="9"/>
      <c r="M764" s="9"/>
      <c r="N764" s="9"/>
      <c r="O764" s="9"/>
      <c r="P764" s="9"/>
      <c r="Q764" s="13"/>
      <c r="R764" s="13"/>
      <c r="S764" s="9"/>
      <c r="T764" s="9"/>
      <c r="U764" s="9"/>
      <c r="V764" s="9"/>
      <c r="W764" s="9"/>
      <c r="X764" s="9"/>
      <c r="Y764" s="9"/>
      <c r="Z764" s="9"/>
      <c r="AA764" s="9"/>
      <c r="AB764" s="9"/>
    </row>
    <row r="765" spans="1:28">
      <c r="A765" s="9"/>
      <c r="B765" s="9"/>
      <c r="C765" s="9"/>
      <c r="D765" s="11"/>
      <c r="E765" s="16"/>
      <c r="F765" s="13"/>
      <c r="G765" s="13"/>
      <c r="H765" s="9"/>
      <c r="I765" s="9"/>
      <c r="J765" s="9"/>
      <c r="K765" s="13"/>
      <c r="L765" s="9"/>
      <c r="M765" s="9"/>
      <c r="N765" s="9"/>
      <c r="O765" s="9"/>
      <c r="P765" s="9"/>
      <c r="Q765" s="13"/>
      <c r="R765" s="13"/>
      <c r="S765" s="9"/>
      <c r="T765" s="9"/>
      <c r="U765" s="9"/>
      <c r="V765" s="9"/>
      <c r="W765" s="9"/>
      <c r="X765" s="9"/>
      <c r="Y765" s="9"/>
      <c r="Z765" s="9"/>
      <c r="AA765" s="9"/>
      <c r="AB765" s="9"/>
    </row>
    <row r="766" spans="1:28">
      <c r="A766" s="9"/>
      <c r="B766" s="9"/>
      <c r="C766" s="9"/>
      <c r="D766" s="11"/>
      <c r="E766" s="16"/>
      <c r="F766" s="13"/>
      <c r="G766" s="13"/>
      <c r="H766" s="9"/>
      <c r="I766" s="9"/>
      <c r="J766" s="9"/>
      <c r="K766" s="13"/>
      <c r="L766" s="9"/>
      <c r="M766" s="9"/>
      <c r="N766" s="9"/>
      <c r="O766" s="9"/>
      <c r="P766" s="9"/>
      <c r="Q766" s="13"/>
      <c r="R766" s="13"/>
      <c r="S766" s="9"/>
      <c r="T766" s="9"/>
      <c r="U766" s="9"/>
      <c r="V766" s="9"/>
      <c r="W766" s="9"/>
      <c r="X766" s="9"/>
      <c r="Y766" s="9"/>
      <c r="Z766" s="9"/>
      <c r="AA766" s="9"/>
      <c r="AB766" s="9"/>
    </row>
    <row r="767" spans="1:28">
      <c r="A767" s="9"/>
      <c r="B767" s="9"/>
      <c r="C767" s="9"/>
      <c r="D767" s="11"/>
      <c r="E767" s="16"/>
      <c r="F767" s="13"/>
      <c r="G767" s="13"/>
      <c r="H767" s="9"/>
      <c r="I767" s="9"/>
      <c r="J767" s="9"/>
      <c r="K767" s="13"/>
      <c r="L767" s="9"/>
      <c r="M767" s="9"/>
      <c r="N767" s="9"/>
      <c r="O767" s="9"/>
      <c r="P767" s="9"/>
      <c r="Q767" s="13"/>
      <c r="R767" s="13"/>
      <c r="S767" s="9"/>
      <c r="T767" s="9"/>
      <c r="U767" s="9"/>
      <c r="V767" s="9"/>
      <c r="W767" s="9"/>
      <c r="X767" s="9"/>
      <c r="Y767" s="9"/>
      <c r="Z767" s="9"/>
      <c r="AA767" s="9"/>
      <c r="AB767" s="9"/>
    </row>
    <row r="768" spans="1:28">
      <c r="A768" s="9"/>
      <c r="B768" s="9"/>
      <c r="C768" s="9"/>
      <c r="D768" s="11"/>
      <c r="E768" s="16"/>
      <c r="F768" s="13"/>
      <c r="G768" s="13"/>
      <c r="H768" s="9"/>
      <c r="I768" s="9"/>
      <c r="J768" s="9"/>
      <c r="K768" s="13"/>
      <c r="L768" s="9"/>
      <c r="M768" s="9"/>
      <c r="N768" s="9"/>
      <c r="O768" s="9"/>
      <c r="P768" s="9"/>
      <c r="Q768" s="13"/>
      <c r="R768" s="13"/>
      <c r="S768" s="9"/>
      <c r="T768" s="9"/>
      <c r="U768" s="9"/>
      <c r="V768" s="9"/>
      <c r="W768" s="9"/>
      <c r="X768" s="9"/>
      <c r="Y768" s="9"/>
      <c r="Z768" s="9"/>
      <c r="AA768" s="9"/>
      <c r="AB768" s="9"/>
    </row>
    <row r="769" spans="1:28">
      <c r="A769" s="9"/>
      <c r="B769" s="9"/>
      <c r="C769" s="9"/>
      <c r="D769" s="11"/>
      <c r="E769" s="16"/>
      <c r="F769" s="13"/>
      <c r="G769" s="13"/>
      <c r="H769" s="9"/>
      <c r="I769" s="9"/>
      <c r="J769" s="9"/>
      <c r="K769" s="13"/>
      <c r="L769" s="9"/>
      <c r="M769" s="9"/>
      <c r="N769" s="9"/>
      <c r="O769" s="9"/>
      <c r="P769" s="9"/>
      <c r="Q769" s="13"/>
      <c r="R769" s="13"/>
      <c r="S769" s="9"/>
      <c r="T769" s="9"/>
      <c r="U769" s="9"/>
      <c r="V769" s="9"/>
      <c r="W769" s="9"/>
      <c r="X769" s="9"/>
      <c r="Y769" s="9"/>
      <c r="Z769" s="9"/>
      <c r="AA769" s="9"/>
      <c r="AB769" s="9"/>
    </row>
    <row r="770" spans="1:28">
      <c r="A770" s="9"/>
      <c r="B770" s="9"/>
      <c r="C770" s="9"/>
      <c r="D770" s="11"/>
      <c r="E770" s="16"/>
      <c r="F770" s="13"/>
      <c r="G770" s="13"/>
      <c r="H770" s="9"/>
      <c r="I770" s="9"/>
      <c r="J770" s="9"/>
      <c r="K770" s="13"/>
      <c r="L770" s="9"/>
      <c r="M770" s="9"/>
      <c r="N770" s="9"/>
      <c r="O770" s="9"/>
      <c r="P770" s="9"/>
      <c r="Q770" s="13"/>
      <c r="R770" s="13"/>
      <c r="S770" s="9"/>
      <c r="T770" s="9"/>
      <c r="U770" s="9"/>
      <c r="V770" s="9"/>
      <c r="W770" s="9"/>
      <c r="X770" s="9"/>
      <c r="Y770" s="9"/>
      <c r="Z770" s="9"/>
      <c r="AA770" s="9"/>
      <c r="AB770" s="9"/>
    </row>
    <row r="771" spans="1:28">
      <c r="A771" s="9"/>
      <c r="B771" s="9"/>
      <c r="C771" s="9"/>
      <c r="D771" s="11"/>
      <c r="E771" s="16"/>
      <c r="F771" s="13"/>
      <c r="G771" s="13"/>
      <c r="H771" s="9"/>
      <c r="I771" s="9"/>
      <c r="J771" s="9"/>
      <c r="K771" s="13"/>
      <c r="L771" s="9"/>
      <c r="M771" s="9"/>
      <c r="N771" s="9"/>
      <c r="O771" s="9"/>
      <c r="P771" s="9"/>
      <c r="Q771" s="13"/>
      <c r="R771" s="13"/>
      <c r="S771" s="9"/>
      <c r="T771" s="9"/>
      <c r="U771" s="9"/>
      <c r="V771" s="9"/>
      <c r="W771" s="9"/>
      <c r="X771" s="9"/>
      <c r="Y771" s="9"/>
      <c r="Z771" s="9"/>
      <c r="AA771" s="9"/>
      <c r="AB771" s="9"/>
    </row>
    <row r="772" spans="1:28">
      <c r="A772" s="9"/>
      <c r="B772" s="9"/>
      <c r="C772" s="9"/>
      <c r="D772" s="11"/>
      <c r="E772" s="16"/>
      <c r="F772" s="13"/>
      <c r="G772" s="13"/>
      <c r="H772" s="9"/>
      <c r="I772" s="9"/>
      <c r="J772" s="9"/>
      <c r="K772" s="13"/>
      <c r="L772" s="9"/>
      <c r="M772" s="9"/>
      <c r="N772" s="9"/>
      <c r="O772" s="9"/>
      <c r="P772" s="9"/>
      <c r="Q772" s="13"/>
      <c r="R772" s="13"/>
      <c r="S772" s="9"/>
      <c r="T772" s="9"/>
      <c r="U772" s="9"/>
      <c r="V772" s="9"/>
      <c r="W772" s="9"/>
      <c r="X772" s="9"/>
      <c r="Y772" s="9"/>
      <c r="Z772" s="9"/>
      <c r="AA772" s="9"/>
      <c r="AB772" s="9"/>
    </row>
    <row r="773" spans="1:28">
      <c r="A773" s="9"/>
      <c r="B773" s="9"/>
      <c r="C773" s="9"/>
      <c r="D773" s="11"/>
      <c r="E773" s="16"/>
      <c r="F773" s="13"/>
      <c r="G773" s="13"/>
      <c r="H773" s="9"/>
      <c r="I773" s="9"/>
      <c r="J773" s="9"/>
      <c r="K773" s="13"/>
      <c r="L773" s="9"/>
      <c r="M773" s="9"/>
      <c r="N773" s="9"/>
      <c r="O773" s="9"/>
      <c r="P773" s="9"/>
      <c r="Q773" s="13"/>
      <c r="R773" s="13"/>
      <c r="S773" s="9"/>
      <c r="T773" s="9"/>
      <c r="U773" s="9"/>
      <c r="V773" s="9"/>
      <c r="W773" s="9"/>
      <c r="X773" s="9"/>
      <c r="Y773" s="9"/>
      <c r="Z773" s="9"/>
      <c r="AA773" s="9"/>
      <c r="AB773" s="9"/>
    </row>
    <row r="774" spans="1:28">
      <c r="A774" s="9"/>
      <c r="B774" s="9"/>
      <c r="C774" s="9"/>
      <c r="D774" s="11"/>
      <c r="E774" s="16"/>
      <c r="F774" s="13"/>
      <c r="G774" s="13"/>
      <c r="H774" s="9"/>
      <c r="I774" s="9"/>
      <c r="J774" s="9"/>
      <c r="K774" s="13"/>
      <c r="L774" s="9"/>
      <c r="M774" s="9"/>
      <c r="N774" s="9"/>
      <c r="O774" s="9"/>
      <c r="P774" s="9"/>
      <c r="Q774" s="13"/>
      <c r="R774" s="13"/>
      <c r="S774" s="9"/>
      <c r="T774" s="9"/>
      <c r="U774" s="9"/>
      <c r="V774" s="9"/>
      <c r="W774" s="9"/>
      <c r="X774" s="9"/>
      <c r="Y774" s="9"/>
      <c r="Z774" s="9"/>
      <c r="AA774" s="9"/>
      <c r="AB774" s="9"/>
    </row>
    <row r="775" spans="1:28">
      <c r="A775" s="9"/>
      <c r="B775" s="9"/>
      <c r="C775" s="9"/>
      <c r="D775" s="11"/>
      <c r="E775" s="16"/>
      <c r="F775" s="13"/>
      <c r="G775" s="13"/>
      <c r="H775" s="9"/>
      <c r="I775" s="9"/>
      <c r="J775" s="9"/>
      <c r="K775" s="13"/>
      <c r="L775" s="9"/>
      <c r="M775" s="9"/>
      <c r="N775" s="9"/>
      <c r="O775" s="9"/>
      <c r="P775" s="9"/>
      <c r="Q775" s="13"/>
      <c r="R775" s="13"/>
      <c r="S775" s="9"/>
      <c r="T775" s="9"/>
      <c r="U775" s="9"/>
      <c r="V775" s="9"/>
      <c r="W775" s="9"/>
      <c r="X775" s="9"/>
      <c r="Y775" s="9"/>
      <c r="Z775" s="9"/>
      <c r="AA775" s="9"/>
      <c r="AB775" s="9"/>
    </row>
    <row r="776" spans="1:28">
      <c r="A776" s="9"/>
      <c r="B776" s="9"/>
      <c r="C776" s="9"/>
      <c r="D776" s="11"/>
      <c r="E776" s="16"/>
      <c r="F776" s="13"/>
      <c r="G776" s="13"/>
      <c r="H776" s="9"/>
      <c r="I776" s="9"/>
      <c r="J776" s="9"/>
      <c r="K776" s="13"/>
      <c r="L776" s="9"/>
      <c r="M776" s="9"/>
      <c r="N776" s="9"/>
      <c r="O776" s="9"/>
      <c r="P776" s="9"/>
      <c r="Q776" s="13"/>
      <c r="R776" s="13"/>
      <c r="S776" s="9"/>
      <c r="T776" s="9"/>
      <c r="U776" s="9"/>
      <c r="V776" s="9"/>
      <c r="W776" s="9"/>
      <c r="X776" s="9"/>
      <c r="Y776" s="9"/>
      <c r="Z776" s="9"/>
      <c r="AA776" s="9"/>
      <c r="AB776" s="9"/>
    </row>
    <row r="777" spans="1:28">
      <c r="A777" s="9"/>
      <c r="B777" s="9"/>
      <c r="C777" s="9"/>
      <c r="D777" s="11"/>
      <c r="E777" s="16"/>
      <c r="F777" s="13"/>
      <c r="G777" s="13"/>
      <c r="H777" s="9"/>
      <c r="I777" s="9"/>
      <c r="J777" s="9"/>
      <c r="K777" s="13"/>
      <c r="L777" s="9"/>
      <c r="M777" s="9"/>
      <c r="N777" s="9"/>
      <c r="O777" s="9"/>
      <c r="P777" s="9"/>
      <c r="Q777" s="13"/>
      <c r="R777" s="13"/>
      <c r="S777" s="9"/>
      <c r="T777" s="9"/>
      <c r="U777" s="9"/>
      <c r="V777" s="9"/>
      <c r="W777" s="9"/>
      <c r="X777" s="9"/>
      <c r="Y777" s="9"/>
      <c r="Z777" s="9"/>
      <c r="AA777" s="9"/>
      <c r="AB777" s="9"/>
    </row>
    <row r="778" spans="1:28">
      <c r="A778" s="9"/>
      <c r="B778" s="9"/>
      <c r="C778" s="9"/>
      <c r="D778" s="11"/>
      <c r="E778" s="16"/>
      <c r="F778" s="13"/>
      <c r="G778" s="13"/>
      <c r="H778" s="9"/>
      <c r="I778" s="9"/>
      <c r="J778" s="9"/>
      <c r="K778" s="13"/>
      <c r="L778" s="9"/>
      <c r="M778" s="9"/>
      <c r="N778" s="9"/>
      <c r="O778" s="9"/>
      <c r="P778" s="9"/>
      <c r="Q778" s="13"/>
      <c r="R778" s="13"/>
      <c r="S778" s="9"/>
      <c r="T778" s="9"/>
      <c r="U778" s="9"/>
      <c r="V778" s="9"/>
      <c r="W778" s="9"/>
      <c r="X778" s="9"/>
      <c r="Y778" s="9"/>
      <c r="Z778" s="9"/>
      <c r="AA778" s="9"/>
      <c r="AB778" s="9"/>
    </row>
    <row r="779" spans="1:28">
      <c r="A779" s="9"/>
      <c r="B779" s="9"/>
      <c r="C779" s="9"/>
      <c r="D779" s="11"/>
      <c r="E779" s="16"/>
      <c r="F779" s="13"/>
      <c r="G779" s="13"/>
      <c r="H779" s="9"/>
      <c r="I779" s="9"/>
      <c r="J779" s="9"/>
      <c r="K779" s="13"/>
      <c r="L779" s="9"/>
      <c r="M779" s="9"/>
      <c r="N779" s="9"/>
      <c r="O779" s="9"/>
      <c r="P779" s="9"/>
      <c r="Q779" s="13"/>
      <c r="R779" s="13"/>
      <c r="S779" s="9"/>
      <c r="T779" s="9"/>
      <c r="U779" s="9"/>
      <c r="V779" s="9"/>
      <c r="W779" s="9"/>
      <c r="X779" s="9"/>
      <c r="Y779" s="9"/>
      <c r="Z779" s="9"/>
      <c r="AA779" s="9"/>
      <c r="AB779" s="9"/>
    </row>
    <row r="780" spans="1:28">
      <c r="A780" s="9"/>
      <c r="B780" s="9"/>
      <c r="C780" s="9"/>
      <c r="D780" s="11"/>
      <c r="E780" s="16"/>
      <c r="F780" s="13"/>
      <c r="G780" s="13"/>
      <c r="H780" s="9"/>
      <c r="I780" s="9"/>
      <c r="J780" s="9"/>
      <c r="K780" s="13"/>
      <c r="L780" s="9"/>
      <c r="M780" s="9"/>
      <c r="N780" s="9"/>
      <c r="O780" s="9"/>
      <c r="P780" s="9"/>
      <c r="Q780" s="13"/>
      <c r="R780" s="13"/>
      <c r="S780" s="9"/>
      <c r="T780" s="9"/>
      <c r="U780" s="9"/>
      <c r="V780" s="9"/>
      <c r="W780" s="9"/>
      <c r="X780" s="9"/>
      <c r="Y780" s="9"/>
      <c r="Z780" s="9"/>
      <c r="AA780" s="9"/>
      <c r="AB780" s="9"/>
    </row>
    <row r="781" spans="1:28">
      <c r="A781" s="9"/>
      <c r="B781" s="9"/>
      <c r="C781" s="9"/>
      <c r="D781" s="11"/>
      <c r="E781" s="16"/>
      <c r="F781" s="13"/>
      <c r="G781" s="13"/>
      <c r="H781" s="9"/>
      <c r="I781" s="9"/>
      <c r="J781" s="9"/>
      <c r="K781" s="13"/>
      <c r="L781" s="9"/>
      <c r="M781" s="9"/>
      <c r="N781" s="9"/>
      <c r="O781" s="9"/>
      <c r="P781" s="9"/>
      <c r="Q781" s="13"/>
      <c r="R781" s="13"/>
      <c r="S781" s="9"/>
      <c r="T781" s="9"/>
      <c r="U781" s="9"/>
      <c r="V781" s="9"/>
      <c r="W781" s="9"/>
      <c r="X781" s="9"/>
      <c r="Y781" s="9"/>
      <c r="Z781" s="9"/>
      <c r="AA781" s="9"/>
      <c r="AB781" s="9"/>
    </row>
    <row r="782" spans="1:28">
      <c r="A782" s="9"/>
      <c r="B782" s="9"/>
      <c r="C782" s="9"/>
      <c r="D782" s="11"/>
      <c r="E782" s="16"/>
      <c r="F782" s="13"/>
      <c r="G782" s="13"/>
      <c r="H782" s="9"/>
      <c r="I782" s="9"/>
      <c r="J782" s="9"/>
      <c r="K782" s="13"/>
      <c r="L782" s="9"/>
      <c r="M782" s="9"/>
      <c r="N782" s="9"/>
      <c r="O782" s="9"/>
      <c r="P782" s="9"/>
      <c r="Q782" s="13"/>
      <c r="R782" s="13"/>
      <c r="S782" s="9"/>
      <c r="T782" s="9"/>
      <c r="U782" s="9"/>
      <c r="V782" s="9"/>
      <c r="W782" s="9"/>
      <c r="X782" s="9"/>
      <c r="Y782" s="9"/>
      <c r="Z782" s="9"/>
      <c r="AA782" s="9"/>
      <c r="AB782" s="9"/>
    </row>
    <row r="783" spans="1:28">
      <c r="A783" s="9"/>
      <c r="B783" s="9"/>
      <c r="C783" s="9"/>
      <c r="D783" s="11"/>
      <c r="E783" s="16"/>
      <c r="F783" s="13"/>
      <c r="G783" s="13"/>
      <c r="H783" s="9"/>
      <c r="I783" s="9"/>
      <c r="J783" s="9"/>
      <c r="K783" s="13"/>
      <c r="L783" s="9"/>
      <c r="M783" s="9"/>
      <c r="N783" s="9"/>
      <c r="O783" s="9"/>
      <c r="P783" s="9"/>
      <c r="Q783" s="13"/>
      <c r="R783" s="13"/>
      <c r="S783" s="9"/>
      <c r="T783" s="9"/>
      <c r="U783" s="9"/>
      <c r="V783" s="9"/>
      <c r="W783" s="9"/>
      <c r="X783" s="9"/>
      <c r="Y783" s="9"/>
      <c r="Z783" s="9"/>
      <c r="AA783" s="9"/>
      <c r="AB783" s="9"/>
    </row>
    <row r="784" spans="1:28">
      <c r="A784" s="9"/>
      <c r="B784" s="9"/>
      <c r="C784" s="9"/>
      <c r="D784" s="11"/>
      <c r="E784" s="16"/>
      <c r="F784" s="13"/>
      <c r="G784" s="13"/>
      <c r="H784" s="9"/>
      <c r="I784" s="9"/>
      <c r="J784" s="9"/>
      <c r="K784" s="13"/>
      <c r="L784" s="9"/>
      <c r="M784" s="9"/>
      <c r="N784" s="9"/>
      <c r="O784" s="9"/>
      <c r="P784" s="9"/>
      <c r="Q784" s="13"/>
      <c r="R784" s="13"/>
      <c r="S784" s="9"/>
      <c r="T784" s="9"/>
      <c r="U784" s="9"/>
      <c r="V784" s="9"/>
      <c r="W784" s="9"/>
      <c r="X784" s="9"/>
      <c r="Y784" s="9"/>
      <c r="Z784" s="9"/>
      <c r="AA784" s="9"/>
      <c r="AB784" s="9"/>
    </row>
    <row r="785" spans="1:28">
      <c r="A785" s="9"/>
      <c r="B785" s="9"/>
      <c r="C785" s="9"/>
      <c r="D785" s="11"/>
      <c r="E785" s="16"/>
      <c r="F785" s="13"/>
      <c r="G785" s="13"/>
      <c r="H785" s="9"/>
      <c r="I785" s="9"/>
      <c r="J785" s="9"/>
      <c r="K785" s="13"/>
      <c r="L785" s="9"/>
      <c r="M785" s="9"/>
      <c r="N785" s="9"/>
      <c r="O785" s="9"/>
      <c r="P785" s="9"/>
      <c r="Q785" s="13"/>
      <c r="R785" s="13"/>
      <c r="S785" s="9"/>
      <c r="T785" s="9"/>
      <c r="U785" s="9"/>
      <c r="V785" s="9"/>
      <c r="W785" s="9"/>
      <c r="X785" s="9"/>
      <c r="Y785" s="9"/>
      <c r="Z785" s="9"/>
      <c r="AA785" s="9"/>
      <c r="AB785" s="9"/>
    </row>
    <row r="786" spans="1:28">
      <c r="A786" s="9"/>
      <c r="B786" s="9"/>
      <c r="C786" s="9"/>
      <c r="D786" s="11"/>
      <c r="E786" s="16"/>
      <c r="F786" s="13"/>
      <c r="G786" s="13"/>
      <c r="H786" s="9"/>
      <c r="I786" s="9"/>
      <c r="J786" s="9"/>
      <c r="K786" s="13"/>
      <c r="L786" s="9"/>
      <c r="M786" s="9"/>
      <c r="N786" s="9"/>
      <c r="O786" s="9"/>
      <c r="P786" s="9"/>
      <c r="Q786" s="13"/>
      <c r="R786" s="13"/>
      <c r="S786" s="9"/>
      <c r="T786" s="9"/>
      <c r="U786" s="9"/>
      <c r="V786" s="9"/>
      <c r="W786" s="9"/>
      <c r="X786" s="9"/>
      <c r="Y786" s="9"/>
      <c r="Z786" s="9"/>
      <c r="AA786" s="9"/>
      <c r="AB786" s="9"/>
    </row>
    <row r="787" spans="1:28">
      <c r="A787" s="9"/>
      <c r="B787" s="9"/>
      <c r="C787" s="9"/>
      <c r="D787" s="11"/>
      <c r="E787" s="16"/>
      <c r="F787" s="13"/>
      <c r="G787" s="13"/>
      <c r="H787" s="9"/>
      <c r="I787" s="9"/>
      <c r="J787" s="9"/>
      <c r="K787" s="13"/>
      <c r="L787" s="9"/>
      <c r="M787" s="9"/>
      <c r="N787" s="9"/>
      <c r="O787" s="9"/>
      <c r="P787" s="9"/>
      <c r="Q787" s="13"/>
      <c r="R787" s="13"/>
      <c r="S787" s="9"/>
      <c r="T787" s="9"/>
      <c r="U787" s="9"/>
      <c r="V787" s="9"/>
      <c r="W787" s="9"/>
      <c r="X787" s="9"/>
      <c r="Y787" s="9"/>
      <c r="Z787" s="9"/>
      <c r="AA787" s="9"/>
      <c r="AB787" s="9"/>
    </row>
    <row r="788" spans="1:28">
      <c r="A788" s="9"/>
      <c r="B788" s="9"/>
      <c r="C788" s="9"/>
      <c r="D788" s="11"/>
      <c r="E788" s="16"/>
      <c r="F788" s="13"/>
      <c r="G788" s="13"/>
      <c r="H788" s="9"/>
      <c r="I788" s="9"/>
      <c r="J788" s="9"/>
      <c r="K788" s="13"/>
      <c r="L788" s="9"/>
      <c r="M788" s="9"/>
      <c r="N788" s="9"/>
      <c r="O788" s="9"/>
      <c r="P788" s="9"/>
      <c r="Q788" s="13"/>
      <c r="R788" s="13"/>
      <c r="S788" s="9"/>
      <c r="T788" s="9"/>
      <c r="U788" s="9"/>
      <c r="V788" s="9"/>
      <c r="W788" s="9"/>
      <c r="X788" s="9"/>
      <c r="Y788" s="9"/>
      <c r="Z788" s="9"/>
      <c r="AA788" s="9"/>
      <c r="AB788" s="9"/>
    </row>
    <row r="789" spans="1:28">
      <c r="A789" s="9"/>
      <c r="B789" s="9"/>
      <c r="C789" s="9"/>
      <c r="D789" s="11"/>
      <c r="E789" s="16"/>
      <c r="F789" s="13"/>
      <c r="G789" s="13"/>
      <c r="H789" s="9"/>
      <c r="I789" s="9"/>
      <c r="J789" s="9"/>
      <c r="K789" s="13"/>
      <c r="L789" s="9"/>
      <c r="M789" s="9"/>
      <c r="N789" s="9"/>
      <c r="O789" s="9"/>
      <c r="P789" s="9"/>
      <c r="Q789" s="13"/>
      <c r="R789" s="13"/>
      <c r="S789" s="9"/>
      <c r="T789" s="9"/>
      <c r="U789" s="9"/>
      <c r="V789" s="9"/>
      <c r="W789" s="9"/>
      <c r="X789" s="9"/>
      <c r="Y789" s="9"/>
      <c r="Z789" s="9"/>
      <c r="AA789" s="9"/>
      <c r="AB789" s="9"/>
    </row>
    <row r="790" spans="1:28">
      <c r="A790" s="9"/>
      <c r="B790" s="9"/>
      <c r="C790" s="9"/>
      <c r="D790" s="11"/>
      <c r="E790" s="16"/>
      <c r="F790" s="13"/>
      <c r="G790" s="13"/>
      <c r="H790" s="9"/>
      <c r="I790" s="9"/>
      <c r="J790" s="9"/>
      <c r="K790" s="13"/>
      <c r="L790" s="9"/>
      <c r="M790" s="9"/>
      <c r="N790" s="9"/>
      <c r="O790" s="9"/>
      <c r="P790" s="9"/>
      <c r="Q790" s="13"/>
      <c r="R790" s="13"/>
      <c r="S790" s="9"/>
      <c r="T790" s="9"/>
      <c r="U790" s="9"/>
      <c r="V790" s="9"/>
      <c r="W790" s="9"/>
      <c r="X790" s="9"/>
      <c r="Y790" s="9"/>
      <c r="Z790" s="9"/>
      <c r="AA790" s="9"/>
      <c r="AB790" s="9"/>
    </row>
    <row r="791" spans="1:28">
      <c r="A791" s="9"/>
      <c r="B791" s="9"/>
      <c r="C791" s="9"/>
      <c r="D791" s="11"/>
      <c r="E791" s="16"/>
      <c r="F791" s="13"/>
      <c r="G791" s="13"/>
      <c r="H791" s="9"/>
      <c r="I791" s="9"/>
      <c r="J791" s="9"/>
      <c r="K791" s="13"/>
      <c r="L791" s="9"/>
      <c r="M791" s="9"/>
      <c r="N791" s="9"/>
      <c r="O791" s="9"/>
      <c r="P791" s="9"/>
      <c r="Q791" s="13"/>
      <c r="R791" s="13"/>
      <c r="S791" s="9"/>
      <c r="T791" s="9"/>
      <c r="U791" s="9"/>
      <c r="V791" s="9"/>
      <c r="W791" s="9"/>
      <c r="X791" s="9"/>
      <c r="Y791" s="9"/>
      <c r="Z791" s="9"/>
      <c r="AA791" s="9"/>
      <c r="AB791" s="9"/>
    </row>
    <row r="792" spans="1:28">
      <c r="A792" s="9"/>
      <c r="B792" s="9"/>
      <c r="C792" s="9"/>
      <c r="D792" s="11"/>
      <c r="E792" s="16"/>
      <c r="F792" s="13"/>
      <c r="G792" s="13"/>
      <c r="H792" s="9"/>
      <c r="I792" s="9"/>
      <c r="J792" s="9"/>
      <c r="K792" s="13"/>
      <c r="L792" s="9"/>
      <c r="M792" s="9"/>
      <c r="N792" s="9"/>
      <c r="O792" s="9"/>
      <c r="P792" s="9"/>
      <c r="Q792" s="13"/>
      <c r="R792" s="13"/>
      <c r="S792" s="9"/>
      <c r="T792" s="9"/>
      <c r="U792" s="9"/>
      <c r="V792" s="9"/>
      <c r="W792" s="9"/>
      <c r="X792" s="9"/>
      <c r="Y792" s="9"/>
      <c r="Z792" s="9"/>
      <c r="AA792" s="9"/>
      <c r="AB792" s="9"/>
    </row>
    <row r="793" spans="1:28">
      <c r="A793" s="9"/>
      <c r="B793" s="9"/>
      <c r="C793" s="9"/>
      <c r="D793" s="11"/>
      <c r="E793" s="16"/>
      <c r="F793" s="13"/>
      <c r="G793" s="13"/>
      <c r="H793" s="9"/>
      <c r="I793" s="9"/>
      <c r="J793" s="9"/>
      <c r="K793" s="13"/>
      <c r="L793" s="9"/>
      <c r="M793" s="9"/>
      <c r="N793" s="9"/>
      <c r="O793" s="9"/>
      <c r="P793" s="9"/>
      <c r="Q793" s="13"/>
      <c r="R793" s="13"/>
      <c r="S793" s="9"/>
      <c r="T793" s="9"/>
      <c r="U793" s="9"/>
      <c r="V793" s="9"/>
      <c r="W793" s="9"/>
      <c r="X793" s="9"/>
      <c r="Y793" s="9"/>
      <c r="Z793" s="9"/>
      <c r="AA793" s="9"/>
      <c r="AB793" s="9"/>
    </row>
    <row r="794" spans="1:28">
      <c r="A794" s="9"/>
      <c r="B794" s="9"/>
      <c r="C794" s="9"/>
      <c r="D794" s="11"/>
      <c r="E794" s="16"/>
      <c r="F794" s="13"/>
      <c r="G794" s="13"/>
      <c r="H794" s="9"/>
      <c r="I794" s="9"/>
      <c r="J794" s="9"/>
      <c r="K794" s="13"/>
      <c r="L794" s="9"/>
      <c r="M794" s="9"/>
      <c r="N794" s="9"/>
      <c r="O794" s="9"/>
      <c r="P794" s="9"/>
      <c r="Q794" s="13"/>
      <c r="R794" s="13"/>
      <c r="S794" s="9"/>
      <c r="T794" s="9"/>
      <c r="U794" s="9"/>
      <c r="V794" s="9"/>
      <c r="W794" s="9"/>
      <c r="X794" s="9"/>
      <c r="Y794" s="9"/>
      <c r="Z794" s="9"/>
      <c r="AA794" s="9"/>
      <c r="AB794" s="9"/>
    </row>
    <row r="795" spans="1:28">
      <c r="A795" s="9"/>
      <c r="B795" s="9"/>
      <c r="C795" s="9"/>
      <c r="D795" s="11"/>
      <c r="E795" s="16"/>
      <c r="F795" s="13"/>
      <c r="G795" s="13"/>
      <c r="H795" s="9"/>
      <c r="I795" s="9"/>
      <c r="J795" s="9"/>
      <c r="K795" s="13"/>
      <c r="L795" s="9"/>
      <c r="M795" s="9"/>
      <c r="N795" s="9"/>
      <c r="O795" s="9"/>
      <c r="P795" s="9"/>
      <c r="Q795" s="13"/>
      <c r="R795" s="13"/>
      <c r="S795" s="9"/>
      <c r="T795" s="9"/>
      <c r="U795" s="9"/>
      <c r="V795" s="9"/>
      <c r="W795" s="9"/>
      <c r="X795" s="9"/>
      <c r="Y795" s="9"/>
      <c r="Z795" s="9"/>
      <c r="AA795" s="9"/>
      <c r="AB795" s="9"/>
    </row>
    <row r="796" spans="1:28">
      <c r="A796" s="9"/>
      <c r="B796" s="9"/>
      <c r="C796" s="9"/>
      <c r="D796" s="11"/>
      <c r="E796" s="16"/>
      <c r="F796" s="13"/>
      <c r="G796" s="13"/>
      <c r="H796" s="9"/>
      <c r="I796" s="9"/>
      <c r="J796" s="9"/>
      <c r="K796" s="13"/>
      <c r="L796" s="9"/>
      <c r="M796" s="9"/>
      <c r="N796" s="9"/>
      <c r="O796" s="9"/>
      <c r="P796" s="9"/>
      <c r="Q796" s="13"/>
      <c r="R796" s="13"/>
      <c r="S796" s="9"/>
      <c r="T796" s="9"/>
      <c r="U796" s="9"/>
      <c r="V796" s="9"/>
      <c r="W796" s="9"/>
      <c r="X796" s="9"/>
      <c r="Y796" s="9"/>
      <c r="Z796" s="9"/>
      <c r="AA796" s="9"/>
      <c r="AB796" s="9"/>
    </row>
    <row r="797" spans="1:28">
      <c r="A797" s="9"/>
      <c r="B797" s="9"/>
      <c r="C797" s="9"/>
      <c r="D797" s="11"/>
      <c r="E797" s="16"/>
      <c r="F797" s="13"/>
      <c r="G797" s="13"/>
      <c r="H797" s="9"/>
      <c r="I797" s="9"/>
      <c r="J797" s="9"/>
      <c r="K797" s="13"/>
      <c r="L797" s="9"/>
      <c r="M797" s="9"/>
      <c r="N797" s="9"/>
      <c r="O797" s="9"/>
      <c r="P797" s="9"/>
      <c r="Q797" s="13"/>
      <c r="R797" s="13"/>
      <c r="S797" s="9"/>
      <c r="T797" s="9"/>
      <c r="U797" s="9"/>
      <c r="V797" s="9"/>
      <c r="W797" s="9"/>
      <c r="X797" s="9"/>
      <c r="Y797" s="9"/>
      <c r="Z797" s="9"/>
      <c r="AA797" s="9"/>
      <c r="AB797" s="9"/>
    </row>
    <row r="798" spans="1:28">
      <c r="A798" s="9"/>
      <c r="B798" s="9"/>
      <c r="C798" s="9"/>
      <c r="D798" s="11"/>
      <c r="E798" s="16"/>
      <c r="F798" s="13"/>
      <c r="G798" s="13"/>
      <c r="H798" s="9"/>
      <c r="I798" s="9"/>
      <c r="J798" s="9"/>
      <c r="K798" s="13"/>
      <c r="L798" s="9"/>
      <c r="M798" s="9"/>
      <c r="N798" s="9"/>
      <c r="O798" s="9"/>
      <c r="P798" s="9"/>
      <c r="Q798" s="13"/>
      <c r="R798" s="13"/>
      <c r="S798" s="9"/>
      <c r="T798" s="9"/>
      <c r="U798" s="9"/>
      <c r="V798" s="9"/>
      <c r="W798" s="9"/>
      <c r="X798" s="9"/>
      <c r="Y798" s="9"/>
      <c r="Z798" s="9"/>
      <c r="AA798" s="9"/>
      <c r="AB798" s="9"/>
    </row>
    <row r="799" spans="1:28">
      <c r="A799" s="9"/>
      <c r="B799" s="9"/>
      <c r="C799" s="9"/>
      <c r="D799" s="11"/>
      <c r="E799" s="16"/>
      <c r="F799" s="13"/>
      <c r="G799" s="13"/>
      <c r="H799" s="9"/>
      <c r="I799" s="9"/>
      <c r="J799" s="9"/>
      <c r="K799" s="13"/>
      <c r="L799" s="9"/>
      <c r="M799" s="9"/>
      <c r="N799" s="9"/>
      <c r="O799" s="9"/>
      <c r="P799" s="9"/>
      <c r="Q799" s="13"/>
      <c r="R799" s="13"/>
      <c r="S799" s="9"/>
      <c r="T799" s="9"/>
      <c r="U799" s="9"/>
      <c r="V799" s="9"/>
      <c r="W799" s="9"/>
      <c r="X799" s="9"/>
      <c r="Y799" s="9"/>
      <c r="Z799" s="9"/>
      <c r="AA799" s="9"/>
      <c r="AB799" s="9"/>
    </row>
    <row r="800" spans="1:28">
      <c r="A800" s="9"/>
      <c r="B800" s="9"/>
      <c r="C800" s="9"/>
      <c r="D800" s="11"/>
      <c r="E800" s="16"/>
      <c r="F800" s="13"/>
      <c r="G800" s="13"/>
      <c r="H800" s="9"/>
      <c r="I800" s="9"/>
      <c r="J800" s="9"/>
      <c r="K800" s="13"/>
      <c r="L800" s="9"/>
      <c r="M800" s="9"/>
      <c r="N800" s="9"/>
      <c r="O800" s="9"/>
      <c r="P800" s="9"/>
      <c r="Q800" s="13"/>
      <c r="R800" s="13"/>
      <c r="S800" s="9"/>
      <c r="T800" s="9"/>
      <c r="U800" s="9"/>
      <c r="V800" s="9"/>
      <c r="W800" s="9"/>
      <c r="X800" s="9"/>
      <c r="Y800" s="9"/>
      <c r="Z800" s="9"/>
      <c r="AA800" s="9"/>
      <c r="AB800" s="9"/>
    </row>
    <row r="801" spans="1:28">
      <c r="A801" s="9"/>
      <c r="B801" s="9"/>
      <c r="C801" s="9"/>
      <c r="D801" s="11"/>
      <c r="E801" s="16"/>
      <c r="F801" s="13"/>
      <c r="G801" s="13"/>
      <c r="H801" s="9"/>
      <c r="I801" s="9"/>
      <c r="J801" s="9"/>
      <c r="K801" s="13"/>
      <c r="L801" s="9"/>
      <c r="M801" s="9"/>
      <c r="N801" s="9"/>
      <c r="O801" s="9"/>
      <c r="P801" s="9"/>
      <c r="Q801" s="13"/>
      <c r="R801" s="13"/>
      <c r="S801" s="9"/>
      <c r="T801" s="9"/>
      <c r="U801" s="9"/>
      <c r="V801" s="9"/>
      <c r="W801" s="9"/>
      <c r="X801" s="9"/>
      <c r="Y801" s="9"/>
      <c r="Z801" s="9"/>
      <c r="AA801" s="9"/>
      <c r="AB801" s="9"/>
    </row>
    <row r="802" spans="1:28">
      <c r="A802" s="9"/>
      <c r="B802" s="9"/>
      <c r="C802" s="9"/>
      <c r="D802" s="11"/>
      <c r="E802" s="16"/>
      <c r="F802" s="13"/>
      <c r="G802" s="13"/>
      <c r="H802" s="9"/>
      <c r="I802" s="9"/>
      <c r="J802" s="9"/>
      <c r="K802" s="13"/>
      <c r="L802" s="9"/>
      <c r="M802" s="9"/>
      <c r="N802" s="9"/>
      <c r="O802" s="9"/>
      <c r="P802" s="9"/>
      <c r="Q802" s="13"/>
      <c r="R802" s="13"/>
      <c r="S802" s="9"/>
      <c r="T802" s="9"/>
      <c r="U802" s="9"/>
      <c r="V802" s="9"/>
      <c r="W802" s="9"/>
      <c r="X802" s="9"/>
      <c r="Y802" s="9"/>
      <c r="Z802" s="9"/>
      <c r="AA802" s="9"/>
      <c r="AB802" s="9"/>
    </row>
    <row r="803" spans="1:28">
      <c r="A803" s="9"/>
      <c r="B803" s="9"/>
      <c r="C803" s="9"/>
      <c r="D803" s="11"/>
      <c r="E803" s="16"/>
      <c r="F803" s="13"/>
      <c r="G803" s="13"/>
      <c r="H803" s="9"/>
      <c r="I803" s="9"/>
      <c r="J803" s="9"/>
      <c r="K803" s="13"/>
      <c r="L803" s="9"/>
      <c r="M803" s="9"/>
      <c r="N803" s="9"/>
      <c r="O803" s="9"/>
      <c r="P803" s="9"/>
      <c r="Q803" s="13"/>
      <c r="R803" s="13"/>
      <c r="S803" s="9"/>
      <c r="T803" s="9"/>
      <c r="U803" s="9"/>
      <c r="V803" s="9"/>
      <c r="W803" s="9"/>
      <c r="X803" s="9"/>
      <c r="Y803" s="9"/>
      <c r="Z803" s="9"/>
      <c r="AA803" s="9"/>
      <c r="AB803" s="9"/>
    </row>
    <row r="804" spans="1:28">
      <c r="A804" s="9"/>
      <c r="B804" s="9"/>
      <c r="C804" s="9"/>
      <c r="D804" s="11"/>
      <c r="E804" s="16"/>
      <c r="F804" s="13"/>
      <c r="G804" s="13"/>
      <c r="H804" s="9"/>
      <c r="I804" s="9"/>
      <c r="J804" s="9"/>
      <c r="K804" s="13"/>
      <c r="L804" s="9"/>
      <c r="M804" s="9"/>
      <c r="N804" s="9"/>
      <c r="O804" s="9"/>
      <c r="P804" s="9"/>
      <c r="Q804" s="13"/>
      <c r="R804" s="13"/>
      <c r="S804" s="9"/>
      <c r="T804" s="9"/>
      <c r="U804" s="9"/>
      <c r="V804" s="9"/>
      <c r="W804" s="9"/>
      <c r="X804" s="9"/>
      <c r="Y804" s="9"/>
      <c r="Z804" s="9"/>
      <c r="AA804" s="9"/>
      <c r="AB804" s="9"/>
    </row>
    <row r="805" spans="1:28">
      <c r="A805" s="9"/>
      <c r="B805" s="9"/>
      <c r="C805" s="9"/>
      <c r="D805" s="11"/>
      <c r="E805" s="16"/>
      <c r="F805" s="13"/>
      <c r="G805" s="13"/>
      <c r="H805" s="9"/>
      <c r="I805" s="9"/>
      <c r="J805" s="9"/>
      <c r="K805" s="13"/>
      <c r="L805" s="9"/>
      <c r="M805" s="9"/>
      <c r="N805" s="9"/>
      <c r="O805" s="9"/>
      <c r="P805" s="9"/>
      <c r="Q805" s="13"/>
      <c r="R805" s="13"/>
      <c r="S805" s="9"/>
      <c r="T805" s="9"/>
      <c r="U805" s="9"/>
      <c r="V805" s="9"/>
      <c r="W805" s="9"/>
      <c r="X805" s="9"/>
      <c r="Y805" s="9"/>
      <c r="Z805" s="9"/>
      <c r="AA805" s="9"/>
      <c r="AB805" s="9"/>
    </row>
    <row r="806" spans="1:28">
      <c r="A806" s="9"/>
      <c r="B806" s="9"/>
      <c r="C806" s="9"/>
      <c r="D806" s="11"/>
      <c r="E806" s="16"/>
      <c r="F806" s="13"/>
      <c r="G806" s="13"/>
      <c r="H806" s="9"/>
      <c r="I806" s="9"/>
      <c r="J806" s="9"/>
      <c r="K806" s="13"/>
      <c r="L806" s="9"/>
      <c r="M806" s="9"/>
      <c r="N806" s="9"/>
      <c r="O806" s="9"/>
      <c r="P806" s="9"/>
      <c r="Q806" s="13"/>
      <c r="R806" s="13"/>
      <c r="S806" s="9"/>
      <c r="T806" s="9"/>
      <c r="U806" s="9"/>
      <c r="V806" s="9"/>
      <c r="W806" s="9"/>
      <c r="X806" s="9"/>
      <c r="Y806" s="9"/>
      <c r="Z806" s="9"/>
      <c r="AA806" s="9"/>
      <c r="AB806" s="9"/>
    </row>
    <row r="807" spans="1:28">
      <c r="A807" s="9"/>
      <c r="B807" s="9"/>
      <c r="C807" s="9"/>
      <c r="D807" s="11"/>
      <c r="E807" s="16"/>
      <c r="F807" s="13"/>
      <c r="G807" s="13"/>
      <c r="H807" s="9"/>
      <c r="I807" s="9"/>
      <c r="J807" s="9"/>
      <c r="K807" s="13"/>
      <c r="L807" s="9"/>
      <c r="M807" s="9"/>
      <c r="N807" s="9"/>
      <c r="O807" s="9"/>
      <c r="P807" s="9"/>
      <c r="Q807" s="13"/>
      <c r="R807" s="13"/>
      <c r="S807" s="9"/>
      <c r="T807" s="9"/>
      <c r="U807" s="9"/>
      <c r="V807" s="9"/>
      <c r="W807" s="9"/>
      <c r="X807" s="9"/>
      <c r="Y807" s="9"/>
      <c r="Z807" s="9"/>
      <c r="AA807" s="9"/>
      <c r="AB807" s="9"/>
    </row>
    <row r="808" spans="1:28">
      <c r="A808" s="9"/>
      <c r="B808" s="9"/>
      <c r="C808" s="9"/>
      <c r="D808" s="11"/>
      <c r="E808" s="16"/>
      <c r="F808" s="13"/>
      <c r="G808" s="13"/>
      <c r="H808" s="9"/>
      <c r="I808" s="9"/>
      <c r="J808" s="9"/>
      <c r="K808" s="13"/>
      <c r="L808" s="9"/>
      <c r="M808" s="9"/>
      <c r="N808" s="9"/>
      <c r="O808" s="9"/>
      <c r="P808" s="9"/>
      <c r="Q808" s="13"/>
      <c r="R808" s="13"/>
      <c r="S808" s="9"/>
      <c r="T808" s="9"/>
      <c r="U808" s="9"/>
      <c r="V808" s="9"/>
      <c r="W808" s="9"/>
      <c r="X808" s="9"/>
      <c r="Y808" s="9"/>
      <c r="Z808" s="9"/>
      <c r="AA808" s="9"/>
      <c r="AB808" s="9"/>
    </row>
    <row r="809" spans="1:28">
      <c r="A809" s="9"/>
      <c r="B809" s="9"/>
      <c r="C809" s="9"/>
      <c r="D809" s="11"/>
      <c r="E809" s="16"/>
      <c r="F809" s="13"/>
      <c r="G809" s="13"/>
      <c r="H809" s="9"/>
      <c r="I809" s="9"/>
      <c r="J809" s="9"/>
      <c r="K809" s="13"/>
      <c r="L809" s="9"/>
      <c r="M809" s="9"/>
      <c r="N809" s="9"/>
      <c r="O809" s="9"/>
      <c r="P809" s="9"/>
      <c r="Q809" s="13"/>
      <c r="R809" s="13"/>
      <c r="S809" s="9"/>
      <c r="T809" s="9"/>
      <c r="U809" s="9"/>
      <c r="V809" s="9"/>
      <c r="W809" s="9"/>
      <c r="X809" s="9"/>
      <c r="Y809" s="9"/>
      <c r="Z809" s="9"/>
      <c r="AA809" s="9"/>
      <c r="AB809" s="9"/>
    </row>
    <row r="810" spans="1:28">
      <c r="A810" s="9"/>
      <c r="B810" s="9"/>
      <c r="C810" s="9"/>
      <c r="D810" s="11"/>
      <c r="E810" s="16"/>
      <c r="F810" s="13"/>
      <c r="G810" s="13"/>
      <c r="H810" s="9"/>
      <c r="I810" s="9"/>
      <c r="J810" s="9"/>
      <c r="K810" s="13"/>
      <c r="L810" s="9"/>
      <c r="M810" s="9"/>
      <c r="N810" s="9"/>
      <c r="O810" s="9"/>
      <c r="P810" s="9"/>
      <c r="Q810" s="13"/>
      <c r="R810" s="13"/>
      <c r="S810" s="9"/>
      <c r="T810" s="9"/>
      <c r="U810" s="9"/>
      <c r="V810" s="9"/>
      <c r="W810" s="9"/>
      <c r="X810" s="9"/>
      <c r="Y810" s="9"/>
      <c r="Z810" s="9"/>
      <c r="AA810" s="9"/>
      <c r="AB810" s="9"/>
    </row>
    <row r="811" spans="1:28">
      <c r="A811" s="9"/>
      <c r="B811" s="9"/>
      <c r="C811" s="9"/>
      <c r="D811" s="11"/>
      <c r="E811" s="16"/>
      <c r="F811" s="13"/>
      <c r="G811" s="13"/>
      <c r="H811" s="9"/>
      <c r="I811" s="9"/>
      <c r="J811" s="9"/>
      <c r="K811" s="13"/>
      <c r="L811" s="9"/>
      <c r="M811" s="9"/>
      <c r="N811" s="9"/>
      <c r="O811" s="9"/>
      <c r="P811" s="9"/>
      <c r="Q811" s="13"/>
      <c r="R811" s="13"/>
      <c r="S811" s="9"/>
      <c r="T811" s="9"/>
      <c r="U811" s="9"/>
      <c r="V811" s="9"/>
      <c r="W811" s="9"/>
      <c r="X811" s="9"/>
      <c r="Y811" s="9"/>
      <c r="Z811" s="9"/>
      <c r="AA811" s="9"/>
      <c r="AB811" s="9"/>
    </row>
    <row r="812" spans="1:28">
      <c r="A812" s="9"/>
      <c r="B812" s="9"/>
      <c r="C812" s="9"/>
      <c r="D812" s="11"/>
      <c r="E812" s="16"/>
      <c r="F812" s="13"/>
      <c r="G812" s="13"/>
      <c r="H812" s="9"/>
      <c r="I812" s="9"/>
      <c r="J812" s="9"/>
      <c r="K812" s="13"/>
      <c r="L812" s="9"/>
      <c r="M812" s="9"/>
      <c r="N812" s="9"/>
      <c r="O812" s="9"/>
      <c r="P812" s="9"/>
      <c r="Q812" s="13"/>
      <c r="R812" s="13"/>
      <c r="S812" s="9"/>
      <c r="T812" s="9"/>
      <c r="U812" s="9"/>
      <c r="V812" s="9"/>
      <c r="W812" s="9"/>
      <c r="X812" s="9"/>
      <c r="Y812" s="9"/>
      <c r="Z812" s="9"/>
      <c r="AA812" s="9"/>
      <c r="AB812" s="9"/>
    </row>
    <row r="813" spans="1:28">
      <c r="A813" s="9"/>
      <c r="B813" s="9"/>
      <c r="C813" s="9"/>
      <c r="D813" s="11"/>
      <c r="E813" s="16"/>
      <c r="F813" s="13"/>
      <c r="G813" s="13"/>
      <c r="H813" s="9"/>
      <c r="I813" s="9"/>
      <c r="J813" s="9"/>
      <c r="K813" s="13"/>
      <c r="L813" s="9"/>
      <c r="M813" s="9"/>
      <c r="N813" s="9"/>
      <c r="O813" s="9"/>
      <c r="P813" s="9"/>
      <c r="Q813" s="13"/>
      <c r="R813" s="13"/>
      <c r="S813" s="9"/>
      <c r="T813" s="9"/>
      <c r="U813" s="9"/>
      <c r="V813" s="9"/>
      <c r="W813" s="9"/>
      <c r="X813" s="9"/>
      <c r="Y813" s="9"/>
      <c r="Z813" s="9"/>
      <c r="AA813" s="9"/>
      <c r="AB813" s="9"/>
    </row>
    <row r="814" spans="1:28">
      <c r="A814" s="9"/>
      <c r="B814" s="9"/>
      <c r="C814" s="9"/>
      <c r="D814" s="11"/>
      <c r="E814" s="16"/>
      <c r="F814" s="13"/>
      <c r="G814" s="13"/>
      <c r="H814" s="9"/>
      <c r="I814" s="9"/>
      <c r="J814" s="9"/>
      <c r="K814" s="13"/>
      <c r="L814" s="9"/>
      <c r="M814" s="9"/>
      <c r="N814" s="9"/>
      <c r="O814" s="9"/>
      <c r="P814" s="9"/>
      <c r="Q814" s="13"/>
      <c r="R814" s="13"/>
      <c r="S814" s="9"/>
      <c r="T814" s="9"/>
      <c r="U814" s="9"/>
      <c r="V814" s="9"/>
      <c r="W814" s="9"/>
      <c r="X814" s="9"/>
      <c r="Y814" s="9"/>
      <c r="Z814" s="9"/>
      <c r="AA814" s="9"/>
      <c r="AB814" s="9"/>
    </row>
    <row r="815" spans="1:28">
      <c r="A815" s="9"/>
      <c r="B815" s="9"/>
      <c r="C815" s="9"/>
      <c r="D815" s="11"/>
      <c r="E815" s="16"/>
      <c r="F815" s="13"/>
      <c r="G815" s="13"/>
      <c r="H815" s="9"/>
      <c r="I815" s="9"/>
      <c r="J815" s="9"/>
      <c r="K815" s="13"/>
      <c r="L815" s="9"/>
      <c r="M815" s="9"/>
      <c r="N815" s="9"/>
      <c r="O815" s="9"/>
      <c r="P815" s="9"/>
      <c r="Q815" s="13"/>
      <c r="R815" s="13"/>
      <c r="S815" s="9"/>
      <c r="T815" s="9"/>
      <c r="U815" s="9"/>
      <c r="V815" s="9"/>
      <c r="W815" s="9"/>
      <c r="X815" s="9"/>
      <c r="Y815" s="9"/>
      <c r="Z815" s="9"/>
      <c r="AA815" s="9"/>
      <c r="AB815" s="9"/>
    </row>
    <row r="816" spans="1:28">
      <c r="A816" s="9"/>
      <c r="B816" s="9"/>
      <c r="C816" s="9"/>
      <c r="D816" s="11"/>
      <c r="E816" s="16"/>
      <c r="F816" s="13"/>
      <c r="G816" s="13"/>
      <c r="H816" s="9"/>
      <c r="I816" s="9"/>
      <c r="J816" s="9"/>
      <c r="K816" s="13"/>
      <c r="L816" s="9"/>
      <c r="M816" s="9"/>
      <c r="N816" s="9"/>
      <c r="O816" s="9"/>
      <c r="P816" s="9"/>
      <c r="Q816" s="13"/>
      <c r="R816" s="13"/>
      <c r="S816" s="9"/>
      <c r="T816" s="9"/>
      <c r="U816" s="9"/>
      <c r="V816" s="9"/>
      <c r="W816" s="9"/>
      <c r="X816" s="9"/>
      <c r="Y816" s="9"/>
      <c r="Z816" s="9"/>
      <c r="AA816" s="9"/>
      <c r="AB816" s="9"/>
    </row>
    <row r="817" spans="1:28">
      <c r="A817" s="9"/>
      <c r="B817" s="9"/>
      <c r="C817" s="9"/>
      <c r="D817" s="11"/>
      <c r="E817" s="16"/>
      <c r="F817" s="13"/>
      <c r="G817" s="13"/>
      <c r="H817" s="9"/>
      <c r="I817" s="9"/>
      <c r="J817" s="9"/>
      <c r="K817" s="13"/>
      <c r="L817" s="9"/>
      <c r="M817" s="9"/>
      <c r="N817" s="9"/>
      <c r="O817" s="9"/>
      <c r="P817" s="9"/>
      <c r="Q817" s="13"/>
      <c r="R817" s="13"/>
      <c r="S817" s="9"/>
      <c r="T817" s="9"/>
      <c r="U817" s="9"/>
      <c r="V817" s="9"/>
      <c r="W817" s="9"/>
      <c r="X817" s="9"/>
      <c r="Y817" s="9"/>
      <c r="Z817" s="9"/>
      <c r="AA817" s="9"/>
      <c r="AB817" s="9"/>
    </row>
    <row r="818" spans="1:28">
      <c r="A818" s="9"/>
      <c r="B818" s="9"/>
      <c r="C818" s="9"/>
      <c r="D818" s="11"/>
      <c r="E818" s="16"/>
      <c r="F818" s="13"/>
      <c r="G818" s="13"/>
      <c r="H818" s="9"/>
      <c r="I818" s="9"/>
      <c r="J818" s="9"/>
      <c r="K818" s="13"/>
      <c r="L818" s="9"/>
      <c r="M818" s="9"/>
      <c r="N818" s="9"/>
      <c r="O818" s="9"/>
      <c r="P818" s="9"/>
      <c r="Q818" s="13"/>
      <c r="R818" s="13"/>
      <c r="S818" s="9"/>
      <c r="T818" s="9"/>
      <c r="U818" s="9"/>
      <c r="V818" s="9"/>
      <c r="W818" s="9"/>
      <c r="X818" s="9"/>
      <c r="Y818" s="9"/>
      <c r="Z818" s="9"/>
      <c r="AA818" s="9"/>
      <c r="AB818" s="9"/>
    </row>
    <row r="819" spans="1:28">
      <c r="A819" s="9"/>
      <c r="B819" s="9"/>
      <c r="C819" s="9"/>
      <c r="D819" s="11"/>
      <c r="E819" s="16"/>
      <c r="F819" s="13"/>
      <c r="G819" s="13"/>
      <c r="H819" s="9"/>
      <c r="I819" s="9"/>
      <c r="J819" s="9"/>
      <c r="K819" s="13"/>
      <c r="L819" s="9"/>
      <c r="M819" s="9"/>
      <c r="N819" s="9"/>
      <c r="O819" s="9"/>
      <c r="P819" s="9"/>
      <c r="Q819" s="13"/>
      <c r="R819" s="13"/>
      <c r="S819" s="9"/>
      <c r="T819" s="9"/>
      <c r="U819" s="9"/>
      <c r="V819" s="9"/>
      <c r="W819" s="9"/>
      <c r="X819" s="9"/>
      <c r="Y819" s="9"/>
      <c r="Z819" s="9"/>
      <c r="AA819" s="9"/>
      <c r="AB819" s="9"/>
    </row>
    <row r="820" spans="1:28">
      <c r="A820" s="9"/>
      <c r="B820" s="9"/>
      <c r="C820" s="9"/>
      <c r="D820" s="11"/>
      <c r="E820" s="16"/>
      <c r="F820" s="13"/>
      <c r="G820" s="13"/>
      <c r="H820" s="9"/>
      <c r="I820" s="9"/>
      <c r="J820" s="9"/>
      <c r="K820" s="13"/>
      <c r="L820" s="9"/>
      <c r="M820" s="9"/>
      <c r="N820" s="9"/>
      <c r="O820" s="9"/>
      <c r="P820" s="9"/>
      <c r="Q820" s="13"/>
      <c r="R820" s="13"/>
      <c r="S820" s="9"/>
      <c r="T820" s="9"/>
      <c r="U820" s="9"/>
      <c r="V820" s="9"/>
      <c r="W820" s="9"/>
      <c r="X820" s="9"/>
      <c r="Y820" s="9"/>
      <c r="Z820" s="9"/>
      <c r="AA820" s="9"/>
      <c r="AB820" s="9"/>
    </row>
    <row r="821" spans="1:28">
      <c r="A821" s="9"/>
      <c r="B821" s="9"/>
      <c r="C821" s="9"/>
      <c r="D821" s="11"/>
      <c r="E821" s="16"/>
      <c r="F821" s="13"/>
      <c r="G821" s="13"/>
      <c r="H821" s="9"/>
      <c r="I821" s="9"/>
      <c r="J821" s="9"/>
      <c r="K821" s="13"/>
      <c r="L821" s="9"/>
      <c r="M821" s="9"/>
      <c r="N821" s="9"/>
      <c r="O821" s="9"/>
      <c r="P821" s="9"/>
      <c r="Q821" s="13"/>
      <c r="R821" s="13"/>
      <c r="S821" s="9"/>
      <c r="T821" s="9"/>
      <c r="U821" s="9"/>
      <c r="V821" s="9"/>
      <c r="W821" s="9"/>
      <c r="X821" s="9"/>
      <c r="Y821" s="9"/>
      <c r="Z821" s="9"/>
      <c r="AA821" s="9"/>
      <c r="AB821" s="9"/>
    </row>
    <row r="822" spans="1:28">
      <c r="A822" s="9"/>
      <c r="B822" s="9"/>
      <c r="C822" s="9"/>
      <c r="D822" s="11"/>
      <c r="E822" s="16"/>
      <c r="F822" s="13"/>
      <c r="G822" s="13"/>
      <c r="H822" s="9"/>
      <c r="I822" s="9"/>
      <c r="J822" s="9"/>
      <c r="K822" s="13"/>
      <c r="L822" s="9"/>
      <c r="M822" s="9"/>
      <c r="N822" s="9"/>
      <c r="O822" s="9"/>
      <c r="P822" s="9"/>
      <c r="Q822" s="13"/>
      <c r="R822" s="13"/>
      <c r="S822" s="9"/>
      <c r="T822" s="9"/>
      <c r="U822" s="9"/>
      <c r="V822" s="9"/>
      <c r="W822" s="9"/>
      <c r="X822" s="9"/>
      <c r="Y822" s="9"/>
      <c r="Z822" s="9"/>
      <c r="AA822" s="9"/>
      <c r="AB822" s="9"/>
    </row>
    <row r="823" spans="1:28">
      <c r="A823" s="9"/>
      <c r="B823" s="9"/>
      <c r="C823" s="9"/>
      <c r="D823" s="11"/>
      <c r="E823" s="16"/>
      <c r="F823" s="13"/>
      <c r="G823" s="13"/>
      <c r="H823" s="9"/>
      <c r="I823" s="9"/>
      <c r="J823" s="9"/>
      <c r="K823" s="13"/>
      <c r="L823" s="9"/>
      <c r="M823" s="9"/>
      <c r="N823" s="9"/>
      <c r="O823" s="9"/>
      <c r="P823" s="9"/>
      <c r="Q823" s="13"/>
      <c r="R823" s="13"/>
      <c r="S823" s="9"/>
      <c r="T823" s="9"/>
      <c r="U823" s="9"/>
      <c r="V823" s="9"/>
      <c r="W823" s="9"/>
      <c r="X823" s="9"/>
      <c r="Y823" s="9"/>
      <c r="Z823" s="9"/>
      <c r="AA823" s="9"/>
      <c r="AB823" s="9"/>
    </row>
    <row r="824" spans="1:28">
      <c r="A824" s="9"/>
      <c r="B824" s="9"/>
      <c r="C824" s="9"/>
      <c r="D824" s="11"/>
      <c r="E824" s="16"/>
      <c r="F824" s="13"/>
      <c r="G824" s="13"/>
      <c r="H824" s="9"/>
      <c r="I824" s="9"/>
      <c r="J824" s="9"/>
      <c r="K824" s="13"/>
      <c r="L824" s="9"/>
      <c r="M824" s="9"/>
      <c r="N824" s="9"/>
      <c r="O824" s="9"/>
      <c r="P824" s="9"/>
      <c r="Q824" s="13"/>
      <c r="R824" s="13"/>
      <c r="S824" s="9"/>
      <c r="T824" s="9"/>
      <c r="U824" s="9"/>
      <c r="V824" s="9"/>
      <c r="W824" s="9"/>
      <c r="X824" s="9"/>
      <c r="Y824" s="9"/>
      <c r="Z824" s="9"/>
      <c r="AA824" s="9"/>
      <c r="AB824" s="9"/>
    </row>
    <row r="825" spans="1:28">
      <c r="A825" s="9"/>
      <c r="B825" s="9"/>
      <c r="C825" s="9"/>
      <c r="D825" s="11"/>
      <c r="E825" s="16"/>
      <c r="F825" s="13"/>
      <c r="G825" s="13"/>
      <c r="H825" s="9"/>
      <c r="I825" s="9"/>
      <c r="J825" s="9"/>
      <c r="K825" s="13"/>
      <c r="L825" s="9"/>
      <c r="M825" s="9"/>
      <c r="N825" s="9"/>
      <c r="O825" s="9"/>
      <c r="P825" s="9"/>
      <c r="Q825" s="13"/>
      <c r="R825" s="13"/>
      <c r="S825" s="9"/>
      <c r="T825" s="9"/>
      <c r="U825" s="9"/>
      <c r="V825" s="9"/>
      <c r="W825" s="9"/>
      <c r="X825" s="9"/>
      <c r="Y825" s="9"/>
      <c r="Z825" s="9"/>
      <c r="AA825" s="9"/>
      <c r="AB825" s="9"/>
    </row>
    <row r="826" spans="1:28">
      <c r="A826" s="9"/>
      <c r="B826" s="9"/>
      <c r="C826" s="9"/>
      <c r="D826" s="11"/>
      <c r="E826" s="16"/>
      <c r="F826" s="13"/>
      <c r="G826" s="13"/>
      <c r="H826" s="9"/>
      <c r="I826" s="9"/>
      <c r="J826" s="9"/>
      <c r="K826" s="13"/>
      <c r="L826" s="9"/>
      <c r="M826" s="9"/>
      <c r="N826" s="9"/>
      <c r="O826" s="9"/>
      <c r="P826" s="9"/>
      <c r="Q826" s="13"/>
      <c r="R826" s="13"/>
      <c r="S826" s="9"/>
      <c r="T826" s="9"/>
      <c r="U826" s="9"/>
      <c r="V826" s="9"/>
      <c r="W826" s="9"/>
      <c r="X826" s="9"/>
      <c r="Y826" s="9"/>
      <c r="Z826" s="9"/>
      <c r="AA826" s="9"/>
      <c r="AB826" s="9"/>
    </row>
    <row r="827" spans="1:28">
      <c r="A827" s="9"/>
      <c r="B827" s="9"/>
      <c r="C827" s="9"/>
      <c r="D827" s="11"/>
      <c r="E827" s="16"/>
      <c r="F827" s="13"/>
      <c r="G827" s="13"/>
      <c r="H827" s="9"/>
      <c r="I827" s="9"/>
      <c r="J827" s="9"/>
      <c r="K827" s="13"/>
      <c r="L827" s="9"/>
      <c r="M827" s="9"/>
      <c r="N827" s="9"/>
      <c r="O827" s="9"/>
      <c r="P827" s="9"/>
      <c r="Q827" s="13"/>
      <c r="R827" s="13"/>
      <c r="S827" s="9"/>
      <c r="T827" s="9"/>
      <c r="U827" s="9"/>
      <c r="V827" s="9"/>
      <c r="W827" s="9"/>
      <c r="X827" s="9"/>
      <c r="Y827" s="9"/>
      <c r="Z827" s="9"/>
      <c r="AA827" s="9"/>
      <c r="AB827" s="9"/>
    </row>
    <row r="828" spans="1:28">
      <c r="A828" s="9"/>
      <c r="B828" s="9"/>
      <c r="C828" s="9"/>
      <c r="D828" s="11"/>
      <c r="E828" s="16"/>
      <c r="F828" s="13"/>
      <c r="G828" s="13"/>
      <c r="H828" s="9"/>
      <c r="I828" s="9"/>
      <c r="J828" s="9"/>
      <c r="K828" s="13"/>
      <c r="L828" s="9"/>
      <c r="M828" s="9"/>
      <c r="N828" s="9"/>
      <c r="O828" s="9"/>
      <c r="P828" s="9"/>
      <c r="Q828" s="13"/>
      <c r="R828" s="13"/>
      <c r="S828" s="9"/>
      <c r="T828" s="9"/>
      <c r="U828" s="9"/>
      <c r="V828" s="9"/>
      <c r="W828" s="9"/>
      <c r="X828" s="9"/>
      <c r="Y828" s="9"/>
      <c r="Z828" s="9"/>
      <c r="AA828" s="9"/>
      <c r="AB828" s="9"/>
    </row>
    <row r="829" spans="1:28">
      <c r="A829" s="9"/>
      <c r="B829" s="9"/>
      <c r="C829" s="9"/>
      <c r="D829" s="11"/>
      <c r="E829" s="16"/>
      <c r="F829" s="13"/>
      <c r="G829" s="13"/>
      <c r="H829" s="9"/>
      <c r="I829" s="9"/>
      <c r="J829" s="9"/>
      <c r="K829" s="13"/>
      <c r="L829" s="9"/>
      <c r="M829" s="9"/>
      <c r="N829" s="9"/>
      <c r="O829" s="9"/>
      <c r="P829" s="9"/>
      <c r="Q829" s="13"/>
      <c r="R829" s="13"/>
      <c r="S829" s="9"/>
      <c r="T829" s="9"/>
      <c r="U829" s="9"/>
      <c r="V829" s="9"/>
      <c r="W829" s="9"/>
      <c r="X829" s="9"/>
      <c r="Y829" s="9"/>
      <c r="Z829" s="9"/>
      <c r="AA829" s="9"/>
      <c r="AB829" s="9"/>
    </row>
    <row r="830" spans="1:28">
      <c r="A830" s="9"/>
      <c r="B830" s="9"/>
      <c r="C830" s="9"/>
      <c r="D830" s="11"/>
      <c r="E830" s="16"/>
      <c r="F830" s="13"/>
      <c r="G830" s="13"/>
      <c r="H830" s="9"/>
      <c r="I830" s="9"/>
      <c r="J830" s="9"/>
      <c r="K830" s="13"/>
      <c r="L830" s="9"/>
      <c r="M830" s="9"/>
      <c r="N830" s="9"/>
      <c r="O830" s="9"/>
      <c r="P830" s="9"/>
      <c r="Q830" s="13"/>
      <c r="R830" s="13"/>
      <c r="S830" s="9"/>
      <c r="T830" s="9"/>
      <c r="U830" s="9"/>
      <c r="V830" s="9"/>
      <c r="W830" s="9"/>
      <c r="X830" s="9"/>
      <c r="Y830" s="9"/>
      <c r="Z830" s="9"/>
      <c r="AA830" s="9"/>
      <c r="AB830" s="9"/>
    </row>
    <row r="831" spans="1:28">
      <c r="A831" s="9"/>
      <c r="B831" s="9"/>
      <c r="C831" s="9"/>
      <c r="D831" s="11"/>
      <c r="E831" s="16"/>
      <c r="F831" s="13"/>
      <c r="G831" s="13"/>
      <c r="H831" s="9"/>
      <c r="I831" s="9"/>
      <c r="J831" s="9"/>
      <c r="K831" s="13"/>
      <c r="L831" s="9"/>
      <c r="M831" s="9"/>
      <c r="N831" s="9"/>
      <c r="O831" s="9"/>
      <c r="P831" s="9"/>
      <c r="Q831" s="13"/>
      <c r="R831" s="13"/>
      <c r="S831" s="9"/>
      <c r="T831" s="9"/>
      <c r="U831" s="9"/>
      <c r="V831" s="9"/>
      <c r="W831" s="9"/>
      <c r="X831" s="9"/>
      <c r="Y831" s="9"/>
      <c r="Z831" s="9"/>
      <c r="AA831" s="9"/>
      <c r="AB831" s="9"/>
    </row>
    <row r="832" spans="1:28">
      <c r="A832" s="9"/>
      <c r="B832" s="9"/>
      <c r="C832" s="9"/>
      <c r="D832" s="11"/>
      <c r="E832" s="16"/>
      <c r="F832" s="13"/>
      <c r="G832" s="13"/>
      <c r="H832" s="9"/>
      <c r="I832" s="9"/>
      <c r="J832" s="9"/>
      <c r="K832" s="13"/>
      <c r="L832" s="9"/>
      <c r="M832" s="9"/>
      <c r="N832" s="9"/>
      <c r="O832" s="9"/>
      <c r="P832" s="9"/>
      <c r="Q832" s="13"/>
      <c r="R832" s="13"/>
      <c r="S832" s="9"/>
      <c r="T832" s="9"/>
      <c r="U832" s="9"/>
      <c r="V832" s="9"/>
      <c r="W832" s="9"/>
      <c r="X832" s="9"/>
      <c r="Y832" s="9"/>
      <c r="Z832" s="9"/>
      <c r="AA832" s="9"/>
      <c r="AB832" s="9"/>
    </row>
    <row r="833" spans="1:28">
      <c r="A833" s="9"/>
      <c r="B833" s="9"/>
      <c r="C833" s="9"/>
      <c r="D833" s="11"/>
      <c r="E833" s="16"/>
      <c r="F833" s="13"/>
      <c r="G833" s="13"/>
      <c r="H833" s="9"/>
      <c r="I833" s="9"/>
      <c r="J833" s="9"/>
      <c r="K833" s="13"/>
      <c r="L833" s="9"/>
      <c r="M833" s="9"/>
      <c r="N833" s="9"/>
      <c r="O833" s="9"/>
      <c r="P833" s="9"/>
      <c r="Q833" s="13"/>
      <c r="R833" s="13"/>
      <c r="S833" s="9"/>
      <c r="T833" s="9"/>
      <c r="U833" s="9"/>
      <c r="V833" s="9"/>
      <c r="W833" s="9"/>
      <c r="X833" s="9"/>
      <c r="Y833" s="9"/>
      <c r="Z833" s="9"/>
      <c r="AA833" s="9"/>
      <c r="AB833" s="9"/>
    </row>
    <row r="834" spans="1:28">
      <c r="A834" s="9"/>
      <c r="B834" s="9"/>
      <c r="C834" s="9"/>
      <c r="D834" s="11"/>
      <c r="E834" s="16"/>
      <c r="F834" s="13"/>
      <c r="G834" s="13"/>
      <c r="H834" s="9"/>
      <c r="I834" s="9"/>
      <c r="J834" s="9"/>
      <c r="K834" s="13"/>
      <c r="L834" s="9"/>
      <c r="M834" s="9"/>
      <c r="N834" s="9"/>
      <c r="O834" s="9"/>
      <c r="P834" s="9"/>
      <c r="Q834" s="13"/>
      <c r="R834" s="13"/>
      <c r="S834" s="9"/>
      <c r="T834" s="9"/>
      <c r="U834" s="9"/>
      <c r="V834" s="9"/>
      <c r="W834" s="9"/>
      <c r="X834" s="9"/>
      <c r="Y834" s="9"/>
      <c r="Z834" s="9"/>
      <c r="AA834" s="9"/>
      <c r="AB834" s="9"/>
    </row>
    <row r="835" spans="1:28">
      <c r="A835" s="9"/>
      <c r="B835" s="9"/>
      <c r="C835" s="9"/>
      <c r="D835" s="11"/>
      <c r="E835" s="16"/>
      <c r="F835" s="13"/>
      <c r="G835" s="13"/>
      <c r="H835" s="9"/>
      <c r="I835" s="9"/>
      <c r="J835" s="9"/>
      <c r="K835" s="13"/>
      <c r="L835" s="9"/>
      <c r="M835" s="9"/>
      <c r="N835" s="9"/>
      <c r="O835" s="9"/>
      <c r="P835" s="9"/>
      <c r="Q835" s="13"/>
      <c r="R835" s="13"/>
      <c r="S835" s="9"/>
      <c r="T835" s="9"/>
      <c r="U835" s="9"/>
      <c r="V835" s="9"/>
      <c r="W835" s="9"/>
      <c r="X835" s="9"/>
      <c r="Y835" s="9"/>
      <c r="Z835" s="9"/>
      <c r="AA835" s="9"/>
      <c r="AB835" s="9"/>
    </row>
    <row r="836" spans="1:28">
      <c r="A836" s="9"/>
      <c r="B836" s="9"/>
      <c r="C836" s="9"/>
      <c r="D836" s="11"/>
      <c r="E836" s="16"/>
      <c r="F836" s="13"/>
      <c r="G836" s="13"/>
      <c r="H836" s="9"/>
      <c r="I836" s="9"/>
      <c r="J836" s="9"/>
      <c r="K836" s="13"/>
      <c r="L836" s="9"/>
      <c r="M836" s="9"/>
      <c r="N836" s="9"/>
      <c r="O836" s="9"/>
      <c r="P836" s="9"/>
      <c r="Q836" s="13"/>
      <c r="R836" s="13"/>
      <c r="S836" s="9"/>
      <c r="T836" s="9"/>
      <c r="U836" s="9"/>
      <c r="V836" s="9"/>
      <c r="W836" s="9"/>
      <c r="X836" s="9"/>
      <c r="Y836" s="9"/>
      <c r="Z836" s="9"/>
      <c r="AA836" s="9"/>
      <c r="AB836" s="9"/>
    </row>
    <row r="837" spans="1:28">
      <c r="A837" s="9"/>
      <c r="B837" s="9"/>
      <c r="C837" s="9"/>
      <c r="D837" s="11"/>
      <c r="E837" s="16"/>
      <c r="F837" s="13"/>
      <c r="G837" s="13"/>
      <c r="H837" s="9"/>
      <c r="I837" s="9"/>
      <c r="J837" s="9"/>
      <c r="K837" s="13"/>
      <c r="L837" s="9"/>
      <c r="M837" s="9"/>
      <c r="N837" s="9"/>
      <c r="O837" s="9"/>
      <c r="P837" s="9"/>
      <c r="Q837" s="13"/>
      <c r="R837" s="13"/>
      <c r="S837" s="9"/>
      <c r="T837" s="9"/>
      <c r="U837" s="9"/>
      <c r="V837" s="9"/>
      <c r="W837" s="9"/>
      <c r="X837" s="9"/>
      <c r="Y837" s="9"/>
      <c r="Z837" s="9"/>
      <c r="AA837" s="9"/>
      <c r="AB837" s="9"/>
    </row>
    <row r="838" spans="1:28">
      <c r="A838" s="9"/>
      <c r="B838" s="9"/>
      <c r="C838" s="9"/>
      <c r="D838" s="11"/>
      <c r="E838" s="16"/>
      <c r="F838" s="13"/>
      <c r="G838" s="13"/>
      <c r="H838" s="9"/>
      <c r="I838" s="9"/>
      <c r="J838" s="9"/>
      <c r="K838" s="13"/>
      <c r="L838" s="9"/>
      <c r="M838" s="9"/>
      <c r="N838" s="9"/>
      <c r="O838" s="9"/>
      <c r="P838" s="9"/>
      <c r="Q838" s="13"/>
      <c r="R838" s="13"/>
      <c r="S838" s="9"/>
      <c r="T838" s="9"/>
      <c r="U838" s="9"/>
      <c r="V838" s="9"/>
      <c r="W838" s="9"/>
      <c r="X838" s="9"/>
      <c r="Y838" s="9"/>
      <c r="Z838" s="9"/>
      <c r="AA838" s="9"/>
      <c r="AB838" s="9"/>
    </row>
    <row r="839" spans="1:28">
      <c r="A839" s="9"/>
      <c r="B839" s="9"/>
      <c r="C839" s="9"/>
      <c r="D839" s="11"/>
      <c r="E839" s="16"/>
      <c r="F839" s="13"/>
      <c r="G839" s="13"/>
      <c r="H839" s="9"/>
      <c r="I839" s="9"/>
      <c r="J839" s="9"/>
      <c r="K839" s="13"/>
      <c r="L839" s="9"/>
      <c r="M839" s="9"/>
      <c r="N839" s="9"/>
      <c r="O839" s="9"/>
      <c r="P839" s="9"/>
      <c r="Q839" s="13"/>
      <c r="R839" s="13"/>
      <c r="S839" s="9"/>
      <c r="T839" s="9"/>
      <c r="U839" s="9"/>
      <c r="V839" s="9"/>
      <c r="W839" s="9"/>
      <c r="X839" s="9"/>
      <c r="Y839" s="9"/>
      <c r="Z839" s="9"/>
      <c r="AA839" s="9"/>
      <c r="AB839" s="9"/>
    </row>
    <row r="840" spans="1:28">
      <c r="A840" s="9"/>
      <c r="B840" s="9"/>
      <c r="C840" s="9"/>
      <c r="D840" s="11"/>
      <c r="E840" s="16"/>
      <c r="F840" s="13"/>
      <c r="G840" s="13"/>
      <c r="H840" s="9"/>
      <c r="I840" s="9"/>
      <c r="J840" s="9"/>
      <c r="K840" s="13"/>
      <c r="L840" s="9"/>
      <c r="M840" s="9"/>
      <c r="N840" s="9"/>
      <c r="O840" s="9"/>
      <c r="P840" s="9"/>
      <c r="Q840" s="13"/>
      <c r="R840" s="13"/>
      <c r="S840" s="9"/>
      <c r="T840" s="9"/>
      <c r="U840" s="9"/>
      <c r="V840" s="9"/>
      <c r="W840" s="9"/>
      <c r="X840" s="9"/>
      <c r="Y840" s="9"/>
      <c r="Z840" s="9"/>
      <c r="AA840" s="9"/>
      <c r="AB840" s="9"/>
    </row>
    <row r="841" spans="1:28">
      <c r="A841" s="9"/>
      <c r="B841" s="9"/>
      <c r="C841" s="9"/>
      <c r="D841" s="11"/>
      <c r="E841" s="16"/>
      <c r="F841" s="13"/>
      <c r="G841" s="13"/>
      <c r="H841" s="9"/>
      <c r="I841" s="9"/>
      <c r="J841" s="9"/>
      <c r="K841" s="13"/>
      <c r="L841" s="9"/>
      <c r="M841" s="9"/>
      <c r="N841" s="9"/>
      <c r="O841" s="9"/>
      <c r="P841" s="9"/>
      <c r="Q841" s="13"/>
      <c r="R841" s="13"/>
      <c r="S841" s="9"/>
      <c r="T841" s="9"/>
      <c r="U841" s="9"/>
      <c r="V841" s="9"/>
      <c r="W841" s="9"/>
      <c r="X841" s="9"/>
      <c r="Y841" s="9"/>
      <c r="Z841" s="9"/>
      <c r="AA841" s="9"/>
      <c r="AB841" s="9"/>
    </row>
    <row r="842" spans="1:28">
      <c r="A842" s="9"/>
      <c r="B842" s="9"/>
      <c r="C842" s="9"/>
      <c r="D842" s="11"/>
      <c r="E842" s="16"/>
      <c r="F842" s="13"/>
      <c r="G842" s="13"/>
      <c r="H842" s="9"/>
      <c r="I842" s="9"/>
      <c r="J842" s="9"/>
      <c r="K842" s="13"/>
      <c r="L842" s="9"/>
      <c r="M842" s="9"/>
      <c r="N842" s="9"/>
      <c r="O842" s="9"/>
      <c r="P842" s="9"/>
      <c r="Q842" s="13"/>
      <c r="R842" s="13"/>
      <c r="S842" s="9"/>
      <c r="T842" s="9"/>
      <c r="U842" s="9"/>
      <c r="V842" s="9"/>
      <c r="W842" s="9"/>
      <c r="X842" s="9"/>
      <c r="Y842" s="9"/>
      <c r="Z842" s="9"/>
      <c r="AA842" s="9"/>
      <c r="AB842" s="9"/>
    </row>
    <row r="843" spans="1:28">
      <c r="A843" s="9"/>
      <c r="B843" s="9"/>
      <c r="C843" s="9"/>
      <c r="D843" s="11"/>
      <c r="E843" s="16"/>
      <c r="F843" s="13"/>
      <c r="G843" s="13"/>
      <c r="H843" s="9"/>
      <c r="I843" s="9"/>
      <c r="J843" s="9"/>
      <c r="K843" s="13"/>
      <c r="L843" s="9"/>
      <c r="M843" s="9"/>
      <c r="N843" s="9"/>
      <c r="O843" s="9"/>
      <c r="P843" s="9"/>
      <c r="Q843" s="13"/>
      <c r="R843" s="13"/>
      <c r="S843" s="9"/>
      <c r="T843" s="9"/>
      <c r="U843" s="9"/>
      <c r="V843" s="9"/>
      <c r="W843" s="9"/>
      <c r="X843" s="9"/>
      <c r="Y843" s="9"/>
      <c r="Z843" s="9"/>
      <c r="AA843" s="9"/>
      <c r="AB843" s="9"/>
    </row>
    <row r="844" spans="1:28">
      <c r="A844" s="9"/>
      <c r="B844" s="9"/>
      <c r="C844" s="9"/>
      <c r="D844" s="11"/>
      <c r="E844" s="16"/>
      <c r="F844" s="13"/>
      <c r="G844" s="13"/>
      <c r="H844" s="9"/>
      <c r="I844" s="9"/>
      <c r="J844" s="9"/>
      <c r="K844" s="13"/>
      <c r="L844" s="9"/>
      <c r="M844" s="9"/>
      <c r="N844" s="9"/>
      <c r="O844" s="9"/>
      <c r="P844" s="9"/>
      <c r="Q844" s="13"/>
      <c r="R844" s="13"/>
      <c r="S844" s="9"/>
      <c r="T844" s="9"/>
      <c r="U844" s="9"/>
      <c r="V844" s="9"/>
      <c r="W844" s="9"/>
      <c r="X844" s="9"/>
      <c r="Y844" s="9"/>
      <c r="Z844" s="9"/>
      <c r="AA844" s="9"/>
      <c r="AB844" s="9"/>
    </row>
    <row r="845" spans="1:28">
      <c r="A845" s="9"/>
      <c r="B845" s="9"/>
      <c r="C845" s="9"/>
      <c r="D845" s="11"/>
      <c r="E845" s="16"/>
      <c r="F845" s="13"/>
      <c r="G845" s="13"/>
      <c r="H845" s="9"/>
      <c r="I845" s="9"/>
      <c r="J845" s="9"/>
      <c r="K845" s="13"/>
      <c r="L845" s="9"/>
      <c r="M845" s="9"/>
      <c r="N845" s="9"/>
      <c r="O845" s="9"/>
      <c r="P845" s="9"/>
      <c r="Q845" s="13"/>
      <c r="R845" s="13"/>
      <c r="S845" s="9"/>
      <c r="T845" s="9"/>
      <c r="U845" s="9"/>
      <c r="V845" s="9"/>
      <c r="W845" s="9"/>
      <c r="X845" s="9"/>
      <c r="Y845" s="9"/>
      <c r="Z845" s="9"/>
      <c r="AA845" s="9"/>
      <c r="AB845" s="9"/>
    </row>
    <row r="846" spans="1:28">
      <c r="A846" s="9"/>
      <c r="B846" s="9"/>
      <c r="C846" s="9"/>
      <c r="D846" s="11"/>
      <c r="E846" s="16"/>
      <c r="F846" s="13"/>
      <c r="G846" s="13"/>
      <c r="H846" s="9"/>
      <c r="I846" s="9"/>
      <c r="J846" s="9"/>
      <c r="K846" s="13"/>
      <c r="L846" s="9"/>
      <c r="M846" s="9"/>
      <c r="N846" s="9"/>
      <c r="O846" s="9"/>
      <c r="P846" s="9"/>
      <c r="Q846" s="13"/>
      <c r="R846" s="13"/>
      <c r="S846" s="9"/>
      <c r="T846" s="9"/>
      <c r="U846" s="9"/>
      <c r="V846" s="9"/>
      <c r="W846" s="9"/>
      <c r="X846" s="9"/>
      <c r="Y846" s="9"/>
      <c r="Z846" s="9"/>
      <c r="AA846" s="9"/>
      <c r="AB846" s="9"/>
    </row>
    <row r="847" spans="1:28">
      <c r="A847" s="9"/>
      <c r="B847" s="9"/>
      <c r="C847" s="9"/>
      <c r="D847" s="11"/>
      <c r="E847" s="16"/>
      <c r="F847" s="13"/>
      <c r="G847" s="13"/>
      <c r="H847" s="9"/>
      <c r="I847" s="9"/>
      <c r="J847" s="9"/>
      <c r="K847" s="13"/>
      <c r="L847" s="9"/>
      <c r="M847" s="9"/>
      <c r="N847" s="9"/>
      <c r="O847" s="9"/>
      <c r="P847" s="9"/>
      <c r="Q847" s="13"/>
      <c r="R847" s="13"/>
      <c r="S847" s="9"/>
      <c r="T847" s="9"/>
      <c r="U847" s="9"/>
      <c r="V847" s="9"/>
      <c r="W847" s="9"/>
      <c r="X847" s="9"/>
      <c r="Y847" s="9"/>
      <c r="Z847" s="9"/>
      <c r="AA847" s="9"/>
      <c r="AB847" s="9"/>
    </row>
    <row r="848" spans="1:28">
      <c r="A848" s="9"/>
      <c r="B848" s="9"/>
      <c r="C848" s="9"/>
      <c r="D848" s="11"/>
      <c r="E848" s="16"/>
      <c r="F848" s="13"/>
      <c r="G848" s="13"/>
      <c r="H848" s="9"/>
      <c r="I848" s="9"/>
      <c r="J848" s="9"/>
      <c r="K848" s="13"/>
      <c r="L848" s="9"/>
      <c r="M848" s="9"/>
      <c r="N848" s="9"/>
      <c r="O848" s="9"/>
      <c r="P848" s="9"/>
      <c r="Q848" s="13"/>
      <c r="R848" s="13"/>
      <c r="S848" s="9"/>
      <c r="T848" s="9"/>
      <c r="U848" s="9"/>
      <c r="V848" s="9"/>
      <c r="W848" s="9"/>
      <c r="X848" s="9"/>
      <c r="Y848" s="9"/>
      <c r="Z848" s="9"/>
      <c r="AA848" s="9"/>
      <c r="AB848" s="9"/>
    </row>
    <row r="849" spans="1:28">
      <c r="A849" s="9"/>
      <c r="B849" s="9"/>
      <c r="C849" s="9"/>
      <c r="D849" s="11"/>
      <c r="E849" s="16"/>
      <c r="F849" s="13"/>
      <c r="G849" s="13"/>
      <c r="H849" s="9"/>
      <c r="I849" s="9"/>
      <c r="J849" s="9"/>
      <c r="K849" s="13"/>
      <c r="L849" s="9"/>
      <c r="M849" s="9"/>
      <c r="N849" s="9"/>
      <c r="O849" s="9"/>
      <c r="P849" s="9"/>
      <c r="Q849" s="13"/>
      <c r="R849" s="13"/>
      <c r="S849" s="9"/>
      <c r="T849" s="9"/>
      <c r="U849" s="9"/>
      <c r="V849" s="9"/>
      <c r="W849" s="9"/>
      <c r="X849" s="9"/>
      <c r="Y849" s="9"/>
      <c r="Z849" s="9"/>
      <c r="AA849" s="9"/>
      <c r="AB849" s="9"/>
    </row>
    <row r="850" spans="1:28">
      <c r="A850" s="9"/>
      <c r="B850" s="9"/>
      <c r="C850" s="9"/>
      <c r="D850" s="11"/>
      <c r="E850" s="16"/>
      <c r="F850" s="13"/>
      <c r="G850" s="13"/>
      <c r="H850" s="9"/>
      <c r="I850" s="9"/>
      <c r="J850" s="9"/>
      <c r="K850" s="13"/>
      <c r="L850" s="9"/>
      <c r="M850" s="9"/>
      <c r="N850" s="9"/>
      <c r="O850" s="9"/>
      <c r="P850" s="9"/>
      <c r="Q850" s="13"/>
      <c r="R850" s="13"/>
      <c r="S850" s="9"/>
      <c r="T850" s="9"/>
      <c r="U850" s="9"/>
      <c r="V850" s="9"/>
      <c r="W850" s="9"/>
      <c r="X850" s="9"/>
      <c r="Y850" s="9"/>
      <c r="Z850" s="9"/>
      <c r="AA850" s="9"/>
      <c r="AB850" s="9"/>
    </row>
    <row r="851" spans="1:28">
      <c r="A851" s="9"/>
      <c r="B851" s="9"/>
      <c r="C851" s="9"/>
      <c r="D851" s="11"/>
      <c r="E851" s="16"/>
      <c r="F851" s="13"/>
      <c r="G851" s="13"/>
      <c r="H851" s="9"/>
      <c r="I851" s="9"/>
      <c r="J851" s="9"/>
      <c r="K851" s="13"/>
      <c r="L851" s="9"/>
      <c r="M851" s="9"/>
      <c r="N851" s="9"/>
      <c r="O851" s="9"/>
      <c r="P851" s="9"/>
      <c r="Q851" s="13"/>
      <c r="R851" s="13"/>
      <c r="S851" s="9"/>
      <c r="T851" s="9"/>
      <c r="U851" s="9"/>
      <c r="V851" s="9"/>
      <c r="W851" s="9"/>
      <c r="X851" s="9"/>
      <c r="Y851" s="9"/>
      <c r="Z851" s="9"/>
      <c r="AA851" s="9"/>
      <c r="AB851" s="9"/>
    </row>
    <row r="852" spans="1:28">
      <c r="A852" s="9"/>
      <c r="B852" s="9"/>
      <c r="C852" s="9"/>
      <c r="D852" s="11"/>
      <c r="E852" s="16"/>
      <c r="F852" s="13"/>
      <c r="G852" s="13"/>
      <c r="H852" s="9"/>
      <c r="I852" s="9"/>
      <c r="J852" s="9"/>
      <c r="K852" s="13"/>
      <c r="L852" s="9"/>
      <c r="M852" s="9"/>
      <c r="N852" s="9"/>
      <c r="O852" s="9"/>
      <c r="P852" s="9"/>
      <c r="Q852" s="13"/>
      <c r="R852" s="13"/>
      <c r="S852" s="9"/>
      <c r="T852" s="9"/>
      <c r="U852" s="9"/>
      <c r="V852" s="9"/>
      <c r="W852" s="9"/>
      <c r="X852" s="9"/>
      <c r="Y852" s="9"/>
      <c r="Z852" s="9"/>
      <c r="AA852" s="9"/>
      <c r="AB852" s="9"/>
    </row>
    <row r="853" spans="1:28">
      <c r="A853" s="9"/>
      <c r="B853" s="9"/>
      <c r="C853" s="9"/>
      <c r="D853" s="11"/>
      <c r="E853" s="16"/>
      <c r="F853" s="13"/>
      <c r="G853" s="13"/>
      <c r="H853" s="9"/>
      <c r="I853" s="9"/>
      <c r="J853" s="9"/>
      <c r="K853" s="13"/>
      <c r="L853" s="9"/>
      <c r="M853" s="9"/>
      <c r="N853" s="9"/>
      <c r="O853" s="9"/>
      <c r="P853" s="9"/>
      <c r="Q853" s="13"/>
      <c r="R853" s="13"/>
      <c r="S853" s="9"/>
      <c r="T853" s="9"/>
      <c r="U853" s="9"/>
      <c r="V853" s="9"/>
      <c r="W853" s="9"/>
      <c r="X853" s="9"/>
      <c r="Y853" s="9"/>
      <c r="Z853" s="9"/>
      <c r="AA853" s="9"/>
      <c r="AB853" s="9"/>
    </row>
    <row r="854" spans="1:28">
      <c r="A854" s="9"/>
      <c r="B854" s="9"/>
      <c r="C854" s="9"/>
      <c r="D854" s="11"/>
      <c r="E854" s="16"/>
      <c r="F854" s="13"/>
      <c r="G854" s="13"/>
      <c r="H854" s="9"/>
      <c r="I854" s="9"/>
      <c r="J854" s="9"/>
      <c r="K854" s="13"/>
      <c r="L854" s="9"/>
      <c r="M854" s="9"/>
      <c r="N854" s="9"/>
      <c r="O854" s="9"/>
      <c r="P854" s="9"/>
      <c r="Q854" s="13"/>
      <c r="R854" s="13"/>
      <c r="S854" s="9"/>
      <c r="T854" s="9"/>
      <c r="U854" s="9"/>
      <c r="V854" s="9"/>
      <c r="W854" s="9"/>
      <c r="X854" s="9"/>
      <c r="Y854" s="9"/>
      <c r="Z854" s="9"/>
      <c r="AA854" s="9"/>
      <c r="AB854" s="9"/>
    </row>
    <row r="855" spans="1:28">
      <c r="A855" s="9"/>
      <c r="B855" s="9"/>
      <c r="C855" s="9"/>
      <c r="D855" s="11"/>
      <c r="E855" s="16"/>
      <c r="F855" s="13"/>
      <c r="G855" s="13"/>
      <c r="H855" s="9"/>
      <c r="I855" s="9"/>
      <c r="J855" s="9"/>
      <c r="K855" s="13"/>
      <c r="L855" s="9"/>
      <c r="M855" s="9"/>
      <c r="N855" s="9"/>
      <c r="O855" s="9"/>
      <c r="P855" s="9"/>
      <c r="Q855" s="13"/>
      <c r="R855" s="13"/>
      <c r="S855" s="9"/>
      <c r="T855" s="9"/>
      <c r="U855" s="9"/>
      <c r="V855" s="9"/>
      <c r="W855" s="9"/>
      <c r="X855" s="9"/>
      <c r="Y855" s="9"/>
      <c r="Z855" s="9"/>
      <c r="AA855" s="9"/>
      <c r="AB855" s="9"/>
    </row>
    <row r="856" spans="1:28">
      <c r="A856" s="9"/>
      <c r="B856" s="9"/>
      <c r="C856" s="9"/>
      <c r="D856" s="11"/>
      <c r="E856" s="16"/>
      <c r="F856" s="13"/>
      <c r="G856" s="13"/>
      <c r="H856" s="9"/>
      <c r="I856" s="9"/>
      <c r="J856" s="9"/>
      <c r="K856" s="13"/>
      <c r="L856" s="9"/>
      <c r="M856" s="9"/>
      <c r="N856" s="9"/>
      <c r="O856" s="9"/>
      <c r="P856" s="9"/>
      <c r="Q856" s="13"/>
      <c r="R856" s="13"/>
      <c r="S856" s="9"/>
      <c r="T856" s="9"/>
      <c r="U856" s="9"/>
      <c r="V856" s="9"/>
      <c r="W856" s="9"/>
      <c r="X856" s="9"/>
      <c r="Y856" s="9"/>
      <c r="Z856" s="9"/>
      <c r="AA856" s="9"/>
      <c r="AB856" s="9"/>
    </row>
    <row r="857" spans="1:28">
      <c r="A857" s="9"/>
      <c r="B857" s="9"/>
      <c r="C857" s="9"/>
      <c r="D857" s="11"/>
      <c r="E857" s="16"/>
      <c r="F857" s="13"/>
      <c r="G857" s="13"/>
      <c r="H857" s="9"/>
      <c r="I857" s="9"/>
      <c r="J857" s="9"/>
      <c r="K857" s="13"/>
      <c r="L857" s="9"/>
      <c r="M857" s="9"/>
      <c r="N857" s="9"/>
      <c r="O857" s="9"/>
      <c r="P857" s="9"/>
      <c r="Q857" s="13"/>
      <c r="R857" s="13"/>
      <c r="S857" s="9"/>
      <c r="T857" s="9"/>
      <c r="U857" s="9"/>
      <c r="V857" s="9"/>
      <c r="W857" s="9"/>
      <c r="X857" s="9"/>
      <c r="Y857" s="9"/>
      <c r="Z857" s="9"/>
      <c r="AA857" s="9"/>
      <c r="AB857" s="9"/>
    </row>
    <row r="858" spans="1:28">
      <c r="A858" s="9"/>
      <c r="B858" s="9"/>
      <c r="C858" s="9"/>
      <c r="D858" s="11"/>
      <c r="E858" s="16"/>
      <c r="F858" s="13"/>
      <c r="G858" s="13"/>
      <c r="H858" s="9"/>
      <c r="I858" s="9"/>
      <c r="J858" s="9"/>
      <c r="K858" s="13"/>
      <c r="L858" s="9"/>
      <c r="M858" s="9"/>
      <c r="N858" s="9"/>
      <c r="O858" s="9"/>
      <c r="P858" s="9"/>
      <c r="Q858" s="13"/>
      <c r="R858" s="13"/>
      <c r="S858" s="9"/>
      <c r="T858" s="9"/>
      <c r="U858" s="9"/>
      <c r="V858" s="9"/>
      <c r="W858" s="9"/>
      <c r="X858" s="9"/>
      <c r="Y858" s="9"/>
      <c r="Z858" s="9"/>
      <c r="AA858" s="9"/>
      <c r="AB858" s="9"/>
    </row>
    <row r="859" spans="1:28">
      <c r="A859" s="9"/>
      <c r="B859" s="9"/>
      <c r="C859" s="9"/>
      <c r="D859" s="11"/>
      <c r="E859" s="16"/>
      <c r="F859" s="13"/>
      <c r="G859" s="13"/>
      <c r="H859" s="9"/>
      <c r="I859" s="9"/>
      <c r="J859" s="9"/>
      <c r="K859" s="13"/>
      <c r="L859" s="9"/>
      <c r="M859" s="9"/>
      <c r="N859" s="9"/>
      <c r="O859" s="9"/>
      <c r="P859" s="9"/>
      <c r="Q859" s="13"/>
      <c r="R859" s="13"/>
      <c r="S859" s="9"/>
      <c r="T859" s="9"/>
      <c r="U859" s="9"/>
      <c r="V859" s="9"/>
      <c r="W859" s="9"/>
      <c r="X859" s="9"/>
      <c r="Y859" s="9"/>
      <c r="Z859" s="9"/>
      <c r="AA859" s="9"/>
      <c r="AB859" s="9"/>
    </row>
    <row r="860" spans="1:28">
      <c r="A860" s="9"/>
      <c r="B860" s="9"/>
      <c r="C860" s="9"/>
      <c r="D860" s="11"/>
      <c r="E860" s="16"/>
      <c r="F860" s="13"/>
      <c r="G860" s="13"/>
      <c r="H860" s="9"/>
      <c r="I860" s="9"/>
      <c r="J860" s="9"/>
      <c r="K860" s="13"/>
      <c r="L860" s="9"/>
      <c r="M860" s="9"/>
      <c r="N860" s="9"/>
      <c r="O860" s="9"/>
      <c r="P860" s="9"/>
      <c r="Q860" s="13"/>
      <c r="R860" s="13"/>
      <c r="S860" s="9"/>
      <c r="T860" s="9"/>
      <c r="U860" s="9"/>
      <c r="V860" s="9"/>
      <c r="W860" s="9"/>
      <c r="X860" s="9"/>
      <c r="Y860" s="9"/>
      <c r="Z860" s="9"/>
      <c r="AA860" s="9"/>
      <c r="AB860" s="9"/>
    </row>
    <row r="861" spans="1:28">
      <c r="A861" s="9"/>
      <c r="B861" s="9"/>
      <c r="C861" s="9"/>
      <c r="D861" s="11"/>
      <c r="E861" s="16"/>
      <c r="F861" s="13"/>
      <c r="G861" s="13"/>
      <c r="H861" s="9"/>
      <c r="I861" s="9"/>
      <c r="J861" s="9"/>
      <c r="K861" s="13"/>
      <c r="L861" s="9"/>
      <c r="M861" s="9"/>
      <c r="N861" s="9"/>
      <c r="O861" s="9"/>
      <c r="P861" s="9"/>
      <c r="Q861" s="13"/>
      <c r="R861" s="13"/>
      <c r="S861" s="9"/>
      <c r="T861" s="9"/>
      <c r="U861" s="9"/>
      <c r="V861" s="9"/>
      <c r="W861" s="9"/>
      <c r="X861" s="9"/>
      <c r="Y861" s="9"/>
      <c r="Z861" s="9"/>
      <c r="AA861" s="9"/>
      <c r="AB861" s="9"/>
    </row>
    <row r="862" spans="1:28">
      <c r="A862" s="9"/>
      <c r="B862" s="9"/>
      <c r="C862" s="9"/>
      <c r="D862" s="11"/>
      <c r="E862" s="16"/>
      <c r="F862" s="13"/>
      <c r="G862" s="13"/>
      <c r="H862" s="9"/>
      <c r="I862" s="9"/>
      <c r="J862" s="9"/>
      <c r="K862" s="13"/>
      <c r="L862" s="9"/>
      <c r="M862" s="9"/>
      <c r="N862" s="9"/>
      <c r="O862" s="9"/>
      <c r="P862" s="9"/>
      <c r="Q862" s="13"/>
      <c r="R862" s="13"/>
      <c r="S862" s="9"/>
      <c r="T862" s="9"/>
      <c r="U862" s="9"/>
      <c r="V862" s="9"/>
      <c r="W862" s="9"/>
      <c r="X862" s="9"/>
      <c r="Y862" s="9"/>
      <c r="Z862" s="9"/>
      <c r="AA862" s="9"/>
      <c r="AB862" s="9"/>
    </row>
    <row r="863" spans="1:28">
      <c r="A863" s="9"/>
      <c r="B863" s="9"/>
      <c r="C863" s="9"/>
      <c r="D863" s="11"/>
      <c r="E863" s="16"/>
      <c r="F863" s="13"/>
      <c r="G863" s="13"/>
      <c r="H863" s="9"/>
      <c r="I863" s="9"/>
      <c r="J863" s="9"/>
      <c r="K863" s="13"/>
      <c r="L863" s="9"/>
      <c r="M863" s="9"/>
      <c r="N863" s="9"/>
      <c r="O863" s="9"/>
      <c r="P863" s="9"/>
      <c r="Q863" s="13"/>
      <c r="R863" s="13"/>
      <c r="S863" s="9"/>
      <c r="T863" s="9"/>
      <c r="U863" s="9"/>
      <c r="V863" s="9"/>
      <c r="W863" s="9"/>
      <c r="X863" s="9"/>
      <c r="Y863" s="9"/>
      <c r="Z863" s="9"/>
      <c r="AA863" s="9"/>
      <c r="AB863" s="9"/>
    </row>
    <row r="864" spans="1:28">
      <c r="A864" s="9"/>
      <c r="B864" s="9"/>
      <c r="C864" s="9"/>
      <c r="D864" s="11"/>
      <c r="E864" s="16"/>
      <c r="F864" s="13"/>
      <c r="G864" s="13"/>
      <c r="H864" s="9"/>
      <c r="I864" s="9"/>
      <c r="J864" s="9"/>
      <c r="K864" s="13"/>
      <c r="L864" s="9"/>
      <c r="M864" s="9"/>
      <c r="N864" s="9"/>
      <c r="O864" s="9"/>
      <c r="P864" s="9"/>
      <c r="Q864" s="13"/>
      <c r="R864" s="13"/>
      <c r="S864" s="9"/>
      <c r="T864" s="9"/>
      <c r="U864" s="9"/>
      <c r="V864" s="9"/>
      <c r="W864" s="9"/>
      <c r="X864" s="9"/>
      <c r="Y864" s="9"/>
      <c r="Z864" s="9"/>
      <c r="AA864" s="9"/>
      <c r="AB864" s="9"/>
    </row>
    <row r="865" spans="1:28">
      <c r="A865" s="9"/>
      <c r="B865" s="9"/>
      <c r="C865" s="9"/>
      <c r="D865" s="11"/>
      <c r="E865" s="16"/>
      <c r="F865" s="13"/>
      <c r="G865" s="13"/>
      <c r="H865" s="9"/>
      <c r="I865" s="9"/>
      <c r="J865" s="9"/>
      <c r="K865" s="13"/>
      <c r="L865" s="9"/>
      <c r="M865" s="9"/>
      <c r="N865" s="9"/>
      <c r="O865" s="9"/>
      <c r="P865" s="9"/>
      <c r="Q865" s="13"/>
      <c r="R865" s="13"/>
      <c r="S865" s="9"/>
      <c r="T865" s="9"/>
      <c r="U865" s="9"/>
      <c r="V865" s="9"/>
      <c r="W865" s="9"/>
      <c r="X865" s="9"/>
      <c r="Y865" s="9"/>
      <c r="Z865" s="9"/>
      <c r="AA865" s="9"/>
      <c r="AB865" s="9"/>
    </row>
    <row r="866" spans="1:28">
      <c r="A866" s="9"/>
      <c r="B866" s="9"/>
      <c r="C866" s="9"/>
      <c r="D866" s="11"/>
      <c r="E866" s="16"/>
      <c r="F866" s="13"/>
      <c r="G866" s="13"/>
      <c r="H866" s="9"/>
      <c r="I866" s="9"/>
      <c r="J866" s="9"/>
      <c r="K866" s="13"/>
      <c r="L866" s="9"/>
      <c r="M866" s="9"/>
      <c r="N866" s="9"/>
      <c r="O866" s="9"/>
      <c r="P866" s="9"/>
      <c r="Q866" s="13"/>
      <c r="R866" s="13"/>
      <c r="S866" s="9"/>
      <c r="T866" s="9"/>
      <c r="U866" s="9"/>
      <c r="V866" s="9"/>
      <c r="W866" s="9"/>
      <c r="X866" s="9"/>
      <c r="Y866" s="9"/>
      <c r="Z866" s="9"/>
      <c r="AA866" s="9"/>
      <c r="AB866" s="9"/>
    </row>
    <row r="867" spans="1:28">
      <c r="A867" s="9"/>
      <c r="B867" s="9"/>
      <c r="C867" s="9"/>
      <c r="D867" s="11"/>
      <c r="E867" s="16"/>
      <c r="F867" s="13"/>
      <c r="G867" s="13"/>
      <c r="H867" s="9"/>
      <c r="I867" s="9"/>
      <c r="J867" s="9"/>
      <c r="K867" s="13"/>
      <c r="L867" s="9"/>
      <c r="M867" s="9"/>
      <c r="N867" s="9"/>
      <c r="O867" s="9"/>
      <c r="P867" s="9"/>
      <c r="Q867" s="13"/>
      <c r="R867" s="13"/>
      <c r="S867" s="9"/>
      <c r="T867" s="9"/>
      <c r="U867" s="9"/>
      <c r="V867" s="9"/>
      <c r="W867" s="9"/>
      <c r="X867" s="9"/>
      <c r="Y867" s="9"/>
      <c r="Z867" s="9"/>
      <c r="AA867" s="9"/>
      <c r="AB867" s="9"/>
    </row>
    <row r="868" spans="1:28">
      <c r="A868" s="9"/>
      <c r="B868" s="9"/>
      <c r="C868" s="9"/>
      <c r="D868" s="11"/>
      <c r="E868" s="16"/>
      <c r="F868" s="13"/>
      <c r="G868" s="13"/>
      <c r="H868" s="9"/>
      <c r="I868" s="9"/>
      <c r="J868" s="9"/>
      <c r="K868" s="13"/>
      <c r="L868" s="9"/>
      <c r="M868" s="9"/>
      <c r="N868" s="9"/>
      <c r="O868" s="9"/>
      <c r="P868" s="9"/>
      <c r="Q868" s="13"/>
      <c r="R868" s="13"/>
      <c r="S868" s="9"/>
      <c r="T868" s="9"/>
      <c r="U868" s="9"/>
      <c r="V868" s="9"/>
      <c r="W868" s="9"/>
      <c r="X868" s="9"/>
      <c r="Y868" s="9"/>
      <c r="Z868" s="9"/>
      <c r="AA868" s="9"/>
      <c r="AB868" s="9"/>
    </row>
    <row r="869" spans="1:28">
      <c r="A869" s="9"/>
      <c r="B869" s="9"/>
      <c r="C869" s="9"/>
      <c r="D869" s="11"/>
      <c r="E869" s="16"/>
      <c r="F869" s="13"/>
      <c r="G869" s="13"/>
      <c r="H869" s="9"/>
      <c r="I869" s="9"/>
      <c r="J869" s="9"/>
      <c r="K869" s="13"/>
      <c r="L869" s="9"/>
      <c r="M869" s="9"/>
      <c r="N869" s="9"/>
      <c r="O869" s="9"/>
      <c r="P869" s="9"/>
      <c r="Q869" s="13"/>
      <c r="R869" s="13"/>
      <c r="S869" s="9"/>
      <c r="T869" s="9"/>
      <c r="U869" s="9"/>
      <c r="V869" s="9"/>
      <c r="W869" s="9"/>
      <c r="X869" s="9"/>
      <c r="Y869" s="9"/>
      <c r="Z869" s="9"/>
      <c r="AA869" s="9"/>
      <c r="AB869" s="9"/>
    </row>
    <row r="870" spans="1:28">
      <c r="A870" s="9"/>
      <c r="B870" s="9"/>
      <c r="C870" s="9"/>
      <c r="D870" s="11"/>
      <c r="E870" s="16"/>
      <c r="F870" s="13"/>
      <c r="G870" s="13"/>
      <c r="H870" s="9"/>
      <c r="I870" s="9"/>
      <c r="J870" s="9"/>
      <c r="K870" s="13"/>
      <c r="L870" s="9"/>
      <c r="M870" s="9"/>
      <c r="N870" s="9"/>
      <c r="O870" s="9"/>
      <c r="P870" s="9"/>
      <c r="Q870" s="13"/>
      <c r="R870" s="13"/>
      <c r="S870" s="9"/>
      <c r="T870" s="9"/>
      <c r="U870" s="9"/>
      <c r="V870" s="9"/>
      <c r="W870" s="9"/>
      <c r="X870" s="9"/>
      <c r="Y870" s="9"/>
      <c r="Z870" s="9"/>
      <c r="AA870" s="9"/>
      <c r="AB870" s="9"/>
    </row>
    <row r="871" spans="1:28">
      <c r="A871" s="9"/>
      <c r="B871" s="9"/>
      <c r="C871" s="9"/>
      <c r="D871" s="11"/>
      <c r="E871" s="16"/>
      <c r="F871" s="13"/>
      <c r="G871" s="13"/>
      <c r="H871" s="9"/>
      <c r="I871" s="9"/>
      <c r="J871" s="9"/>
      <c r="K871" s="13"/>
      <c r="L871" s="9"/>
      <c r="M871" s="9"/>
      <c r="N871" s="9"/>
      <c r="O871" s="9"/>
      <c r="P871" s="9"/>
      <c r="Q871" s="13"/>
      <c r="R871" s="13"/>
      <c r="S871" s="9"/>
      <c r="T871" s="9"/>
      <c r="U871" s="9"/>
      <c r="V871" s="9"/>
      <c r="W871" s="9"/>
      <c r="X871" s="9"/>
      <c r="Y871" s="9"/>
      <c r="Z871" s="9"/>
      <c r="AA871" s="9"/>
      <c r="AB871" s="9"/>
    </row>
    <row r="872" spans="1:28">
      <c r="A872" s="9"/>
      <c r="B872" s="9"/>
      <c r="C872" s="9"/>
      <c r="D872" s="11"/>
      <c r="E872" s="16"/>
      <c r="F872" s="13"/>
      <c r="G872" s="13"/>
      <c r="H872" s="9"/>
      <c r="I872" s="9"/>
      <c r="J872" s="9"/>
      <c r="K872" s="13"/>
      <c r="L872" s="9"/>
      <c r="M872" s="9"/>
      <c r="N872" s="9"/>
      <c r="O872" s="9"/>
      <c r="P872" s="9"/>
      <c r="Q872" s="13"/>
      <c r="R872" s="13"/>
      <c r="S872" s="9"/>
      <c r="T872" s="9"/>
      <c r="U872" s="9"/>
      <c r="V872" s="9"/>
      <c r="W872" s="9"/>
      <c r="X872" s="9"/>
      <c r="Y872" s="9"/>
      <c r="Z872" s="9"/>
      <c r="AA872" s="9"/>
      <c r="AB872" s="9"/>
    </row>
    <row r="873" spans="1:28">
      <c r="A873" s="9"/>
      <c r="B873" s="9"/>
      <c r="C873" s="9"/>
      <c r="D873" s="11"/>
      <c r="E873" s="16"/>
      <c r="F873" s="13"/>
      <c r="G873" s="13"/>
      <c r="H873" s="9"/>
      <c r="I873" s="9"/>
      <c r="J873" s="9"/>
      <c r="K873" s="13"/>
      <c r="L873" s="9"/>
      <c r="M873" s="9"/>
      <c r="N873" s="9"/>
      <c r="O873" s="9"/>
      <c r="P873" s="9"/>
      <c r="Q873" s="13"/>
      <c r="R873" s="13"/>
      <c r="S873" s="9"/>
      <c r="T873" s="9"/>
      <c r="U873" s="9"/>
      <c r="V873" s="9"/>
      <c r="W873" s="9"/>
      <c r="X873" s="9"/>
      <c r="Y873" s="9"/>
      <c r="Z873" s="9"/>
      <c r="AA873" s="9"/>
      <c r="AB873" s="9"/>
    </row>
    <row r="874" spans="1:28">
      <c r="A874" s="9"/>
      <c r="B874" s="9"/>
      <c r="C874" s="9"/>
      <c r="D874" s="11"/>
      <c r="E874" s="16"/>
      <c r="F874" s="13"/>
      <c r="G874" s="13"/>
      <c r="H874" s="9"/>
      <c r="I874" s="9"/>
      <c r="J874" s="9"/>
      <c r="K874" s="13"/>
      <c r="L874" s="9"/>
      <c r="M874" s="9"/>
      <c r="N874" s="9"/>
      <c r="O874" s="9"/>
      <c r="P874" s="9"/>
      <c r="Q874" s="13"/>
      <c r="R874" s="13"/>
      <c r="S874" s="9"/>
      <c r="T874" s="9"/>
      <c r="U874" s="9"/>
      <c r="V874" s="9"/>
      <c r="W874" s="9"/>
      <c r="X874" s="9"/>
      <c r="Y874" s="9"/>
      <c r="Z874" s="9"/>
      <c r="AA874" s="9"/>
      <c r="AB874" s="9"/>
    </row>
    <row r="875" spans="1:28">
      <c r="A875" s="9"/>
      <c r="B875" s="9"/>
      <c r="C875" s="9"/>
      <c r="D875" s="11"/>
      <c r="E875" s="16"/>
      <c r="F875" s="13"/>
      <c r="G875" s="13"/>
      <c r="H875" s="9"/>
      <c r="I875" s="9"/>
      <c r="J875" s="9"/>
      <c r="K875" s="13"/>
      <c r="L875" s="9"/>
      <c r="M875" s="9"/>
      <c r="N875" s="9"/>
      <c r="O875" s="9"/>
      <c r="P875" s="9"/>
      <c r="Q875" s="13"/>
      <c r="R875" s="13"/>
      <c r="S875" s="9"/>
      <c r="T875" s="9"/>
      <c r="U875" s="9"/>
      <c r="V875" s="9"/>
      <c r="W875" s="9"/>
      <c r="X875" s="9"/>
      <c r="Y875" s="9"/>
      <c r="Z875" s="9"/>
      <c r="AA875" s="9"/>
      <c r="AB875" s="9"/>
    </row>
    <row r="876" spans="1:28">
      <c r="A876" s="9"/>
      <c r="B876" s="9"/>
      <c r="C876" s="9"/>
      <c r="D876" s="11"/>
      <c r="E876" s="16"/>
      <c r="F876" s="13"/>
      <c r="G876" s="13"/>
      <c r="H876" s="9"/>
      <c r="I876" s="9"/>
      <c r="J876" s="9"/>
      <c r="K876" s="13"/>
      <c r="L876" s="9"/>
      <c r="M876" s="9"/>
      <c r="N876" s="9"/>
      <c r="O876" s="9"/>
      <c r="P876" s="9"/>
      <c r="Q876" s="13"/>
      <c r="R876" s="13"/>
      <c r="S876" s="9"/>
      <c r="T876" s="9"/>
      <c r="U876" s="9"/>
      <c r="V876" s="9"/>
      <c r="W876" s="9"/>
      <c r="X876" s="9"/>
      <c r="Y876" s="9"/>
      <c r="Z876" s="9"/>
      <c r="AA876" s="9"/>
      <c r="AB876" s="9"/>
    </row>
    <row r="877" spans="1:28">
      <c r="A877" s="9"/>
      <c r="B877" s="9"/>
      <c r="C877" s="9"/>
      <c r="D877" s="11"/>
      <c r="E877" s="16"/>
      <c r="F877" s="13"/>
      <c r="G877" s="13"/>
      <c r="H877" s="9"/>
      <c r="I877" s="9"/>
      <c r="J877" s="9"/>
      <c r="K877" s="13"/>
      <c r="L877" s="9"/>
      <c r="M877" s="9"/>
      <c r="N877" s="9"/>
      <c r="O877" s="9"/>
      <c r="P877" s="9"/>
      <c r="Q877" s="13"/>
      <c r="R877" s="13"/>
      <c r="S877" s="9"/>
      <c r="T877" s="9"/>
      <c r="U877" s="9"/>
      <c r="V877" s="9"/>
      <c r="W877" s="9"/>
      <c r="X877" s="9"/>
      <c r="Y877" s="9"/>
      <c r="Z877" s="9"/>
      <c r="AA877" s="9"/>
      <c r="AB877" s="9"/>
    </row>
    <row r="878" spans="1:28">
      <c r="A878" s="9"/>
      <c r="B878" s="9"/>
      <c r="C878" s="9"/>
      <c r="D878" s="11"/>
      <c r="E878" s="16"/>
      <c r="F878" s="13"/>
      <c r="G878" s="13"/>
      <c r="H878" s="9"/>
      <c r="I878" s="9"/>
      <c r="J878" s="9"/>
      <c r="K878" s="13"/>
      <c r="L878" s="9"/>
      <c r="M878" s="9"/>
      <c r="N878" s="9"/>
      <c r="O878" s="9"/>
      <c r="P878" s="9"/>
      <c r="Q878" s="13"/>
      <c r="R878" s="13"/>
      <c r="S878" s="9"/>
      <c r="T878" s="9"/>
      <c r="U878" s="9"/>
      <c r="V878" s="9"/>
      <c r="W878" s="9"/>
      <c r="X878" s="9"/>
      <c r="Y878" s="9"/>
      <c r="Z878" s="9"/>
      <c r="AA878" s="9"/>
      <c r="AB878" s="9"/>
    </row>
    <row r="879" spans="1:28">
      <c r="A879" s="9"/>
      <c r="B879" s="9"/>
      <c r="C879" s="9"/>
      <c r="D879" s="11"/>
      <c r="E879" s="16"/>
      <c r="F879" s="13"/>
      <c r="G879" s="13"/>
      <c r="H879" s="9"/>
      <c r="I879" s="9"/>
      <c r="J879" s="9"/>
      <c r="K879" s="13"/>
      <c r="L879" s="9"/>
      <c r="M879" s="9"/>
      <c r="N879" s="9"/>
      <c r="O879" s="9"/>
      <c r="P879" s="9"/>
      <c r="Q879" s="13"/>
      <c r="R879" s="13"/>
      <c r="S879" s="9"/>
      <c r="T879" s="9"/>
      <c r="U879" s="9"/>
      <c r="V879" s="9"/>
      <c r="W879" s="9"/>
      <c r="X879" s="9"/>
      <c r="Y879" s="9"/>
      <c r="Z879" s="9"/>
      <c r="AA879" s="9"/>
      <c r="AB879" s="9"/>
    </row>
    <row r="880" spans="1:28">
      <c r="A880" s="9"/>
      <c r="B880" s="9"/>
      <c r="C880" s="9"/>
      <c r="D880" s="11"/>
      <c r="E880" s="16"/>
      <c r="F880" s="13"/>
      <c r="G880" s="13"/>
      <c r="H880" s="9"/>
      <c r="I880" s="9"/>
      <c r="J880" s="9"/>
      <c r="K880" s="13"/>
      <c r="L880" s="9"/>
      <c r="M880" s="9"/>
      <c r="N880" s="9"/>
      <c r="O880" s="9"/>
      <c r="P880" s="9"/>
      <c r="Q880" s="13"/>
      <c r="R880" s="13"/>
      <c r="S880" s="9"/>
      <c r="T880" s="9"/>
      <c r="U880" s="9"/>
      <c r="V880" s="9"/>
      <c r="W880" s="9"/>
      <c r="X880" s="9"/>
      <c r="Y880" s="9"/>
      <c r="Z880" s="9"/>
      <c r="AA880" s="9"/>
      <c r="AB880" s="9"/>
    </row>
    <row r="881" spans="1:28">
      <c r="A881" s="9"/>
      <c r="B881" s="9"/>
      <c r="C881" s="9"/>
      <c r="D881" s="11"/>
      <c r="E881" s="16"/>
      <c r="F881" s="13"/>
      <c r="G881" s="13"/>
      <c r="H881" s="9"/>
      <c r="I881" s="9"/>
      <c r="J881" s="9"/>
      <c r="K881" s="13"/>
      <c r="L881" s="9"/>
      <c r="M881" s="9"/>
      <c r="N881" s="9"/>
      <c r="O881" s="9"/>
      <c r="P881" s="9"/>
      <c r="Q881" s="13"/>
      <c r="R881" s="13"/>
      <c r="S881" s="9"/>
      <c r="T881" s="9"/>
      <c r="U881" s="9"/>
      <c r="V881" s="9"/>
      <c r="W881" s="9"/>
      <c r="X881" s="9"/>
      <c r="Y881" s="9"/>
      <c r="Z881" s="9"/>
      <c r="AA881" s="9"/>
      <c r="AB881" s="9"/>
    </row>
    <row r="882" spans="1:28">
      <c r="A882" s="9"/>
      <c r="B882" s="9"/>
      <c r="C882" s="9"/>
      <c r="D882" s="11"/>
      <c r="E882" s="16"/>
      <c r="F882" s="13"/>
      <c r="G882" s="13"/>
      <c r="H882" s="9"/>
      <c r="I882" s="9"/>
      <c r="J882" s="9"/>
      <c r="K882" s="13"/>
      <c r="L882" s="9"/>
      <c r="M882" s="9"/>
      <c r="N882" s="9"/>
      <c r="O882" s="9"/>
      <c r="P882" s="9"/>
      <c r="Q882" s="13"/>
      <c r="R882" s="13"/>
      <c r="S882" s="9"/>
      <c r="T882" s="9"/>
      <c r="U882" s="9"/>
      <c r="V882" s="9"/>
      <c r="W882" s="9"/>
      <c r="X882" s="9"/>
      <c r="Y882" s="9"/>
      <c r="Z882" s="9"/>
      <c r="AA882" s="9"/>
      <c r="AB882" s="9"/>
    </row>
    <row r="883" spans="1:28">
      <c r="A883" s="9"/>
      <c r="B883" s="9"/>
      <c r="C883" s="9"/>
      <c r="D883" s="11"/>
      <c r="E883" s="16"/>
      <c r="F883" s="13"/>
      <c r="G883" s="13"/>
      <c r="H883" s="9"/>
      <c r="I883" s="9"/>
      <c r="J883" s="9"/>
      <c r="K883" s="13"/>
      <c r="L883" s="9"/>
      <c r="M883" s="9"/>
      <c r="N883" s="9"/>
      <c r="O883" s="9"/>
      <c r="P883" s="9"/>
      <c r="Q883" s="13"/>
      <c r="R883" s="13"/>
      <c r="S883" s="9"/>
      <c r="T883" s="9"/>
      <c r="U883" s="9"/>
      <c r="V883" s="9"/>
      <c r="W883" s="9"/>
      <c r="X883" s="9"/>
      <c r="Y883" s="9"/>
      <c r="Z883" s="9"/>
      <c r="AA883" s="9"/>
      <c r="AB883" s="9"/>
    </row>
    <row r="884" spans="1:28">
      <c r="A884" s="9"/>
      <c r="B884" s="9"/>
      <c r="C884" s="9"/>
      <c r="D884" s="11"/>
      <c r="E884" s="16"/>
      <c r="F884" s="13"/>
      <c r="G884" s="13"/>
      <c r="H884" s="9"/>
      <c r="I884" s="9"/>
      <c r="J884" s="9"/>
      <c r="K884" s="13"/>
      <c r="L884" s="9"/>
      <c r="M884" s="9"/>
      <c r="N884" s="9"/>
      <c r="O884" s="9"/>
      <c r="P884" s="9"/>
      <c r="Q884" s="13"/>
      <c r="R884" s="13"/>
      <c r="S884" s="9"/>
      <c r="T884" s="9"/>
      <c r="U884" s="9"/>
      <c r="V884" s="9"/>
      <c r="W884" s="9"/>
      <c r="X884" s="9"/>
      <c r="Y884" s="9"/>
      <c r="Z884" s="9"/>
      <c r="AA884" s="9"/>
      <c r="AB884" s="9"/>
    </row>
    <row r="885" spans="1:28">
      <c r="A885" s="9"/>
      <c r="B885" s="9"/>
      <c r="C885" s="9"/>
      <c r="D885" s="11"/>
      <c r="E885" s="16"/>
      <c r="F885" s="13"/>
      <c r="G885" s="13"/>
      <c r="H885" s="9"/>
      <c r="I885" s="9"/>
      <c r="J885" s="9"/>
      <c r="K885" s="13"/>
      <c r="L885" s="9"/>
      <c r="M885" s="9"/>
      <c r="N885" s="9"/>
      <c r="O885" s="9"/>
      <c r="P885" s="9"/>
      <c r="Q885" s="13"/>
      <c r="R885" s="13"/>
      <c r="S885" s="9"/>
      <c r="T885" s="9"/>
      <c r="U885" s="9"/>
      <c r="V885" s="9"/>
      <c r="W885" s="9"/>
      <c r="X885" s="9"/>
      <c r="Y885" s="9"/>
      <c r="Z885" s="9"/>
      <c r="AA885" s="9"/>
      <c r="AB885" s="9"/>
    </row>
    <row r="886" spans="1:28">
      <c r="A886" s="9"/>
      <c r="B886" s="9"/>
      <c r="C886" s="9"/>
      <c r="D886" s="11"/>
      <c r="E886" s="16"/>
      <c r="F886" s="13"/>
      <c r="G886" s="13"/>
      <c r="H886" s="9"/>
      <c r="I886" s="9"/>
      <c r="J886" s="9"/>
      <c r="K886" s="13"/>
      <c r="L886" s="9"/>
      <c r="M886" s="9"/>
      <c r="N886" s="9"/>
      <c r="O886" s="9"/>
      <c r="P886" s="9"/>
      <c r="Q886" s="13"/>
      <c r="R886" s="13"/>
      <c r="S886" s="9"/>
      <c r="T886" s="9"/>
      <c r="U886" s="9"/>
      <c r="V886" s="9"/>
      <c r="W886" s="9"/>
      <c r="X886" s="9"/>
      <c r="Y886" s="9"/>
      <c r="Z886" s="9"/>
      <c r="AA886" s="9"/>
      <c r="AB886" s="9"/>
    </row>
    <row r="887" spans="1:28">
      <c r="A887" s="9"/>
      <c r="B887" s="9"/>
      <c r="C887" s="9"/>
      <c r="D887" s="11"/>
      <c r="E887" s="16"/>
      <c r="F887" s="13"/>
      <c r="G887" s="13"/>
      <c r="H887" s="9"/>
      <c r="I887" s="9"/>
      <c r="J887" s="9"/>
      <c r="K887" s="13"/>
      <c r="L887" s="9"/>
      <c r="M887" s="9"/>
      <c r="N887" s="9"/>
      <c r="O887" s="9"/>
      <c r="P887" s="9"/>
      <c r="Q887" s="13"/>
      <c r="R887" s="13"/>
      <c r="S887" s="9"/>
      <c r="T887" s="9"/>
      <c r="U887" s="9"/>
      <c r="V887" s="9"/>
      <c r="W887" s="9"/>
      <c r="X887" s="9"/>
      <c r="Y887" s="9"/>
      <c r="Z887" s="9"/>
      <c r="AA887" s="9"/>
      <c r="AB887" s="9"/>
    </row>
    <row r="888" spans="1:28">
      <c r="A888" s="9"/>
      <c r="B888" s="9"/>
      <c r="C888" s="9"/>
      <c r="D888" s="11"/>
      <c r="E888" s="16"/>
      <c r="F888" s="13"/>
      <c r="G888" s="13"/>
      <c r="H888" s="9"/>
      <c r="I888" s="9"/>
      <c r="J888" s="9"/>
      <c r="K888" s="13"/>
      <c r="L888" s="9"/>
      <c r="M888" s="9"/>
      <c r="N888" s="9"/>
      <c r="O888" s="9"/>
      <c r="P888" s="9"/>
      <c r="Q888" s="13"/>
      <c r="R888" s="13"/>
      <c r="S888" s="9"/>
      <c r="T888" s="9"/>
      <c r="U888" s="9"/>
      <c r="V888" s="9"/>
      <c r="W888" s="9"/>
      <c r="X888" s="9"/>
      <c r="Y888" s="9"/>
      <c r="Z888" s="9"/>
      <c r="AA888" s="9"/>
      <c r="AB888" s="9"/>
    </row>
    <row r="889" spans="1:28">
      <c r="A889" s="9"/>
      <c r="B889" s="9"/>
      <c r="C889" s="9"/>
      <c r="D889" s="11"/>
      <c r="E889" s="16"/>
      <c r="F889" s="13"/>
      <c r="G889" s="13"/>
      <c r="H889" s="9"/>
      <c r="I889" s="9"/>
      <c r="J889" s="9"/>
      <c r="K889" s="13"/>
      <c r="L889" s="9"/>
      <c r="M889" s="9"/>
      <c r="N889" s="9"/>
      <c r="O889" s="9"/>
      <c r="P889" s="9"/>
      <c r="Q889" s="13"/>
      <c r="R889" s="13"/>
      <c r="S889" s="9"/>
      <c r="T889" s="9"/>
      <c r="U889" s="9"/>
      <c r="V889" s="9"/>
      <c r="W889" s="9"/>
      <c r="X889" s="9"/>
      <c r="Y889" s="9"/>
      <c r="Z889" s="9"/>
      <c r="AA889" s="9"/>
      <c r="AB889" s="9"/>
    </row>
    <row r="890" spans="1:28">
      <c r="A890" s="9"/>
      <c r="B890" s="9"/>
      <c r="C890" s="9"/>
      <c r="D890" s="11"/>
      <c r="E890" s="16"/>
      <c r="F890" s="13"/>
      <c r="G890" s="13"/>
      <c r="H890" s="9"/>
      <c r="I890" s="9"/>
      <c r="J890" s="9"/>
      <c r="K890" s="13"/>
      <c r="L890" s="9"/>
      <c r="M890" s="9"/>
      <c r="N890" s="9"/>
      <c r="O890" s="9"/>
      <c r="P890" s="9"/>
      <c r="Q890" s="13"/>
      <c r="R890" s="13"/>
      <c r="S890" s="9"/>
      <c r="T890" s="9"/>
      <c r="U890" s="9"/>
      <c r="V890" s="9"/>
      <c r="W890" s="9"/>
      <c r="X890" s="9"/>
      <c r="Y890" s="9"/>
      <c r="Z890" s="9"/>
      <c r="AA890" s="9"/>
      <c r="AB890" s="9"/>
    </row>
    <row r="891" spans="1:28">
      <c r="A891" s="9"/>
      <c r="B891" s="9"/>
      <c r="C891" s="9"/>
      <c r="D891" s="11"/>
      <c r="E891" s="16"/>
      <c r="F891" s="13"/>
      <c r="G891" s="13"/>
      <c r="H891" s="9"/>
      <c r="I891" s="9"/>
      <c r="J891" s="9"/>
      <c r="K891" s="13"/>
      <c r="L891" s="9"/>
      <c r="M891" s="9"/>
      <c r="N891" s="9"/>
      <c r="O891" s="9"/>
      <c r="P891" s="9"/>
      <c r="Q891" s="13"/>
      <c r="R891" s="13"/>
      <c r="S891" s="9"/>
      <c r="T891" s="9"/>
      <c r="U891" s="9"/>
      <c r="V891" s="9"/>
      <c r="W891" s="9"/>
      <c r="X891" s="9"/>
      <c r="Y891" s="9"/>
      <c r="Z891" s="9"/>
      <c r="AA891" s="9"/>
      <c r="AB891" s="9"/>
    </row>
    <row r="892" spans="1:28">
      <c r="A892" s="9"/>
      <c r="B892" s="9"/>
      <c r="C892" s="9"/>
      <c r="D892" s="11"/>
      <c r="E892" s="16"/>
      <c r="F892" s="13"/>
      <c r="G892" s="13"/>
      <c r="H892" s="9"/>
      <c r="I892" s="9"/>
      <c r="J892" s="9"/>
      <c r="K892" s="13"/>
      <c r="L892" s="9"/>
      <c r="M892" s="9"/>
      <c r="N892" s="9"/>
      <c r="O892" s="9"/>
      <c r="P892" s="9"/>
      <c r="Q892" s="13"/>
      <c r="R892" s="13"/>
      <c r="S892" s="9"/>
      <c r="T892" s="9"/>
      <c r="U892" s="9"/>
      <c r="V892" s="9"/>
      <c r="W892" s="9"/>
      <c r="X892" s="9"/>
      <c r="Y892" s="9"/>
      <c r="Z892" s="9"/>
      <c r="AA892" s="9"/>
      <c r="AB892" s="9"/>
    </row>
    <row r="893" spans="1:28">
      <c r="A893" s="9"/>
      <c r="B893" s="9"/>
      <c r="C893" s="9"/>
      <c r="D893" s="11"/>
      <c r="E893" s="16"/>
      <c r="F893" s="13"/>
      <c r="G893" s="13"/>
      <c r="H893" s="9"/>
      <c r="I893" s="9"/>
      <c r="J893" s="9"/>
      <c r="K893" s="13"/>
      <c r="L893" s="9"/>
      <c r="M893" s="9"/>
      <c r="N893" s="9"/>
      <c r="O893" s="9"/>
      <c r="P893" s="9"/>
      <c r="Q893" s="13"/>
      <c r="R893" s="13"/>
      <c r="S893" s="9"/>
      <c r="T893" s="9"/>
      <c r="U893" s="9"/>
      <c r="V893" s="9"/>
      <c r="W893" s="9"/>
      <c r="X893" s="9"/>
      <c r="Y893" s="9"/>
      <c r="Z893" s="9"/>
      <c r="AA893" s="9"/>
      <c r="AB893" s="9"/>
    </row>
    <row r="894" spans="1:28">
      <c r="A894" s="9"/>
      <c r="B894" s="9"/>
      <c r="C894" s="9"/>
      <c r="D894" s="11"/>
      <c r="E894" s="16"/>
      <c r="F894" s="13"/>
      <c r="G894" s="13"/>
      <c r="H894" s="9"/>
      <c r="I894" s="9"/>
      <c r="J894" s="9"/>
      <c r="K894" s="13"/>
      <c r="L894" s="9"/>
      <c r="M894" s="9"/>
      <c r="N894" s="9"/>
      <c r="O894" s="9"/>
      <c r="P894" s="9"/>
      <c r="Q894" s="13"/>
      <c r="R894" s="13"/>
      <c r="S894" s="9"/>
      <c r="T894" s="9"/>
      <c r="U894" s="9"/>
      <c r="V894" s="9"/>
      <c r="W894" s="9"/>
      <c r="X894" s="9"/>
      <c r="Y894" s="9"/>
      <c r="Z894" s="9"/>
      <c r="AA894" s="9"/>
      <c r="AB894" s="9"/>
    </row>
    <row r="895" spans="1:28">
      <c r="A895" s="9"/>
      <c r="B895" s="9"/>
      <c r="C895" s="9"/>
      <c r="D895" s="11"/>
      <c r="E895" s="16"/>
      <c r="F895" s="13"/>
      <c r="G895" s="13"/>
      <c r="H895" s="9"/>
      <c r="I895" s="9"/>
      <c r="J895" s="9"/>
      <c r="K895" s="13"/>
      <c r="L895" s="9"/>
      <c r="M895" s="9"/>
      <c r="N895" s="9"/>
      <c r="O895" s="9"/>
      <c r="P895" s="9"/>
      <c r="Q895" s="13"/>
      <c r="R895" s="13"/>
      <c r="S895" s="9"/>
      <c r="T895" s="9"/>
      <c r="U895" s="9"/>
      <c r="V895" s="9"/>
      <c r="W895" s="9"/>
      <c r="X895" s="9"/>
      <c r="Y895" s="9"/>
      <c r="Z895" s="9"/>
      <c r="AA895" s="9"/>
      <c r="AB895" s="9"/>
    </row>
    <row r="896" spans="1:28">
      <c r="A896" s="9"/>
      <c r="B896" s="9"/>
      <c r="C896" s="9"/>
      <c r="D896" s="11"/>
      <c r="E896" s="16"/>
      <c r="F896" s="13"/>
      <c r="G896" s="13"/>
      <c r="H896" s="9"/>
      <c r="I896" s="9"/>
      <c r="J896" s="9"/>
      <c r="K896" s="13"/>
      <c r="L896" s="9"/>
      <c r="M896" s="9"/>
      <c r="N896" s="9"/>
      <c r="O896" s="9"/>
      <c r="P896" s="9"/>
      <c r="Q896" s="13"/>
      <c r="R896" s="13"/>
      <c r="S896" s="9"/>
      <c r="T896" s="9"/>
      <c r="U896" s="9"/>
      <c r="V896" s="9"/>
      <c r="W896" s="9"/>
      <c r="X896" s="9"/>
      <c r="Y896" s="9"/>
      <c r="Z896" s="9"/>
      <c r="AA896" s="9"/>
      <c r="AB896" s="9"/>
    </row>
    <row r="897" spans="1:28">
      <c r="A897" s="9"/>
      <c r="B897" s="9"/>
      <c r="C897" s="9"/>
      <c r="D897" s="11"/>
      <c r="E897" s="16"/>
      <c r="F897" s="13"/>
      <c r="G897" s="13"/>
      <c r="H897" s="9"/>
      <c r="I897" s="9"/>
      <c r="J897" s="9"/>
      <c r="K897" s="13"/>
      <c r="L897" s="9"/>
      <c r="M897" s="9"/>
      <c r="N897" s="9"/>
      <c r="O897" s="9"/>
      <c r="P897" s="9"/>
      <c r="Q897" s="13"/>
      <c r="R897" s="13"/>
      <c r="S897" s="9"/>
      <c r="T897" s="9"/>
      <c r="U897" s="9"/>
      <c r="V897" s="9"/>
      <c r="W897" s="9"/>
      <c r="X897" s="9"/>
      <c r="Y897" s="9"/>
      <c r="Z897" s="9"/>
      <c r="AA897" s="9"/>
      <c r="AB897" s="9"/>
    </row>
    <row r="898" spans="1:28">
      <c r="A898" s="9"/>
      <c r="B898" s="9"/>
      <c r="C898" s="9"/>
      <c r="D898" s="11"/>
      <c r="E898" s="16"/>
      <c r="F898" s="13"/>
      <c r="G898" s="13"/>
      <c r="H898" s="9"/>
      <c r="I898" s="9"/>
      <c r="J898" s="9"/>
      <c r="K898" s="13"/>
      <c r="L898" s="9"/>
      <c r="M898" s="9"/>
      <c r="N898" s="9"/>
      <c r="O898" s="9"/>
      <c r="P898" s="9"/>
      <c r="Q898" s="13"/>
      <c r="R898" s="13"/>
      <c r="S898" s="9"/>
      <c r="T898" s="9"/>
      <c r="U898" s="9"/>
      <c r="V898" s="9"/>
      <c r="W898" s="9"/>
      <c r="X898" s="9"/>
      <c r="Y898" s="9"/>
      <c r="Z898" s="9"/>
      <c r="AA898" s="9"/>
      <c r="AB898" s="9"/>
    </row>
    <row r="899" spans="1:28">
      <c r="A899" s="9"/>
      <c r="B899" s="9"/>
      <c r="C899" s="9"/>
      <c r="D899" s="11"/>
      <c r="E899" s="16"/>
      <c r="F899" s="13"/>
      <c r="G899" s="13"/>
      <c r="H899" s="9"/>
      <c r="I899" s="9"/>
      <c r="J899" s="9"/>
      <c r="K899" s="13"/>
      <c r="L899" s="9"/>
      <c r="M899" s="9"/>
      <c r="N899" s="9"/>
      <c r="O899" s="9"/>
      <c r="P899" s="9"/>
      <c r="Q899" s="13"/>
      <c r="R899" s="13"/>
      <c r="S899" s="9"/>
      <c r="T899" s="9"/>
      <c r="U899" s="9"/>
      <c r="V899" s="9"/>
      <c r="W899" s="9"/>
      <c r="X899" s="9"/>
      <c r="Y899" s="9"/>
      <c r="Z899" s="9"/>
      <c r="AA899" s="9"/>
      <c r="AB899" s="9"/>
    </row>
    <row r="900" spans="1:28">
      <c r="A900" s="9"/>
      <c r="B900" s="9"/>
      <c r="C900" s="9"/>
      <c r="D900" s="11"/>
      <c r="E900" s="16"/>
      <c r="F900" s="13"/>
      <c r="G900" s="13"/>
      <c r="H900" s="9"/>
      <c r="I900" s="9"/>
      <c r="J900" s="9"/>
      <c r="K900" s="13"/>
      <c r="L900" s="9"/>
      <c r="M900" s="9"/>
      <c r="N900" s="9"/>
      <c r="O900" s="9"/>
      <c r="P900" s="9"/>
      <c r="Q900" s="13"/>
      <c r="R900" s="13"/>
      <c r="S900" s="9"/>
      <c r="T900" s="9"/>
      <c r="U900" s="9"/>
      <c r="V900" s="9"/>
      <c r="W900" s="9"/>
      <c r="X900" s="9"/>
      <c r="Y900" s="9"/>
      <c r="Z900" s="9"/>
      <c r="AA900" s="9"/>
      <c r="AB900" s="9"/>
    </row>
    <row r="901" spans="1:28">
      <c r="A901" s="9"/>
      <c r="B901" s="9"/>
      <c r="C901" s="9"/>
      <c r="D901" s="11"/>
      <c r="E901" s="16"/>
      <c r="F901" s="13"/>
      <c r="G901" s="13"/>
      <c r="H901" s="9"/>
      <c r="I901" s="9"/>
      <c r="J901" s="9"/>
      <c r="K901" s="13"/>
      <c r="L901" s="9"/>
      <c r="M901" s="9"/>
      <c r="N901" s="9"/>
      <c r="O901" s="9"/>
      <c r="P901" s="9"/>
      <c r="Q901" s="13"/>
      <c r="R901" s="13"/>
      <c r="S901" s="9"/>
      <c r="T901" s="9"/>
      <c r="U901" s="9"/>
      <c r="V901" s="9"/>
      <c r="W901" s="9"/>
      <c r="X901" s="9"/>
      <c r="Y901" s="9"/>
      <c r="Z901" s="9"/>
      <c r="AA901" s="9"/>
      <c r="AB901" s="9"/>
    </row>
    <row r="902" spans="1:28">
      <c r="A902" s="9"/>
      <c r="B902" s="9"/>
      <c r="C902" s="9"/>
      <c r="D902" s="11"/>
      <c r="E902" s="16"/>
      <c r="F902" s="13"/>
      <c r="G902" s="13"/>
      <c r="H902" s="9"/>
      <c r="I902" s="9"/>
      <c r="J902" s="9"/>
      <c r="K902" s="13"/>
      <c r="L902" s="9"/>
      <c r="M902" s="9"/>
      <c r="N902" s="9"/>
      <c r="O902" s="9"/>
      <c r="P902" s="9"/>
      <c r="Q902" s="13"/>
      <c r="R902" s="13"/>
      <c r="S902" s="9"/>
      <c r="T902" s="9"/>
      <c r="U902" s="9"/>
      <c r="V902" s="9"/>
      <c r="W902" s="9"/>
      <c r="X902" s="9"/>
      <c r="Y902" s="9"/>
      <c r="Z902" s="9"/>
      <c r="AA902" s="9"/>
      <c r="AB902" s="9"/>
    </row>
    <row r="903" spans="1:28">
      <c r="A903" s="9"/>
      <c r="B903" s="9"/>
      <c r="C903" s="9"/>
      <c r="D903" s="11"/>
      <c r="E903" s="16"/>
      <c r="F903" s="13"/>
      <c r="G903" s="13"/>
      <c r="H903" s="9"/>
      <c r="I903" s="9"/>
      <c r="J903" s="9"/>
      <c r="K903" s="13"/>
      <c r="L903" s="9"/>
      <c r="M903" s="9"/>
      <c r="N903" s="9"/>
      <c r="O903" s="9"/>
      <c r="P903" s="9"/>
      <c r="Q903" s="13"/>
      <c r="R903" s="13"/>
      <c r="S903" s="9"/>
      <c r="T903" s="9"/>
      <c r="U903" s="9"/>
      <c r="V903" s="9"/>
      <c r="W903" s="9"/>
      <c r="X903" s="9"/>
      <c r="Y903" s="9"/>
      <c r="Z903" s="9"/>
      <c r="AA903" s="9"/>
      <c r="AB903" s="9"/>
    </row>
    <row r="904" spans="1:28">
      <c r="A904" s="9"/>
      <c r="B904" s="9"/>
      <c r="C904" s="9"/>
      <c r="D904" s="11"/>
      <c r="E904" s="16"/>
      <c r="F904" s="13"/>
      <c r="G904" s="13"/>
      <c r="H904" s="9"/>
      <c r="I904" s="9"/>
      <c r="J904" s="9"/>
      <c r="K904" s="13"/>
      <c r="L904" s="9"/>
      <c r="M904" s="9"/>
      <c r="N904" s="9"/>
      <c r="O904" s="9"/>
      <c r="P904" s="9"/>
      <c r="Q904" s="13"/>
      <c r="R904" s="13"/>
      <c r="S904" s="9"/>
      <c r="T904" s="9"/>
      <c r="U904" s="9"/>
      <c r="V904" s="9"/>
      <c r="W904" s="9"/>
      <c r="X904" s="9"/>
      <c r="Y904" s="9"/>
      <c r="Z904" s="9"/>
      <c r="AA904" s="9"/>
      <c r="AB904" s="9"/>
    </row>
    <row r="905" spans="1:28">
      <c r="A905" s="9"/>
      <c r="B905" s="9"/>
      <c r="C905" s="9"/>
      <c r="D905" s="11"/>
      <c r="E905" s="16"/>
      <c r="F905" s="13"/>
      <c r="G905" s="13"/>
      <c r="H905" s="9"/>
      <c r="I905" s="9"/>
      <c r="J905" s="9"/>
      <c r="K905" s="13"/>
      <c r="L905" s="9"/>
      <c r="M905" s="9"/>
      <c r="N905" s="9"/>
      <c r="O905" s="9"/>
      <c r="P905" s="9"/>
      <c r="Q905" s="13"/>
      <c r="R905" s="13"/>
      <c r="S905" s="9"/>
      <c r="T905" s="9"/>
      <c r="U905" s="9"/>
      <c r="V905" s="9"/>
      <c r="W905" s="9"/>
      <c r="X905" s="9"/>
      <c r="Y905" s="9"/>
      <c r="Z905" s="9"/>
      <c r="AA905" s="9"/>
      <c r="AB905" s="9"/>
    </row>
    <row r="906" spans="1:28">
      <c r="A906" s="9"/>
      <c r="B906" s="9"/>
      <c r="C906" s="9"/>
      <c r="D906" s="11"/>
      <c r="E906" s="16"/>
      <c r="F906" s="13"/>
      <c r="G906" s="13"/>
      <c r="H906" s="9"/>
      <c r="I906" s="9"/>
      <c r="J906" s="9"/>
      <c r="K906" s="13"/>
      <c r="L906" s="9"/>
      <c r="M906" s="9"/>
      <c r="N906" s="9"/>
      <c r="O906" s="9"/>
      <c r="P906" s="9"/>
      <c r="Q906" s="13"/>
      <c r="R906" s="13"/>
      <c r="S906" s="9"/>
      <c r="T906" s="9"/>
      <c r="U906" s="9"/>
      <c r="V906" s="9"/>
      <c r="W906" s="9"/>
      <c r="X906" s="9"/>
      <c r="Y906" s="9"/>
      <c r="Z906" s="9"/>
      <c r="AA906" s="9"/>
      <c r="AB906" s="9"/>
    </row>
    <row r="907" spans="1:28">
      <c r="A907" s="9"/>
      <c r="B907" s="9"/>
      <c r="C907" s="9"/>
      <c r="D907" s="11"/>
      <c r="E907" s="16"/>
      <c r="F907" s="13"/>
      <c r="G907" s="13"/>
      <c r="H907" s="9"/>
      <c r="I907" s="9"/>
      <c r="J907" s="9"/>
      <c r="K907" s="13"/>
      <c r="L907" s="9"/>
      <c r="M907" s="9"/>
      <c r="N907" s="9"/>
      <c r="O907" s="9"/>
      <c r="P907" s="9"/>
      <c r="Q907" s="13"/>
      <c r="R907" s="13"/>
      <c r="S907" s="9"/>
      <c r="T907" s="9"/>
      <c r="U907" s="9"/>
      <c r="V907" s="9"/>
      <c r="W907" s="9"/>
      <c r="X907" s="9"/>
      <c r="Y907" s="9"/>
      <c r="Z907" s="9"/>
      <c r="AA907" s="9"/>
      <c r="AB907" s="9"/>
    </row>
    <row r="908" spans="1:28">
      <c r="A908" s="9"/>
      <c r="B908" s="9"/>
      <c r="C908" s="9"/>
      <c r="D908" s="11"/>
      <c r="E908" s="16"/>
      <c r="F908" s="13"/>
      <c r="G908" s="13"/>
      <c r="H908" s="9"/>
      <c r="I908" s="9"/>
      <c r="J908" s="9"/>
      <c r="K908" s="13"/>
      <c r="L908" s="9"/>
      <c r="M908" s="9"/>
      <c r="N908" s="9"/>
      <c r="O908" s="9"/>
      <c r="P908" s="9"/>
      <c r="Q908" s="13"/>
      <c r="R908" s="13"/>
      <c r="S908" s="9"/>
      <c r="T908" s="9"/>
      <c r="U908" s="9"/>
      <c r="V908" s="9"/>
      <c r="W908" s="9"/>
      <c r="X908" s="9"/>
      <c r="Y908" s="9"/>
      <c r="Z908" s="9"/>
      <c r="AA908" s="9"/>
      <c r="AB908" s="9"/>
    </row>
    <row r="909" spans="1:28">
      <c r="A909" s="9"/>
      <c r="B909" s="9"/>
      <c r="C909" s="9"/>
      <c r="D909" s="11"/>
      <c r="E909" s="16"/>
      <c r="F909" s="13"/>
      <c r="G909" s="13"/>
      <c r="H909" s="9"/>
      <c r="I909" s="9"/>
      <c r="J909" s="9"/>
      <c r="K909" s="13"/>
      <c r="L909" s="9"/>
      <c r="M909" s="9"/>
      <c r="N909" s="9"/>
      <c r="O909" s="9"/>
      <c r="P909" s="9"/>
      <c r="Q909" s="13"/>
      <c r="R909" s="13"/>
      <c r="S909" s="9"/>
      <c r="T909" s="9"/>
      <c r="U909" s="9"/>
      <c r="V909" s="9"/>
      <c r="W909" s="9"/>
      <c r="X909" s="9"/>
      <c r="Y909" s="9"/>
      <c r="Z909" s="9"/>
      <c r="AA909" s="9"/>
      <c r="AB909" s="9"/>
    </row>
    <row r="910" spans="1:28">
      <c r="A910" s="9"/>
      <c r="B910" s="9"/>
      <c r="C910" s="9"/>
      <c r="D910" s="11"/>
      <c r="E910" s="16"/>
      <c r="F910" s="13"/>
      <c r="G910" s="13"/>
      <c r="H910" s="9"/>
      <c r="I910" s="9"/>
      <c r="J910" s="9"/>
      <c r="K910" s="13"/>
      <c r="L910" s="9"/>
      <c r="M910" s="9"/>
      <c r="N910" s="9"/>
      <c r="O910" s="9"/>
      <c r="P910" s="9"/>
      <c r="Q910" s="13"/>
      <c r="R910" s="13"/>
      <c r="S910" s="9"/>
      <c r="T910" s="9"/>
      <c r="U910" s="9"/>
      <c r="V910" s="9"/>
      <c r="W910" s="9"/>
      <c r="X910" s="9"/>
      <c r="Y910" s="9"/>
      <c r="Z910" s="9"/>
      <c r="AA910" s="9"/>
      <c r="AB910" s="9"/>
    </row>
    <row r="911" spans="1:28">
      <c r="A911" s="9"/>
      <c r="B911" s="9"/>
      <c r="C911" s="9"/>
      <c r="D911" s="11"/>
      <c r="E911" s="16"/>
      <c r="F911" s="13"/>
      <c r="G911" s="13"/>
      <c r="H911" s="9"/>
      <c r="I911" s="9"/>
      <c r="J911" s="9"/>
      <c r="K911" s="13"/>
      <c r="L911" s="9"/>
      <c r="M911" s="9"/>
      <c r="N911" s="9"/>
      <c r="O911" s="9"/>
      <c r="P911" s="9"/>
      <c r="Q911" s="13"/>
      <c r="R911" s="13"/>
      <c r="S911" s="9"/>
      <c r="T911" s="9"/>
      <c r="U911" s="9"/>
      <c r="V911" s="9"/>
      <c r="W911" s="9"/>
      <c r="X911" s="9"/>
      <c r="Y911" s="9"/>
      <c r="Z911" s="9"/>
      <c r="AA911" s="9"/>
      <c r="AB911" s="9"/>
    </row>
    <row r="912" spans="1:28">
      <c r="A912" s="9"/>
      <c r="B912" s="9"/>
      <c r="C912" s="9"/>
      <c r="D912" s="11"/>
      <c r="E912" s="16"/>
      <c r="F912" s="13"/>
      <c r="G912" s="13"/>
      <c r="H912" s="9"/>
      <c r="I912" s="9"/>
      <c r="J912" s="9"/>
      <c r="K912" s="13"/>
      <c r="L912" s="9"/>
      <c r="M912" s="9"/>
      <c r="N912" s="9"/>
      <c r="O912" s="9"/>
      <c r="P912" s="9"/>
      <c r="Q912" s="13"/>
      <c r="R912" s="13"/>
      <c r="S912" s="9"/>
      <c r="T912" s="9"/>
      <c r="U912" s="9"/>
      <c r="V912" s="9"/>
      <c r="W912" s="9"/>
      <c r="X912" s="9"/>
      <c r="Y912" s="9"/>
      <c r="Z912" s="9"/>
      <c r="AA912" s="9"/>
      <c r="AB912" s="9"/>
    </row>
    <row r="913" spans="1:28">
      <c r="A913" s="9"/>
      <c r="B913" s="9"/>
      <c r="C913" s="9"/>
      <c r="D913" s="11"/>
      <c r="E913" s="16"/>
      <c r="F913" s="13"/>
      <c r="G913" s="13"/>
      <c r="H913" s="9"/>
      <c r="I913" s="9"/>
      <c r="J913" s="9"/>
      <c r="K913" s="13"/>
      <c r="L913" s="9"/>
      <c r="M913" s="9"/>
      <c r="N913" s="9"/>
      <c r="O913" s="9"/>
      <c r="P913" s="9"/>
      <c r="Q913" s="13"/>
      <c r="R913" s="13"/>
      <c r="S913" s="9"/>
      <c r="T913" s="9"/>
      <c r="U913" s="9"/>
      <c r="V913" s="9"/>
      <c r="W913" s="9"/>
      <c r="X913" s="9"/>
      <c r="Y913" s="9"/>
      <c r="Z913" s="9"/>
      <c r="AA913" s="9"/>
      <c r="AB913" s="9"/>
    </row>
    <row r="914" spans="1:28">
      <c r="A914" s="9"/>
      <c r="B914" s="9"/>
      <c r="C914" s="9"/>
      <c r="D914" s="11"/>
      <c r="E914" s="16"/>
      <c r="F914" s="13"/>
      <c r="G914" s="13"/>
      <c r="H914" s="9"/>
      <c r="I914" s="9"/>
      <c r="J914" s="9"/>
      <c r="K914" s="13"/>
      <c r="L914" s="9"/>
      <c r="M914" s="9"/>
      <c r="N914" s="9"/>
      <c r="O914" s="9"/>
      <c r="P914" s="9"/>
      <c r="Q914" s="13"/>
      <c r="R914" s="13"/>
      <c r="S914" s="9"/>
      <c r="T914" s="9"/>
      <c r="U914" s="9"/>
      <c r="V914" s="9"/>
      <c r="W914" s="9"/>
      <c r="X914" s="9"/>
      <c r="Y914" s="9"/>
      <c r="Z914" s="9"/>
      <c r="AA914" s="9"/>
      <c r="AB914" s="9"/>
    </row>
    <row r="915" spans="1:28">
      <c r="A915" s="9"/>
      <c r="B915" s="9"/>
      <c r="C915" s="9"/>
      <c r="D915" s="11"/>
      <c r="E915" s="16"/>
      <c r="F915" s="13"/>
      <c r="G915" s="13"/>
      <c r="H915" s="9"/>
      <c r="I915" s="9"/>
      <c r="J915" s="9"/>
      <c r="K915" s="13"/>
      <c r="L915" s="9"/>
      <c r="M915" s="9"/>
      <c r="N915" s="9"/>
      <c r="O915" s="9"/>
      <c r="P915" s="9"/>
      <c r="Q915" s="13"/>
      <c r="R915" s="13"/>
      <c r="S915" s="9"/>
      <c r="T915" s="9"/>
      <c r="U915" s="9"/>
      <c r="V915" s="9"/>
      <c r="W915" s="9"/>
      <c r="X915" s="9"/>
      <c r="Y915" s="9"/>
      <c r="Z915" s="9"/>
      <c r="AA915" s="9"/>
      <c r="AB915" s="9"/>
    </row>
    <row r="916" spans="1:28">
      <c r="A916" s="9"/>
      <c r="B916" s="9"/>
      <c r="C916" s="9"/>
      <c r="D916" s="11"/>
      <c r="E916" s="16"/>
      <c r="F916" s="13"/>
      <c r="G916" s="13"/>
      <c r="H916" s="9"/>
      <c r="I916" s="9"/>
      <c r="J916" s="9"/>
      <c r="K916" s="13"/>
      <c r="L916" s="9"/>
      <c r="M916" s="9"/>
      <c r="N916" s="9"/>
      <c r="O916" s="9"/>
      <c r="P916" s="9"/>
      <c r="Q916" s="13"/>
      <c r="R916" s="13"/>
      <c r="S916" s="9"/>
      <c r="T916" s="9"/>
      <c r="U916" s="9"/>
      <c r="V916" s="9"/>
      <c r="W916" s="9"/>
      <c r="X916" s="9"/>
      <c r="Y916" s="9"/>
      <c r="Z916" s="9"/>
      <c r="AA916" s="9"/>
      <c r="AB916" s="9"/>
    </row>
    <row r="917" spans="1:28">
      <c r="A917" s="9"/>
      <c r="B917" s="9"/>
      <c r="C917" s="9"/>
      <c r="D917" s="11"/>
      <c r="E917" s="16"/>
      <c r="F917" s="13"/>
      <c r="G917" s="13"/>
      <c r="H917" s="9"/>
      <c r="I917" s="9"/>
      <c r="J917" s="9"/>
      <c r="K917" s="13"/>
      <c r="L917" s="9"/>
      <c r="M917" s="9"/>
      <c r="N917" s="9"/>
      <c r="O917" s="9"/>
      <c r="P917" s="9"/>
      <c r="Q917" s="13"/>
      <c r="R917" s="13"/>
      <c r="S917" s="9"/>
      <c r="T917" s="9"/>
      <c r="U917" s="9"/>
      <c r="V917" s="9"/>
      <c r="W917" s="9"/>
      <c r="X917" s="9"/>
      <c r="Y917" s="9"/>
      <c r="Z917" s="9"/>
      <c r="AA917" s="9"/>
      <c r="AB917" s="9"/>
    </row>
    <row r="918" spans="1:28">
      <c r="A918" s="9"/>
      <c r="B918" s="9"/>
      <c r="C918" s="9"/>
      <c r="D918" s="11"/>
      <c r="E918" s="16"/>
      <c r="F918" s="13"/>
      <c r="G918" s="13"/>
      <c r="H918" s="9"/>
      <c r="I918" s="9"/>
      <c r="J918" s="9"/>
      <c r="K918" s="13"/>
      <c r="L918" s="9"/>
      <c r="M918" s="9"/>
      <c r="N918" s="9"/>
      <c r="O918" s="9"/>
      <c r="P918" s="9"/>
      <c r="Q918" s="13"/>
      <c r="R918" s="13"/>
      <c r="S918" s="9"/>
      <c r="T918" s="9"/>
      <c r="U918" s="9"/>
      <c r="V918" s="9"/>
      <c r="W918" s="9"/>
      <c r="X918" s="9"/>
      <c r="Y918" s="9"/>
      <c r="Z918" s="9"/>
      <c r="AA918" s="9"/>
      <c r="AB918" s="9"/>
    </row>
    <row r="919" spans="1:28">
      <c r="A919" s="9"/>
      <c r="B919" s="9"/>
      <c r="C919" s="9"/>
      <c r="D919" s="11"/>
      <c r="E919" s="16"/>
      <c r="F919" s="13"/>
      <c r="G919" s="13"/>
      <c r="H919" s="9"/>
      <c r="I919" s="9"/>
      <c r="J919" s="9"/>
      <c r="K919" s="13"/>
      <c r="L919" s="9"/>
      <c r="M919" s="9"/>
      <c r="N919" s="9"/>
      <c r="O919" s="9"/>
      <c r="P919" s="9"/>
      <c r="Q919" s="13"/>
      <c r="R919" s="13"/>
      <c r="S919" s="9"/>
      <c r="T919" s="9"/>
      <c r="U919" s="9"/>
      <c r="V919" s="9"/>
      <c r="W919" s="9"/>
      <c r="X919" s="9"/>
      <c r="Y919" s="9"/>
      <c r="Z919" s="9"/>
      <c r="AA919" s="9"/>
      <c r="AB919" s="9"/>
    </row>
    <row r="920" spans="1:28">
      <c r="A920" s="9"/>
      <c r="B920" s="9"/>
      <c r="C920" s="9"/>
      <c r="D920" s="11"/>
      <c r="E920" s="16"/>
      <c r="F920" s="13"/>
      <c r="G920" s="13"/>
      <c r="H920" s="9"/>
      <c r="I920" s="9"/>
      <c r="J920" s="9"/>
      <c r="K920" s="13"/>
      <c r="L920" s="9"/>
      <c r="M920" s="9"/>
      <c r="N920" s="9"/>
      <c r="O920" s="9"/>
      <c r="P920" s="9"/>
      <c r="Q920" s="13"/>
      <c r="R920" s="13"/>
      <c r="S920" s="9"/>
      <c r="T920" s="9"/>
      <c r="U920" s="9"/>
      <c r="V920" s="9"/>
      <c r="W920" s="9"/>
      <c r="X920" s="9"/>
      <c r="Y920" s="9"/>
      <c r="Z920" s="9"/>
      <c r="AA920" s="9"/>
      <c r="AB920" s="9"/>
    </row>
    <row r="921" spans="1:28">
      <c r="A921" s="9"/>
      <c r="B921" s="9"/>
      <c r="C921" s="9"/>
      <c r="D921" s="11"/>
      <c r="E921" s="16"/>
      <c r="F921" s="13"/>
      <c r="G921" s="13"/>
      <c r="H921" s="9"/>
      <c r="I921" s="9"/>
      <c r="J921" s="9"/>
      <c r="K921" s="13"/>
      <c r="L921" s="9"/>
      <c r="M921" s="9"/>
      <c r="N921" s="9"/>
      <c r="O921" s="9"/>
      <c r="P921" s="9"/>
      <c r="Q921" s="13"/>
      <c r="R921" s="13"/>
      <c r="S921" s="9"/>
      <c r="T921" s="9"/>
      <c r="U921" s="9"/>
      <c r="V921" s="9"/>
      <c r="W921" s="9"/>
      <c r="X921" s="9"/>
      <c r="Y921" s="9"/>
      <c r="Z921" s="9"/>
      <c r="AA921" s="9"/>
      <c r="AB921" s="9"/>
    </row>
    <row r="922" spans="1:28">
      <c r="A922" s="9"/>
      <c r="B922" s="9"/>
      <c r="C922" s="9"/>
      <c r="D922" s="11"/>
      <c r="E922" s="16"/>
      <c r="F922" s="13"/>
      <c r="G922" s="13"/>
      <c r="H922" s="9"/>
      <c r="I922" s="9"/>
      <c r="J922" s="9"/>
      <c r="K922" s="13"/>
      <c r="L922" s="9"/>
      <c r="M922" s="9"/>
      <c r="N922" s="9"/>
      <c r="O922" s="9"/>
      <c r="P922" s="9"/>
      <c r="Q922" s="13"/>
      <c r="R922" s="13"/>
      <c r="S922" s="9"/>
      <c r="T922" s="9"/>
      <c r="U922" s="9"/>
      <c r="V922" s="9"/>
      <c r="W922" s="9"/>
      <c r="X922" s="9"/>
      <c r="Y922" s="9"/>
      <c r="Z922" s="9"/>
      <c r="AA922" s="9"/>
      <c r="AB922" s="9"/>
    </row>
    <row r="923" spans="1:28">
      <c r="A923" s="9"/>
      <c r="B923" s="9"/>
      <c r="C923" s="9"/>
      <c r="D923" s="11"/>
      <c r="E923" s="16"/>
      <c r="F923" s="13"/>
      <c r="G923" s="13"/>
      <c r="H923" s="9"/>
      <c r="I923" s="9"/>
      <c r="J923" s="9"/>
      <c r="K923" s="13"/>
      <c r="L923" s="9"/>
      <c r="M923" s="9"/>
      <c r="N923" s="9"/>
      <c r="O923" s="9"/>
      <c r="P923" s="9"/>
      <c r="Q923" s="13"/>
      <c r="R923" s="13"/>
      <c r="S923" s="9"/>
      <c r="T923" s="9"/>
      <c r="U923" s="9"/>
      <c r="V923" s="9"/>
      <c r="W923" s="9"/>
      <c r="X923" s="9"/>
      <c r="Y923" s="9"/>
      <c r="Z923" s="9"/>
      <c r="AA923" s="9"/>
      <c r="AB923" s="9"/>
    </row>
    <row r="924" spans="1:28">
      <c r="A924" s="9"/>
      <c r="B924" s="9"/>
      <c r="C924" s="9"/>
      <c r="D924" s="11"/>
      <c r="E924" s="16"/>
      <c r="F924" s="13"/>
      <c r="G924" s="13"/>
      <c r="H924" s="9"/>
      <c r="I924" s="9"/>
      <c r="J924" s="9"/>
      <c r="K924" s="13"/>
      <c r="L924" s="9"/>
      <c r="M924" s="9"/>
      <c r="N924" s="9"/>
      <c r="O924" s="9"/>
      <c r="P924" s="9"/>
      <c r="Q924" s="13"/>
      <c r="R924" s="13"/>
      <c r="S924" s="9"/>
      <c r="T924" s="9"/>
      <c r="U924" s="9"/>
      <c r="V924" s="9"/>
      <c r="W924" s="9"/>
      <c r="X924" s="9"/>
      <c r="Y924" s="9"/>
      <c r="Z924" s="9"/>
      <c r="AA924" s="9"/>
      <c r="AB924" s="9"/>
    </row>
    <row r="925" spans="1:28">
      <c r="A925" s="9"/>
      <c r="B925" s="9"/>
      <c r="C925" s="9"/>
      <c r="D925" s="11"/>
      <c r="E925" s="16"/>
      <c r="F925" s="13"/>
      <c r="G925" s="13"/>
      <c r="H925" s="9"/>
      <c r="I925" s="9"/>
      <c r="J925" s="9"/>
      <c r="K925" s="13"/>
      <c r="L925" s="9"/>
      <c r="M925" s="9"/>
      <c r="N925" s="9"/>
      <c r="O925" s="9"/>
      <c r="P925" s="9"/>
      <c r="Q925" s="13"/>
      <c r="R925" s="13"/>
      <c r="S925" s="9"/>
      <c r="T925" s="9"/>
      <c r="U925" s="9"/>
      <c r="V925" s="9"/>
      <c r="W925" s="9"/>
      <c r="X925" s="9"/>
      <c r="Y925" s="9"/>
      <c r="Z925" s="9"/>
      <c r="AA925" s="9"/>
      <c r="AB925" s="9"/>
    </row>
    <row r="926" spans="1:28">
      <c r="A926" s="9"/>
      <c r="B926" s="9"/>
      <c r="C926" s="9"/>
      <c r="D926" s="11"/>
      <c r="E926" s="16"/>
      <c r="F926" s="13"/>
      <c r="G926" s="13"/>
      <c r="H926" s="9"/>
      <c r="I926" s="9"/>
      <c r="J926" s="9"/>
      <c r="K926" s="13"/>
      <c r="L926" s="9"/>
      <c r="M926" s="9"/>
      <c r="N926" s="9"/>
      <c r="O926" s="9"/>
      <c r="P926" s="9"/>
      <c r="Q926" s="13"/>
      <c r="R926" s="13"/>
      <c r="S926" s="9"/>
      <c r="T926" s="9"/>
      <c r="U926" s="9"/>
      <c r="V926" s="9"/>
      <c r="W926" s="9"/>
      <c r="X926" s="9"/>
      <c r="Y926" s="9"/>
      <c r="Z926" s="9"/>
      <c r="AA926" s="9"/>
      <c r="AB926" s="9"/>
    </row>
    <row r="927" spans="1:28">
      <c r="A927" s="9"/>
      <c r="B927" s="9"/>
      <c r="C927" s="9"/>
      <c r="D927" s="11"/>
      <c r="E927" s="16"/>
      <c r="F927" s="13"/>
      <c r="G927" s="13"/>
      <c r="H927" s="9"/>
      <c r="I927" s="9"/>
      <c r="J927" s="9"/>
      <c r="K927" s="13"/>
      <c r="L927" s="9"/>
      <c r="M927" s="9"/>
      <c r="N927" s="9"/>
      <c r="O927" s="9"/>
      <c r="P927" s="9"/>
      <c r="Q927" s="13"/>
      <c r="R927" s="13"/>
      <c r="S927" s="9"/>
      <c r="T927" s="9"/>
      <c r="U927" s="9"/>
      <c r="V927" s="9"/>
      <c r="W927" s="9"/>
      <c r="X927" s="9"/>
      <c r="Y927" s="9"/>
      <c r="Z927" s="9"/>
      <c r="AA927" s="9"/>
      <c r="AB927" s="9"/>
    </row>
    <row r="928" spans="1:28">
      <c r="A928" s="9"/>
      <c r="B928" s="9"/>
      <c r="C928" s="9"/>
      <c r="D928" s="11"/>
      <c r="E928" s="16"/>
      <c r="F928" s="13"/>
      <c r="G928" s="13"/>
      <c r="H928" s="9"/>
      <c r="I928" s="9"/>
      <c r="J928" s="9"/>
      <c r="K928" s="13"/>
      <c r="L928" s="9"/>
      <c r="M928" s="9"/>
      <c r="N928" s="9"/>
      <c r="O928" s="9"/>
      <c r="P928" s="9"/>
      <c r="Q928" s="13"/>
      <c r="R928" s="13"/>
      <c r="S928" s="9"/>
      <c r="T928" s="9"/>
      <c r="U928" s="9"/>
      <c r="V928" s="9"/>
      <c r="W928" s="9"/>
      <c r="X928" s="9"/>
      <c r="Y928" s="9"/>
      <c r="Z928" s="9"/>
      <c r="AA928" s="9"/>
      <c r="AB928" s="9"/>
    </row>
    <row r="929" spans="1:28">
      <c r="A929" s="9"/>
      <c r="B929" s="9"/>
      <c r="C929" s="9"/>
      <c r="D929" s="11"/>
      <c r="E929" s="16"/>
      <c r="F929" s="13"/>
      <c r="G929" s="13"/>
      <c r="H929" s="9"/>
      <c r="I929" s="9"/>
      <c r="J929" s="9"/>
      <c r="K929" s="13"/>
      <c r="L929" s="9"/>
      <c r="M929" s="9"/>
      <c r="N929" s="9"/>
      <c r="O929" s="9"/>
      <c r="P929" s="9"/>
      <c r="Q929" s="13"/>
      <c r="R929" s="13"/>
      <c r="S929" s="9"/>
      <c r="T929" s="9"/>
      <c r="U929" s="9"/>
      <c r="V929" s="9"/>
      <c r="W929" s="9"/>
      <c r="X929" s="9"/>
      <c r="Y929" s="9"/>
      <c r="Z929" s="9"/>
      <c r="AA929" s="9"/>
      <c r="AB929" s="9"/>
    </row>
    <row r="930" spans="1:28">
      <c r="A930" s="9"/>
      <c r="B930" s="9"/>
      <c r="C930" s="9"/>
      <c r="D930" s="11"/>
      <c r="E930" s="16"/>
      <c r="F930" s="13"/>
      <c r="G930" s="13"/>
      <c r="H930" s="9"/>
      <c r="I930" s="9"/>
      <c r="J930" s="9"/>
      <c r="K930" s="13"/>
      <c r="L930" s="9"/>
      <c r="M930" s="9"/>
      <c r="N930" s="9"/>
      <c r="O930" s="9"/>
      <c r="P930" s="9"/>
      <c r="Q930" s="13"/>
      <c r="R930" s="13"/>
      <c r="S930" s="9"/>
      <c r="T930" s="9"/>
      <c r="U930" s="9"/>
      <c r="V930" s="9"/>
      <c r="W930" s="9"/>
      <c r="X930" s="9"/>
      <c r="Y930" s="9"/>
      <c r="Z930" s="9"/>
      <c r="AA930" s="9"/>
      <c r="AB930" s="9"/>
    </row>
    <row r="931" spans="1:28">
      <c r="A931" s="9"/>
      <c r="B931" s="9"/>
      <c r="C931" s="9"/>
      <c r="D931" s="11"/>
      <c r="E931" s="16"/>
      <c r="F931" s="13"/>
      <c r="G931" s="13"/>
      <c r="H931" s="9"/>
      <c r="I931" s="9"/>
      <c r="J931" s="9"/>
      <c r="K931" s="13"/>
      <c r="L931" s="9"/>
      <c r="M931" s="9"/>
      <c r="N931" s="9"/>
      <c r="O931" s="9"/>
      <c r="P931" s="9"/>
      <c r="Q931" s="13"/>
      <c r="R931" s="13"/>
      <c r="S931" s="9"/>
      <c r="T931" s="9"/>
      <c r="U931" s="9"/>
      <c r="V931" s="9"/>
      <c r="W931" s="9"/>
      <c r="X931" s="9"/>
      <c r="Y931" s="9"/>
      <c r="Z931" s="9"/>
      <c r="AA931" s="9"/>
      <c r="AB931" s="9"/>
    </row>
    <row r="932" spans="1:28">
      <c r="A932" s="9"/>
      <c r="B932" s="9"/>
      <c r="C932" s="9"/>
      <c r="D932" s="11"/>
      <c r="E932" s="16"/>
      <c r="F932" s="13"/>
      <c r="G932" s="13"/>
      <c r="H932" s="9"/>
      <c r="I932" s="9"/>
      <c r="J932" s="9"/>
      <c r="K932" s="13"/>
      <c r="L932" s="9"/>
      <c r="M932" s="9"/>
      <c r="N932" s="9"/>
      <c r="O932" s="9"/>
      <c r="P932" s="9"/>
      <c r="Q932" s="13"/>
      <c r="R932" s="13"/>
      <c r="S932" s="9"/>
      <c r="T932" s="9"/>
      <c r="U932" s="9"/>
      <c r="V932" s="9"/>
      <c r="W932" s="9"/>
      <c r="X932" s="9"/>
      <c r="Y932" s="9"/>
      <c r="Z932" s="9"/>
      <c r="AA932" s="9"/>
      <c r="AB932" s="9"/>
    </row>
    <row r="933" spans="1:28">
      <c r="A933" s="9"/>
      <c r="B933" s="9"/>
      <c r="C933" s="9"/>
      <c r="D933" s="11"/>
      <c r="E933" s="16"/>
      <c r="F933" s="13"/>
      <c r="G933" s="13"/>
      <c r="H933" s="9"/>
      <c r="I933" s="9"/>
      <c r="J933" s="9"/>
      <c r="K933" s="13"/>
      <c r="L933" s="9"/>
      <c r="M933" s="9"/>
      <c r="N933" s="9"/>
      <c r="O933" s="9"/>
      <c r="P933" s="9"/>
      <c r="Q933" s="13"/>
      <c r="R933" s="13"/>
      <c r="S933" s="9"/>
      <c r="T933" s="9"/>
      <c r="U933" s="9"/>
      <c r="V933" s="9"/>
      <c r="W933" s="9"/>
      <c r="X933" s="9"/>
      <c r="Y933" s="9"/>
      <c r="Z933" s="9"/>
      <c r="AA933" s="9"/>
      <c r="AB933" s="9"/>
    </row>
    <row r="934" spans="1:28">
      <c r="A934" s="9"/>
      <c r="B934" s="9"/>
      <c r="C934" s="9"/>
      <c r="D934" s="11"/>
      <c r="E934" s="16"/>
      <c r="F934" s="13"/>
      <c r="G934" s="13"/>
      <c r="H934" s="9"/>
      <c r="I934" s="9"/>
      <c r="J934" s="9"/>
      <c r="K934" s="13"/>
      <c r="L934" s="9"/>
      <c r="M934" s="9"/>
      <c r="N934" s="9"/>
      <c r="O934" s="9"/>
      <c r="P934" s="9"/>
      <c r="Q934" s="13"/>
      <c r="R934" s="13"/>
      <c r="S934" s="9"/>
      <c r="T934" s="9"/>
      <c r="U934" s="9"/>
      <c r="V934" s="9"/>
      <c r="W934" s="9"/>
      <c r="X934" s="9"/>
      <c r="Y934" s="9"/>
      <c r="Z934" s="9"/>
      <c r="AA934" s="9"/>
      <c r="AB934" s="9"/>
    </row>
    <row r="935" spans="1:28">
      <c r="A935" s="9"/>
      <c r="B935" s="9"/>
      <c r="C935" s="9"/>
      <c r="D935" s="11"/>
      <c r="E935" s="16"/>
      <c r="F935" s="13"/>
      <c r="G935" s="13"/>
      <c r="H935" s="9"/>
      <c r="I935" s="9"/>
      <c r="J935" s="9"/>
      <c r="K935" s="13"/>
      <c r="L935" s="9"/>
      <c r="M935" s="9"/>
      <c r="N935" s="9"/>
      <c r="O935" s="9"/>
      <c r="P935" s="9"/>
      <c r="Q935" s="13"/>
      <c r="R935" s="13"/>
      <c r="S935" s="9"/>
      <c r="T935" s="9"/>
      <c r="U935" s="9"/>
      <c r="V935" s="9"/>
      <c r="W935" s="9"/>
      <c r="X935" s="9"/>
      <c r="Y935" s="9"/>
      <c r="Z935" s="9"/>
      <c r="AA935" s="9"/>
      <c r="AB935" s="9"/>
    </row>
    <row r="936" spans="1:28">
      <c r="A936" s="9"/>
      <c r="B936" s="9"/>
      <c r="C936" s="9"/>
      <c r="D936" s="11"/>
      <c r="E936" s="16"/>
      <c r="F936" s="13"/>
      <c r="G936" s="13"/>
      <c r="H936" s="9"/>
      <c r="I936" s="9"/>
      <c r="J936" s="9"/>
      <c r="K936" s="13"/>
      <c r="L936" s="9"/>
      <c r="M936" s="9"/>
      <c r="N936" s="9"/>
      <c r="O936" s="9"/>
      <c r="P936" s="9"/>
      <c r="Q936" s="13"/>
      <c r="R936" s="13"/>
      <c r="S936" s="9"/>
      <c r="T936" s="9"/>
      <c r="U936" s="9"/>
      <c r="V936" s="9"/>
      <c r="W936" s="9"/>
      <c r="X936" s="9"/>
      <c r="Y936" s="9"/>
      <c r="Z936" s="9"/>
      <c r="AA936" s="9"/>
      <c r="AB936" s="9"/>
    </row>
    <row r="937" spans="1:28">
      <c r="A937" s="9"/>
      <c r="B937" s="9"/>
      <c r="C937" s="9"/>
      <c r="D937" s="11"/>
      <c r="E937" s="16"/>
      <c r="F937" s="13"/>
      <c r="G937" s="13"/>
      <c r="H937" s="9"/>
      <c r="I937" s="9"/>
      <c r="J937" s="9"/>
      <c r="K937" s="13"/>
      <c r="L937" s="9"/>
      <c r="M937" s="9"/>
      <c r="N937" s="9"/>
      <c r="O937" s="9"/>
      <c r="P937" s="9"/>
      <c r="Q937" s="13"/>
      <c r="R937" s="13"/>
      <c r="S937" s="9"/>
      <c r="T937" s="9"/>
      <c r="U937" s="9"/>
      <c r="V937" s="9"/>
      <c r="W937" s="9"/>
      <c r="X937" s="9"/>
      <c r="Y937" s="9"/>
      <c r="Z937" s="9"/>
      <c r="AA937" s="9"/>
      <c r="AB937" s="9"/>
    </row>
    <row r="938" spans="1:28">
      <c r="A938" s="9"/>
      <c r="B938" s="9"/>
      <c r="C938" s="9"/>
      <c r="D938" s="11"/>
      <c r="E938" s="16"/>
      <c r="F938" s="13"/>
      <c r="G938" s="13"/>
      <c r="H938" s="9"/>
      <c r="I938" s="9"/>
      <c r="J938" s="9"/>
      <c r="K938" s="13"/>
      <c r="L938" s="9"/>
      <c r="M938" s="9"/>
      <c r="N938" s="9"/>
      <c r="O938" s="9"/>
      <c r="P938" s="9"/>
      <c r="Q938" s="13"/>
      <c r="R938" s="13"/>
      <c r="S938" s="9"/>
      <c r="T938" s="9"/>
      <c r="U938" s="9"/>
      <c r="V938" s="9"/>
      <c r="W938" s="9"/>
      <c r="X938" s="9"/>
      <c r="Y938" s="9"/>
      <c r="Z938" s="9"/>
      <c r="AA938" s="9"/>
      <c r="AB938" s="9"/>
    </row>
    <row r="939" spans="1:28">
      <c r="A939" s="9"/>
      <c r="B939" s="9"/>
      <c r="C939" s="9"/>
      <c r="D939" s="11"/>
      <c r="E939" s="16"/>
      <c r="F939" s="13"/>
      <c r="G939" s="13"/>
      <c r="H939" s="9"/>
      <c r="I939" s="9"/>
      <c r="J939" s="9"/>
      <c r="K939" s="13"/>
      <c r="L939" s="9"/>
      <c r="M939" s="9"/>
      <c r="N939" s="9"/>
      <c r="O939" s="9"/>
      <c r="P939" s="9"/>
      <c r="Q939" s="13"/>
      <c r="R939" s="13"/>
      <c r="S939" s="9"/>
      <c r="T939" s="9"/>
      <c r="U939" s="9"/>
      <c r="V939" s="9"/>
      <c r="W939" s="9"/>
      <c r="X939" s="9"/>
      <c r="Y939" s="9"/>
      <c r="Z939" s="9"/>
      <c r="AA939" s="9"/>
      <c r="AB939" s="9"/>
    </row>
    <row r="940" spans="1:28">
      <c r="A940" s="9"/>
      <c r="B940" s="9"/>
      <c r="C940" s="9"/>
      <c r="D940" s="11"/>
      <c r="E940" s="16"/>
      <c r="F940" s="13"/>
      <c r="G940" s="13"/>
      <c r="H940" s="9"/>
      <c r="I940" s="9"/>
      <c r="J940" s="9"/>
      <c r="K940" s="13"/>
      <c r="L940" s="9"/>
      <c r="M940" s="9"/>
      <c r="N940" s="9"/>
      <c r="O940" s="9"/>
      <c r="P940" s="9"/>
      <c r="Q940" s="13"/>
      <c r="R940" s="13"/>
      <c r="S940" s="9"/>
      <c r="T940" s="9"/>
      <c r="U940" s="9"/>
      <c r="V940" s="9"/>
      <c r="W940" s="9"/>
      <c r="X940" s="9"/>
      <c r="Y940" s="9"/>
      <c r="Z940" s="9"/>
      <c r="AA940" s="9"/>
      <c r="AB940" s="9"/>
    </row>
    <row r="941" spans="1:28">
      <c r="A941" s="9"/>
      <c r="B941" s="9"/>
      <c r="C941" s="9"/>
      <c r="D941" s="11"/>
      <c r="E941" s="16"/>
      <c r="F941" s="13"/>
      <c r="G941" s="13"/>
      <c r="H941" s="9"/>
      <c r="I941" s="9"/>
      <c r="J941" s="9"/>
      <c r="K941" s="13"/>
      <c r="L941" s="9"/>
      <c r="M941" s="9"/>
      <c r="N941" s="9"/>
      <c r="O941" s="9"/>
      <c r="P941" s="9"/>
      <c r="Q941" s="13"/>
      <c r="R941" s="13"/>
      <c r="S941" s="9"/>
      <c r="T941" s="9"/>
      <c r="U941" s="9"/>
      <c r="V941" s="9"/>
      <c r="W941" s="9"/>
      <c r="X941" s="9"/>
      <c r="Y941" s="9"/>
      <c r="Z941" s="9"/>
      <c r="AA941" s="9"/>
      <c r="AB941" s="9"/>
    </row>
    <row r="942" spans="1:28">
      <c r="A942" s="9"/>
      <c r="B942" s="9"/>
      <c r="C942" s="9"/>
      <c r="D942" s="11"/>
      <c r="E942" s="16"/>
      <c r="F942" s="13"/>
      <c r="G942" s="13"/>
      <c r="H942" s="9"/>
      <c r="I942" s="9"/>
      <c r="J942" s="9"/>
      <c r="K942" s="13"/>
      <c r="L942" s="9"/>
      <c r="M942" s="9"/>
      <c r="N942" s="9"/>
      <c r="O942" s="9"/>
      <c r="P942" s="9"/>
      <c r="Q942" s="13"/>
      <c r="R942" s="13"/>
      <c r="S942" s="9"/>
      <c r="T942" s="9"/>
      <c r="U942" s="9"/>
      <c r="V942" s="9"/>
      <c r="W942" s="9"/>
      <c r="X942" s="9"/>
      <c r="Y942" s="9"/>
      <c r="Z942" s="9"/>
      <c r="AA942" s="9"/>
      <c r="AB942" s="9"/>
    </row>
    <row r="943" spans="1:28">
      <c r="A943" s="9"/>
      <c r="B943" s="9"/>
      <c r="C943" s="9"/>
      <c r="D943" s="11"/>
      <c r="E943" s="16"/>
      <c r="F943" s="13"/>
      <c r="G943" s="13"/>
      <c r="H943" s="9"/>
      <c r="I943" s="9"/>
      <c r="J943" s="9"/>
      <c r="K943" s="13"/>
      <c r="L943" s="9"/>
      <c r="M943" s="9"/>
      <c r="N943" s="9"/>
      <c r="O943" s="9"/>
      <c r="P943" s="9"/>
      <c r="Q943" s="13"/>
      <c r="R943" s="13"/>
      <c r="S943" s="9"/>
      <c r="T943" s="9"/>
      <c r="U943" s="9"/>
      <c r="V943" s="9"/>
      <c r="W943" s="9"/>
      <c r="X943" s="9"/>
      <c r="Y943" s="9"/>
      <c r="Z943" s="9"/>
      <c r="AA943" s="9"/>
      <c r="AB943" s="9"/>
    </row>
    <row r="944" spans="1:28">
      <c r="A944" s="9"/>
      <c r="B944" s="9"/>
      <c r="C944" s="9"/>
      <c r="D944" s="11"/>
      <c r="E944" s="16"/>
      <c r="F944" s="13"/>
      <c r="G944" s="13"/>
      <c r="H944" s="9"/>
      <c r="I944" s="9"/>
      <c r="J944" s="9"/>
      <c r="K944" s="13"/>
      <c r="L944" s="9"/>
      <c r="M944" s="9"/>
      <c r="N944" s="9"/>
      <c r="O944" s="9"/>
      <c r="P944" s="9"/>
      <c r="Q944" s="13"/>
      <c r="R944" s="13"/>
      <c r="S944" s="9"/>
      <c r="T944" s="9"/>
      <c r="U944" s="9"/>
      <c r="V944" s="9"/>
      <c r="W944" s="9"/>
      <c r="X944" s="9"/>
      <c r="Y944" s="9"/>
      <c r="Z944" s="9"/>
      <c r="AA944" s="9"/>
      <c r="AB944" s="9"/>
    </row>
    <row r="945" spans="1:28">
      <c r="A945" s="9"/>
      <c r="B945" s="9"/>
      <c r="C945" s="9"/>
      <c r="D945" s="11"/>
      <c r="E945" s="16"/>
      <c r="F945" s="13"/>
      <c r="G945" s="13"/>
      <c r="H945" s="9"/>
      <c r="I945" s="9"/>
      <c r="J945" s="9"/>
      <c r="K945" s="13"/>
      <c r="L945" s="9"/>
      <c r="M945" s="9"/>
      <c r="N945" s="9"/>
      <c r="O945" s="9"/>
      <c r="P945" s="9"/>
      <c r="Q945" s="13"/>
      <c r="R945" s="13"/>
      <c r="S945" s="9"/>
      <c r="T945" s="9"/>
      <c r="U945" s="9"/>
      <c r="V945" s="9"/>
      <c r="W945" s="9"/>
      <c r="X945" s="9"/>
      <c r="Y945" s="9"/>
      <c r="Z945" s="9"/>
      <c r="AA945" s="9"/>
      <c r="AB945" s="9"/>
    </row>
    <row r="946" spans="1:28">
      <c r="A946" s="9"/>
      <c r="B946" s="9"/>
      <c r="C946" s="9"/>
      <c r="D946" s="11"/>
      <c r="E946" s="16"/>
      <c r="F946" s="13"/>
      <c r="G946" s="13"/>
      <c r="H946" s="9"/>
      <c r="I946" s="9"/>
      <c r="J946" s="9"/>
      <c r="K946" s="13"/>
      <c r="L946" s="9"/>
      <c r="M946" s="9"/>
      <c r="N946" s="9"/>
      <c r="O946" s="9"/>
      <c r="P946" s="9"/>
      <c r="Q946" s="13"/>
      <c r="R946" s="13"/>
      <c r="S946" s="9"/>
      <c r="T946" s="9"/>
      <c r="U946" s="9"/>
      <c r="V946" s="9"/>
      <c r="W946" s="9"/>
      <c r="X946" s="9"/>
      <c r="Y946" s="9"/>
      <c r="Z946" s="9"/>
      <c r="AA946" s="9"/>
      <c r="AB946" s="9"/>
    </row>
    <row r="947" spans="1:28">
      <c r="A947" s="9"/>
      <c r="B947" s="9"/>
      <c r="C947" s="9"/>
      <c r="D947" s="11"/>
      <c r="E947" s="16"/>
      <c r="F947" s="13"/>
      <c r="G947" s="13"/>
      <c r="H947" s="9"/>
      <c r="I947" s="9"/>
      <c r="J947" s="9"/>
      <c r="K947" s="13"/>
      <c r="L947" s="9"/>
      <c r="M947" s="9"/>
      <c r="N947" s="9"/>
      <c r="O947" s="9"/>
      <c r="P947" s="9"/>
      <c r="Q947" s="13"/>
      <c r="R947" s="13"/>
      <c r="S947" s="9"/>
      <c r="T947" s="9"/>
      <c r="U947" s="9"/>
      <c r="V947" s="9"/>
      <c r="W947" s="9"/>
      <c r="X947" s="9"/>
      <c r="Y947" s="9"/>
      <c r="Z947" s="9"/>
      <c r="AA947" s="9"/>
      <c r="AB947" s="9"/>
    </row>
    <row r="948" spans="1:28">
      <c r="A948" s="9"/>
      <c r="B948" s="9"/>
      <c r="C948" s="9"/>
      <c r="D948" s="11"/>
      <c r="E948" s="16"/>
      <c r="F948" s="13"/>
      <c r="G948" s="13"/>
      <c r="H948" s="9"/>
      <c r="I948" s="9"/>
      <c r="J948" s="9"/>
      <c r="K948" s="13"/>
      <c r="L948" s="9"/>
      <c r="M948" s="9"/>
      <c r="N948" s="9"/>
      <c r="O948" s="9"/>
      <c r="P948" s="9"/>
      <c r="Q948" s="13"/>
      <c r="R948" s="13"/>
      <c r="S948" s="9"/>
      <c r="T948" s="9"/>
      <c r="U948" s="9"/>
      <c r="V948" s="9"/>
      <c r="W948" s="9"/>
      <c r="X948" s="9"/>
      <c r="Y948" s="9"/>
      <c r="Z948" s="9"/>
      <c r="AA948" s="9"/>
      <c r="AB948" s="9"/>
    </row>
    <row r="949" spans="1:28">
      <c r="A949" s="9"/>
      <c r="B949" s="9"/>
      <c r="C949" s="9"/>
      <c r="D949" s="11"/>
      <c r="E949" s="16"/>
      <c r="F949" s="13"/>
      <c r="G949" s="13"/>
      <c r="H949" s="9"/>
      <c r="I949" s="9"/>
      <c r="J949" s="9"/>
      <c r="K949" s="13"/>
      <c r="L949" s="9"/>
      <c r="M949" s="9"/>
      <c r="N949" s="9"/>
      <c r="O949" s="9"/>
      <c r="P949" s="9"/>
      <c r="Q949" s="13"/>
      <c r="R949" s="13"/>
      <c r="S949" s="9"/>
      <c r="T949" s="9"/>
      <c r="U949" s="9"/>
      <c r="V949" s="9"/>
      <c r="W949" s="9"/>
      <c r="X949" s="9"/>
      <c r="Y949" s="9"/>
      <c r="Z949" s="9"/>
      <c r="AA949" s="9"/>
      <c r="AB949" s="9"/>
    </row>
    <row r="950" spans="1:28">
      <c r="A950" s="9"/>
      <c r="B950" s="9"/>
      <c r="C950" s="9"/>
      <c r="D950" s="11"/>
      <c r="E950" s="16"/>
      <c r="F950" s="13"/>
      <c r="G950" s="13"/>
      <c r="H950" s="9"/>
      <c r="I950" s="9"/>
      <c r="J950" s="9"/>
      <c r="K950" s="13"/>
      <c r="L950" s="9"/>
      <c r="M950" s="9"/>
      <c r="N950" s="9"/>
      <c r="O950" s="9"/>
      <c r="P950" s="9"/>
      <c r="Q950" s="13"/>
      <c r="R950" s="13"/>
      <c r="S950" s="9"/>
      <c r="T950" s="9"/>
      <c r="U950" s="9"/>
      <c r="V950" s="9"/>
      <c r="W950" s="9"/>
      <c r="X950" s="9"/>
      <c r="Y950" s="9"/>
      <c r="Z950" s="9"/>
      <c r="AA950" s="9"/>
      <c r="AB950" s="9"/>
    </row>
    <row r="951" spans="1:28">
      <c r="A951" s="9"/>
      <c r="B951" s="9"/>
      <c r="C951" s="9"/>
      <c r="D951" s="11"/>
      <c r="E951" s="16"/>
      <c r="F951" s="13"/>
      <c r="G951" s="13"/>
      <c r="H951" s="9"/>
      <c r="I951" s="9"/>
      <c r="J951" s="9"/>
      <c r="K951" s="13"/>
      <c r="L951" s="9"/>
      <c r="M951" s="9"/>
      <c r="N951" s="9"/>
      <c r="O951" s="9"/>
      <c r="P951" s="9"/>
      <c r="Q951" s="13"/>
      <c r="R951" s="13"/>
      <c r="S951" s="9"/>
      <c r="T951" s="9"/>
      <c r="U951" s="9"/>
      <c r="V951" s="9"/>
      <c r="W951" s="9"/>
      <c r="X951" s="9"/>
      <c r="Y951" s="9"/>
      <c r="Z951" s="9"/>
      <c r="AA951" s="9"/>
      <c r="AB951" s="9"/>
    </row>
    <row r="952" spans="1:28">
      <c r="A952" s="9"/>
      <c r="B952" s="9"/>
      <c r="C952" s="9"/>
      <c r="D952" s="11"/>
      <c r="E952" s="16"/>
      <c r="F952" s="13"/>
      <c r="G952" s="13"/>
      <c r="H952" s="9"/>
      <c r="I952" s="9"/>
      <c r="J952" s="9"/>
      <c r="K952" s="13"/>
      <c r="L952" s="9"/>
      <c r="M952" s="9"/>
      <c r="N952" s="9"/>
      <c r="O952" s="9"/>
      <c r="P952" s="9"/>
      <c r="Q952" s="13"/>
      <c r="R952" s="13"/>
      <c r="S952" s="9"/>
      <c r="T952" s="9"/>
      <c r="U952" s="9"/>
      <c r="V952" s="9"/>
      <c r="W952" s="9"/>
      <c r="X952" s="9"/>
      <c r="Y952" s="9"/>
      <c r="Z952" s="9"/>
      <c r="AA952" s="9"/>
      <c r="AB952" s="9"/>
    </row>
    <row r="953" spans="1:28">
      <c r="A953" s="9"/>
      <c r="B953" s="9"/>
      <c r="C953" s="9"/>
      <c r="D953" s="11"/>
      <c r="E953" s="16"/>
      <c r="F953" s="13"/>
      <c r="G953" s="13"/>
      <c r="H953" s="9"/>
      <c r="I953" s="9"/>
      <c r="J953" s="9"/>
      <c r="K953" s="13"/>
      <c r="L953" s="9"/>
      <c r="M953" s="9"/>
      <c r="N953" s="9"/>
      <c r="O953" s="9"/>
      <c r="P953" s="9"/>
      <c r="Q953" s="13"/>
      <c r="R953" s="13"/>
      <c r="S953" s="9"/>
      <c r="T953" s="9"/>
      <c r="U953" s="9"/>
      <c r="V953" s="9"/>
      <c r="W953" s="9"/>
      <c r="X953" s="9"/>
      <c r="Y953" s="9"/>
      <c r="Z953" s="9"/>
      <c r="AA953" s="9"/>
      <c r="AB953" s="9"/>
    </row>
    <row r="954" spans="1:28">
      <c r="A954" s="9"/>
      <c r="B954" s="9"/>
      <c r="C954" s="9"/>
      <c r="D954" s="11"/>
      <c r="E954" s="16"/>
      <c r="F954" s="13"/>
      <c r="G954" s="13"/>
      <c r="H954" s="9"/>
      <c r="I954" s="9"/>
      <c r="J954" s="9"/>
      <c r="K954" s="13"/>
      <c r="L954" s="9"/>
      <c r="M954" s="9"/>
      <c r="N954" s="9"/>
      <c r="O954" s="9"/>
      <c r="P954" s="9"/>
      <c r="Q954" s="13"/>
      <c r="R954" s="13"/>
      <c r="S954" s="9"/>
      <c r="T954" s="9"/>
      <c r="U954" s="9"/>
      <c r="V954" s="9"/>
      <c r="W954" s="9"/>
      <c r="X954" s="9"/>
      <c r="Y954" s="9"/>
      <c r="Z954" s="9"/>
      <c r="AA954" s="9"/>
      <c r="AB954" s="9"/>
    </row>
    <row r="955" spans="1:28">
      <c r="A955" s="9"/>
      <c r="B955" s="9"/>
      <c r="C955" s="9"/>
      <c r="D955" s="11"/>
      <c r="E955" s="16"/>
      <c r="F955" s="13"/>
      <c r="G955" s="13"/>
      <c r="H955" s="9"/>
      <c r="I955" s="9"/>
      <c r="J955" s="9"/>
      <c r="K955" s="13"/>
      <c r="L955" s="9"/>
      <c r="M955" s="9"/>
      <c r="N955" s="9"/>
      <c r="O955" s="9"/>
      <c r="P955" s="9"/>
      <c r="Q955" s="13"/>
      <c r="R955" s="13"/>
      <c r="S955" s="9"/>
      <c r="T955" s="9"/>
      <c r="U955" s="9"/>
      <c r="V955" s="9"/>
      <c r="W955" s="9"/>
      <c r="X955" s="9"/>
      <c r="Y955" s="9"/>
      <c r="Z955" s="9"/>
      <c r="AA955" s="9"/>
      <c r="AB955" s="9"/>
    </row>
    <row r="956" spans="1:28">
      <c r="A956" s="9"/>
      <c r="B956" s="9"/>
      <c r="C956" s="9"/>
      <c r="D956" s="11"/>
      <c r="E956" s="16"/>
      <c r="F956" s="13"/>
      <c r="G956" s="13"/>
      <c r="H956" s="9"/>
      <c r="I956" s="9"/>
      <c r="J956" s="9"/>
      <c r="K956" s="13"/>
      <c r="L956" s="9"/>
      <c r="M956" s="9"/>
      <c r="N956" s="9"/>
      <c r="O956" s="9"/>
      <c r="P956" s="9"/>
      <c r="Q956" s="13"/>
      <c r="R956" s="13"/>
      <c r="S956" s="9"/>
      <c r="T956" s="9"/>
      <c r="U956" s="9"/>
      <c r="V956" s="9"/>
      <c r="W956" s="9"/>
      <c r="X956" s="9"/>
      <c r="Y956" s="9"/>
      <c r="Z956" s="9"/>
      <c r="AA956" s="9"/>
      <c r="AB956" s="9"/>
    </row>
    <row r="957" spans="1:28">
      <c r="A957" s="9"/>
      <c r="B957" s="9"/>
      <c r="C957" s="9"/>
      <c r="D957" s="11"/>
      <c r="E957" s="16"/>
      <c r="F957" s="13"/>
      <c r="G957" s="13"/>
      <c r="H957" s="9"/>
      <c r="I957" s="9"/>
      <c r="J957" s="9"/>
      <c r="K957" s="13"/>
      <c r="L957" s="9"/>
      <c r="M957" s="9"/>
      <c r="N957" s="9"/>
      <c r="O957" s="9"/>
      <c r="P957" s="9"/>
      <c r="Q957" s="13"/>
      <c r="R957" s="13"/>
      <c r="S957" s="9"/>
      <c r="T957" s="9"/>
      <c r="U957" s="9"/>
      <c r="V957" s="9"/>
      <c r="W957" s="9"/>
      <c r="X957" s="9"/>
      <c r="Y957" s="9"/>
      <c r="Z957" s="9"/>
      <c r="AA957" s="9"/>
      <c r="AB957" s="9"/>
    </row>
    <row r="958" spans="1:28">
      <c r="A958" s="9"/>
      <c r="B958" s="9"/>
      <c r="C958" s="9"/>
      <c r="D958" s="11"/>
      <c r="E958" s="16"/>
      <c r="F958" s="13"/>
      <c r="G958" s="13"/>
      <c r="H958" s="9"/>
      <c r="I958" s="9"/>
      <c r="J958" s="9"/>
      <c r="K958" s="13"/>
      <c r="L958" s="9"/>
      <c r="M958" s="9"/>
      <c r="N958" s="9"/>
      <c r="O958" s="9"/>
      <c r="P958" s="9"/>
      <c r="Q958" s="13"/>
      <c r="R958" s="13"/>
      <c r="S958" s="9"/>
      <c r="T958" s="9"/>
      <c r="U958" s="9"/>
      <c r="V958" s="9"/>
      <c r="W958" s="9"/>
      <c r="X958" s="9"/>
      <c r="Y958" s="9"/>
      <c r="Z958" s="9"/>
      <c r="AA958" s="9"/>
      <c r="AB958" s="9"/>
    </row>
    <row r="959" spans="1:28">
      <c r="A959" s="9"/>
      <c r="B959" s="9"/>
      <c r="C959" s="9"/>
      <c r="D959" s="11"/>
      <c r="E959" s="16"/>
      <c r="F959" s="13"/>
      <c r="G959" s="13"/>
      <c r="H959" s="9"/>
      <c r="I959" s="9"/>
      <c r="J959" s="9"/>
      <c r="K959" s="13"/>
      <c r="L959" s="9"/>
      <c r="M959" s="9"/>
      <c r="N959" s="9"/>
      <c r="O959" s="9"/>
      <c r="P959" s="9"/>
      <c r="Q959" s="13"/>
      <c r="R959" s="13"/>
      <c r="S959" s="9"/>
      <c r="T959" s="9"/>
      <c r="U959" s="9"/>
      <c r="V959" s="9"/>
      <c r="W959" s="9"/>
      <c r="X959" s="9"/>
      <c r="Y959" s="9"/>
      <c r="Z959" s="9"/>
      <c r="AA959" s="9"/>
      <c r="AB959" s="9"/>
    </row>
    <row r="960" spans="1:28">
      <c r="A960" s="9"/>
      <c r="B960" s="9"/>
      <c r="C960" s="9"/>
      <c r="D960" s="11"/>
      <c r="E960" s="16"/>
      <c r="F960" s="13"/>
      <c r="G960" s="13"/>
      <c r="H960" s="9"/>
      <c r="I960" s="9"/>
      <c r="J960" s="9"/>
      <c r="K960" s="13"/>
      <c r="L960" s="9"/>
      <c r="M960" s="9"/>
      <c r="N960" s="9"/>
      <c r="O960" s="9"/>
      <c r="P960" s="9"/>
      <c r="Q960" s="13"/>
      <c r="R960" s="13"/>
      <c r="S960" s="9"/>
      <c r="T960" s="9"/>
      <c r="U960" s="9"/>
      <c r="V960" s="9"/>
      <c r="W960" s="9"/>
      <c r="X960" s="9"/>
      <c r="Y960" s="9"/>
      <c r="Z960" s="9"/>
      <c r="AA960" s="9"/>
      <c r="AB960" s="9"/>
    </row>
    <row r="961" spans="1:28">
      <c r="A961" s="9"/>
      <c r="B961" s="9"/>
      <c r="C961" s="9"/>
      <c r="D961" s="11"/>
      <c r="E961" s="16"/>
      <c r="F961" s="13"/>
      <c r="G961" s="13"/>
      <c r="H961" s="9"/>
      <c r="I961" s="9"/>
      <c r="J961" s="9"/>
      <c r="K961" s="13"/>
      <c r="L961" s="9"/>
      <c r="M961" s="9"/>
      <c r="N961" s="9"/>
      <c r="O961" s="9"/>
      <c r="P961" s="9"/>
      <c r="Q961" s="13"/>
      <c r="R961" s="13"/>
      <c r="S961" s="9"/>
      <c r="T961" s="9"/>
      <c r="U961" s="9"/>
      <c r="V961" s="9"/>
      <c r="W961" s="9"/>
      <c r="X961" s="9"/>
      <c r="Y961" s="9"/>
      <c r="Z961" s="9"/>
      <c r="AA961" s="9"/>
      <c r="AB961" s="9"/>
    </row>
    <row r="962" spans="1:28">
      <c r="A962" s="9"/>
      <c r="B962" s="9"/>
      <c r="C962" s="9"/>
      <c r="D962" s="11"/>
      <c r="E962" s="16"/>
      <c r="F962" s="13"/>
      <c r="G962" s="13"/>
      <c r="H962" s="9"/>
      <c r="I962" s="9"/>
      <c r="J962" s="9"/>
      <c r="K962" s="13"/>
      <c r="L962" s="9"/>
      <c r="M962" s="9"/>
      <c r="N962" s="9"/>
      <c r="O962" s="9"/>
      <c r="P962" s="9"/>
      <c r="Q962" s="13"/>
      <c r="R962" s="13"/>
      <c r="S962" s="9"/>
      <c r="T962" s="9"/>
      <c r="U962" s="9"/>
      <c r="V962" s="9"/>
      <c r="W962" s="9"/>
      <c r="X962" s="9"/>
      <c r="Y962" s="9"/>
      <c r="Z962" s="9"/>
      <c r="AA962" s="9"/>
      <c r="AB962" s="9"/>
    </row>
    <row r="963" spans="1:28">
      <c r="A963" s="9"/>
      <c r="B963" s="9"/>
      <c r="C963" s="9"/>
      <c r="D963" s="11"/>
      <c r="E963" s="16"/>
      <c r="F963" s="13"/>
      <c r="G963" s="13"/>
      <c r="H963" s="9"/>
      <c r="I963" s="9"/>
      <c r="J963" s="9"/>
      <c r="K963" s="13"/>
      <c r="L963" s="9"/>
      <c r="M963" s="9"/>
      <c r="N963" s="9"/>
      <c r="O963" s="9"/>
      <c r="P963" s="9"/>
      <c r="Q963" s="13"/>
      <c r="R963" s="13"/>
      <c r="S963" s="9"/>
      <c r="T963" s="9"/>
      <c r="U963" s="9"/>
      <c r="V963" s="9"/>
      <c r="W963" s="9"/>
      <c r="X963" s="9"/>
      <c r="Y963" s="9"/>
      <c r="Z963" s="9"/>
      <c r="AA963" s="9"/>
      <c r="AB963" s="9"/>
    </row>
    <row r="964" spans="1:28">
      <c r="A964" s="9"/>
      <c r="B964" s="9"/>
      <c r="C964" s="9"/>
      <c r="D964" s="11"/>
      <c r="E964" s="16"/>
      <c r="F964" s="13"/>
      <c r="G964" s="13"/>
      <c r="H964" s="9"/>
      <c r="I964" s="9"/>
      <c r="J964" s="9"/>
      <c r="K964" s="13"/>
      <c r="L964" s="9"/>
      <c r="M964" s="9"/>
      <c r="N964" s="9"/>
      <c r="O964" s="9"/>
      <c r="P964" s="9"/>
      <c r="Q964" s="13"/>
      <c r="R964" s="13"/>
      <c r="S964" s="9"/>
      <c r="T964" s="9"/>
      <c r="U964" s="9"/>
      <c r="V964" s="9"/>
      <c r="W964" s="9"/>
      <c r="X964" s="9"/>
      <c r="Y964" s="9"/>
      <c r="Z964" s="9"/>
      <c r="AA964" s="9"/>
      <c r="AB964" s="9"/>
    </row>
    <row r="965" spans="1:28">
      <c r="A965" s="9"/>
      <c r="B965" s="9"/>
      <c r="C965" s="9"/>
      <c r="D965" s="11"/>
      <c r="E965" s="16"/>
      <c r="F965" s="13"/>
      <c r="G965" s="13"/>
      <c r="H965" s="9"/>
      <c r="I965" s="9"/>
      <c r="J965" s="9"/>
      <c r="K965" s="13"/>
      <c r="L965" s="9"/>
      <c r="M965" s="9"/>
      <c r="N965" s="9"/>
      <c r="O965" s="9"/>
      <c r="P965" s="9"/>
      <c r="Q965" s="13"/>
      <c r="R965" s="13"/>
      <c r="S965" s="9"/>
      <c r="T965" s="9"/>
      <c r="U965" s="9"/>
      <c r="V965" s="9"/>
      <c r="W965" s="9"/>
      <c r="X965" s="9"/>
      <c r="Y965" s="9"/>
      <c r="Z965" s="9"/>
      <c r="AA965" s="9"/>
      <c r="AB965" s="9"/>
    </row>
    <row r="966" spans="1:28">
      <c r="A966" s="9"/>
      <c r="B966" s="9"/>
      <c r="C966" s="9"/>
      <c r="D966" s="11"/>
      <c r="E966" s="16"/>
      <c r="F966" s="13"/>
      <c r="G966" s="13"/>
      <c r="H966" s="9"/>
      <c r="I966" s="9"/>
      <c r="J966" s="9"/>
      <c r="K966" s="13"/>
      <c r="L966" s="9"/>
      <c r="M966" s="9"/>
      <c r="N966" s="9"/>
      <c r="O966" s="9"/>
      <c r="P966" s="9"/>
      <c r="Q966" s="13"/>
      <c r="R966" s="13"/>
      <c r="S966" s="9"/>
      <c r="T966" s="9"/>
      <c r="U966" s="9"/>
      <c r="V966" s="9"/>
      <c r="W966" s="9"/>
      <c r="X966" s="9"/>
      <c r="Y966" s="9"/>
      <c r="Z966" s="9"/>
      <c r="AA966" s="9"/>
      <c r="AB966" s="9"/>
    </row>
    <row r="967" spans="1:28">
      <c r="A967" s="9"/>
      <c r="B967" s="9"/>
      <c r="C967" s="9"/>
      <c r="D967" s="11"/>
      <c r="E967" s="16"/>
      <c r="F967" s="13"/>
      <c r="G967" s="13"/>
      <c r="H967" s="9"/>
      <c r="I967" s="9"/>
      <c r="J967" s="9"/>
      <c r="K967" s="13"/>
      <c r="L967" s="9"/>
      <c r="M967" s="9"/>
      <c r="N967" s="9"/>
      <c r="O967" s="9"/>
      <c r="P967" s="9"/>
      <c r="Q967" s="13"/>
      <c r="R967" s="13"/>
      <c r="S967" s="9"/>
      <c r="T967" s="9"/>
      <c r="U967" s="9"/>
      <c r="V967" s="9"/>
      <c r="W967" s="9"/>
      <c r="X967" s="9"/>
      <c r="Y967" s="9"/>
      <c r="Z967" s="9"/>
      <c r="AA967" s="9"/>
      <c r="AB967" s="9"/>
    </row>
    <row r="968" spans="1:28">
      <c r="A968" s="9"/>
      <c r="B968" s="9"/>
      <c r="C968" s="9"/>
      <c r="D968" s="11"/>
      <c r="E968" s="16"/>
      <c r="F968" s="13"/>
      <c r="G968" s="13"/>
      <c r="H968" s="9"/>
      <c r="I968" s="9"/>
      <c r="J968" s="9"/>
      <c r="K968" s="13"/>
      <c r="L968" s="9"/>
      <c r="M968" s="9"/>
      <c r="N968" s="9"/>
      <c r="O968" s="9"/>
      <c r="P968" s="9"/>
      <c r="Q968" s="13"/>
      <c r="R968" s="13"/>
      <c r="S968" s="9"/>
      <c r="T968" s="9"/>
      <c r="U968" s="9"/>
      <c r="V968" s="9"/>
      <c r="W968" s="9"/>
      <c r="X968" s="9"/>
      <c r="Y968" s="9"/>
      <c r="Z968" s="9"/>
      <c r="AA968" s="9"/>
      <c r="AB968" s="9"/>
    </row>
    <row r="969" spans="1:28">
      <c r="A969" s="9"/>
      <c r="B969" s="9"/>
      <c r="C969" s="9"/>
      <c r="D969" s="11"/>
      <c r="E969" s="16"/>
      <c r="F969" s="13"/>
      <c r="G969" s="13"/>
      <c r="H969" s="9"/>
      <c r="I969" s="9"/>
      <c r="J969" s="9"/>
      <c r="K969" s="13"/>
      <c r="L969" s="9"/>
      <c r="M969" s="9"/>
      <c r="N969" s="9"/>
      <c r="O969" s="9"/>
      <c r="P969" s="9"/>
      <c r="Q969" s="13"/>
      <c r="R969" s="13"/>
      <c r="S969" s="9"/>
      <c r="T969" s="9"/>
      <c r="U969" s="9"/>
      <c r="V969" s="9"/>
      <c r="W969" s="9"/>
      <c r="X969" s="9"/>
      <c r="Y969" s="9"/>
      <c r="Z969" s="9"/>
      <c r="AA969" s="9"/>
      <c r="AB969" s="9"/>
    </row>
    <row r="970" spans="1:28">
      <c r="A970" s="9"/>
      <c r="B970" s="9"/>
      <c r="C970" s="9"/>
      <c r="D970" s="11"/>
      <c r="E970" s="16"/>
      <c r="F970" s="13"/>
      <c r="G970" s="13"/>
      <c r="H970" s="9"/>
      <c r="I970" s="9"/>
      <c r="J970" s="9"/>
      <c r="K970" s="13"/>
      <c r="L970" s="9"/>
      <c r="M970" s="9"/>
      <c r="N970" s="9"/>
      <c r="O970" s="9"/>
      <c r="P970" s="9"/>
      <c r="Q970" s="13"/>
      <c r="R970" s="13"/>
      <c r="S970" s="9"/>
      <c r="T970" s="9"/>
      <c r="U970" s="9"/>
      <c r="V970" s="9"/>
      <c r="W970" s="9"/>
      <c r="X970" s="9"/>
      <c r="Y970" s="9"/>
      <c r="Z970" s="9"/>
      <c r="AA970" s="9"/>
      <c r="AB970" s="9"/>
    </row>
    <row r="971" spans="1:28">
      <c r="A971" s="9"/>
      <c r="B971" s="9"/>
      <c r="C971" s="9"/>
      <c r="D971" s="11"/>
      <c r="E971" s="16"/>
      <c r="F971" s="13"/>
      <c r="G971" s="13"/>
      <c r="H971" s="9"/>
      <c r="I971" s="9"/>
      <c r="J971" s="9"/>
      <c r="K971" s="13"/>
      <c r="L971" s="9"/>
      <c r="M971" s="9"/>
      <c r="N971" s="9"/>
      <c r="O971" s="9"/>
      <c r="P971" s="9"/>
      <c r="Q971" s="13"/>
      <c r="R971" s="13"/>
      <c r="S971" s="9"/>
      <c r="T971" s="9"/>
      <c r="U971" s="9"/>
      <c r="V971" s="9"/>
      <c r="W971" s="9"/>
      <c r="X971" s="9"/>
      <c r="Y971" s="9"/>
      <c r="Z971" s="9"/>
      <c r="AA971" s="9"/>
      <c r="AB971" s="9"/>
    </row>
    <row r="972" spans="1:28">
      <c r="A972" s="9"/>
      <c r="B972" s="9"/>
      <c r="C972" s="9"/>
      <c r="D972" s="11"/>
      <c r="E972" s="16"/>
      <c r="F972" s="13"/>
      <c r="G972" s="13"/>
      <c r="H972" s="9"/>
      <c r="I972" s="9"/>
      <c r="J972" s="9"/>
      <c r="K972" s="13"/>
      <c r="L972" s="9"/>
      <c r="M972" s="9"/>
      <c r="N972" s="9"/>
      <c r="O972" s="9"/>
      <c r="P972" s="9"/>
      <c r="Q972" s="13"/>
      <c r="R972" s="13"/>
      <c r="S972" s="9"/>
      <c r="T972" s="9"/>
      <c r="U972" s="9"/>
      <c r="V972" s="9"/>
      <c r="W972" s="9"/>
      <c r="X972" s="9"/>
      <c r="Y972" s="9"/>
      <c r="Z972" s="9"/>
      <c r="AA972" s="9"/>
      <c r="AB972" s="9"/>
    </row>
    <row r="973" spans="1:28">
      <c r="A973" s="9"/>
      <c r="B973" s="9"/>
      <c r="C973" s="9"/>
      <c r="D973" s="11"/>
      <c r="E973" s="16"/>
      <c r="F973" s="13"/>
      <c r="G973" s="13"/>
      <c r="H973" s="9"/>
      <c r="I973" s="9"/>
      <c r="J973" s="9"/>
      <c r="K973" s="13"/>
      <c r="L973" s="9"/>
      <c r="M973" s="9"/>
      <c r="N973" s="9"/>
      <c r="O973" s="9"/>
      <c r="P973" s="9"/>
      <c r="Q973" s="13"/>
      <c r="R973" s="13"/>
      <c r="S973" s="9"/>
      <c r="T973" s="9"/>
      <c r="U973" s="9"/>
      <c r="V973" s="9"/>
      <c r="W973" s="9"/>
      <c r="X973" s="9"/>
      <c r="Y973" s="9"/>
      <c r="Z973" s="9"/>
      <c r="AA973" s="9"/>
      <c r="AB973" s="9"/>
    </row>
    <row r="974" spans="1:28">
      <c r="A974" s="9"/>
      <c r="B974" s="9"/>
      <c r="C974" s="9"/>
      <c r="D974" s="11"/>
      <c r="E974" s="16"/>
      <c r="F974" s="13"/>
      <c r="G974" s="13"/>
      <c r="H974" s="9"/>
      <c r="I974" s="9"/>
      <c r="J974" s="9"/>
      <c r="K974" s="13"/>
      <c r="L974" s="9"/>
      <c r="M974" s="9"/>
      <c r="N974" s="9"/>
      <c r="O974" s="9"/>
      <c r="P974" s="9"/>
      <c r="Q974" s="13"/>
      <c r="R974" s="13"/>
      <c r="S974" s="9"/>
      <c r="T974" s="9"/>
      <c r="U974" s="9"/>
      <c r="V974" s="9"/>
      <c r="W974" s="9"/>
      <c r="X974" s="9"/>
      <c r="Y974" s="9"/>
      <c r="Z974" s="9"/>
      <c r="AA974" s="9"/>
      <c r="AB974" s="9"/>
    </row>
    <row r="975" spans="1:28">
      <c r="A975" s="9"/>
      <c r="B975" s="9"/>
      <c r="C975" s="9"/>
      <c r="D975" s="11"/>
      <c r="E975" s="16"/>
      <c r="F975" s="13"/>
      <c r="G975" s="13"/>
      <c r="H975" s="9"/>
      <c r="I975" s="9"/>
      <c r="J975" s="9"/>
      <c r="K975" s="13"/>
      <c r="L975" s="9"/>
      <c r="M975" s="9"/>
      <c r="N975" s="9"/>
      <c r="O975" s="9"/>
      <c r="P975" s="9"/>
      <c r="Q975" s="13"/>
      <c r="R975" s="13"/>
      <c r="S975" s="9"/>
      <c r="T975" s="9"/>
      <c r="U975" s="9"/>
      <c r="V975" s="9"/>
      <c r="W975" s="9"/>
      <c r="X975" s="9"/>
      <c r="Y975" s="9"/>
      <c r="Z975" s="9"/>
      <c r="AA975" s="9"/>
      <c r="AB975" s="9"/>
    </row>
    <row r="976" spans="1:28">
      <c r="A976" s="9"/>
      <c r="B976" s="9"/>
      <c r="C976" s="9"/>
      <c r="D976" s="11"/>
      <c r="E976" s="16"/>
      <c r="F976" s="13"/>
      <c r="G976" s="13"/>
      <c r="H976" s="9"/>
      <c r="I976" s="9"/>
      <c r="J976" s="9"/>
      <c r="K976" s="13"/>
      <c r="L976" s="9"/>
      <c r="M976" s="9"/>
      <c r="N976" s="9"/>
      <c r="O976" s="9"/>
      <c r="P976" s="9"/>
      <c r="Q976" s="13"/>
      <c r="R976" s="13"/>
      <c r="S976" s="9"/>
      <c r="T976" s="9"/>
      <c r="U976" s="9"/>
      <c r="V976" s="9"/>
      <c r="W976" s="9"/>
      <c r="X976" s="9"/>
      <c r="Y976" s="9"/>
      <c r="Z976" s="9"/>
      <c r="AA976" s="9"/>
      <c r="AB976" s="9"/>
    </row>
    <row r="977" spans="1:28">
      <c r="A977" s="9"/>
      <c r="B977" s="9"/>
      <c r="C977" s="9"/>
      <c r="D977" s="11"/>
      <c r="E977" s="16"/>
      <c r="F977" s="13"/>
      <c r="G977" s="13"/>
      <c r="H977" s="9"/>
      <c r="I977" s="9"/>
      <c r="J977" s="9"/>
      <c r="K977" s="13"/>
      <c r="L977" s="9"/>
      <c r="M977" s="9"/>
      <c r="N977" s="9"/>
      <c r="O977" s="9"/>
      <c r="P977" s="9"/>
      <c r="Q977" s="13"/>
      <c r="R977" s="13"/>
      <c r="S977" s="9"/>
      <c r="T977" s="9"/>
      <c r="U977" s="9"/>
      <c r="V977" s="9"/>
      <c r="W977" s="9"/>
      <c r="X977" s="9"/>
      <c r="Y977" s="9"/>
      <c r="Z977" s="9"/>
      <c r="AA977" s="9"/>
      <c r="AB977" s="9"/>
    </row>
    <row r="978" spans="1:28">
      <c r="A978" s="9"/>
      <c r="B978" s="9"/>
      <c r="C978" s="9"/>
      <c r="D978" s="11"/>
      <c r="E978" s="16"/>
      <c r="F978" s="13"/>
      <c r="G978" s="13"/>
      <c r="H978" s="9"/>
      <c r="I978" s="9"/>
      <c r="J978" s="9"/>
      <c r="K978" s="13"/>
      <c r="L978" s="9"/>
      <c r="M978" s="9"/>
      <c r="N978" s="9"/>
      <c r="O978" s="9"/>
      <c r="P978" s="9"/>
      <c r="Q978" s="13"/>
      <c r="R978" s="13"/>
      <c r="S978" s="9"/>
      <c r="T978" s="9"/>
      <c r="U978" s="9"/>
      <c r="V978" s="9"/>
      <c r="W978" s="9"/>
      <c r="X978" s="9"/>
      <c r="Y978" s="9"/>
      <c r="Z978" s="9"/>
      <c r="AA978" s="9"/>
      <c r="AB978" s="9"/>
    </row>
    <row r="979" spans="1:28">
      <c r="A979" s="9"/>
      <c r="B979" s="9"/>
      <c r="C979" s="9"/>
      <c r="D979" s="11"/>
      <c r="E979" s="16"/>
      <c r="F979" s="13"/>
      <c r="G979" s="13"/>
      <c r="H979" s="9"/>
      <c r="I979" s="9"/>
      <c r="J979" s="9"/>
      <c r="K979" s="13"/>
      <c r="L979" s="9"/>
      <c r="M979" s="9"/>
      <c r="N979" s="9"/>
      <c r="O979" s="9"/>
      <c r="P979" s="9"/>
      <c r="Q979" s="13"/>
      <c r="R979" s="13"/>
      <c r="S979" s="9"/>
      <c r="T979" s="9"/>
      <c r="U979" s="9"/>
      <c r="V979" s="9"/>
      <c r="W979" s="9"/>
      <c r="X979" s="9"/>
      <c r="Y979" s="9"/>
      <c r="Z979" s="9"/>
      <c r="AA979" s="9"/>
      <c r="AB979" s="9"/>
    </row>
    <row r="980" spans="1:28">
      <c r="A980" s="9"/>
      <c r="B980" s="9"/>
      <c r="C980" s="9"/>
      <c r="D980" s="11"/>
      <c r="E980" s="16"/>
      <c r="F980" s="13"/>
      <c r="G980" s="13"/>
      <c r="H980" s="9"/>
      <c r="I980" s="9"/>
      <c r="J980" s="9"/>
      <c r="K980" s="13"/>
      <c r="L980" s="9"/>
      <c r="M980" s="9"/>
      <c r="N980" s="9"/>
      <c r="O980" s="9"/>
      <c r="P980" s="9"/>
      <c r="Q980" s="13"/>
      <c r="R980" s="13"/>
      <c r="S980" s="9"/>
      <c r="T980" s="9"/>
      <c r="U980" s="9"/>
      <c r="V980" s="9"/>
      <c r="W980" s="9"/>
      <c r="X980" s="9"/>
      <c r="Y980" s="9"/>
      <c r="Z980" s="9"/>
      <c r="AA980" s="9"/>
      <c r="AB980" s="9"/>
    </row>
    <row r="981" spans="1:28">
      <c r="A981" s="9"/>
      <c r="B981" s="9"/>
      <c r="C981" s="9"/>
      <c r="D981" s="11"/>
      <c r="E981" s="16"/>
      <c r="F981" s="13"/>
      <c r="G981" s="13"/>
      <c r="H981" s="9"/>
      <c r="I981" s="9"/>
      <c r="J981" s="9"/>
      <c r="K981" s="13"/>
      <c r="L981" s="9"/>
      <c r="M981" s="9"/>
      <c r="N981" s="9"/>
      <c r="O981" s="9"/>
      <c r="P981" s="9"/>
      <c r="Q981" s="13"/>
      <c r="R981" s="13"/>
      <c r="S981" s="9"/>
      <c r="T981" s="9"/>
      <c r="U981" s="9"/>
      <c r="V981" s="9"/>
      <c r="W981" s="9"/>
      <c r="X981" s="9"/>
      <c r="Y981" s="9"/>
      <c r="Z981" s="9"/>
      <c r="AA981" s="9"/>
      <c r="AB981" s="9"/>
    </row>
    <row r="982" spans="1:28">
      <c r="A982" s="9"/>
      <c r="B982" s="9"/>
      <c r="C982" s="9"/>
      <c r="D982" s="11"/>
      <c r="E982" s="16"/>
      <c r="F982" s="13"/>
      <c r="G982" s="13"/>
      <c r="H982" s="9"/>
      <c r="I982" s="9"/>
      <c r="J982" s="9"/>
      <c r="K982" s="13"/>
      <c r="L982" s="9"/>
      <c r="M982" s="9"/>
      <c r="N982" s="9"/>
      <c r="O982" s="9"/>
      <c r="P982" s="9"/>
      <c r="Q982" s="13"/>
      <c r="R982" s="13"/>
      <c r="S982" s="9"/>
      <c r="T982" s="9"/>
      <c r="U982" s="9"/>
      <c r="V982" s="9"/>
      <c r="W982" s="9"/>
      <c r="X982" s="9"/>
      <c r="Y982" s="9"/>
      <c r="Z982" s="9"/>
      <c r="AA982" s="9"/>
      <c r="AB982" s="9"/>
    </row>
    <row r="983" spans="1:28">
      <c r="A983" s="9"/>
      <c r="B983" s="9"/>
      <c r="C983" s="9"/>
      <c r="D983" s="11"/>
      <c r="E983" s="16"/>
      <c r="F983" s="13"/>
      <c r="G983" s="13"/>
      <c r="H983" s="9"/>
      <c r="I983" s="9"/>
      <c r="J983" s="9"/>
      <c r="K983" s="13"/>
      <c r="L983" s="9"/>
      <c r="M983" s="9"/>
      <c r="N983" s="9"/>
      <c r="O983" s="9"/>
      <c r="P983" s="9"/>
      <c r="Q983" s="13"/>
      <c r="R983" s="13"/>
      <c r="S983" s="9"/>
      <c r="T983" s="9"/>
      <c r="U983" s="9"/>
      <c r="V983" s="9"/>
      <c r="W983" s="9"/>
      <c r="X983" s="9"/>
      <c r="Y983" s="9"/>
      <c r="Z983" s="9"/>
      <c r="AA983" s="9"/>
      <c r="AB983" s="9"/>
    </row>
    <row r="984" spans="1:28">
      <c r="A984" s="9"/>
      <c r="B984" s="9"/>
      <c r="C984" s="9"/>
      <c r="D984" s="11"/>
      <c r="E984" s="16"/>
      <c r="F984" s="13"/>
      <c r="G984" s="13"/>
      <c r="H984" s="9"/>
      <c r="I984" s="9"/>
      <c r="J984" s="9"/>
      <c r="K984" s="13"/>
      <c r="L984" s="9"/>
      <c r="M984" s="9"/>
      <c r="N984" s="9"/>
      <c r="O984" s="9"/>
      <c r="P984" s="9"/>
      <c r="Q984" s="13"/>
      <c r="R984" s="13"/>
      <c r="S984" s="9"/>
      <c r="T984" s="9"/>
      <c r="U984" s="9"/>
      <c r="V984" s="9"/>
      <c r="W984" s="9"/>
      <c r="X984" s="9"/>
      <c r="Y984" s="9"/>
      <c r="Z984" s="9"/>
      <c r="AA984" s="9"/>
      <c r="AB984" s="9"/>
    </row>
    <row r="985" spans="1:28">
      <c r="A985" s="9"/>
      <c r="B985" s="9"/>
      <c r="C985" s="9"/>
      <c r="D985" s="11"/>
      <c r="E985" s="16"/>
      <c r="F985" s="13"/>
      <c r="G985" s="13"/>
      <c r="H985" s="9"/>
      <c r="I985" s="9"/>
      <c r="J985" s="9"/>
      <c r="K985" s="13"/>
      <c r="L985" s="9"/>
      <c r="M985" s="9"/>
      <c r="N985" s="9"/>
      <c r="O985" s="9"/>
      <c r="P985" s="9"/>
      <c r="Q985" s="13"/>
      <c r="R985" s="13"/>
      <c r="S985" s="9"/>
      <c r="T985" s="9"/>
      <c r="U985" s="9"/>
      <c r="V985" s="9"/>
      <c r="W985" s="9"/>
      <c r="X985" s="9"/>
      <c r="Y985" s="9"/>
      <c r="Z985" s="9"/>
      <c r="AA985" s="9"/>
      <c r="AB985" s="9"/>
    </row>
    <row r="986" spans="1:28">
      <c r="A986" s="9"/>
      <c r="B986" s="9"/>
      <c r="C986" s="9"/>
      <c r="D986" s="11"/>
      <c r="E986" s="16"/>
      <c r="F986" s="13"/>
      <c r="G986" s="13"/>
      <c r="H986" s="9"/>
      <c r="I986" s="9"/>
      <c r="J986" s="9"/>
      <c r="K986" s="13"/>
      <c r="L986" s="9"/>
      <c r="M986" s="9"/>
      <c r="N986" s="9"/>
      <c r="O986" s="9"/>
      <c r="P986" s="9"/>
      <c r="Q986" s="13"/>
      <c r="R986" s="13"/>
      <c r="S986" s="9"/>
      <c r="T986" s="9"/>
      <c r="U986" s="9"/>
      <c r="V986" s="9"/>
      <c r="W986" s="9"/>
      <c r="X986" s="9"/>
      <c r="Y986" s="9"/>
      <c r="Z986" s="9"/>
      <c r="AA986" s="9"/>
      <c r="AB986" s="9"/>
    </row>
    <row r="987" spans="1:28">
      <c r="A987" s="9"/>
      <c r="B987" s="9"/>
      <c r="C987" s="9"/>
      <c r="D987" s="11"/>
      <c r="E987" s="16"/>
      <c r="F987" s="13"/>
      <c r="G987" s="13"/>
      <c r="H987" s="9"/>
      <c r="I987" s="9"/>
      <c r="J987" s="9"/>
      <c r="K987" s="13"/>
      <c r="L987" s="9"/>
      <c r="M987" s="9"/>
      <c r="N987" s="9"/>
      <c r="O987" s="9"/>
      <c r="P987" s="9"/>
      <c r="Q987" s="13"/>
      <c r="R987" s="13"/>
      <c r="S987" s="9"/>
      <c r="T987" s="9"/>
      <c r="U987" s="9"/>
      <c r="V987" s="9"/>
      <c r="W987" s="9"/>
      <c r="X987" s="9"/>
      <c r="Y987" s="9"/>
      <c r="Z987" s="9"/>
      <c r="AA987" s="9"/>
      <c r="AB987" s="9"/>
    </row>
    <row r="988" spans="1:28">
      <c r="A988" s="9"/>
      <c r="B988" s="9"/>
      <c r="C988" s="9"/>
      <c r="D988" s="11"/>
      <c r="E988" s="16"/>
      <c r="F988" s="13"/>
      <c r="G988" s="13"/>
      <c r="H988" s="9"/>
      <c r="I988" s="9"/>
      <c r="J988" s="9"/>
      <c r="K988" s="13"/>
      <c r="L988" s="9"/>
      <c r="M988" s="9"/>
      <c r="N988" s="9"/>
      <c r="O988" s="9"/>
      <c r="P988" s="9"/>
      <c r="Q988" s="13"/>
      <c r="R988" s="13"/>
      <c r="S988" s="9"/>
      <c r="T988" s="9"/>
      <c r="U988" s="9"/>
      <c r="V988" s="9"/>
      <c r="W988" s="9"/>
      <c r="X988" s="9"/>
      <c r="Y988" s="9"/>
      <c r="Z988" s="9"/>
      <c r="AA988" s="9"/>
      <c r="AB988" s="9"/>
    </row>
    <row r="989" spans="1:28">
      <c r="A989" s="9"/>
      <c r="B989" s="9"/>
      <c r="C989" s="9"/>
      <c r="D989" s="11"/>
      <c r="E989" s="16"/>
      <c r="F989" s="13"/>
      <c r="G989" s="13"/>
      <c r="H989" s="9"/>
      <c r="I989" s="9"/>
      <c r="J989" s="9"/>
      <c r="K989" s="13"/>
      <c r="L989" s="9"/>
      <c r="M989" s="9"/>
      <c r="N989" s="9"/>
      <c r="O989" s="9"/>
      <c r="P989" s="9"/>
      <c r="Q989" s="13"/>
      <c r="R989" s="13"/>
      <c r="S989" s="9"/>
      <c r="T989" s="9"/>
      <c r="U989" s="9"/>
      <c r="V989" s="9"/>
      <c r="W989" s="9"/>
      <c r="X989" s="9"/>
      <c r="Y989" s="9"/>
      <c r="Z989" s="9"/>
      <c r="AA989" s="9"/>
      <c r="AB989" s="9"/>
    </row>
    <row r="990" spans="1:28">
      <c r="A990" s="9"/>
      <c r="B990" s="9"/>
      <c r="C990" s="9"/>
      <c r="D990" s="11"/>
      <c r="E990" s="16"/>
      <c r="F990" s="13"/>
      <c r="G990" s="13"/>
      <c r="H990" s="9"/>
      <c r="I990" s="9"/>
      <c r="J990" s="9"/>
      <c r="K990" s="13"/>
      <c r="L990" s="9"/>
      <c r="M990" s="9"/>
      <c r="N990" s="9"/>
      <c r="O990" s="9"/>
      <c r="P990" s="9"/>
      <c r="Q990" s="13"/>
      <c r="R990" s="13"/>
      <c r="S990" s="9"/>
      <c r="T990" s="9"/>
      <c r="U990" s="9"/>
      <c r="V990" s="9"/>
      <c r="W990" s="9"/>
      <c r="X990" s="9"/>
      <c r="Y990" s="9"/>
      <c r="Z990" s="9"/>
      <c r="AA990" s="9"/>
      <c r="AB990" s="9"/>
    </row>
    <row r="991" spans="1:28">
      <c r="A991" s="9"/>
      <c r="B991" s="9"/>
      <c r="C991" s="9"/>
      <c r="D991" s="11"/>
      <c r="E991" s="16"/>
      <c r="F991" s="13"/>
      <c r="G991" s="13"/>
      <c r="H991" s="9"/>
      <c r="I991" s="9"/>
      <c r="J991" s="9"/>
      <c r="K991" s="13"/>
      <c r="L991" s="9"/>
      <c r="M991" s="9"/>
      <c r="N991" s="9"/>
      <c r="O991" s="9"/>
      <c r="P991" s="9"/>
      <c r="Q991" s="13"/>
      <c r="R991" s="13"/>
      <c r="S991" s="9"/>
      <c r="T991" s="9"/>
      <c r="U991" s="9"/>
      <c r="V991" s="9"/>
      <c r="W991" s="9"/>
      <c r="X991" s="9"/>
      <c r="Y991" s="9"/>
      <c r="Z991" s="9"/>
      <c r="AA991" s="9"/>
      <c r="AB991" s="9"/>
    </row>
    <row r="992" spans="1:28">
      <c r="A992" s="9"/>
      <c r="B992" s="9"/>
      <c r="C992" s="9"/>
      <c r="D992" s="11"/>
      <c r="E992" s="16"/>
      <c r="F992" s="13"/>
      <c r="G992" s="13"/>
      <c r="H992" s="9"/>
      <c r="I992" s="9"/>
      <c r="J992" s="9"/>
      <c r="K992" s="13"/>
      <c r="L992" s="9"/>
      <c r="M992" s="9"/>
      <c r="N992" s="9"/>
      <c r="O992" s="9"/>
      <c r="P992" s="9"/>
      <c r="Q992" s="13"/>
      <c r="R992" s="13"/>
      <c r="S992" s="9"/>
      <c r="T992" s="9"/>
      <c r="U992" s="9"/>
      <c r="V992" s="9"/>
      <c r="W992" s="9"/>
      <c r="X992" s="9"/>
      <c r="Y992" s="9"/>
      <c r="Z992" s="9"/>
      <c r="AA992" s="9"/>
      <c r="AB992" s="9"/>
    </row>
    <row r="993" spans="1:28">
      <c r="A993" s="9"/>
      <c r="B993" s="9"/>
      <c r="C993" s="9"/>
      <c r="D993" s="11"/>
      <c r="E993" s="16"/>
      <c r="F993" s="13"/>
      <c r="G993" s="13"/>
      <c r="H993" s="9"/>
      <c r="I993" s="9"/>
      <c r="J993" s="9"/>
      <c r="K993" s="13"/>
      <c r="L993" s="9"/>
      <c r="M993" s="9"/>
      <c r="N993" s="9"/>
      <c r="O993" s="9"/>
      <c r="P993" s="9"/>
      <c r="Q993" s="13"/>
      <c r="R993" s="13"/>
      <c r="S993" s="9"/>
      <c r="T993" s="9"/>
      <c r="U993" s="9"/>
      <c r="V993" s="9"/>
      <c r="W993" s="9"/>
      <c r="X993" s="9"/>
      <c r="Y993" s="9"/>
      <c r="Z993" s="9"/>
      <c r="AA993" s="9"/>
      <c r="AB993" s="9"/>
    </row>
    <row r="994" spans="1:28">
      <c r="A994" s="9"/>
      <c r="B994" s="9"/>
      <c r="C994" s="9"/>
      <c r="D994" s="11"/>
      <c r="E994" s="16"/>
      <c r="F994" s="13"/>
      <c r="G994" s="13"/>
      <c r="H994" s="9"/>
      <c r="I994" s="9"/>
      <c r="J994" s="9"/>
      <c r="K994" s="13"/>
      <c r="L994" s="9"/>
      <c r="M994" s="9"/>
      <c r="N994" s="9"/>
      <c r="O994" s="9"/>
      <c r="P994" s="9"/>
      <c r="Q994" s="13"/>
      <c r="R994" s="13"/>
      <c r="S994" s="9"/>
      <c r="T994" s="9"/>
      <c r="U994" s="9"/>
      <c r="V994" s="9"/>
      <c r="W994" s="9"/>
      <c r="X994" s="9"/>
      <c r="Y994" s="9"/>
      <c r="Z994" s="9"/>
      <c r="AA994" s="9"/>
      <c r="AB994" s="9"/>
    </row>
    <row r="995" spans="1:28">
      <c r="A995" s="9"/>
      <c r="B995" s="9"/>
      <c r="C995" s="9"/>
      <c r="D995" s="11"/>
      <c r="E995" s="16"/>
      <c r="F995" s="13"/>
      <c r="G995" s="13"/>
      <c r="H995" s="9"/>
      <c r="I995" s="9"/>
      <c r="J995" s="9"/>
      <c r="K995" s="13"/>
      <c r="L995" s="9"/>
      <c r="M995" s="9"/>
      <c r="N995" s="9"/>
      <c r="O995" s="9"/>
      <c r="P995" s="9"/>
      <c r="Q995" s="13"/>
      <c r="R995" s="13"/>
      <c r="S995" s="9"/>
      <c r="T995" s="9"/>
      <c r="U995" s="9"/>
      <c r="V995" s="9"/>
      <c r="W995" s="9"/>
      <c r="X995" s="9"/>
      <c r="Y995" s="9"/>
      <c r="Z995" s="9"/>
      <c r="AA995" s="9"/>
      <c r="AB995" s="9"/>
    </row>
    <row r="996" spans="1:28">
      <c r="A996" s="9"/>
      <c r="B996" s="9"/>
      <c r="C996" s="9"/>
      <c r="D996" s="11"/>
      <c r="E996" s="16"/>
      <c r="F996" s="13"/>
      <c r="G996" s="13"/>
      <c r="H996" s="9"/>
      <c r="I996" s="9"/>
      <c r="J996" s="9"/>
      <c r="K996" s="13"/>
      <c r="L996" s="9"/>
      <c r="M996" s="9"/>
      <c r="N996" s="9"/>
      <c r="O996" s="9"/>
      <c r="P996" s="9"/>
      <c r="Q996" s="13"/>
      <c r="R996" s="13"/>
      <c r="S996" s="9"/>
      <c r="T996" s="9"/>
      <c r="U996" s="9"/>
      <c r="V996" s="9"/>
      <c r="W996" s="9"/>
      <c r="X996" s="9"/>
      <c r="Y996" s="9"/>
      <c r="Z996" s="9"/>
      <c r="AA996" s="9"/>
      <c r="AB996" s="9"/>
    </row>
    <row r="997" spans="1:28">
      <c r="A997" s="9"/>
      <c r="B997" s="9"/>
      <c r="C997" s="9"/>
      <c r="D997" s="11"/>
      <c r="E997" s="16"/>
      <c r="F997" s="13"/>
      <c r="G997" s="13"/>
      <c r="H997" s="9"/>
      <c r="I997" s="9"/>
      <c r="J997" s="9"/>
      <c r="K997" s="13"/>
      <c r="L997" s="9"/>
      <c r="M997" s="9"/>
      <c r="N997" s="9"/>
      <c r="O997" s="9"/>
      <c r="P997" s="9"/>
      <c r="Q997" s="13"/>
      <c r="R997" s="13"/>
      <c r="S997" s="9"/>
      <c r="T997" s="9"/>
      <c r="U997" s="9"/>
      <c r="V997" s="9"/>
      <c r="W997" s="9"/>
      <c r="X997" s="9"/>
      <c r="Y997" s="9"/>
      <c r="Z997" s="9"/>
      <c r="AA997" s="9"/>
      <c r="AB997" s="9"/>
    </row>
    <row r="998" spans="1:28">
      <c r="A998" s="9"/>
      <c r="B998" s="9"/>
      <c r="C998" s="9"/>
      <c r="D998" s="11"/>
      <c r="E998" s="16"/>
      <c r="F998" s="13"/>
      <c r="G998" s="13"/>
      <c r="H998" s="9"/>
      <c r="I998" s="9"/>
      <c r="J998" s="9"/>
      <c r="K998" s="13"/>
      <c r="L998" s="9"/>
      <c r="M998" s="9"/>
      <c r="N998" s="9"/>
      <c r="O998" s="9"/>
      <c r="P998" s="9"/>
      <c r="Q998" s="13"/>
      <c r="R998" s="13"/>
      <c r="S998" s="9"/>
      <c r="T998" s="9"/>
      <c r="U998" s="9"/>
      <c r="V998" s="9"/>
      <c r="W998" s="9"/>
      <c r="X998" s="9"/>
      <c r="Y998" s="9"/>
      <c r="Z998" s="9"/>
      <c r="AA998" s="9"/>
      <c r="AB998" s="9"/>
    </row>
    <row r="999" spans="1:28">
      <c r="A999" s="9"/>
      <c r="B999" s="9"/>
      <c r="C999" s="9"/>
      <c r="D999" s="11"/>
      <c r="E999" s="16"/>
      <c r="F999" s="13"/>
      <c r="G999" s="13"/>
      <c r="H999" s="9"/>
      <c r="I999" s="9"/>
      <c r="J999" s="9"/>
      <c r="K999" s="13"/>
      <c r="L999" s="9"/>
      <c r="M999" s="9"/>
      <c r="N999" s="9"/>
      <c r="O999" s="9"/>
      <c r="P999" s="9"/>
      <c r="Q999" s="13"/>
      <c r="R999" s="13"/>
      <c r="S999" s="9"/>
      <c r="T999" s="9"/>
      <c r="U999" s="9"/>
      <c r="V999" s="9"/>
      <c r="W999" s="9"/>
      <c r="X999" s="9"/>
      <c r="Y999" s="9"/>
      <c r="Z999" s="9"/>
      <c r="AA999" s="9"/>
      <c r="AB999" s="9"/>
    </row>
    <row r="1000" spans="1:28">
      <c r="A1000" s="9"/>
      <c r="B1000" s="9"/>
      <c r="C1000" s="9"/>
      <c r="D1000" s="11"/>
      <c r="E1000" s="16"/>
      <c r="F1000" s="13"/>
      <c r="G1000" s="13"/>
      <c r="H1000" s="9"/>
      <c r="I1000" s="9"/>
      <c r="J1000" s="9"/>
      <c r="K1000" s="13"/>
      <c r="L1000" s="9"/>
      <c r="M1000" s="9"/>
      <c r="N1000" s="9"/>
      <c r="O1000" s="9"/>
      <c r="P1000" s="9"/>
      <c r="Q1000" s="13"/>
      <c r="R1000" s="13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</row>
    <row r="1001" spans="1:28">
      <c r="A1001" s="9"/>
      <c r="B1001" s="9"/>
      <c r="C1001" s="9"/>
      <c r="D1001" s="11"/>
      <c r="E1001" s="16"/>
      <c r="F1001" s="13"/>
      <c r="G1001" s="13"/>
      <c r="H1001" s="9"/>
      <c r="I1001" s="9"/>
      <c r="J1001" s="9"/>
      <c r="K1001" s="13"/>
      <c r="L1001" s="9"/>
      <c r="M1001" s="9"/>
      <c r="N1001" s="9"/>
      <c r="O1001" s="9"/>
      <c r="P1001" s="9"/>
      <c r="Q1001" s="13"/>
      <c r="R1001" s="13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38761D"/>
    <outlinePr summaryBelow="0" summaryRight="0"/>
  </sheetPr>
  <dimension ref="A1:Z1001"/>
  <sheetViews>
    <sheetView workbookViewId="0"/>
  </sheetViews>
  <sheetFormatPr defaultColWidth="14.44140625" defaultRowHeight="15" customHeight="1"/>
  <cols>
    <col min="1" max="1" width="31.33203125" customWidth="1"/>
    <col min="2" max="2" width="19" customWidth="1"/>
    <col min="11" max="11" width="47.88671875" customWidth="1"/>
  </cols>
  <sheetData>
    <row r="1" spans="1:26" ht="15" customHeight="1">
      <c r="A1" s="18" t="s">
        <v>154</v>
      </c>
      <c r="B1" s="19"/>
      <c r="C1" s="19"/>
      <c r="D1" s="20"/>
      <c r="E1" s="1"/>
      <c r="F1" s="1"/>
      <c r="G1" s="21"/>
      <c r="H1" s="20"/>
      <c r="I1" s="21"/>
      <c r="J1" s="2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19"/>
      <c r="C2" s="19"/>
      <c r="D2" s="20"/>
      <c r="E2" s="1"/>
      <c r="F2" s="1"/>
      <c r="G2" s="21"/>
      <c r="H2" s="20"/>
      <c r="I2" s="21"/>
      <c r="J2" s="2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3" t="s">
        <v>155</v>
      </c>
      <c r="B3" s="19"/>
      <c r="C3" s="19"/>
      <c r="D3" s="20"/>
      <c r="E3" s="1"/>
      <c r="F3" s="1"/>
      <c r="G3" s="21"/>
      <c r="H3" s="20"/>
      <c r="I3" s="21"/>
      <c r="J3" s="2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t="s">
        <v>156</v>
      </c>
      <c r="B4" s="24"/>
      <c r="C4" s="24"/>
      <c r="D4" s="25"/>
      <c r="E4" s="26"/>
      <c r="F4" s="26"/>
      <c r="G4" s="27"/>
      <c r="H4" s="20"/>
      <c r="I4" s="21"/>
      <c r="J4" s="2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t="s">
        <v>157</v>
      </c>
      <c r="B5" s="24"/>
      <c r="C5" s="24"/>
      <c r="D5" s="25"/>
      <c r="E5" s="26"/>
      <c r="F5" s="26"/>
      <c r="G5" s="27"/>
      <c r="H5" s="20"/>
      <c r="I5" s="21"/>
      <c r="J5" s="2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t="s">
        <v>158</v>
      </c>
      <c r="B6" s="24"/>
      <c r="C6" s="24"/>
      <c r="D6" s="25"/>
      <c r="E6" s="26"/>
      <c r="F6" s="26"/>
      <c r="G6" s="27"/>
      <c r="H6" s="20"/>
      <c r="I6" s="21"/>
      <c r="J6" s="2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t="s">
        <v>159</v>
      </c>
      <c r="B7" s="24"/>
      <c r="C7" s="24"/>
      <c r="D7" s="25"/>
      <c r="E7" s="26"/>
      <c r="F7" s="26"/>
      <c r="G7" s="27"/>
      <c r="H7" s="20"/>
      <c r="I7" s="21"/>
      <c r="J7" s="2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B8" s="24"/>
      <c r="C8" s="24"/>
      <c r="D8" s="25"/>
      <c r="E8" s="26"/>
      <c r="F8" s="26"/>
      <c r="G8" s="27"/>
      <c r="H8" s="20"/>
      <c r="I8" s="21"/>
      <c r="J8" s="2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8"/>
      <c r="B9" s="29"/>
      <c r="C9" s="29"/>
      <c r="D9" s="30"/>
      <c r="E9" s="31"/>
      <c r="F9" s="31"/>
      <c r="G9" s="32"/>
      <c r="H9" s="30"/>
      <c r="I9" s="32"/>
      <c r="J9" s="2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3" t="s">
        <v>160</v>
      </c>
      <c r="B10" s="34" t="s">
        <v>161</v>
      </c>
      <c r="C10" s="33" t="s">
        <v>162</v>
      </c>
      <c r="D10" s="35" t="s">
        <v>163</v>
      </c>
      <c r="E10" s="36" t="s">
        <v>164</v>
      </c>
      <c r="F10" s="37" t="s">
        <v>71</v>
      </c>
      <c r="G10" s="38" t="s">
        <v>165</v>
      </c>
      <c r="H10" s="35" t="s">
        <v>166</v>
      </c>
      <c r="I10" s="38" t="s">
        <v>167</v>
      </c>
      <c r="J10" s="22"/>
      <c r="K10" s="39" t="s">
        <v>160</v>
      </c>
      <c r="L10" s="39" t="s">
        <v>166</v>
      </c>
      <c r="M10" s="39" t="s">
        <v>167</v>
      </c>
      <c r="N10" s="39" t="s">
        <v>168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40" t="s">
        <v>169</v>
      </c>
      <c r="B11" s="41" t="s">
        <v>170</v>
      </c>
      <c r="C11" s="40" t="s">
        <v>171</v>
      </c>
      <c r="D11" s="42">
        <v>89</v>
      </c>
      <c r="E11" s="43">
        <v>127</v>
      </c>
      <c r="F11" s="44">
        <v>1330</v>
      </c>
      <c r="G11" s="45"/>
      <c r="H11" s="30"/>
      <c r="I11" s="45"/>
      <c r="J11" s="22"/>
      <c r="K11" s="46" t="s">
        <v>172</v>
      </c>
      <c r="L11" s="47" t="s">
        <v>173</v>
      </c>
      <c r="M11" s="47" t="s">
        <v>174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40" t="s">
        <v>169</v>
      </c>
      <c r="B12" s="41" t="s">
        <v>170</v>
      </c>
      <c r="C12" s="40" t="s">
        <v>175</v>
      </c>
      <c r="D12" s="42">
        <v>89</v>
      </c>
      <c r="E12" s="43">
        <v>305</v>
      </c>
      <c r="F12" s="44">
        <v>452</v>
      </c>
      <c r="G12" s="45"/>
      <c r="H12" s="30"/>
      <c r="I12" s="45"/>
      <c r="J12" s="22"/>
      <c r="K12" s="46" t="s">
        <v>176</v>
      </c>
      <c r="L12" s="47" t="s">
        <v>173</v>
      </c>
      <c r="M12" s="47" t="s">
        <v>177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0" t="s">
        <v>178</v>
      </c>
      <c r="B13" s="41" t="s">
        <v>179</v>
      </c>
      <c r="C13" s="40" t="s">
        <v>171</v>
      </c>
      <c r="D13" s="42">
        <v>69</v>
      </c>
      <c r="E13" s="43">
        <v>226</v>
      </c>
      <c r="F13" s="44">
        <v>1124</v>
      </c>
      <c r="G13" s="45"/>
      <c r="H13" s="30"/>
      <c r="I13" s="45"/>
      <c r="J13" s="22"/>
      <c r="K13" s="46" t="s">
        <v>180</v>
      </c>
      <c r="L13" s="47" t="s">
        <v>173</v>
      </c>
      <c r="M13" s="47" t="s">
        <v>181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40" t="s">
        <v>178</v>
      </c>
      <c r="B14" s="41" t="s">
        <v>179</v>
      </c>
      <c r="C14" s="40" t="s">
        <v>175</v>
      </c>
      <c r="D14" s="42">
        <v>69</v>
      </c>
      <c r="E14" s="43">
        <v>189</v>
      </c>
      <c r="F14" s="44">
        <v>478</v>
      </c>
      <c r="G14" s="45"/>
      <c r="H14" s="30"/>
      <c r="I14" s="45"/>
      <c r="J14" s="22"/>
      <c r="K14" s="46" t="s">
        <v>182</v>
      </c>
      <c r="L14" s="47" t="s">
        <v>173</v>
      </c>
      <c r="M14" s="47" t="s">
        <v>183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40" t="s">
        <v>184</v>
      </c>
      <c r="B15" s="41" t="s">
        <v>185</v>
      </c>
      <c r="C15" s="40" t="s">
        <v>186</v>
      </c>
      <c r="D15" s="42">
        <v>10.99</v>
      </c>
      <c r="E15" s="43">
        <v>53</v>
      </c>
      <c r="F15" s="44">
        <v>1267</v>
      </c>
      <c r="G15" s="45"/>
      <c r="H15" s="30"/>
      <c r="I15" s="45"/>
      <c r="J15" s="22"/>
      <c r="K15" s="46" t="s">
        <v>187</v>
      </c>
      <c r="L15" s="47" t="s">
        <v>173</v>
      </c>
      <c r="M15" s="47" t="s">
        <v>183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40" t="s">
        <v>188</v>
      </c>
      <c r="B16" s="41" t="s">
        <v>189</v>
      </c>
      <c r="C16" s="40" t="s">
        <v>190</v>
      </c>
      <c r="D16" s="42">
        <v>195</v>
      </c>
      <c r="E16" s="43">
        <v>201</v>
      </c>
      <c r="F16" s="44">
        <v>313</v>
      </c>
      <c r="G16" s="45"/>
      <c r="H16" s="30"/>
      <c r="I16" s="45"/>
      <c r="J16" s="22"/>
      <c r="K16" s="46" t="s">
        <v>191</v>
      </c>
      <c r="L16" s="47" t="s">
        <v>192</v>
      </c>
      <c r="M16" s="47" t="s">
        <v>193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40" t="s">
        <v>194</v>
      </c>
      <c r="B17" s="41" t="s">
        <v>195</v>
      </c>
      <c r="C17" s="40" t="s">
        <v>190</v>
      </c>
      <c r="D17" s="42">
        <v>8.99</v>
      </c>
      <c r="E17" s="43">
        <v>351</v>
      </c>
      <c r="F17" s="44">
        <v>4167</v>
      </c>
      <c r="G17" s="45"/>
      <c r="H17" s="30"/>
      <c r="I17" s="45"/>
      <c r="J17" s="22"/>
      <c r="K17" s="46" t="s">
        <v>196</v>
      </c>
      <c r="L17" s="47" t="s">
        <v>192</v>
      </c>
      <c r="M17" s="47" t="s">
        <v>193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40" t="s">
        <v>188</v>
      </c>
      <c r="B18" s="41" t="s">
        <v>189</v>
      </c>
      <c r="C18" s="40" t="s">
        <v>175</v>
      </c>
      <c r="D18" s="42">
        <v>195</v>
      </c>
      <c r="E18" s="43">
        <v>436</v>
      </c>
      <c r="F18" s="44">
        <v>162</v>
      </c>
      <c r="G18" s="45"/>
      <c r="H18" s="30"/>
      <c r="I18" s="45"/>
      <c r="J18" s="22"/>
      <c r="K18" s="46" t="s">
        <v>197</v>
      </c>
      <c r="L18" s="47" t="s">
        <v>198</v>
      </c>
      <c r="M18" s="47" t="s">
        <v>174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40" t="s">
        <v>188</v>
      </c>
      <c r="B19" s="41" t="s">
        <v>189</v>
      </c>
      <c r="C19" s="40" t="s">
        <v>171</v>
      </c>
      <c r="D19" s="42">
        <v>195</v>
      </c>
      <c r="E19" s="43">
        <v>454</v>
      </c>
      <c r="F19" s="44">
        <v>160</v>
      </c>
      <c r="G19" s="45"/>
      <c r="H19" s="30"/>
      <c r="I19" s="45"/>
      <c r="J19" s="22"/>
      <c r="K19" s="46" t="s">
        <v>199</v>
      </c>
      <c r="L19" s="47" t="s">
        <v>198</v>
      </c>
      <c r="M19" s="47" t="s">
        <v>174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40" t="s">
        <v>194</v>
      </c>
      <c r="B20" s="41" t="s">
        <v>195</v>
      </c>
      <c r="C20" s="40" t="s">
        <v>186</v>
      </c>
      <c r="D20" s="42">
        <v>8.99</v>
      </c>
      <c r="E20" s="43">
        <v>35</v>
      </c>
      <c r="F20" s="44">
        <v>1436</v>
      </c>
      <c r="G20" s="45"/>
      <c r="H20" s="30"/>
      <c r="I20" s="45"/>
      <c r="J20" s="22"/>
      <c r="K20" s="46" t="s">
        <v>200</v>
      </c>
      <c r="L20" s="47" t="s">
        <v>198</v>
      </c>
      <c r="M20" s="47" t="s">
        <v>201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40" t="s">
        <v>194</v>
      </c>
      <c r="B21" s="41" t="s">
        <v>195</v>
      </c>
      <c r="C21" s="40" t="s">
        <v>202</v>
      </c>
      <c r="D21" s="42">
        <v>8.99</v>
      </c>
      <c r="E21" s="43">
        <v>66</v>
      </c>
      <c r="F21" s="44">
        <v>1248</v>
      </c>
      <c r="G21" s="45"/>
      <c r="H21" s="30"/>
      <c r="I21" s="45"/>
      <c r="J21" s="22"/>
      <c r="K21" s="46" t="s">
        <v>203</v>
      </c>
      <c r="L21" s="47" t="s">
        <v>173</v>
      </c>
      <c r="M21" s="47" t="s">
        <v>174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40" t="s">
        <v>204</v>
      </c>
      <c r="B22" s="41" t="s">
        <v>205</v>
      </c>
      <c r="C22" s="40" t="s">
        <v>175</v>
      </c>
      <c r="D22" s="42">
        <v>18.5</v>
      </c>
      <c r="E22" s="43">
        <v>195</v>
      </c>
      <c r="F22" s="44">
        <v>2268</v>
      </c>
      <c r="G22" s="45"/>
      <c r="H22" s="30"/>
      <c r="I22" s="45"/>
      <c r="J22" s="22"/>
      <c r="K22" s="46" t="s">
        <v>169</v>
      </c>
      <c r="L22" s="47" t="s">
        <v>206</v>
      </c>
      <c r="M22" s="47" t="s">
        <v>201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40" t="s">
        <v>204</v>
      </c>
      <c r="B23" s="41" t="s">
        <v>205</v>
      </c>
      <c r="C23" s="40" t="s">
        <v>171</v>
      </c>
      <c r="D23" s="42">
        <v>18.5</v>
      </c>
      <c r="E23" s="43">
        <v>144</v>
      </c>
      <c r="F23" s="44">
        <v>2118</v>
      </c>
      <c r="G23" s="45"/>
      <c r="H23" s="30"/>
      <c r="I23" s="45"/>
      <c r="J23" s="22"/>
      <c r="K23" s="46" t="s">
        <v>178</v>
      </c>
      <c r="L23" s="47" t="s">
        <v>206</v>
      </c>
      <c r="M23" s="47" t="s">
        <v>201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40" t="s">
        <v>207</v>
      </c>
      <c r="B24" s="41" t="s">
        <v>208</v>
      </c>
      <c r="C24" s="40" t="s">
        <v>175</v>
      </c>
      <c r="D24" s="42">
        <v>245</v>
      </c>
      <c r="E24" s="43">
        <v>231</v>
      </c>
      <c r="F24" s="44">
        <v>182</v>
      </c>
      <c r="G24" s="45"/>
      <c r="H24" s="30"/>
      <c r="I24" s="45"/>
      <c r="J24" s="22"/>
      <c r="K24" s="46" t="s">
        <v>184</v>
      </c>
      <c r="L24" s="47" t="s">
        <v>173</v>
      </c>
      <c r="M24" s="47" t="s">
        <v>183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40" t="s">
        <v>209</v>
      </c>
      <c r="B25" s="41" t="s">
        <v>210</v>
      </c>
      <c r="C25" s="40" t="s">
        <v>211</v>
      </c>
      <c r="D25" s="42">
        <v>14.99</v>
      </c>
      <c r="E25" s="43">
        <v>244</v>
      </c>
      <c r="F25" s="44">
        <v>2374</v>
      </c>
      <c r="G25" s="45"/>
      <c r="H25" s="30"/>
      <c r="I25" s="45"/>
      <c r="J25" s="22"/>
      <c r="K25" s="46" t="s">
        <v>188</v>
      </c>
      <c r="L25" s="47" t="s">
        <v>206</v>
      </c>
      <c r="M25" s="47" t="s">
        <v>212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40" t="s">
        <v>209</v>
      </c>
      <c r="B26" s="41" t="s">
        <v>210</v>
      </c>
      <c r="C26" s="40" t="s">
        <v>190</v>
      </c>
      <c r="D26" s="42">
        <v>14.99</v>
      </c>
      <c r="E26" s="43">
        <v>241</v>
      </c>
      <c r="F26" s="44">
        <v>2371</v>
      </c>
      <c r="G26" s="45"/>
      <c r="H26" s="30"/>
      <c r="I26" s="45"/>
      <c r="J26" s="22"/>
      <c r="K26" s="46" t="s">
        <v>194</v>
      </c>
      <c r="L26" s="47" t="s">
        <v>173</v>
      </c>
      <c r="M26" s="47" t="s">
        <v>183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40" t="s">
        <v>209</v>
      </c>
      <c r="B27" s="41" t="s">
        <v>210</v>
      </c>
      <c r="C27" s="40" t="s">
        <v>213</v>
      </c>
      <c r="D27" s="42">
        <v>14.99</v>
      </c>
      <c r="E27" s="43">
        <v>369</v>
      </c>
      <c r="F27" s="44">
        <v>2180</v>
      </c>
      <c r="G27" s="45"/>
      <c r="H27" s="30"/>
      <c r="I27" s="45"/>
      <c r="J27" s="22"/>
      <c r="K27" s="46" t="s">
        <v>204</v>
      </c>
      <c r="L27" s="47" t="s">
        <v>173</v>
      </c>
      <c r="M27" s="47" t="s">
        <v>181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40" t="s">
        <v>214</v>
      </c>
      <c r="B28" s="41" t="s">
        <v>215</v>
      </c>
      <c r="C28" s="40" t="s">
        <v>175</v>
      </c>
      <c r="D28" s="42">
        <v>29.99</v>
      </c>
      <c r="E28" s="43">
        <v>350</v>
      </c>
      <c r="F28" s="44">
        <v>1058</v>
      </c>
      <c r="G28" s="45"/>
      <c r="H28" s="30"/>
      <c r="I28" s="45"/>
      <c r="J28" s="22"/>
      <c r="K28" s="46" t="s">
        <v>207</v>
      </c>
      <c r="L28" s="47" t="s">
        <v>206</v>
      </c>
      <c r="M28" s="47" t="s">
        <v>177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4">
      <c r="A29" s="40" t="s">
        <v>214</v>
      </c>
      <c r="B29" s="41" t="s">
        <v>215</v>
      </c>
      <c r="C29" s="40" t="s">
        <v>171</v>
      </c>
      <c r="D29" s="42">
        <v>29.99</v>
      </c>
      <c r="E29" s="43">
        <v>111</v>
      </c>
      <c r="F29" s="44">
        <v>978</v>
      </c>
      <c r="G29" s="45"/>
      <c r="H29" s="30"/>
      <c r="I29" s="45"/>
      <c r="J29" s="22"/>
      <c r="K29" s="46" t="s">
        <v>214</v>
      </c>
      <c r="L29" s="47" t="s">
        <v>173</v>
      </c>
      <c r="M29" s="47" t="s">
        <v>174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4">
      <c r="A30" s="40" t="s">
        <v>207</v>
      </c>
      <c r="B30" s="41" t="s">
        <v>216</v>
      </c>
      <c r="C30" s="40" t="s">
        <v>171</v>
      </c>
      <c r="D30" s="42">
        <v>245</v>
      </c>
      <c r="E30" s="43">
        <v>16</v>
      </c>
      <c r="F30" s="44">
        <v>96</v>
      </c>
      <c r="G30" s="45"/>
      <c r="H30" s="30"/>
      <c r="I30" s="45"/>
      <c r="J30" s="22"/>
      <c r="K30" s="46" t="s">
        <v>209</v>
      </c>
      <c r="L30" s="47" t="s">
        <v>198</v>
      </c>
      <c r="M30" s="47" t="s">
        <v>174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4">
      <c r="A31" s="40" t="s">
        <v>209</v>
      </c>
      <c r="B31" s="41" t="s">
        <v>210</v>
      </c>
      <c r="C31" s="40" t="s">
        <v>217</v>
      </c>
      <c r="D31" s="42">
        <v>14.99</v>
      </c>
      <c r="E31" s="43">
        <v>134</v>
      </c>
      <c r="F31" s="44">
        <v>1445</v>
      </c>
      <c r="G31" s="45"/>
      <c r="H31" s="30"/>
      <c r="I31" s="45"/>
      <c r="J31" s="22"/>
      <c r="K31" s="46" t="s">
        <v>218</v>
      </c>
      <c r="L31" s="47" t="s">
        <v>206</v>
      </c>
      <c r="M31" s="47" t="s">
        <v>193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4">
      <c r="A32" s="40" t="s">
        <v>209</v>
      </c>
      <c r="B32" s="41" t="s">
        <v>210</v>
      </c>
      <c r="C32" s="40" t="s">
        <v>219</v>
      </c>
      <c r="D32" s="42">
        <v>14.99</v>
      </c>
      <c r="E32" s="43">
        <v>326</v>
      </c>
      <c r="F32" s="44">
        <v>1444</v>
      </c>
      <c r="G32" s="45"/>
      <c r="H32" s="30"/>
      <c r="I32" s="45"/>
      <c r="J32" s="22"/>
      <c r="K32" s="46" t="s">
        <v>220</v>
      </c>
      <c r="L32" s="47" t="s">
        <v>198</v>
      </c>
      <c r="M32" s="47" t="s">
        <v>174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4">
      <c r="A33" s="40" t="s">
        <v>209</v>
      </c>
      <c r="B33" s="41" t="s">
        <v>210</v>
      </c>
      <c r="C33" s="40" t="s">
        <v>221</v>
      </c>
      <c r="D33" s="42">
        <v>14.99</v>
      </c>
      <c r="E33" s="43">
        <v>206</v>
      </c>
      <c r="F33" s="44">
        <v>1162</v>
      </c>
      <c r="G33" s="45"/>
      <c r="H33" s="30"/>
      <c r="I33" s="45"/>
      <c r="J33" s="22"/>
      <c r="K33" s="46" t="s">
        <v>222</v>
      </c>
      <c r="L33" s="47" t="s">
        <v>173</v>
      </c>
      <c r="M33" s="47" t="s">
        <v>183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4">
      <c r="A34" s="40" t="s">
        <v>209</v>
      </c>
      <c r="B34" s="41" t="s">
        <v>210</v>
      </c>
      <c r="C34" s="40" t="s">
        <v>223</v>
      </c>
      <c r="D34" s="42">
        <v>14.99</v>
      </c>
      <c r="E34" s="43">
        <v>92</v>
      </c>
      <c r="F34" s="44">
        <v>989</v>
      </c>
      <c r="G34" s="45"/>
      <c r="H34" s="30"/>
      <c r="I34" s="45"/>
      <c r="J34" s="22"/>
      <c r="K34" s="46" t="s">
        <v>224</v>
      </c>
      <c r="L34" s="47" t="s">
        <v>173</v>
      </c>
      <c r="M34" s="47" t="s">
        <v>183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4">
      <c r="A35" s="40" t="s">
        <v>218</v>
      </c>
      <c r="B35" s="41" t="s">
        <v>225</v>
      </c>
      <c r="C35" s="40" t="s">
        <v>190</v>
      </c>
      <c r="D35" s="42">
        <v>883</v>
      </c>
      <c r="E35" s="43">
        <v>335</v>
      </c>
      <c r="F35" s="44">
        <v>211</v>
      </c>
      <c r="G35" s="45"/>
      <c r="H35" s="30"/>
      <c r="I35" s="45"/>
      <c r="J35" s="22"/>
      <c r="K35" s="46" t="s">
        <v>226</v>
      </c>
      <c r="L35" s="47" t="s">
        <v>206</v>
      </c>
      <c r="M35" s="47" t="s">
        <v>193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4">
      <c r="A36" s="40" t="s">
        <v>218</v>
      </c>
      <c r="B36" s="41" t="s">
        <v>225</v>
      </c>
      <c r="C36" s="40" t="s">
        <v>171</v>
      </c>
      <c r="D36" s="42">
        <v>795</v>
      </c>
      <c r="E36" s="43">
        <v>297</v>
      </c>
      <c r="F36" s="44">
        <v>217</v>
      </c>
      <c r="G36" s="45"/>
      <c r="H36" s="30"/>
      <c r="I36" s="45"/>
      <c r="J36" s="22"/>
      <c r="K36" s="46" t="s">
        <v>227</v>
      </c>
      <c r="L36" s="47" t="s">
        <v>173</v>
      </c>
      <c r="M36" s="47" t="s">
        <v>183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4">
      <c r="A37" s="40" t="s">
        <v>218</v>
      </c>
      <c r="B37" s="41" t="s">
        <v>225</v>
      </c>
      <c r="C37" s="40" t="s">
        <v>175</v>
      </c>
      <c r="D37" s="42">
        <v>838</v>
      </c>
      <c r="E37" s="43">
        <v>386</v>
      </c>
      <c r="F37" s="44">
        <v>202</v>
      </c>
      <c r="G37" s="45"/>
      <c r="H37" s="30"/>
      <c r="I37" s="45"/>
      <c r="J37" s="22"/>
      <c r="K37" s="46" t="s">
        <v>228</v>
      </c>
      <c r="L37" s="47" t="s">
        <v>192</v>
      </c>
      <c r="M37" s="47" t="s">
        <v>212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4">
      <c r="A38" s="40" t="s">
        <v>220</v>
      </c>
      <c r="B38" s="41" t="s">
        <v>229</v>
      </c>
      <c r="C38" s="40" t="s">
        <v>221</v>
      </c>
      <c r="D38" s="42">
        <v>4.99</v>
      </c>
      <c r="E38" s="43">
        <v>2136</v>
      </c>
      <c r="F38" s="44">
        <v>4403</v>
      </c>
      <c r="G38" s="45"/>
      <c r="H38" s="30"/>
      <c r="I38" s="45"/>
      <c r="J38" s="22"/>
      <c r="K38" s="46" t="s">
        <v>230</v>
      </c>
      <c r="L38" s="47" t="s">
        <v>198</v>
      </c>
      <c r="M38" s="47" t="s">
        <v>201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4">
      <c r="A39" s="40" t="s">
        <v>220</v>
      </c>
      <c r="B39" s="41" t="s">
        <v>229</v>
      </c>
      <c r="C39" s="40" t="s">
        <v>219</v>
      </c>
      <c r="D39" s="42">
        <v>4.99</v>
      </c>
      <c r="E39" s="43">
        <v>2229</v>
      </c>
      <c r="F39" s="44">
        <v>4239</v>
      </c>
      <c r="G39" s="45"/>
      <c r="H39" s="30"/>
      <c r="I39" s="45"/>
      <c r="J39" s="22"/>
      <c r="K39" s="46" t="s">
        <v>231</v>
      </c>
      <c r="L39" s="47" t="s">
        <v>206</v>
      </c>
      <c r="M39" s="47" t="s">
        <v>212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4">
      <c r="A40" s="40" t="s">
        <v>220</v>
      </c>
      <c r="B40" s="41" t="s">
        <v>229</v>
      </c>
      <c r="C40" s="40" t="s">
        <v>217</v>
      </c>
      <c r="D40" s="42">
        <v>4.99</v>
      </c>
      <c r="E40" s="43">
        <v>1362</v>
      </c>
      <c r="F40" s="44">
        <v>4234</v>
      </c>
      <c r="G40" s="45"/>
      <c r="H40" s="30"/>
      <c r="I40" s="45"/>
      <c r="J40" s="22"/>
      <c r="K40" s="46" t="s">
        <v>232</v>
      </c>
      <c r="L40" s="47" t="s">
        <v>206</v>
      </c>
      <c r="M40" s="47" t="s">
        <v>193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4">
      <c r="A41" s="40" t="s">
        <v>220</v>
      </c>
      <c r="B41" s="41" t="s">
        <v>229</v>
      </c>
      <c r="C41" s="40" t="s">
        <v>211</v>
      </c>
      <c r="D41" s="42">
        <v>4.99</v>
      </c>
      <c r="E41" s="43">
        <v>1828</v>
      </c>
      <c r="F41" s="44">
        <v>3749</v>
      </c>
      <c r="G41" s="45"/>
      <c r="H41" s="30"/>
      <c r="I41" s="45"/>
      <c r="J41" s="22"/>
      <c r="K41" s="46" t="s">
        <v>233</v>
      </c>
      <c r="L41" s="47" t="s">
        <v>206</v>
      </c>
      <c r="M41" s="47" t="s">
        <v>193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4">
      <c r="A42" s="40" t="s">
        <v>220</v>
      </c>
      <c r="B42" s="41" t="s">
        <v>229</v>
      </c>
      <c r="C42" s="40" t="s">
        <v>190</v>
      </c>
      <c r="D42" s="42">
        <v>4.99</v>
      </c>
      <c r="E42" s="43">
        <v>1542</v>
      </c>
      <c r="F42" s="44">
        <v>3428</v>
      </c>
      <c r="G42" s="45"/>
      <c r="H42" s="30"/>
      <c r="I42" s="45"/>
      <c r="J42" s="22"/>
      <c r="K42" s="46" t="s">
        <v>234</v>
      </c>
      <c r="L42" s="47" t="s">
        <v>173</v>
      </c>
      <c r="M42" s="47" t="s">
        <v>183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4">
      <c r="A43" s="40" t="s">
        <v>220</v>
      </c>
      <c r="B43" s="41" t="s">
        <v>229</v>
      </c>
      <c r="C43" s="40" t="s">
        <v>213</v>
      </c>
      <c r="D43" s="42">
        <v>4.99</v>
      </c>
      <c r="E43" s="43">
        <v>1224</v>
      </c>
      <c r="F43" s="44">
        <v>3340</v>
      </c>
      <c r="G43" s="45"/>
      <c r="H43" s="30"/>
      <c r="I43" s="45"/>
      <c r="J43" s="22"/>
      <c r="K43" s="46" t="s">
        <v>235</v>
      </c>
      <c r="L43" s="47" t="s">
        <v>173</v>
      </c>
      <c r="M43" s="47" t="s">
        <v>183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4">
      <c r="A44" s="40" t="s">
        <v>220</v>
      </c>
      <c r="B44" s="41" t="s">
        <v>229</v>
      </c>
      <c r="C44" s="40" t="s">
        <v>223</v>
      </c>
      <c r="D44" s="42">
        <v>4.99</v>
      </c>
      <c r="E44" s="43">
        <v>1352</v>
      </c>
      <c r="F44" s="44">
        <v>3227</v>
      </c>
      <c r="G44" s="45"/>
      <c r="H44" s="30"/>
      <c r="I44" s="45"/>
      <c r="J44" s="22"/>
      <c r="K44" s="46" t="s">
        <v>236</v>
      </c>
      <c r="L44" s="47" t="s">
        <v>192</v>
      </c>
      <c r="M44" s="47" t="s">
        <v>212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4">
      <c r="A45" s="40" t="s">
        <v>176</v>
      </c>
      <c r="B45" s="41" t="s">
        <v>237</v>
      </c>
      <c r="C45" s="40" t="s">
        <v>186</v>
      </c>
      <c r="D45" s="42">
        <v>54</v>
      </c>
      <c r="E45" s="43">
        <v>281</v>
      </c>
      <c r="F45" s="44">
        <v>2346</v>
      </c>
      <c r="G45" s="45"/>
      <c r="H45" s="30"/>
      <c r="I45" s="45"/>
      <c r="J45" s="22"/>
      <c r="K45" s="46" t="s">
        <v>238</v>
      </c>
      <c r="L45" s="47" t="s">
        <v>198</v>
      </c>
      <c r="M45" s="47" t="s">
        <v>174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4">
      <c r="A46" s="40" t="s">
        <v>187</v>
      </c>
      <c r="B46" s="41" t="s">
        <v>239</v>
      </c>
      <c r="C46" s="40" t="s">
        <v>240</v>
      </c>
      <c r="D46" s="42">
        <v>16.989999999999998</v>
      </c>
      <c r="E46" s="43">
        <v>428</v>
      </c>
      <c r="F46" s="44">
        <v>2397</v>
      </c>
      <c r="G46" s="45"/>
      <c r="H46" s="30"/>
      <c r="I46" s="45"/>
      <c r="J46" s="22"/>
      <c r="K46" s="46" t="s">
        <v>241</v>
      </c>
      <c r="L46" s="47" t="s">
        <v>173</v>
      </c>
      <c r="M46" s="47" t="s">
        <v>183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4">
      <c r="A47" s="40" t="s">
        <v>197</v>
      </c>
      <c r="B47" s="41" t="s">
        <v>242</v>
      </c>
      <c r="C47" s="40" t="s">
        <v>221</v>
      </c>
      <c r="D47" s="42">
        <v>11.99</v>
      </c>
      <c r="E47" s="43">
        <v>1101</v>
      </c>
      <c r="F47" s="44">
        <v>3104</v>
      </c>
      <c r="G47" s="45"/>
      <c r="H47" s="30"/>
      <c r="I47" s="45"/>
      <c r="J47" s="22"/>
      <c r="K47" s="46" t="s">
        <v>243</v>
      </c>
      <c r="L47" s="47" t="s">
        <v>198</v>
      </c>
      <c r="M47" s="47" t="s">
        <v>177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4">
      <c r="A48" s="40" t="s">
        <v>180</v>
      </c>
      <c r="B48" s="41" t="s">
        <v>244</v>
      </c>
      <c r="C48" s="40" t="s">
        <v>175</v>
      </c>
      <c r="D48" s="42">
        <v>27.5</v>
      </c>
      <c r="E48" s="43">
        <v>338</v>
      </c>
      <c r="F48" s="44">
        <v>1280</v>
      </c>
      <c r="G48" s="45"/>
      <c r="H48" s="30"/>
      <c r="I48" s="45"/>
      <c r="J48" s="22"/>
      <c r="K48" s="46" t="s">
        <v>245</v>
      </c>
      <c r="L48" s="47" t="s">
        <v>198</v>
      </c>
      <c r="M48" s="47" t="s">
        <v>177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4">
      <c r="A49" s="40" t="s">
        <v>172</v>
      </c>
      <c r="B49" s="41" t="s">
        <v>246</v>
      </c>
      <c r="C49" s="40" t="s">
        <v>175</v>
      </c>
      <c r="D49" s="42">
        <v>23.99</v>
      </c>
      <c r="E49" s="43">
        <v>796</v>
      </c>
      <c r="F49" s="44">
        <v>1444</v>
      </c>
      <c r="G49" s="45"/>
      <c r="H49" s="30"/>
      <c r="I49" s="45"/>
      <c r="J49" s="22"/>
      <c r="K49" s="46" t="s">
        <v>247</v>
      </c>
      <c r="L49" s="47" t="s">
        <v>206</v>
      </c>
      <c r="M49" s="47" t="s">
        <v>212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4">
      <c r="A50" s="40" t="s">
        <v>172</v>
      </c>
      <c r="B50" s="41" t="s">
        <v>246</v>
      </c>
      <c r="C50" s="40" t="s">
        <v>171</v>
      </c>
      <c r="D50" s="42">
        <v>23.99</v>
      </c>
      <c r="E50" s="43">
        <v>421</v>
      </c>
      <c r="F50" s="44">
        <v>1407</v>
      </c>
      <c r="G50" s="45"/>
      <c r="H50" s="30"/>
      <c r="I50" s="45"/>
      <c r="J50" s="22"/>
      <c r="K50" s="46" t="s">
        <v>248</v>
      </c>
      <c r="L50" s="47" t="s">
        <v>206</v>
      </c>
      <c r="M50" s="47" t="s">
        <v>212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4">
      <c r="A51" s="40" t="s">
        <v>180</v>
      </c>
      <c r="B51" s="41" t="s">
        <v>244</v>
      </c>
      <c r="C51" s="40" t="s">
        <v>171</v>
      </c>
      <c r="D51" s="42">
        <v>27.5</v>
      </c>
      <c r="E51" s="43">
        <v>190</v>
      </c>
      <c r="F51" s="44">
        <v>1146</v>
      </c>
      <c r="G51" s="45"/>
      <c r="H51" s="30"/>
      <c r="I51" s="45"/>
      <c r="J51" s="22"/>
      <c r="K51" s="46" t="s">
        <v>249</v>
      </c>
      <c r="L51" s="47" t="s">
        <v>206</v>
      </c>
      <c r="M51" s="47" t="s">
        <v>193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4">
      <c r="A52" s="40" t="s">
        <v>197</v>
      </c>
      <c r="B52" s="41" t="s">
        <v>242</v>
      </c>
      <c r="C52" s="40" t="s">
        <v>213</v>
      </c>
      <c r="D52" s="42">
        <v>11.99</v>
      </c>
      <c r="E52" s="43">
        <v>1197</v>
      </c>
      <c r="F52" s="44">
        <v>2479</v>
      </c>
      <c r="G52" s="45"/>
      <c r="H52" s="30"/>
      <c r="I52" s="45"/>
      <c r="J52" s="22"/>
      <c r="K52" s="46" t="s">
        <v>250</v>
      </c>
      <c r="L52" s="47" t="s">
        <v>173</v>
      </c>
      <c r="M52" s="47" t="s">
        <v>183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4">
      <c r="A53" s="40" t="s">
        <v>197</v>
      </c>
      <c r="B53" s="41" t="s">
        <v>242</v>
      </c>
      <c r="C53" s="40" t="s">
        <v>219</v>
      </c>
      <c r="D53" s="42">
        <v>11.99</v>
      </c>
      <c r="E53" s="43">
        <v>1126</v>
      </c>
      <c r="F53" s="44">
        <v>2372</v>
      </c>
      <c r="G53" s="45"/>
      <c r="H53" s="30"/>
      <c r="I53" s="45"/>
      <c r="J53" s="22"/>
      <c r="K53" s="46" t="s">
        <v>251</v>
      </c>
      <c r="L53" s="47" t="s">
        <v>198</v>
      </c>
      <c r="M53" s="47" t="s">
        <v>201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4">
      <c r="A54" s="40" t="s">
        <v>182</v>
      </c>
      <c r="B54" s="41" t="s">
        <v>252</v>
      </c>
      <c r="C54" s="40" t="s">
        <v>186</v>
      </c>
      <c r="D54" s="42">
        <v>19.989999999999998</v>
      </c>
      <c r="E54" s="43">
        <v>452</v>
      </c>
      <c r="F54" s="44">
        <v>1421</v>
      </c>
      <c r="G54" s="45"/>
      <c r="H54" s="30"/>
      <c r="I54" s="45"/>
      <c r="J54" s="22"/>
      <c r="K54" s="46" t="s">
        <v>253</v>
      </c>
      <c r="L54" s="47" t="s">
        <v>206</v>
      </c>
      <c r="M54" s="47" t="s">
        <v>177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4">
      <c r="A55" s="40" t="s">
        <v>197</v>
      </c>
      <c r="B55" s="41" t="s">
        <v>242</v>
      </c>
      <c r="C55" s="40" t="s">
        <v>190</v>
      </c>
      <c r="D55" s="42">
        <v>11.99</v>
      </c>
      <c r="E55" s="43">
        <v>1202</v>
      </c>
      <c r="F55" s="44">
        <v>2341</v>
      </c>
      <c r="G55" s="45"/>
      <c r="H55" s="30"/>
      <c r="I55" s="45"/>
      <c r="J55" s="22"/>
      <c r="K55" s="46" t="s">
        <v>254</v>
      </c>
      <c r="L55" s="47" t="s">
        <v>206</v>
      </c>
      <c r="M55" s="47" t="s">
        <v>193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4">
      <c r="A56" s="40" t="s">
        <v>199</v>
      </c>
      <c r="B56" s="41" t="s">
        <v>255</v>
      </c>
      <c r="C56" s="40" t="s">
        <v>221</v>
      </c>
      <c r="D56" s="42">
        <v>7.99</v>
      </c>
      <c r="E56" s="43">
        <v>1358</v>
      </c>
      <c r="F56" s="44">
        <v>3452</v>
      </c>
      <c r="G56" s="45"/>
      <c r="H56" s="30"/>
      <c r="I56" s="45"/>
      <c r="J56" s="22"/>
      <c r="K56" s="46" t="s">
        <v>256</v>
      </c>
      <c r="L56" s="47" t="s">
        <v>173</v>
      </c>
      <c r="M56" s="47" t="s">
        <v>183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4">
      <c r="A57" s="40" t="s">
        <v>197</v>
      </c>
      <c r="B57" s="41" t="s">
        <v>242</v>
      </c>
      <c r="C57" s="40" t="s">
        <v>223</v>
      </c>
      <c r="D57" s="42">
        <v>11.99</v>
      </c>
      <c r="E57" s="43">
        <v>612</v>
      </c>
      <c r="F57" s="44">
        <v>2294</v>
      </c>
      <c r="G57" s="45"/>
      <c r="H57" s="30"/>
      <c r="I57" s="45"/>
      <c r="J57" s="22"/>
      <c r="K57" s="46" t="s">
        <v>257</v>
      </c>
      <c r="L57" s="47" t="s">
        <v>198</v>
      </c>
      <c r="M57" s="47" t="s">
        <v>177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4">
      <c r="A58" s="40" t="s">
        <v>182</v>
      </c>
      <c r="B58" s="41" t="s">
        <v>252</v>
      </c>
      <c r="C58" s="40" t="s">
        <v>190</v>
      </c>
      <c r="D58" s="42">
        <v>19.989999999999998</v>
      </c>
      <c r="E58" s="43">
        <v>393</v>
      </c>
      <c r="F58" s="44">
        <v>1340</v>
      </c>
      <c r="G58" s="45"/>
      <c r="H58" s="30"/>
      <c r="I58" s="45"/>
      <c r="J58" s="22"/>
      <c r="K58" s="46" t="s">
        <v>258</v>
      </c>
      <c r="L58" s="47" t="s">
        <v>198</v>
      </c>
      <c r="M58" s="47" t="s">
        <v>177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4">
      <c r="A59" s="40" t="s">
        <v>182</v>
      </c>
      <c r="B59" s="41" t="s">
        <v>252</v>
      </c>
      <c r="C59" s="40" t="s">
        <v>202</v>
      </c>
      <c r="D59" s="42">
        <v>19.989999999999998</v>
      </c>
      <c r="E59" s="43">
        <v>123</v>
      </c>
      <c r="F59" s="44">
        <v>1192</v>
      </c>
      <c r="G59" s="45"/>
      <c r="H59" s="30"/>
      <c r="I59" s="45"/>
      <c r="J59" s="22"/>
      <c r="K59" s="46" t="s">
        <v>259</v>
      </c>
      <c r="L59" s="47" t="s">
        <v>198</v>
      </c>
      <c r="M59" s="47" t="s">
        <v>201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4">
      <c r="A60" s="40" t="s">
        <v>199</v>
      </c>
      <c r="B60" s="41" t="s">
        <v>255</v>
      </c>
      <c r="C60" s="40" t="s">
        <v>217</v>
      </c>
      <c r="D60" s="42">
        <v>7.99</v>
      </c>
      <c r="E60" s="43">
        <v>1312</v>
      </c>
      <c r="F60" s="44">
        <v>2960</v>
      </c>
      <c r="G60" s="45"/>
      <c r="H60" s="30"/>
      <c r="I60" s="45"/>
      <c r="J60" s="22"/>
      <c r="K60" s="46" t="s">
        <v>260</v>
      </c>
      <c r="L60" s="47" t="s">
        <v>206</v>
      </c>
      <c r="M60" s="47" t="s">
        <v>177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4">
      <c r="A61" s="40" t="s">
        <v>182</v>
      </c>
      <c r="B61" s="41" t="s">
        <v>261</v>
      </c>
      <c r="C61" s="40" t="s">
        <v>190</v>
      </c>
      <c r="D61" s="42">
        <v>14.99</v>
      </c>
      <c r="E61" s="43">
        <v>442</v>
      </c>
      <c r="F61" s="44">
        <v>1469</v>
      </c>
      <c r="G61" s="45"/>
      <c r="H61" s="30"/>
      <c r="I61" s="45"/>
      <c r="J61" s="22"/>
      <c r="K61" s="46" t="s">
        <v>262</v>
      </c>
      <c r="L61" s="47" t="s">
        <v>198</v>
      </c>
      <c r="M61" s="47" t="s">
        <v>212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4">
      <c r="A62" s="40" t="s">
        <v>191</v>
      </c>
      <c r="B62" s="41" t="s">
        <v>263</v>
      </c>
      <c r="C62" s="40" t="s">
        <v>190</v>
      </c>
      <c r="D62" s="42">
        <v>49</v>
      </c>
      <c r="E62" s="43">
        <v>197</v>
      </c>
      <c r="F62" s="44">
        <v>445</v>
      </c>
      <c r="G62" s="45"/>
      <c r="H62" s="30"/>
      <c r="I62" s="45"/>
      <c r="J62" s="22"/>
      <c r="K62" s="46" t="s">
        <v>264</v>
      </c>
      <c r="L62" s="47" t="s">
        <v>206</v>
      </c>
      <c r="M62" s="47" t="s">
        <v>212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4">
      <c r="A63" s="40" t="s">
        <v>191</v>
      </c>
      <c r="B63" s="41" t="s">
        <v>263</v>
      </c>
      <c r="C63" s="40" t="s">
        <v>175</v>
      </c>
      <c r="D63" s="42">
        <v>49</v>
      </c>
      <c r="E63" s="43">
        <v>337</v>
      </c>
      <c r="F63" s="44">
        <v>436</v>
      </c>
      <c r="G63" s="45"/>
      <c r="H63" s="30"/>
      <c r="I63" s="45"/>
      <c r="J63" s="22"/>
      <c r="K63" s="46" t="s">
        <v>265</v>
      </c>
      <c r="L63" s="47" t="s">
        <v>206</v>
      </c>
      <c r="M63" s="47" t="s">
        <v>193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4">
      <c r="A64" s="40" t="s">
        <v>182</v>
      </c>
      <c r="B64" s="41" t="s">
        <v>261</v>
      </c>
      <c r="C64" s="40" t="s">
        <v>202</v>
      </c>
      <c r="D64" s="42">
        <v>14.99</v>
      </c>
      <c r="E64" s="43">
        <v>66</v>
      </c>
      <c r="F64" s="44">
        <v>1313</v>
      </c>
      <c r="G64" s="45"/>
      <c r="H64" s="30"/>
      <c r="I64" s="45"/>
      <c r="J64" s="22"/>
      <c r="K64" s="46" t="s">
        <v>266</v>
      </c>
      <c r="L64" s="47" t="s">
        <v>198</v>
      </c>
      <c r="M64" s="47" t="s">
        <v>177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4">
      <c r="A65" s="40" t="s">
        <v>182</v>
      </c>
      <c r="B65" s="41" t="s">
        <v>261</v>
      </c>
      <c r="C65" s="40" t="s">
        <v>186</v>
      </c>
      <c r="D65" s="42">
        <v>14.99</v>
      </c>
      <c r="E65" s="43">
        <v>130</v>
      </c>
      <c r="F65" s="44">
        <v>1310</v>
      </c>
      <c r="G65" s="45"/>
      <c r="H65" s="30"/>
      <c r="I65" s="45"/>
      <c r="J65" s="22"/>
      <c r="K65" s="46" t="s">
        <v>267</v>
      </c>
      <c r="L65" s="47" t="s">
        <v>198</v>
      </c>
      <c r="M65" s="47" t="s">
        <v>183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4">
      <c r="A66" s="40" t="s">
        <v>199</v>
      </c>
      <c r="B66" s="41" t="s">
        <v>255</v>
      </c>
      <c r="C66" s="40" t="s">
        <v>213</v>
      </c>
      <c r="D66" s="42">
        <v>7.99</v>
      </c>
      <c r="E66" s="43">
        <v>1136</v>
      </c>
      <c r="F66" s="44">
        <v>2265</v>
      </c>
      <c r="G66" s="45"/>
      <c r="H66" s="30"/>
      <c r="I66" s="45"/>
      <c r="J66" s="22"/>
      <c r="K66" s="46" t="s">
        <v>268</v>
      </c>
      <c r="L66" s="47" t="s">
        <v>206</v>
      </c>
      <c r="M66" s="47" t="s">
        <v>201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4">
      <c r="A67" s="40" t="s">
        <v>199</v>
      </c>
      <c r="B67" s="41" t="s">
        <v>255</v>
      </c>
      <c r="C67" s="40" t="s">
        <v>211</v>
      </c>
      <c r="D67" s="42">
        <v>7.99</v>
      </c>
      <c r="E67" s="43">
        <v>1153</v>
      </c>
      <c r="F67" s="44">
        <v>2257</v>
      </c>
      <c r="G67" s="45"/>
      <c r="H67" s="30"/>
      <c r="I67" s="45"/>
      <c r="J67" s="22"/>
      <c r="K67" s="46" t="s">
        <v>269</v>
      </c>
      <c r="L67" s="47" t="s">
        <v>173</v>
      </c>
      <c r="M67" s="47" t="s">
        <v>201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4">
      <c r="A68" s="40" t="s">
        <v>197</v>
      </c>
      <c r="B68" s="41" t="s">
        <v>242</v>
      </c>
      <c r="C68" s="40" t="s">
        <v>211</v>
      </c>
      <c r="D68" s="42">
        <v>11.99</v>
      </c>
      <c r="E68" s="43">
        <v>1418</v>
      </c>
      <c r="F68" s="44">
        <v>1479</v>
      </c>
      <c r="G68" s="45"/>
      <c r="H68" s="30"/>
      <c r="I68" s="45"/>
      <c r="J68" s="22"/>
      <c r="K68" s="46" t="s">
        <v>270</v>
      </c>
      <c r="L68" s="47" t="s">
        <v>198</v>
      </c>
      <c r="M68" s="47" t="s">
        <v>201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4">
      <c r="A69" s="40" t="s">
        <v>199</v>
      </c>
      <c r="B69" s="41" t="s">
        <v>255</v>
      </c>
      <c r="C69" s="40" t="s">
        <v>190</v>
      </c>
      <c r="D69" s="42">
        <v>7.99</v>
      </c>
      <c r="E69" s="43">
        <v>1336</v>
      </c>
      <c r="F69" s="44">
        <v>2168</v>
      </c>
      <c r="G69" s="45"/>
      <c r="H69" s="30"/>
      <c r="I69" s="45"/>
      <c r="J69" s="22"/>
      <c r="K69" s="46" t="s">
        <v>271</v>
      </c>
      <c r="L69" s="47" t="s">
        <v>198</v>
      </c>
      <c r="M69" s="47" t="s">
        <v>212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4">
      <c r="A70" s="40" t="s">
        <v>197</v>
      </c>
      <c r="B70" s="41" t="s">
        <v>242</v>
      </c>
      <c r="C70" s="40" t="s">
        <v>217</v>
      </c>
      <c r="D70" s="42">
        <v>11.99</v>
      </c>
      <c r="E70" s="43">
        <v>454</v>
      </c>
      <c r="F70" s="44">
        <v>1439</v>
      </c>
      <c r="G70" s="45"/>
      <c r="H70" s="30"/>
      <c r="I70" s="45"/>
      <c r="J70" s="22"/>
      <c r="K70" s="46" t="s">
        <v>272</v>
      </c>
      <c r="L70" s="47" t="s">
        <v>198</v>
      </c>
      <c r="M70" s="47" t="s">
        <v>212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4">
      <c r="A71" s="40" t="s">
        <v>191</v>
      </c>
      <c r="B71" s="41" t="s">
        <v>263</v>
      </c>
      <c r="C71" s="40" t="s">
        <v>171</v>
      </c>
      <c r="D71" s="42">
        <v>49</v>
      </c>
      <c r="E71" s="43">
        <v>374</v>
      </c>
      <c r="F71" s="44">
        <v>334</v>
      </c>
      <c r="G71" s="45"/>
      <c r="H71" s="30"/>
      <c r="I71" s="45"/>
      <c r="J71" s="22"/>
      <c r="K71" s="46" t="s">
        <v>273</v>
      </c>
      <c r="L71" s="47" t="s">
        <v>198</v>
      </c>
      <c r="M71" s="47" t="s">
        <v>212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4">
      <c r="A72" s="40" t="s">
        <v>199</v>
      </c>
      <c r="B72" s="41" t="s">
        <v>255</v>
      </c>
      <c r="C72" s="40" t="s">
        <v>219</v>
      </c>
      <c r="D72" s="42">
        <v>7.99</v>
      </c>
      <c r="E72" s="43">
        <v>2276</v>
      </c>
      <c r="F72" s="44">
        <v>1870</v>
      </c>
      <c r="G72" s="45"/>
      <c r="H72" s="30"/>
      <c r="I72" s="45"/>
      <c r="J72" s="22"/>
      <c r="K72" s="46" t="s">
        <v>274</v>
      </c>
      <c r="L72" s="47" t="s">
        <v>198</v>
      </c>
      <c r="M72" s="47" t="s">
        <v>212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4">
      <c r="A73" s="40" t="s">
        <v>196</v>
      </c>
      <c r="B73" s="41" t="s">
        <v>275</v>
      </c>
      <c r="C73" s="40" t="s">
        <v>171</v>
      </c>
      <c r="D73" s="42">
        <v>29.99</v>
      </c>
      <c r="E73" s="43">
        <v>258</v>
      </c>
      <c r="F73" s="44">
        <v>472</v>
      </c>
      <c r="G73" s="45"/>
      <c r="H73" s="30"/>
      <c r="I73" s="45"/>
      <c r="J73" s="22"/>
      <c r="K73" s="46" t="s">
        <v>276</v>
      </c>
      <c r="L73" s="47" t="s">
        <v>206</v>
      </c>
      <c r="M73" s="47" t="s">
        <v>177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4">
      <c r="A74" s="40" t="s">
        <v>200</v>
      </c>
      <c r="B74" s="41" t="s">
        <v>277</v>
      </c>
      <c r="C74" s="40" t="s">
        <v>278</v>
      </c>
      <c r="D74" s="42">
        <v>19.989999999999998</v>
      </c>
      <c r="E74" s="43">
        <v>77</v>
      </c>
      <c r="F74" s="44">
        <v>465</v>
      </c>
      <c r="G74" s="45"/>
      <c r="H74" s="30"/>
      <c r="I74" s="45"/>
      <c r="J74" s="22"/>
      <c r="K74" s="46" t="s">
        <v>279</v>
      </c>
      <c r="L74" s="47" t="s">
        <v>173</v>
      </c>
      <c r="M74" s="47" t="s">
        <v>181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4">
      <c r="A75" s="40" t="s">
        <v>199</v>
      </c>
      <c r="B75" s="41" t="s">
        <v>255</v>
      </c>
      <c r="C75" s="40" t="s">
        <v>223</v>
      </c>
      <c r="D75" s="42">
        <v>7.99</v>
      </c>
      <c r="E75" s="43">
        <v>880</v>
      </c>
      <c r="F75" s="44">
        <v>1107</v>
      </c>
      <c r="G75" s="45"/>
      <c r="H75" s="30"/>
      <c r="I75" s="45"/>
      <c r="J75" s="22"/>
      <c r="K75" s="46" t="s">
        <v>280</v>
      </c>
      <c r="L75" s="47" t="s">
        <v>173</v>
      </c>
      <c r="M75" s="47" t="s">
        <v>183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4">
      <c r="A76" s="40" t="s">
        <v>200</v>
      </c>
      <c r="B76" s="41" t="s">
        <v>277</v>
      </c>
      <c r="C76" s="40" t="s">
        <v>186</v>
      </c>
      <c r="D76" s="42">
        <v>19.989999999999998</v>
      </c>
      <c r="E76" s="43">
        <v>405</v>
      </c>
      <c r="F76" s="44">
        <v>408</v>
      </c>
      <c r="G76" s="45"/>
      <c r="H76" s="30"/>
      <c r="I76" s="45"/>
      <c r="J76" s="22"/>
      <c r="K76" s="46" t="s">
        <v>281</v>
      </c>
      <c r="L76" s="47" t="s">
        <v>173</v>
      </c>
      <c r="M76" s="47" t="s">
        <v>183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4">
      <c r="A77" s="40" t="s">
        <v>196</v>
      </c>
      <c r="B77" s="41" t="s">
        <v>275</v>
      </c>
      <c r="C77" s="40" t="s">
        <v>175</v>
      </c>
      <c r="D77" s="42">
        <v>29.99</v>
      </c>
      <c r="E77" s="43">
        <v>436</v>
      </c>
      <c r="F77" s="44">
        <v>256</v>
      </c>
      <c r="G77" s="45"/>
      <c r="H77" s="30"/>
      <c r="I77" s="45"/>
      <c r="J77" s="22"/>
      <c r="K77" s="46" t="s">
        <v>282</v>
      </c>
      <c r="L77" s="47" t="s">
        <v>198</v>
      </c>
      <c r="M77" s="47" t="s">
        <v>177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4">
      <c r="A78" s="40" t="s">
        <v>196</v>
      </c>
      <c r="B78" s="41" t="s">
        <v>275</v>
      </c>
      <c r="C78" s="40" t="s">
        <v>190</v>
      </c>
      <c r="D78" s="42">
        <v>29.99</v>
      </c>
      <c r="E78" s="43">
        <v>247</v>
      </c>
      <c r="F78" s="44">
        <v>233</v>
      </c>
      <c r="G78" s="45"/>
      <c r="H78" s="30"/>
      <c r="I78" s="45"/>
      <c r="J78" s="22"/>
      <c r="K78" s="46" t="s">
        <v>283</v>
      </c>
      <c r="L78" s="47" t="s">
        <v>198</v>
      </c>
      <c r="M78" s="47" t="s">
        <v>183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4">
      <c r="A79" s="40" t="s">
        <v>200</v>
      </c>
      <c r="B79" s="41" t="s">
        <v>277</v>
      </c>
      <c r="C79" s="40" t="s">
        <v>284</v>
      </c>
      <c r="D79" s="42">
        <v>19.989999999999998</v>
      </c>
      <c r="E79" s="43">
        <v>456</v>
      </c>
      <c r="F79" s="44">
        <v>342</v>
      </c>
      <c r="G79" s="45"/>
      <c r="H79" s="30"/>
      <c r="I79" s="45"/>
      <c r="J79" s="22"/>
      <c r="K79" s="46" t="s">
        <v>285</v>
      </c>
      <c r="L79" s="47" t="s">
        <v>198</v>
      </c>
      <c r="M79" s="47" t="s">
        <v>201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4">
      <c r="A80" s="40" t="s">
        <v>200</v>
      </c>
      <c r="B80" s="41" t="s">
        <v>277</v>
      </c>
      <c r="C80" s="40" t="s">
        <v>286</v>
      </c>
      <c r="D80" s="42">
        <v>19.989999999999998</v>
      </c>
      <c r="E80" s="43">
        <v>100</v>
      </c>
      <c r="F80" s="44">
        <v>141</v>
      </c>
      <c r="G80" s="45"/>
      <c r="H80" s="30"/>
      <c r="I80" s="45"/>
      <c r="J80" s="22"/>
      <c r="K80" s="46" t="s">
        <v>287</v>
      </c>
      <c r="L80" s="47" t="s">
        <v>198</v>
      </c>
      <c r="M80" s="47" t="s">
        <v>183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4">
      <c r="A81" s="40" t="s">
        <v>224</v>
      </c>
      <c r="B81" s="41" t="s">
        <v>288</v>
      </c>
      <c r="C81" s="40" t="s">
        <v>190</v>
      </c>
      <c r="D81" s="42">
        <v>12.99</v>
      </c>
      <c r="E81" s="43">
        <v>312</v>
      </c>
      <c r="F81" s="44">
        <v>3216</v>
      </c>
      <c r="G81" s="45"/>
      <c r="H81" s="30"/>
      <c r="I81" s="45"/>
      <c r="J81" s="22"/>
      <c r="K81" s="46" t="s">
        <v>289</v>
      </c>
      <c r="L81" s="47" t="s">
        <v>198</v>
      </c>
      <c r="M81" s="47" t="s">
        <v>177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4">
      <c r="A82" s="40" t="s">
        <v>222</v>
      </c>
      <c r="B82" s="41" t="s">
        <v>290</v>
      </c>
      <c r="C82" s="40" t="s">
        <v>202</v>
      </c>
      <c r="D82" s="42">
        <v>23.99</v>
      </c>
      <c r="E82" s="43">
        <v>375</v>
      </c>
      <c r="F82" s="44">
        <v>1364</v>
      </c>
      <c r="G82" s="45"/>
      <c r="H82" s="30"/>
      <c r="I82" s="45"/>
      <c r="J82" s="22"/>
      <c r="K82" s="46" t="s">
        <v>291</v>
      </c>
      <c r="L82" s="47" t="s">
        <v>206</v>
      </c>
      <c r="M82" s="47" t="s">
        <v>193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4">
      <c r="A83" s="40" t="s">
        <v>222</v>
      </c>
      <c r="B83" s="41" t="s">
        <v>290</v>
      </c>
      <c r="C83" s="40" t="s">
        <v>186</v>
      </c>
      <c r="D83" s="42">
        <v>23.99</v>
      </c>
      <c r="E83" s="43">
        <v>140</v>
      </c>
      <c r="F83" s="44">
        <v>1344</v>
      </c>
      <c r="G83" s="45"/>
      <c r="H83" s="30"/>
      <c r="I83" s="45"/>
      <c r="J83" s="22"/>
      <c r="K83" s="46" t="s">
        <v>292</v>
      </c>
      <c r="L83" s="47" t="s">
        <v>198</v>
      </c>
      <c r="M83" s="47" t="s">
        <v>177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4">
      <c r="A84" s="40" t="s">
        <v>222</v>
      </c>
      <c r="B84" s="41" t="s">
        <v>290</v>
      </c>
      <c r="C84" s="40" t="s">
        <v>190</v>
      </c>
      <c r="D84" s="42">
        <v>23.99</v>
      </c>
      <c r="E84" s="43">
        <v>388</v>
      </c>
      <c r="F84" s="44">
        <v>1290</v>
      </c>
      <c r="G84" s="45"/>
      <c r="H84" s="30"/>
      <c r="I84" s="45"/>
      <c r="J84" s="22"/>
      <c r="K84" s="46" t="s">
        <v>293</v>
      </c>
      <c r="L84" s="47" t="s">
        <v>206</v>
      </c>
      <c r="M84" s="47" t="s">
        <v>177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4">
      <c r="A85" s="40" t="s">
        <v>203</v>
      </c>
      <c r="B85" s="41" t="s">
        <v>294</v>
      </c>
      <c r="C85" s="40" t="s">
        <v>175</v>
      </c>
      <c r="D85" s="42">
        <v>14.99</v>
      </c>
      <c r="E85" s="43">
        <v>429</v>
      </c>
      <c r="F85" s="44">
        <v>1289</v>
      </c>
      <c r="G85" s="45"/>
      <c r="H85" s="30"/>
      <c r="I85" s="45"/>
      <c r="J85" s="22"/>
      <c r="K85" s="46" t="s">
        <v>295</v>
      </c>
      <c r="L85" s="47" t="s">
        <v>198</v>
      </c>
      <c r="M85" s="47" t="s">
        <v>177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4">
      <c r="A86" s="40" t="s">
        <v>203</v>
      </c>
      <c r="B86" s="41" t="s">
        <v>294</v>
      </c>
      <c r="C86" s="40" t="s">
        <v>171</v>
      </c>
      <c r="D86" s="42">
        <v>14.99</v>
      </c>
      <c r="E86" s="43">
        <v>254</v>
      </c>
      <c r="F86" s="44">
        <v>1247</v>
      </c>
      <c r="G86" s="45"/>
      <c r="H86" s="30"/>
      <c r="I86" s="45"/>
      <c r="J86" s="22"/>
      <c r="K86" s="46" t="s">
        <v>296</v>
      </c>
      <c r="L86" s="47" t="s">
        <v>206</v>
      </c>
      <c r="M86" s="47" t="s">
        <v>193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4">
      <c r="A87" s="40" t="s">
        <v>226</v>
      </c>
      <c r="B87" s="41" t="s">
        <v>297</v>
      </c>
      <c r="C87" s="40" t="s">
        <v>171</v>
      </c>
      <c r="D87" s="42">
        <v>119</v>
      </c>
      <c r="E87" s="43">
        <v>17</v>
      </c>
      <c r="F87" s="44">
        <v>456</v>
      </c>
      <c r="G87" s="45"/>
      <c r="H87" s="30"/>
      <c r="I87" s="45"/>
      <c r="J87" s="22"/>
      <c r="K87" s="46" t="s">
        <v>298</v>
      </c>
      <c r="L87" s="47" t="s">
        <v>206</v>
      </c>
      <c r="M87" s="47" t="s">
        <v>193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4">
      <c r="A88" s="40" t="s">
        <v>227</v>
      </c>
      <c r="B88" s="41" t="s">
        <v>239</v>
      </c>
      <c r="C88" s="40" t="s">
        <v>240</v>
      </c>
      <c r="D88" s="42">
        <v>16.989999999999998</v>
      </c>
      <c r="E88" s="43">
        <v>217</v>
      </c>
      <c r="F88" s="44">
        <v>3056</v>
      </c>
      <c r="G88" s="45"/>
      <c r="H88" s="30"/>
      <c r="I88" s="45"/>
      <c r="J88" s="22"/>
      <c r="K88" s="46" t="s">
        <v>299</v>
      </c>
      <c r="L88" s="47" t="s">
        <v>198</v>
      </c>
      <c r="M88" s="47" t="s">
        <v>177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4">
      <c r="A89" s="40" t="s">
        <v>226</v>
      </c>
      <c r="B89" s="41" t="s">
        <v>297</v>
      </c>
      <c r="C89" s="40" t="s">
        <v>190</v>
      </c>
      <c r="D89" s="42">
        <v>119</v>
      </c>
      <c r="E89" s="43">
        <v>120</v>
      </c>
      <c r="F89" s="44">
        <v>405</v>
      </c>
      <c r="G89" s="45"/>
      <c r="H89" s="30"/>
      <c r="I89" s="45"/>
      <c r="J89" s="22"/>
      <c r="K89" s="46" t="s">
        <v>300</v>
      </c>
      <c r="L89" s="47" t="s">
        <v>198</v>
      </c>
      <c r="M89" s="47" t="s">
        <v>183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4">
      <c r="A90" s="40" t="s">
        <v>226</v>
      </c>
      <c r="B90" s="41" t="s">
        <v>297</v>
      </c>
      <c r="C90" s="40" t="s">
        <v>175</v>
      </c>
      <c r="D90" s="42">
        <v>119</v>
      </c>
      <c r="E90" s="43">
        <v>30</v>
      </c>
      <c r="F90" s="44">
        <v>361</v>
      </c>
      <c r="G90" s="45"/>
      <c r="H90" s="30"/>
      <c r="I90" s="45"/>
      <c r="J90" s="22"/>
      <c r="K90" s="46" t="s">
        <v>301</v>
      </c>
      <c r="L90" s="47" t="s">
        <v>206</v>
      </c>
      <c r="M90" s="47" t="s">
        <v>181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4">
      <c r="A91" s="40" t="s">
        <v>228</v>
      </c>
      <c r="B91" s="41" t="s">
        <v>302</v>
      </c>
      <c r="C91" s="40" t="s">
        <v>303</v>
      </c>
      <c r="D91" s="42">
        <v>24.95</v>
      </c>
      <c r="E91" s="43">
        <v>380</v>
      </c>
      <c r="F91" s="44">
        <v>595</v>
      </c>
      <c r="G91" s="45"/>
      <c r="H91" s="30"/>
      <c r="I91" s="45"/>
      <c r="J91" s="22"/>
      <c r="K91" s="46" t="s">
        <v>304</v>
      </c>
      <c r="L91" s="47" t="s">
        <v>206</v>
      </c>
      <c r="M91" s="47" t="s">
        <v>201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4">
      <c r="A92" s="40" t="s">
        <v>230</v>
      </c>
      <c r="B92" s="41" t="s">
        <v>305</v>
      </c>
      <c r="C92" s="40" t="s">
        <v>306</v>
      </c>
      <c r="D92" s="42">
        <v>17.5</v>
      </c>
      <c r="E92" s="43">
        <v>77</v>
      </c>
      <c r="F92" s="44">
        <v>458</v>
      </c>
      <c r="G92" s="45"/>
      <c r="H92" s="30"/>
      <c r="I92" s="45"/>
      <c r="J92" s="22"/>
      <c r="K92" s="46" t="s">
        <v>307</v>
      </c>
      <c r="L92" s="47" t="s">
        <v>206</v>
      </c>
      <c r="M92" s="47" t="s">
        <v>201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4">
      <c r="A93" s="40" t="s">
        <v>230</v>
      </c>
      <c r="B93" s="41" t="s">
        <v>305</v>
      </c>
      <c r="C93" s="40" t="s">
        <v>211</v>
      </c>
      <c r="D93" s="42">
        <v>17.5</v>
      </c>
      <c r="E93" s="43">
        <v>358</v>
      </c>
      <c r="F93" s="44">
        <v>433</v>
      </c>
      <c r="G93" s="45"/>
      <c r="H93" s="30"/>
      <c r="I93" s="45"/>
      <c r="J93" s="22"/>
      <c r="K93" s="46" t="s">
        <v>308</v>
      </c>
      <c r="L93" s="47" t="s">
        <v>206</v>
      </c>
      <c r="M93" s="47" t="s">
        <v>181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4">
      <c r="A94" s="40" t="s">
        <v>230</v>
      </c>
      <c r="B94" s="41" t="s">
        <v>305</v>
      </c>
      <c r="C94" s="40" t="s">
        <v>217</v>
      </c>
      <c r="D94" s="42">
        <v>17.5</v>
      </c>
      <c r="E94" s="43">
        <v>140</v>
      </c>
      <c r="F94" s="44">
        <v>379</v>
      </c>
      <c r="G94" s="45"/>
      <c r="H94" s="30"/>
      <c r="I94" s="45"/>
      <c r="J94" s="22"/>
      <c r="K94" s="46" t="s">
        <v>309</v>
      </c>
      <c r="L94" s="47" t="s">
        <v>206</v>
      </c>
      <c r="M94" s="47" t="s">
        <v>193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4">
      <c r="A95" s="40" t="s">
        <v>230</v>
      </c>
      <c r="B95" s="41" t="s">
        <v>305</v>
      </c>
      <c r="C95" s="40" t="s">
        <v>213</v>
      </c>
      <c r="D95" s="42">
        <v>17.5</v>
      </c>
      <c r="E95" s="43">
        <v>462</v>
      </c>
      <c r="F95" s="44">
        <v>269</v>
      </c>
      <c r="G95" s="45"/>
      <c r="H95" s="30"/>
      <c r="I95" s="45"/>
      <c r="J95" s="22"/>
      <c r="K95" s="46" t="s">
        <v>310</v>
      </c>
      <c r="L95" s="47" t="s">
        <v>206</v>
      </c>
      <c r="M95" s="47" t="s">
        <v>181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4">
      <c r="A96" s="40" t="s">
        <v>234</v>
      </c>
      <c r="B96" s="41" t="s">
        <v>311</v>
      </c>
      <c r="C96" s="40" t="s">
        <v>186</v>
      </c>
      <c r="D96" s="42">
        <v>167</v>
      </c>
      <c r="E96" s="43">
        <v>83</v>
      </c>
      <c r="F96" s="44">
        <v>1912</v>
      </c>
      <c r="G96" s="45"/>
      <c r="H96" s="30"/>
      <c r="I96" s="45"/>
      <c r="J96" s="22"/>
      <c r="K96" s="46" t="s">
        <v>312</v>
      </c>
      <c r="L96" s="47" t="s">
        <v>206</v>
      </c>
      <c r="M96" s="47" t="s">
        <v>201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4">
      <c r="A97" s="40" t="s">
        <v>234</v>
      </c>
      <c r="B97" s="41" t="s">
        <v>311</v>
      </c>
      <c r="C97" s="40" t="s">
        <v>190</v>
      </c>
      <c r="D97" s="42">
        <v>167</v>
      </c>
      <c r="E97" s="43">
        <v>160</v>
      </c>
      <c r="F97" s="44">
        <v>1248</v>
      </c>
      <c r="G97" s="45"/>
      <c r="H97" s="30"/>
      <c r="I97" s="45"/>
      <c r="J97" s="22"/>
      <c r="K97" s="47"/>
      <c r="L97" s="47"/>
      <c r="M97" s="47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4">
      <c r="A98" s="40" t="s">
        <v>231</v>
      </c>
      <c r="B98" s="41" t="s">
        <v>313</v>
      </c>
      <c r="C98" s="40" t="s">
        <v>190</v>
      </c>
      <c r="D98" s="42">
        <v>395</v>
      </c>
      <c r="E98" s="43">
        <v>279</v>
      </c>
      <c r="F98" s="44">
        <v>478</v>
      </c>
      <c r="G98" s="45"/>
      <c r="H98" s="30"/>
      <c r="I98" s="45"/>
      <c r="J98" s="22"/>
      <c r="K98" s="47"/>
      <c r="L98" s="47"/>
      <c r="M98" s="47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4">
      <c r="A99" s="40" t="s">
        <v>234</v>
      </c>
      <c r="B99" s="41" t="s">
        <v>311</v>
      </c>
      <c r="C99" s="40" t="s">
        <v>202</v>
      </c>
      <c r="D99" s="42">
        <v>167</v>
      </c>
      <c r="E99" s="43">
        <v>431</v>
      </c>
      <c r="F99" s="44">
        <v>1100</v>
      </c>
      <c r="G99" s="45"/>
      <c r="H99" s="30"/>
      <c r="I99" s="45"/>
      <c r="J99" s="22"/>
      <c r="K99" s="47"/>
      <c r="L99" s="47"/>
      <c r="M99" s="47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4">
      <c r="A100" s="40" t="s">
        <v>231</v>
      </c>
      <c r="B100" s="41" t="s">
        <v>314</v>
      </c>
      <c r="C100" s="40" t="s">
        <v>171</v>
      </c>
      <c r="D100" s="42">
        <v>395</v>
      </c>
      <c r="E100" s="43">
        <v>159</v>
      </c>
      <c r="F100" s="44">
        <v>464</v>
      </c>
      <c r="G100" s="45"/>
      <c r="H100" s="30"/>
      <c r="I100" s="45"/>
      <c r="J100" s="22"/>
      <c r="K100" s="47"/>
      <c r="L100" s="47"/>
      <c r="M100" s="47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4">
      <c r="A101" s="40" t="s">
        <v>231</v>
      </c>
      <c r="B101" s="41" t="s">
        <v>313</v>
      </c>
      <c r="C101" s="40" t="s">
        <v>175</v>
      </c>
      <c r="D101" s="42">
        <v>395</v>
      </c>
      <c r="E101" s="43">
        <v>37</v>
      </c>
      <c r="F101" s="44">
        <v>305</v>
      </c>
      <c r="G101" s="45"/>
      <c r="H101" s="30"/>
      <c r="I101" s="45"/>
      <c r="J101" s="22"/>
      <c r="K101" s="47"/>
      <c r="L101" s="47"/>
      <c r="M101" s="47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4">
      <c r="A102" s="40" t="s">
        <v>233</v>
      </c>
      <c r="B102" s="41" t="s">
        <v>315</v>
      </c>
      <c r="C102" s="40" t="s">
        <v>171</v>
      </c>
      <c r="D102" s="42">
        <v>189</v>
      </c>
      <c r="E102" s="43">
        <v>119</v>
      </c>
      <c r="F102" s="44">
        <v>459</v>
      </c>
      <c r="G102" s="45"/>
      <c r="H102" s="30"/>
      <c r="I102" s="45"/>
      <c r="J102" s="22"/>
      <c r="K102" s="47"/>
      <c r="L102" s="47"/>
      <c r="M102" s="47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4">
      <c r="A103" s="40" t="s">
        <v>233</v>
      </c>
      <c r="B103" s="41" t="s">
        <v>315</v>
      </c>
      <c r="C103" s="40" t="s">
        <v>175</v>
      </c>
      <c r="D103" s="42">
        <v>189</v>
      </c>
      <c r="E103" s="43">
        <v>331</v>
      </c>
      <c r="F103" s="44">
        <v>378</v>
      </c>
      <c r="G103" s="45"/>
      <c r="H103" s="30"/>
      <c r="I103" s="45"/>
      <c r="J103" s="22"/>
      <c r="K103" s="47"/>
      <c r="L103" s="47"/>
      <c r="M103" s="47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4">
      <c r="A104" s="40" t="s">
        <v>232</v>
      </c>
      <c r="B104" s="41" t="s">
        <v>316</v>
      </c>
      <c r="C104" s="40" t="s">
        <v>213</v>
      </c>
      <c r="D104" s="42">
        <v>179</v>
      </c>
      <c r="E104" s="43">
        <v>78</v>
      </c>
      <c r="F104" s="44">
        <v>396</v>
      </c>
      <c r="G104" s="45"/>
      <c r="H104" s="30"/>
      <c r="I104" s="45"/>
      <c r="J104" s="22"/>
      <c r="K104" s="47"/>
      <c r="L104" s="47"/>
      <c r="M104" s="47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4">
      <c r="A105" s="40" t="s">
        <v>232</v>
      </c>
      <c r="B105" s="41" t="s">
        <v>316</v>
      </c>
      <c r="C105" s="40" t="s">
        <v>317</v>
      </c>
      <c r="D105" s="42">
        <v>179</v>
      </c>
      <c r="E105" s="43">
        <v>207</v>
      </c>
      <c r="F105" s="44">
        <v>335</v>
      </c>
      <c r="G105" s="45"/>
      <c r="H105" s="30"/>
      <c r="I105" s="45"/>
      <c r="J105" s="22"/>
      <c r="K105" s="47"/>
      <c r="L105" s="47"/>
      <c r="M105" s="47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4">
      <c r="A106" s="40" t="s">
        <v>232</v>
      </c>
      <c r="B106" s="41" t="s">
        <v>316</v>
      </c>
      <c r="C106" s="40" t="s">
        <v>211</v>
      </c>
      <c r="D106" s="42">
        <v>179</v>
      </c>
      <c r="E106" s="43">
        <v>98</v>
      </c>
      <c r="F106" s="44">
        <v>332</v>
      </c>
      <c r="G106" s="45"/>
      <c r="H106" s="30"/>
      <c r="I106" s="45"/>
      <c r="J106" s="22"/>
      <c r="K106" s="47"/>
      <c r="L106" s="47"/>
      <c r="M106" s="47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4">
      <c r="A107" s="40" t="s">
        <v>232</v>
      </c>
      <c r="B107" s="41" t="s">
        <v>316</v>
      </c>
      <c r="C107" s="40" t="s">
        <v>190</v>
      </c>
      <c r="D107" s="42">
        <v>179</v>
      </c>
      <c r="E107" s="43">
        <v>248</v>
      </c>
      <c r="F107" s="44">
        <v>322</v>
      </c>
      <c r="G107" s="45"/>
      <c r="H107" s="30"/>
      <c r="I107" s="45"/>
      <c r="J107" s="22"/>
      <c r="K107" s="47"/>
      <c r="L107" s="47"/>
      <c r="M107" s="47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4">
      <c r="A108" s="40" t="s">
        <v>232</v>
      </c>
      <c r="B108" s="41" t="s">
        <v>316</v>
      </c>
      <c r="C108" s="40" t="s">
        <v>217</v>
      </c>
      <c r="D108" s="42">
        <v>179</v>
      </c>
      <c r="E108" s="43">
        <v>152</v>
      </c>
      <c r="F108" s="44">
        <v>174</v>
      </c>
      <c r="G108" s="45"/>
      <c r="H108" s="30"/>
      <c r="I108" s="45"/>
      <c r="J108" s="22"/>
      <c r="K108" s="47"/>
      <c r="L108" s="47"/>
      <c r="M108" s="47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4">
      <c r="A109" s="40" t="s">
        <v>233</v>
      </c>
      <c r="B109" s="41" t="s">
        <v>315</v>
      </c>
      <c r="C109" s="40" t="s">
        <v>190</v>
      </c>
      <c r="D109" s="42">
        <v>189</v>
      </c>
      <c r="E109" s="43">
        <v>93</v>
      </c>
      <c r="F109" s="44">
        <v>123</v>
      </c>
      <c r="G109" s="45"/>
      <c r="H109" s="30"/>
      <c r="I109" s="45"/>
      <c r="J109" s="22"/>
      <c r="K109" s="47"/>
      <c r="L109" s="47"/>
      <c r="M109" s="47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4">
      <c r="A110" s="40" t="s">
        <v>232</v>
      </c>
      <c r="B110" s="41" t="s">
        <v>316</v>
      </c>
      <c r="C110" s="40" t="s">
        <v>306</v>
      </c>
      <c r="D110" s="42">
        <v>179</v>
      </c>
      <c r="E110" s="43">
        <v>166</v>
      </c>
      <c r="F110" s="44">
        <v>66</v>
      </c>
      <c r="G110" s="45"/>
      <c r="H110" s="30"/>
      <c r="I110" s="45"/>
      <c r="J110" s="22"/>
      <c r="K110" s="47"/>
      <c r="L110" s="47"/>
      <c r="M110" s="47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4">
      <c r="A111" s="40" t="s">
        <v>232</v>
      </c>
      <c r="B111" s="41" t="s">
        <v>316</v>
      </c>
      <c r="C111" s="40" t="s">
        <v>202</v>
      </c>
      <c r="D111" s="42">
        <v>179</v>
      </c>
      <c r="E111" s="43">
        <v>409</v>
      </c>
      <c r="F111" s="44">
        <v>62</v>
      </c>
      <c r="G111" s="45"/>
      <c r="H111" s="30"/>
      <c r="I111" s="45"/>
      <c r="J111" s="22"/>
      <c r="K111" s="47"/>
      <c r="L111" s="47"/>
      <c r="M111" s="47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4">
      <c r="A112" s="40" t="s">
        <v>238</v>
      </c>
      <c r="B112" s="41" t="s">
        <v>318</v>
      </c>
      <c r="C112" s="40" t="s">
        <v>190</v>
      </c>
      <c r="D112" s="42">
        <v>34.99</v>
      </c>
      <c r="E112" s="43">
        <v>2356</v>
      </c>
      <c r="F112" s="44">
        <v>8441</v>
      </c>
      <c r="G112" s="45"/>
      <c r="H112" s="30"/>
      <c r="I112" s="45"/>
      <c r="J112" s="22"/>
      <c r="K112" s="47"/>
      <c r="L112" s="47"/>
      <c r="M112" s="47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4">
      <c r="A113" s="40" t="s">
        <v>238</v>
      </c>
      <c r="B113" s="41" t="s">
        <v>318</v>
      </c>
      <c r="C113" s="40" t="s">
        <v>211</v>
      </c>
      <c r="D113" s="42">
        <v>34.99</v>
      </c>
      <c r="E113" s="43">
        <v>1307</v>
      </c>
      <c r="F113" s="44">
        <v>3214</v>
      </c>
      <c r="G113" s="45"/>
      <c r="H113" s="30"/>
      <c r="I113" s="45"/>
      <c r="J113" s="22"/>
      <c r="K113" s="47"/>
      <c r="L113" s="47"/>
      <c r="M113" s="47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4">
      <c r="A114" s="40" t="s">
        <v>238</v>
      </c>
      <c r="B114" s="41" t="s">
        <v>318</v>
      </c>
      <c r="C114" s="40" t="s">
        <v>219</v>
      </c>
      <c r="D114" s="42">
        <v>34.99</v>
      </c>
      <c r="E114" s="43">
        <v>901</v>
      </c>
      <c r="F114" s="44">
        <v>2303</v>
      </c>
      <c r="G114" s="45"/>
      <c r="H114" s="30"/>
      <c r="I114" s="45"/>
      <c r="J114" s="22"/>
      <c r="K114" s="47"/>
      <c r="L114" s="47"/>
      <c r="M114" s="47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4">
      <c r="A115" s="40" t="s">
        <v>238</v>
      </c>
      <c r="B115" s="41" t="s">
        <v>318</v>
      </c>
      <c r="C115" s="40" t="s">
        <v>223</v>
      </c>
      <c r="D115" s="42">
        <v>34.99</v>
      </c>
      <c r="E115" s="43">
        <v>1143</v>
      </c>
      <c r="F115" s="44">
        <v>2236</v>
      </c>
      <c r="G115" s="45"/>
      <c r="H115" s="30"/>
      <c r="I115" s="45"/>
      <c r="J115" s="22"/>
      <c r="K115" s="47"/>
      <c r="L115" s="47"/>
      <c r="M115" s="47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4">
      <c r="A116" s="40" t="s">
        <v>238</v>
      </c>
      <c r="B116" s="41" t="s">
        <v>318</v>
      </c>
      <c r="C116" s="40" t="s">
        <v>217</v>
      </c>
      <c r="D116" s="42">
        <v>34.99</v>
      </c>
      <c r="E116" s="43">
        <v>1490</v>
      </c>
      <c r="F116" s="44">
        <v>2184</v>
      </c>
      <c r="G116" s="45"/>
      <c r="H116" s="30"/>
      <c r="I116" s="45"/>
      <c r="J116" s="22"/>
      <c r="K116" s="47"/>
      <c r="L116" s="47"/>
      <c r="M116" s="47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4">
      <c r="A117" s="40" t="s">
        <v>238</v>
      </c>
      <c r="B117" s="41" t="s">
        <v>318</v>
      </c>
      <c r="C117" s="40" t="s">
        <v>213</v>
      </c>
      <c r="D117" s="42">
        <v>34.99</v>
      </c>
      <c r="E117" s="43">
        <v>1200</v>
      </c>
      <c r="F117" s="44">
        <v>2173</v>
      </c>
      <c r="G117" s="45"/>
      <c r="H117" s="30"/>
      <c r="I117" s="45"/>
      <c r="J117" s="22"/>
      <c r="K117" s="47"/>
      <c r="L117" s="47"/>
      <c r="M117" s="47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4">
      <c r="A118" s="40" t="s">
        <v>238</v>
      </c>
      <c r="B118" s="41" t="s">
        <v>318</v>
      </c>
      <c r="C118" s="40" t="s">
        <v>221</v>
      </c>
      <c r="D118" s="42">
        <v>34.99</v>
      </c>
      <c r="E118" s="43">
        <v>1888</v>
      </c>
      <c r="F118" s="44">
        <v>1323</v>
      </c>
      <c r="G118" s="45"/>
      <c r="H118" s="30"/>
      <c r="I118" s="45"/>
      <c r="J118" s="22"/>
      <c r="K118" s="47"/>
      <c r="L118" s="47"/>
      <c r="M118" s="47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4">
      <c r="A119" s="40" t="s">
        <v>235</v>
      </c>
      <c r="B119" s="41" t="s">
        <v>319</v>
      </c>
      <c r="C119" s="40" t="s">
        <v>240</v>
      </c>
      <c r="D119" s="42">
        <v>16.989999999999998</v>
      </c>
      <c r="E119" s="43">
        <v>136</v>
      </c>
      <c r="F119" s="44">
        <v>1822</v>
      </c>
      <c r="G119" s="45"/>
      <c r="H119" s="30"/>
      <c r="I119" s="45"/>
      <c r="J119" s="22"/>
      <c r="K119" s="47"/>
      <c r="L119" s="47"/>
      <c r="M119" s="47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4">
      <c r="A120" s="40" t="s">
        <v>236</v>
      </c>
      <c r="B120" s="41" t="s">
        <v>302</v>
      </c>
      <c r="C120" s="40" t="s">
        <v>303</v>
      </c>
      <c r="D120" s="42">
        <v>24.95</v>
      </c>
      <c r="E120" s="43">
        <v>220</v>
      </c>
      <c r="F120" s="44">
        <v>640</v>
      </c>
      <c r="G120" s="45"/>
      <c r="H120" s="30"/>
      <c r="I120" s="45"/>
      <c r="J120" s="22"/>
      <c r="K120" s="47"/>
      <c r="L120" s="47"/>
      <c r="M120" s="47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4">
      <c r="A121" s="40" t="s">
        <v>243</v>
      </c>
      <c r="B121" s="41" t="s">
        <v>320</v>
      </c>
      <c r="C121" s="40" t="s">
        <v>190</v>
      </c>
      <c r="D121" s="42">
        <v>99.95</v>
      </c>
      <c r="E121" s="43">
        <v>834</v>
      </c>
      <c r="F121" s="44">
        <v>4318</v>
      </c>
      <c r="G121" s="45"/>
      <c r="H121" s="30"/>
      <c r="I121" s="45"/>
      <c r="J121" s="22"/>
      <c r="K121" s="47"/>
      <c r="L121" s="47"/>
      <c r="M121" s="47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4">
      <c r="A122" s="40" t="s">
        <v>243</v>
      </c>
      <c r="B122" s="41" t="s">
        <v>320</v>
      </c>
      <c r="C122" s="40" t="s">
        <v>219</v>
      </c>
      <c r="D122" s="42">
        <v>99.95</v>
      </c>
      <c r="E122" s="43">
        <v>279</v>
      </c>
      <c r="F122" s="44">
        <v>1220</v>
      </c>
      <c r="G122" s="45"/>
      <c r="H122" s="30"/>
      <c r="I122" s="45"/>
      <c r="J122" s="22"/>
      <c r="K122" s="47"/>
      <c r="L122" s="47"/>
      <c r="M122" s="47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4">
      <c r="A123" s="40" t="s">
        <v>243</v>
      </c>
      <c r="B123" s="41" t="s">
        <v>320</v>
      </c>
      <c r="C123" s="40" t="s">
        <v>221</v>
      </c>
      <c r="D123" s="42">
        <v>99.95</v>
      </c>
      <c r="E123" s="43">
        <v>381</v>
      </c>
      <c r="F123" s="44">
        <v>1214</v>
      </c>
      <c r="G123" s="45"/>
      <c r="H123" s="30"/>
      <c r="I123" s="45"/>
      <c r="J123" s="22"/>
      <c r="K123" s="47"/>
      <c r="L123" s="47"/>
      <c r="M123" s="47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4">
      <c r="A124" s="40" t="s">
        <v>243</v>
      </c>
      <c r="B124" s="41" t="s">
        <v>321</v>
      </c>
      <c r="C124" s="40" t="s">
        <v>219</v>
      </c>
      <c r="D124" s="42">
        <v>129.94999999999999</v>
      </c>
      <c r="E124" s="43">
        <v>123</v>
      </c>
      <c r="F124" s="44">
        <v>870</v>
      </c>
      <c r="G124" s="45"/>
      <c r="H124" s="30"/>
      <c r="I124" s="45"/>
      <c r="J124" s="22"/>
      <c r="K124" s="47"/>
      <c r="L124" s="47"/>
      <c r="M124" s="47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4">
      <c r="A125" s="40" t="s">
        <v>243</v>
      </c>
      <c r="B125" s="41" t="s">
        <v>322</v>
      </c>
      <c r="C125" s="40" t="s">
        <v>190</v>
      </c>
      <c r="D125" s="42">
        <v>114.95</v>
      </c>
      <c r="E125" s="43">
        <v>300</v>
      </c>
      <c r="F125" s="44">
        <v>942</v>
      </c>
      <c r="G125" s="45"/>
      <c r="H125" s="30"/>
      <c r="I125" s="45"/>
      <c r="J125" s="22"/>
      <c r="K125" s="47"/>
      <c r="L125" s="47"/>
      <c r="M125" s="47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4">
      <c r="A126" s="40" t="s">
        <v>245</v>
      </c>
      <c r="B126" s="41" t="s">
        <v>322</v>
      </c>
      <c r="C126" s="40" t="s">
        <v>190</v>
      </c>
      <c r="D126" s="42">
        <v>43.95</v>
      </c>
      <c r="E126" s="43">
        <v>138</v>
      </c>
      <c r="F126" s="44">
        <v>2439</v>
      </c>
      <c r="G126" s="45"/>
      <c r="H126" s="30"/>
      <c r="I126" s="45"/>
      <c r="J126" s="22"/>
      <c r="K126" s="47"/>
      <c r="L126" s="47"/>
      <c r="M126" s="47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4">
      <c r="A127" s="40" t="s">
        <v>245</v>
      </c>
      <c r="B127" s="41" t="s">
        <v>322</v>
      </c>
      <c r="C127" s="40" t="s">
        <v>221</v>
      </c>
      <c r="D127" s="42">
        <v>43.95</v>
      </c>
      <c r="E127" s="43">
        <v>226</v>
      </c>
      <c r="F127" s="44">
        <v>1887</v>
      </c>
      <c r="G127" s="45"/>
      <c r="H127" s="30"/>
      <c r="I127" s="45"/>
      <c r="J127" s="22"/>
      <c r="K127" s="47"/>
      <c r="L127" s="47"/>
      <c r="M127" s="47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4">
      <c r="A128" s="40" t="s">
        <v>245</v>
      </c>
      <c r="B128" s="41" t="s">
        <v>321</v>
      </c>
      <c r="C128" s="40" t="s">
        <v>221</v>
      </c>
      <c r="D128" s="42">
        <v>49.95</v>
      </c>
      <c r="E128" s="43">
        <v>356</v>
      </c>
      <c r="F128" s="44">
        <v>1568</v>
      </c>
      <c r="G128" s="45"/>
      <c r="H128" s="30"/>
      <c r="I128" s="45"/>
      <c r="J128" s="22"/>
      <c r="K128" s="47"/>
      <c r="L128" s="47"/>
      <c r="M128" s="47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4">
      <c r="A129" s="40" t="s">
        <v>245</v>
      </c>
      <c r="B129" s="41" t="s">
        <v>321</v>
      </c>
      <c r="C129" s="40" t="s">
        <v>190</v>
      </c>
      <c r="D129" s="42">
        <v>49.95</v>
      </c>
      <c r="E129" s="43">
        <v>374</v>
      </c>
      <c r="F129" s="44">
        <v>1311</v>
      </c>
      <c r="G129" s="45"/>
      <c r="H129" s="30"/>
      <c r="I129" s="45"/>
      <c r="J129" s="22"/>
      <c r="K129" s="47"/>
      <c r="L129" s="47"/>
      <c r="M129" s="47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4">
      <c r="A130" s="40" t="s">
        <v>241</v>
      </c>
      <c r="B130" s="41" t="s">
        <v>323</v>
      </c>
      <c r="C130" s="40" t="s">
        <v>202</v>
      </c>
      <c r="D130" s="42">
        <v>28.99</v>
      </c>
      <c r="E130" s="43">
        <v>383</v>
      </c>
      <c r="F130" s="44">
        <v>2140</v>
      </c>
      <c r="G130" s="45"/>
      <c r="H130" s="30"/>
      <c r="I130" s="45"/>
      <c r="J130" s="22"/>
      <c r="K130" s="47"/>
      <c r="L130" s="47"/>
      <c r="M130" s="47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4">
      <c r="A131" s="40" t="s">
        <v>245</v>
      </c>
      <c r="B131" s="41" t="s">
        <v>320</v>
      </c>
      <c r="C131" s="40" t="s">
        <v>190</v>
      </c>
      <c r="D131" s="42">
        <v>37.950000000000003</v>
      </c>
      <c r="E131" s="43">
        <v>452</v>
      </c>
      <c r="F131" s="44">
        <v>1402</v>
      </c>
      <c r="G131" s="45"/>
      <c r="H131" s="30"/>
      <c r="I131" s="45"/>
      <c r="J131" s="22"/>
      <c r="K131" s="47"/>
      <c r="L131" s="47"/>
      <c r="M131" s="47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4">
      <c r="A132" s="40" t="s">
        <v>243</v>
      </c>
      <c r="B132" s="41" t="s">
        <v>321</v>
      </c>
      <c r="C132" s="40" t="s">
        <v>190</v>
      </c>
      <c r="D132" s="42">
        <v>129.94999999999999</v>
      </c>
      <c r="E132" s="43">
        <v>460</v>
      </c>
      <c r="F132" s="44">
        <v>389</v>
      </c>
      <c r="G132" s="45"/>
      <c r="H132" s="30"/>
      <c r="I132" s="45"/>
      <c r="J132" s="22"/>
      <c r="K132" s="47"/>
      <c r="L132" s="47"/>
      <c r="M132" s="47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4">
      <c r="A133" s="40" t="s">
        <v>245</v>
      </c>
      <c r="B133" s="41" t="s">
        <v>322</v>
      </c>
      <c r="C133" s="40" t="s">
        <v>219</v>
      </c>
      <c r="D133" s="42">
        <v>43.95</v>
      </c>
      <c r="E133" s="43">
        <v>196</v>
      </c>
      <c r="F133" s="44">
        <v>1147</v>
      </c>
      <c r="G133" s="45"/>
      <c r="H133" s="30"/>
      <c r="I133" s="45"/>
      <c r="J133" s="22"/>
      <c r="K133" s="47"/>
      <c r="L133" s="47"/>
      <c r="M133" s="47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4">
      <c r="A134" s="40" t="s">
        <v>245</v>
      </c>
      <c r="B134" s="41" t="s">
        <v>321</v>
      </c>
      <c r="C134" s="40" t="s">
        <v>219</v>
      </c>
      <c r="D134" s="42">
        <v>49.95</v>
      </c>
      <c r="E134" s="43">
        <v>448</v>
      </c>
      <c r="F134" s="44">
        <v>979</v>
      </c>
      <c r="G134" s="45"/>
      <c r="H134" s="30"/>
      <c r="I134" s="45"/>
      <c r="J134" s="22"/>
      <c r="K134" s="47"/>
      <c r="L134" s="47"/>
      <c r="M134" s="47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4">
      <c r="A135" s="40" t="s">
        <v>243</v>
      </c>
      <c r="B135" s="41" t="s">
        <v>321</v>
      </c>
      <c r="C135" s="40" t="s">
        <v>221</v>
      </c>
      <c r="D135" s="42">
        <v>129.94999999999999</v>
      </c>
      <c r="E135" s="43">
        <v>42</v>
      </c>
      <c r="F135" s="44">
        <v>376</v>
      </c>
      <c r="G135" s="45"/>
      <c r="H135" s="30"/>
      <c r="I135" s="45"/>
      <c r="J135" s="22"/>
      <c r="K135" s="47"/>
      <c r="L135" s="47"/>
      <c r="M135" s="47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4">
      <c r="A136" s="40" t="s">
        <v>245</v>
      </c>
      <c r="B136" s="41" t="s">
        <v>320</v>
      </c>
      <c r="C136" s="40" t="s">
        <v>221</v>
      </c>
      <c r="D136" s="42">
        <v>37.950000000000003</v>
      </c>
      <c r="E136" s="43">
        <v>96</v>
      </c>
      <c r="F136" s="44">
        <v>1232</v>
      </c>
      <c r="G136" s="45"/>
      <c r="H136" s="30"/>
      <c r="I136" s="45"/>
      <c r="J136" s="22"/>
      <c r="K136" s="47"/>
      <c r="L136" s="47"/>
      <c r="M136" s="47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4">
      <c r="A137" s="40" t="s">
        <v>241</v>
      </c>
      <c r="B137" s="41" t="s">
        <v>323</v>
      </c>
      <c r="C137" s="40" t="s">
        <v>190</v>
      </c>
      <c r="D137" s="42">
        <v>28.99</v>
      </c>
      <c r="E137" s="43">
        <v>467</v>
      </c>
      <c r="F137" s="44">
        <v>1340</v>
      </c>
      <c r="G137" s="45"/>
      <c r="H137" s="30"/>
      <c r="I137" s="45"/>
      <c r="J137" s="22"/>
      <c r="K137" s="47"/>
      <c r="L137" s="47"/>
      <c r="M137" s="47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4">
      <c r="A138" s="40" t="s">
        <v>245</v>
      </c>
      <c r="B138" s="41" t="s">
        <v>320</v>
      </c>
      <c r="C138" s="40" t="s">
        <v>219</v>
      </c>
      <c r="D138" s="42">
        <v>37.950000000000003</v>
      </c>
      <c r="E138" s="43">
        <v>143</v>
      </c>
      <c r="F138" s="44">
        <v>981</v>
      </c>
      <c r="G138" s="45"/>
      <c r="H138" s="30"/>
      <c r="I138" s="45"/>
      <c r="J138" s="22"/>
      <c r="K138" s="47"/>
      <c r="L138" s="47"/>
      <c r="M138" s="47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4">
      <c r="A139" s="40" t="s">
        <v>241</v>
      </c>
      <c r="B139" s="41" t="s">
        <v>323</v>
      </c>
      <c r="C139" s="40" t="s">
        <v>186</v>
      </c>
      <c r="D139" s="42">
        <v>28.99</v>
      </c>
      <c r="E139" s="43">
        <v>375</v>
      </c>
      <c r="F139" s="44">
        <v>1274</v>
      </c>
      <c r="G139" s="45"/>
      <c r="H139" s="30"/>
      <c r="I139" s="45"/>
      <c r="J139" s="22"/>
      <c r="K139" s="47"/>
      <c r="L139" s="47"/>
      <c r="M139" s="47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4">
      <c r="A140" s="40" t="s">
        <v>243</v>
      </c>
      <c r="B140" s="41" t="s">
        <v>322</v>
      </c>
      <c r="C140" s="40" t="s">
        <v>219</v>
      </c>
      <c r="D140" s="42">
        <v>114.95</v>
      </c>
      <c r="E140" s="43">
        <v>58</v>
      </c>
      <c r="F140" s="44">
        <v>237</v>
      </c>
      <c r="G140" s="45"/>
      <c r="H140" s="30"/>
      <c r="I140" s="45"/>
      <c r="J140" s="22"/>
      <c r="K140" s="47"/>
      <c r="L140" s="47"/>
      <c r="M140" s="47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4">
      <c r="A141" s="40" t="s">
        <v>243</v>
      </c>
      <c r="B141" s="41" t="s">
        <v>322</v>
      </c>
      <c r="C141" s="40" t="s">
        <v>221</v>
      </c>
      <c r="D141" s="42">
        <v>114.95</v>
      </c>
      <c r="E141" s="43">
        <v>171</v>
      </c>
      <c r="F141" s="44">
        <v>225</v>
      </c>
      <c r="G141" s="45"/>
      <c r="H141" s="30"/>
      <c r="I141" s="45"/>
      <c r="J141" s="22"/>
      <c r="K141" s="47"/>
      <c r="L141" s="47"/>
      <c r="M141" s="47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4">
      <c r="A142" s="40" t="s">
        <v>247</v>
      </c>
      <c r="B142" s="41" t="s">
        <v>324</v>
      </c>
      <c r="C142" s="40" t="s">
        <v>190</v>
      </c>
      <c r="D142" s="42">
        <v>214</v>
      </c>
      <c r="E142" s="43">
        <v>203</v>
      </c>
      <c r="F142" s="44">
        <v>1289</v>
      </c>
      <c r="G142" s="45"/>
      <c r="H142" s="30"/>
      <c r="I142" s="45"/>
      <c r="J142" s="22"/>
      <c r="K142" s="47"/>
      <c r="L142" s="47"/>
      <c r="M142" s="47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4">
      <c r="A143" s="40" t="s">
        <v>249</v>
      </c>
      <c r="B143" s="41" t="s">
        <v>325</v>
      </c>
      <c r="C143" s="40" t="s">
        <v>306</v>
      </c>
      <c r="D143" s="42">
        <v>384</v>
      </c>
      <c r="E143" s="43">
        <v>270</v>
      </c>
      <c r="F143" s="44">
        <v>328</v>
      </c>
      <c r="G143" s="45"/>
      <c r="H143" s="30"/>
      <c r="I143" s="45"/>
      <c r="J143" s="22"/>
      <c r="K143" s="47"/>
      <c r="L143" s="47"/>
      <c r="M143" s="47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4">
      <c r="A144" s="40" t="s">
        <v>249</v>
      </c>
      <c r="B144" s="41" t="s">
        <v>325</v>
      </c>
      <c r="C144" s="40" t="s">
        <v>213</v>
      </c>
      <c r="D144" s="42">
        <v>384</v>
      </c>
      <c r="E144" s="43">
        <v>491</v>
      </c>
      <c r="F144" s="44">
        <v>230</v>
      </c>
      <c r="G144" s="45"/>
      <c r="H144" s="30"/>
      <c r="I144" s="45"/>
      <c r="J144" s="22"/>
      <c r="K144" s="47"/>
      <c r="L144" s="47"/>
      <c r="M144" s="47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4">
      <c r="A145" s="40" t="s">
        <v>247</v>
      </c>
      <c r="B145" s="41" t="s">
        <v>324</v>
      </c>
      <c r="C145" s="40" t="s">
        <v>175</v>
      </c>
      <c r="D145" s="42">
        <v>214</v>
      </c>
      <c r="E145" s="43">
        <v>449</v>
      </c>
      <c r="F145" s="44">
        <v>412</v>
      </c>
      <c r="G145" s="45"/>
      <c r="H145" s="30"/>
      <c r="I145" s="45"/>
      <c r="J145" s="22"/>
      <c r="K145" s="47"/>
      <c r="L145" s="47"/>
      <c r="M145" s="47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4">
      <c r="A146" s="40" t="s">
        <v>249</v>
      </c>
      <c r="B146" s="41" t="s">
        <v>325</v>
      </c>
      <c r="C146" s="40" t="s">
        <v>211</v>
      </c>
      <c r="D146" s="42">
        <v>384</v>
      </c>
      <c r="E146" s="43">
        <v>252</v>
      </c>
      <c r="F146" s="44">
        <v>224</v>
      </c>
      <c r="G146" s="45"/>
      <c r="H146" s="30"/>
      <c r="I146" s="45"/>
      <c r="J146" s="22"/>
      <c r="K146" s="47"/>
      <c r="L146" s="47"/>
      <c r="M146" s="47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4">
      <c r="A147" s="40" t="s">
        <v>249</v>
      </c>
      <c r="B147" s="41" t="s">
        <v>325</v>
      </c>
      <c r="C147" s="40" t="s">
        <v>317</v>
      </c>
      <c r="D147" s="42">
        <v>384</v>
      </c>
      <c r="E147" s="43">
        <v>206</v>
      </c>
      <c r="F147" s="44">
        <v>204</v>
      </c>
      <c r="G147" s="45"/>
      <c r="H147" s="30"/>
      <c r="I147" s="45"/>
      <c r="J147" s="22"/>
      <c r="K147" s="47"/>
      <c r="L147" s="47"/>
      <c r="M147" s="47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4">
      <c r="A148" s="40" t="s">
        <v>250</v>
      </c>
      <c r="B148" s="41" t="s">
        <v>239</v>
      </c>
      <c r="C148" s="40" t="s">
        <v>240</v>
      </c>
      <c r="D148" s="42">
        <v>12.99</v>
      </c>
      <c r="E148" s="43">
        <v>383</v>
      </c>
      <c r="F148" s="44">
        <v>5123</v>
      </c>
      <c r="G148" s="45"/>
      <c r="H148" s="30"/>
      <c r="I148" s="45"/>
      <c r="J148" s="22"/>
      <c r="K148" s="47"/>
      <c r="L148" s="47"/>
      <c r="M148" s="47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4">
      <c r="A149" s="40" t="s">
        <v>249</v>
      </c>
      <c r="B149" s="41" t="s">
        <v>325</v>
      </c>
      <c r="C149" s="40" t="s">
        <v>190</v>
      </c>
      <c r="D149" s="42">
        <v>384</v>
      </c>
      <c r="E149" s="43">
        <v>398</v>
      </c>
      <c r="F149" s="44">
        <v>157</v>
      </c>
      <c r="G149" s="45"/>
      <c r="H149" s="30"/>
      <c r="I149" s="45"/>
      <c r="J149" s="22"/>
      <c r="K149" s="47"/>
      <c r="L149" s="47"/>
      <c r="M149" s="47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4">
      <c r="A150" s="40" t="s">
        <v>247</v>
      </c>
      <c r="B150" s="41" t="s">
        <v>324</v>
      </c>
      <c r="C150" s="40" t="s">
        <v>171</v>
      </c>
      <c r="D150" s="42">
        <v>214</v>
      </c>
      <c r="E150" s="43">
        <v>24</v>
      </c>
      <c r="F150" s="44">
        <v>251</v>
      </c>
      <c r="G150" s="45"/>
      <c r="H150" s="30"/>
      <c r="I150" s="45"/>
      <c r="J150" s="22"/>
      <c r="K150" s="47"/>
      <c r="L150" s="47"/>
      <c r="M150" s="47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4">
      <c r="A151" s="40" t="s">
        <v>251</v>
      </c>
      <c r="B151" s="41" t="s">
        <v>326</v>
      </c>
      <c r="C151" s="40" t="s">
        <v>217</v>
      </c>
      <c r="D151" s="42">
        <v>19.5</v>
      </c>
      <c r="E151" s="43">
        <v>158</v>
      </c>
      <c r="F151" s="44">
        <v>2174</v>
      </c>
      <c r="G151" s="45"/>
      <c r="H151" s="30"/>
      <c r="I151" s="45"/>
      <c r="J151" s="22"/>
      <c r="K151" s="47"/>
      <c r="L151" s="47"/>
      <c r="M151" s="47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4">
      <c r="A152" s="40" t="s">
        <v>249</v>
      </c>
      <c r="B152" s="41" t="s">
        <v>325</v>
      </c>
      <c r="C152" s="40" t="s">
        <v>217</v>
      </c>
      <c r="D152" s="42">
        <v>384</v>
      </c>
      <c r="E152" s="43">
        <v>414</v>
      </c>
      <c r="F152" s="44">
        <v>78</v>
      </c>
      <c r="G152" s="45"/>
      <c r="H152" s="30"/>
      <c r="I152" s="45"/>
      <c r="J152" s="22"/>
      <c r="K152" s="47"/>
      <c r="L152" s="47"/>
      <c r="M152" s="47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4">
      <c r="A153" s="40" t="s">
        <v>251</v>
      </c>
      <c r="B153" s="41" t="s">
        <v>326</v>
      </c>
      <c r="C153" s="40" t="s">
        <v>211</v>
      </c>
      <c r="D153" s="42">
        <v>19.5</v>
      </c>
      <c r="E153" s="43">
        <v>3</v>
      </c>
      <c r="F153" s="44">
        <v>1423</v>
      </c>
      <c r="G153" s="45"/>
      <c r="H153" s="30"/>
      <c r="I153" s="45"/>
      <c r="J153" s="22"/>
      <c r="K153" s="47"/>
      <c r="L153" s="47"/>
      <c r="M153" s="47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4">
      <c r="A154" s="40" t="s">
        <v>251</v>
      </c>
      <c r="B154" s="41" t="s">
        <v>326</v>
      </c>
      <c r="C154" s="40" t="s">
        <v>306</v>
      </c>
      <c r="D154" s="42">
        <v>19.5</v>
      </c>
      <c r="E154" s="43">
        <v>396</v>
      </c>
      <c r="F154" s="44">
        <v>1423</v>
      </c>
      <c r="G154" s="45"/>
      <c r="H154" s="30"/>
      <c r="I154" s="45"/>
      <c r="J154" s="22"/>
      <c r="K154" s="47"/>
      <c r="L154" s="47"/>
      <c r="M154" s="47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4">
      <c r="A155" s="40" t="s">
        <v>251</v>
      </c>
      <c r="B155" s="41" t="s">
        <v>326</v>
      </c>
      <c r="C155" s="40" t="s">
        <v>213</v>
      </c>
      <c r="D155" s="42">
        <v>19.5</v>
      </c>
      <c r="E155" s="43">
        <v>180</v>
      </c>
      <c r="F155" s="44">
        <v>1226</v>
      </c>
      <c r="G155" s="45"/>
      <c r="H155" s="30"/>
      <c r="I155" s="45"/>
      <c r="J155" s="22"/>
      <c r="K155" s="47"/>
      <c r="L155" s="47"/>
      <c r="M155" s="47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4">
      <c r="A156" s="40" t="s">
        <v>248</v>
      </c>
      <c r="B156" s="41" t="s">
        <v>327</v>
      </c>
      <c r="C156" s="40" t="s">
        <v>171</v>
      </c>
      <c r="D156" s="42">
        <v>49</v>
      </c>
      <c r="E156" s="43">
        <v>252</v>
      </c>
      <c r="F156" s="44">
        <v>449</v>
      </c>
      <c r="G156" s="45"/>
      <c r="H156" s="30"/>
      <c r="I156" s="45"/>
      <c r="J156" s="22"/>
      <c r="K156" s="47"/>
      <c r="L156" s="47"/>
      <c r="M156" s="47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4">
      <c r="A157" s="40" t="s">
        <v>249</v>
      </c>
      <c r="B157" s="41" t="s">
        <v>325</v>
      </c>
      <c r="C157" s="40" t="s">
        <v>202</v>
      </c>
      <c r="D157" s="42">
        <v>384</v>
      </c>
      <c r="E157" s="43">
        <v>466</v>
      </c>
      <c r="F157" s="44">
        <v>47</v>
      </c>
      <c r="G157" s="45"/>
      <c r="H157" s="30"/>
      <c r="I157" s="45"/>
      <c r="J157" s="22"/>
      <c r="K157" s="47"/>
      <c r="L157" s="47"/>
      <c r="M157" s="47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4">
      <c r="A158" s="40" t="s">
        <v>248</v>
      </c>
      <c r="B158" s="41" t="s">
        <v>327</v>
      </c>
      <c r="C158" s="40" t="s">
        <v>175</v>
      </c>
      <c r="D158" s="42">
        <v>49</v>
      </c>
      <c r="E158" s="43">
        <v>475</v>
      </c>
      <c r="F158" s="44">
        <v>284</v>
      </c>
      <c r="G158" s="45"/>
      <c r="H158" s="30"/>
      <c r="I158" s="45"/>
      <c r="J158" s="22"/>
      <c r="K158" s="47"/>
      <c r="L158" s="47"/>
      <c r="M158" s="47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4">
      <c r="A159" s="40" t="s">
        <v>248</v>
      </c>
      <c r="B159" s="41" t="s">
        <v>327</v>
      </c>
      <c r="C159" s="40" t="s">
        <v>190</v>
      </c>
      <c r="D159" s="42">
        <v>49</v>
      </c>
      <c r="E159" s="43">
        <v>494</v>
      </c>
      <c r="F159" s="44">
        <v>232</v>
      </c>
      <c r="G159" s="45"/>
      <c r="H159" s="30"/>
      <c r="I159" s="45"/>
      <c r="J159" s="22"/>
      <c r="K159" s="47"/>
      <c r="L159" s="47"/>
      <c r="M159" s="47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4">
      <c r="A160" s="40" t="s">
        <v>257</v>
      </c>
      <c r="B160" s="41" t="s">
        <v>322</v>
      </c>
      <c r="C160" s="40" t="s">
        <v>211</v>
      </c>
      <c r="D160" s="42">
        <v>104.95</v>
      </c>
      <c r="E160" s="43">
        <v>238</v>
      </c>
      <c r="F160" s="44">
        <v>1983</v>
      </c>
      <c r="G160" s="45"/>
      <c r="H160" s="30"/>
      <c r="I160" s="45"/>
      <c r="J160" s="22"/>
      <c r="K160" s="47"/>
      <c r="L160" s="47"/>
      <c r="M160" s="47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4">
      <c r="A161" s="40" t="s">
        <v>257</v>
      </c>
      <c r="B161" s="41" t="s">
        <v>321</v>
      </c>
      <c r="C161" s="40" t="s">
        <v>213</v>
      </c>
      <c r="D161" s="42">
        <v>119.95</v>
      </c>
      <c r="E161" s="43">
        <v>497</v>
      </c>
      <c r="F161" s="44">
        <v>1427</v>
      </c>
      <c r="G161" s="45"/>
      <c r="H161" s="30"/>
      <c r="I161" s="45"/>
      <c r="J161" s="22"/>
      <c r="K161" s="47"/>
      <c r="L161" s="47"/>
      <c r="M161" s="47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4">
      <c r="A162" s="40" t="s">
        <v>257</v>
      </c>
      <c r="B162" s="41" t="s">
        <v>321</v>
      </c>
      <c r="C162" s="40" t="s">
        <v>217</v>
      </c>
      <c r="D162" s="42">
        <v>119.95</v>
      </c>
      <c r="E162" s="43">
        <v>385</v>
      </c>
      <c r="F162" s="44">
        <v>1285</v>
      </c>
      <c r="G162" s="45"/>
      <c r="H162" s="30"/>
      <c r="I162" s="45"/>
      <c r="J162" s="22"/>
      <c r="K162" s="47"/>
      <c r="L162" s="47"/>
      <c r="M162" s="47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4">
      <c r="A163" s="40" t="s">
        <v>257</v>
      </c>
      <c r="B163" s="41" t="s">
        <v>321</v>
      </c>
      <c r="C163" s="40" t="s">
        <v>211</v>
      </c>
      <c r="D163" s="42">
        <v>119.95</v>
      </c>
      <c r="E163" s="43">
        <v>346</v>
      </c>
      <c r="F163" s="44">
        <v>1276</v>
      </c>
      <c r="G163" s="45"/>
      <c r="H163" s="30"/>
      <c r="I163" s="45"/>
      <c r="J163" s="22"/>
      <c r="K163" s="47"/>
      <c r="L163" s="47"/>
      <c r="M163" s="47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4">
      <c r="A164" s="40" t="s">
        <v>257</v>
      </c>
      <c r="B164" s="41" t="s">
        <v>322</v>
      </c>
      <c r="C164" s="40" t="s">
        <v>217</v>
      </c>
      <c r="D164" s="42">
        <v>104.95</v>
      </c>
      <c r="E164" s="43">
        <v>193</v>
      </c>
      <c r="F164" s="44">
        <v>1329</v>
      </c>
      <c r="G164" s="45"/>
      <c r="H164" s="30"/>
      <c r="I164" s="45"/>
      <c r="J164" s="22"/>
      <c r="K164" s="47"/>
      <c r="L164" s="47"/>
      <c r="M164" s="47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4">
      <c r="A165" s="40" t="s">
        <v>257</v>
      </c>
      <c r="B165" s="41" t="s">
        <v>322</v>
      </c>
      <c r="C165" s="40" t="s">
        <v>213</v>
      </c>
      <c r="D165" s="42">
        <v>104.95</v>
      </c>
      <c r="E165" s="43">
        <v>73</v>
      </c>
      <c r="F165" s="44">
        <v>1138</v>
      </c>
      <c r="G165" s="45"/>
      <c r="H165" s="30"/>
      <c r="I165" s="45"/>
      <c r="J165" s="22"/>
      <c r="K165" s="47"/>
      <c r="L165" s="47"/>
      <c r="M165" s="47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4">
      <c r="A166" s="40" t="s">
        <v>257</v>
      </c>
      <c r="B166" s="41" t="s">
        <v>320</v>
      </c>
      <c r="C166" s="40" t="s">
        <v>213</v>
      </c>
      <c r="D166" s="42">
        <v>89.95</v>
      </c>
      <c r="E166" s="43">
        <v>113</v>
      </c>
      <c r="F166" s="44">
        <v>1265</v>
      </c>
      <c r="G166" s="45"/>
      <c r="H166" s="30"/>
      <c r="I166" s="45"/>
      <c r="J166" s="22"/>
      <c r="K166" s="47"/>
      <c r="L166" s="47"/>
      <c r="M166" s="47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4">
      <c r="A167" s="40" t="s">
        <v>257</v>
      </c>
      <c r="B167" s="41" t="s">
        <v>320</v>
      </c>
      <c r="C167" s="40" t="s">
        <v>217</v>
      </c>
      <c r="D167" s="42">
        <v>89.95</v>
      </c>
      <c r="E167" s="43">
        <v>364</v>
      </c>
      <c r="F167" s="44">
        <v>1223</v>
      </c>
      <c r="G167" s="45"/>
      <c r="H167" s="30"/>
      <c r="I167" s="45"/>
      <c r="J167" s="22"/>
      <c r="K167" s="47"/>
      <c r="L167" s="47"/>
      <c r="M167" s="47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4">
      <c r="A168" s="40" t="s">
        <v>256</v>
      </c>
      <c r="B168" s="41" t="s">
        <v>239</v>
      </c>
      <c r="C168" s="40" t="s">
        <v>240</v>
      </c>
      <c r="D168" s="42">
        <v>14.99</v>
      </c>
      <c r="E168" s="43">
        <v>236</v>
      </c>
      <c r="F168" s="44">
        <v>7271</v>
      </c>
      <c r="G168" s="45"/>
      <c r="H168" s="30"/>
      <c r="I168" s="45"/>
      <c r="J168" s="22"/>
      <c r="K168" s="47"/>
      <c r="L168" s="47"/>
      <c r="M168" s="47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4">
      <c r="A169" s="40" t="s">
        <v>257</v>
      </c>
      <c r="B169" s="41" t="s">
        <v>320</v>
      </c>
      <c r="C169" s="40" t="s">
        <v>211</v>
      </c>
      <c r="D169" s="42">
        <v>89.95</v>
      </c>
      <c r="E169" s="43">
        <v>334</v>
      </c>
      <c r="F169" s="44">
        <v>1205</v>
      </c>
      <c r="G169" s="45"/>
      <c r="H169" s="30"/>
      <c r="I169" s="45"/>
      <c r="J169" s="22"/>
      <c r="K169" s="47"/>
      <c r="L169" s="47"/>
      <c r="M169" s="47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4">
      <c r="A170" s="40" t="s">
        <v>253</v>
      </c>
      <c r="B170" s="41" t="s">
        <v>328</v>
      </c>
      <c r="C170" s="40" t="s">
        <v>175</v>
      </c>
      <c r="D170" s="42">
        <v>499</v>
      </c>
      <c r="E170" s="43">
        <v>133</v>
      </c>
      <c r="F170" s="44">
        <v>196</v>
      </c>
      <c r="G170" s="45"/>
      <c r="H170" s="30"/>
      <c r="I170" s="45"/>
      <c r="J170" s="22"/>
      <c r="K170" s="47"/>
      <c r="L170" s="47"/>
      <c r="M170" s="47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4">
      <c r="A171" s="40" t="s">
        <v>258</v>
      </c>
      <c r="B171" s="41" t="s">
        <v>322</v>
      </c>
      <c r="C171" s="40" t="s">
        <v>217</v>
      </c>
      <c r="D171" s="42">
        <v>39.950000000000003</v>
      </c>
      <c r="E171" s="43">
        <v>398</v>
      </c>
      <c r="F171" s="44">
        <v>2384</v>
      </c>
      <c r="G171" s="45"/>
      <c r="H171" s="30"/>
      <c r="I171" s="45"/>
      <c r="J171" s="22"/>
      <c r="K171" s="47"/>
      <c r="L171" s="47"/>
      <c r="M171" s="47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4">
      <c r="A172" s="40" t="s">
        <v>254</v>
      </c>
      <c r="B172" s="41" t="s">
        <v>329</v>
      </c>
      <c r="C172" s="40" t="s">
        <v>190</v>
      </c>
      <c r="D172" s="42">
        <v>320</v>
      </c>
      <c r="E172" s="43">
        <v>440</v>
      </c>
      <c r="F172" s="44">
        <v>288</v>
      </c>
      <c r="G172" s="45"/>
      <c r="H172" s="30"/>
      <c r="I172" s="45"/>
      <c r="J172" s="22"/>
      <c r="K172" s="47"/>
      <c r="L172" s="47"/>
      <c r="M172" s="47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4">
      <c r="A173" s="40" t="s">
        <v>258</v>
      </c>
      <c r="B173" s="41" t="s">
        <v>321</v>
      </c>
      <c r="C173" s="40" t="s">
        <v>213</v>
      </c>
      <c r="D173" s="42">
        <v>44.95</v>
      </c>
      <c r="E173" s="43">
        <v>451</v>
      </c>
      <c r="F173" s="44">
        <v>1594</v>
      </c>
      <c r="G173" s="45"/>
      <c r="H173" s="30"/>
      <c r="I173" s="45"/>
      <c r="J173" s="22"/>
      <c r="K173" s="47"/>
      <c r="L173" s="47"/>
      <c r="M173" s="47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4">
      <c r="A174" s="40" t="s">
        <v>258</v>
      </c>
      <c r="B174" s="41" t="s">
        <v>321</v>
      </c>
      <c r="C174" s="40" t="s">
        <v>211</v>
      </c>
      <c r="D174" s="42">
        <v>44.95</v>
      </c>
      <c r="E174" s="43">
        <v>390</v>
      </c>
      <c r="F174" s="44">
        <v>1401</v>
      </c>
      <c r="G174" s="45"/>
      <c r="H174" s="30"/>
      <c r="I174" s="45"/>
      <c r="J174" s="22"/>
      <c r="K174" s="47"/>
      <c r="L174" s="47"/>
      <c r="M174" s="47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4">
      <c r="A175" s="40" t="s">
        <v>258</v>
      </c>
      <c r="B175" s="41" t="s">
        <v>320</v>
      </c>
      <c r="C175" s="40" t="s">
        <v>213</v>
      </c>
      <c r="D175" s="42">
        <v>32.950000000000003</v>
      </c>
      <c r="E175" s="43">
        <v>126</v>
      </c>
      <c r="F175" s="44">
        <v>1811</v>
      </c>
      <c r="G175" s="45"/>
      <c r="H175" s="30"/>
      <c r="I175" s="45"/>
      <c r="J175" s="22"/>
      <c r="K175" s="47"/>
      <c r="L175" s="47"/>
      <c r="M175" s="47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4">
      <c r="A176" s="40" t="s">
        <v>258</v>
      </c>
      <c r="B176" s="41" t="s">
        <v>322</v>
      </c>
      <c r="C176" s="40" t="s">
        <v>211</v>
      </c>
      <c r="D176" s="42">
        <v>39.950000000000003</v>
      </c>
      <c r="E176" s="43">
        <v>266</v>
      </c>
      <c r="F176" s="44">
        <v>1351</v>
      </c>
      <c r="G176" s="45"/>
      <c r="H176" s="30"/>
      <c r="I176" s="45"/>
      <c r="J176" s="22"/>
      <c r="K176" s="47"/>
      <c r="L176" s="47"/>
      <c r="M176" s="47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4">
      <c r="A177" s="40" t="s">
        <v>258</v>
      </c>
      <c r="B177" s="41" t="s">
        <v>321</v>
      </c>
      <c r="C177" s="40" t="s">
        <v>217</v>
      </c>
      <c r="D177" s="42">
        <v>44.95</v>
      </c>
      <c r="E177" s="43">
        <v>105</v>
      </c>
      <c r="F177" s="44">
        <v>1168</v>
      </c>
      <c r="G177" s="45"/>
      <c r="H177" s="30"/>
      <c r="I177" s="45"/>
      <c r="J177" s="22"/>
      <c r="K177" s="47"/>
      <c r="L177" s="47"/>
      <c r="M177" s="47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4">
      <c r="A178" s="40" t="s">
        <v>258</v>
      </c>
      <c r="B178" s="41" t="s">
        <v>320</v>
      </c>
      <c r="C178" s="40" t="s">
        <v>217</v>
      </c>
      <c r="D178" s="42">
        <v>32.950000000000003</v>
      </c>
      <c r="E178" s="43">
        <v>268</v>
      </c>
      <c r="F178" s="44">
        <v>1362</v>
      </c>
      <c r="G178" s="45"/>
      <c r="H178" s="30"/>
      <c r="I178" s="45"/>
      <c r="J178" s="22"/>
      <c r="K178" s="47"/>
      <c r="L178" s="47"/>
      <c r="M178" s="47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4">
      <c r="A179" s="40" t="s">
        <v>258</v>
      </c>
      <c r="B179" s="41" t="s">
        <v>320</v>
      </c>
      <c r="C179" s="40" t="s">
        <v>211</v>
      </c>
      <c r="D179" s="42">
        <v>32.950000000000003</v>
      </c>
      <c r="E179" s="43">
        <v>376</v>
      </c>
      <c r="F179" s="44">
        <v>1212</v>
      </c>
      <c r="G179" s="45"/>
      <c r="H179" s="30"/>
      <c r="I179" s="45"/>
      <c r="J179" s="22"/>
      <c r="K179" s="47"/>
      <c r="L179" s="47"/>
      <c r="M179" s="47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4">
      <c r="A180" s="40" t="s">
        <v>258</v>
      </c>
      <c r="B180" s="41" t="s">
        <v>322</v>
      </c>
      <c r="C180" s="40" t="s">
        <v>213</v>
      </c>
      <c r="D180" s="42">
        <v>39.950000000000003</v>
      </c>
      <c r="E180" s="43">
        <v>412</v>
      </c>
      <c r="F180" s="44">
        <v>896</v>
      </c>
      <c r="G180" s="45"/>
      <c r="H180" s="30"/>
      <c r="I180" s="45"/>
      <c r="J180" s="22"/>
      <c r="K180" s="47"/>
      <c r="L180" s="47"/>
      <c r="M180" s="47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4">
      <c r="A181" s="40" t="s">
        <v>259</v>
      </c>
      <c r="B181" s="41" t="s">
        <v>330</v>
      </c>
      <c r="C181" s="40" t="s">
        <v>306</v>
      </c>
      <c r="D181" s="42">
        <v>19.5</v>
      </c>
      <c r="E181" s="43">
        <v>71</v>
      </c>
      <c r="F181" s="44">
        <v>1453</v>
      </c>
      <c r="G181" s="45"/>
      <c r="H181" s="30"/>
      <c r="I181" s="45"/>
      <c r="J181" s="22"/>
      <c r="K181" s="47"/>
      <c r="L181" s="47"/>
      <c r="M181" s="47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4">
      <c r="A182" s="40" t="s">
        <v>259</v>
      </c>
      <c r="B182" s="41" t="s">
        <v>330</v>
      </c>
      <c r="C182" s="40" t="s">
        <v>211</v>
      </c>
      <c r="D182" s="42">
        <v>19.5</v>
      </c>
      <c r="E182" s="43">
        <v>345</v>
      </c>
      <c r="F182" s="44">
        <v>1398</v>
      </c>
      <c r="G182" s="45"/>
      <c r="H182" s="30"/>
      <c r="I182" s="45"/>
      <c r="J182" s="22"/>
      <c r="K182" s="47"/>
      <c r="L182" s="47"/>
      <c r="M182" s="47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4">
      <c r="A183" s="40" t="s">
        <v>253</v>
      </c>
      <c r="B183" s="41" t="s">
        <v>331</v>
      </c>
      <c r="C183" s="40" t="s">
        <v>171</v>
      </c>
      <c r="D183" s="42">
        <v>499</v>
      </c>
      <c r="E183" s="43">
        <v>364</v>
      </c>
      <c r="F183" s="44">
        <v>52</v>
      </c>
      <c r="G183" s="45"/>
      <c r="H183" s="30"/>
      <c r="I183" s="45"/>
      <c r="J183" s="22"/>
      <c r="K183" s="47"/>
      <c r="L183" s="47"/>
      <c r="M183" s="47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4">
      <c r="A184" s="40" t="s">
        <v>259</v>
      </c>
      <c r="B184" s="41" t="s">
        <v>330</v>
      </c>
      <c r="C184" s="40" t="s">
        <v>217</v>
      </c>
      <c r="D184" s="42">
        <v>19.5</v>
      </c>
      <c r="E184" s="43">
        <v>257</v>
      </c>
      <c r="F184" s="44">
        <v>1248</v>
      </c>
      <c r="G184" s="45"/>
      <c r="H184" s="30"/>
      <c r="I184" s="45"/>
      <c r="J184" s="22"/>
      <c r="K184" s="47"/>
      <c r="L184" s="47"/>
      <c r="M184" s="47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4">
      <c r="A185" s="40" t="s">
        <v>254</v>
      </c>
      <c r="B185" s="41" t="s">
        <v>329</v>
      </c>
      <c r="C185" s="40" t="s">
        <v>175</v>
      </c>
      <c r="D185" s="42">
        <v>320</v>
      </c>
      <c r="E185" s="43">
        <v>391</v>
      </c>
      <c r="F185" s="44">
        <v>74</v>
      </c>
      <c r="G185" s="45"/>
      <c r="H185" s="30"/>
      <c r="I185" s="45"/>
      <c r="J185" s="22"/>
      <c r="K185" s="47"/>
      <c r="L185" s="47"/>
      <c r="M185" s="47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4">
      <c r="A186" s="40" t="s">
        <v>259</v>
      </c>
      <c r="B186" s="41" t="s">
        <v>330</v>
      </c>
      <c r="C186" s="40" t="s">
        <v>213</v>
      </c>
      <c r="D186" s="42">
        <v>19.5</v>
      </c>
      <c r="E186" s="43">
        <v>110</v>
      </c>
      <c r="F186" s="44">
        <v>996</v>
      </c>
      <c r="G186" s="45"/>
      <c r="H186" s="30"/>
      <c r="I186" s="45"/>
      <c r="J186" s="22"/>
      <c r="K186" s="47"/>
      <c r="L186" s="47"/>
      <c r="M186" s="47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4">
      <c r="A187" s="40" t="s">
        <v>254</v>
      </c>
      <c r="B187" s="41" t="s">
        <v>329</v>
      </c>
      <c r="C187" s="40" t="s">
        <v>171</v>
      </c>
      <c r="D187" s="42">
        <v>320</v>
      </c>
      <c r="E187" s="43">
        <v>426</v>
      </c>
      <c r="F187" s="44">
        <v>4</v>
      </c>
      <c r="G187" s="45"/>
      <c r="H187" s="30"/>
      <c r="I187" s="45"/>
      <c r="J187" s="22"/>
      <c r="K187" s="47"/>
      <c r="L187" s="47"/>
      <c r="M187" s="47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4">
      <c r="A188" s="40" t="s">
        <v>260</v>
      </c>
      <c r="B188" s="41" t="s">
        <v>332</v>
      </c>
      <c r="C188" s="40" t="s">
        <v>171</v>
      </c>
      <c r="D188" s="42">
        <v>699</v>
      </c>
      <c r="E188" s="43">
        <v>400</v>
      </c>
      <c r="F188" s="44">
        <v>118</v>
      </c>
      <c r="G188" s="45"/>
      <c r="H188" s="30"/>
      <c r="I188" s="45"/>
      <c r="J188" s="22"/>
      <c r="K188" s="47"/>
      <c r="L188" s="47"/>
      <c r="M188" s="47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4">
      <c r="A189" s="40" t="s">
        <v>260</v>
      </c>
      <c r="B189" s="41" t="s">
        <v>332</v>
      </c>
      <c r="C189" s="40" t="s">
        <v>175</v>
      </c>
      <c r="D189" s="42">
        <v>699</v>
      </c>
      <c r="E189" s="43">
        <v>182</v>
      </c>
      <c r="F189" s="44">
        <v>33</v>
      </c>
      <c r="G189" s="45"/>
      <c r="H189" s="30"/>
      <c r="I189" s="45"/>
      <c r="J189" s="22"/>
      <c r="K189" s="47"/>
      <c r="L189" s="47"/>
      <c r="M189" s="47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4">
      <c r="A190" s="40" t="s">
        <v>262</v>
      </c>
      <c r="B190" s="41" t="s">
        <v>333</v>
      </c>
      <c r="C190" s="40" t="s">
        <v>303</v>
      </c>
      <c r="D190" s="42">
        <v>12</v>
      </c>
      <c r="E190" s="43">
        <v>8</v>
      </c>
      <c r="F190" s="44">
        <v>734</v>
      </c>
      <c r="G190" s="45"/>
      <c r="H190" s="30"/>
      <c r="I190" s="45"/>
      <c r="J190" s="22"/>
      <c r="K190" s="47"/>
      <c r="L190" s="47"/>
      <c r="M190" s="47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4">
      <c r="A191" s="40" t="s">
        <v>264</v>
      </c>
      <c r="B191" s="41" t="s">
        <v>334</v>
      </c>
      <c r="C191" s="40" t="s">
        <v>175</v>
      </c>
      <c r="D191" s="42">
        <v>176</v>
      </c>
      <c r="E191" s="43">
        <v>438</v>
      </c>
      <c r="F191" s="44">
        <v>1398</v>
      </c>
      <c r="G191" s="45"/>
      <c r="H191" s="30"/>
      <c r="I191" s="45"/>
      <c r="J191" s="22"/>
      <c r="K191" s="47"/>
      <c r="L191" s="47"/>
      <c r="M191" s="47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4">
      <c r="A192" s="40" t="s">
        <v>265</v>
      </c>
      <c r="B192" s="41" t="s">
        <v>335</v>
      </c>
      <c r="C192" s="40" t="s">
        <v>202</v>
      </c>
      <c r="D192" s="42">
        <v>529</v>
      </c>
      <c r="E192" s="43">
        <v>347</v>
      </c>
      <c r="F192" s="44">
        <v>455</v>
      </c>
      <c r="G192" s="45"/>
      <c r="H192" s="30"/>
      <c r="I192" s="45"/>
      <c r="J192" s="22"/>
      <c r="K192" s="47"/>
      <c r="L192" s="47"/>
      <c r="M192" s="47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4">
      <c r="A193" s="40" t="s">
        <v>265</v>
      </c>
      <c r="B193" s="41" t="s">
        <v>335</v>
      </c>
      <c r="C193" s="40" t="s">
        <v>317</v>
      </c>
      <c r="D193" s="42">
        <v>529</v>
      </c>
      <c r="E193" s="43">
        <v>106</v>
      </c>
      <c r="F193" s="44">
        <v>446</v>
      </c>
      <c r="G193" s="45"/>
      <c r="H193" s="30"/>
      <c r="I193" s="45"/>
      <c r="J193" s="22"/>
      <c r="K193" s="47"/>
      <c r="L193" s="47"/>
      <c r="M193" s="47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4">
      <c r="A194" s="40" t="s">
        <v>264</v>
      </c>
      <c r="B194" s="41" t="s">
        <v>334</v>
      </c>
      <c r="C194" s="40" t="s">
        <v>190</v>
      </c>
      <c r="D194" s="42">
        <v>176</v>
      </c>
      <c r="E194" s="43">
        <v>82</v>
      </c>
      <c r="F194" s="44">
        <v>1275</v>
      </c>
      <c r="G194" s="45"/>
      <c r="H194" s="30"/>
      <c r="I194" s="45"/>
      <c r="J194" s="22"/>
      <c r="K194" s="47"/>
      <c r="L194" s="47"/>
      <c r="M194" s="47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4">
      <c r="A195" s="40" t="s">
        <v>265</v>
      </c>
      <c r="B195" s="41" t="s">
        <v>335</v>
      </c>
      <c r="C195" s="40" t="s">
        <v>211</v>
      </c>
      <c r="D195" s="42">
        <v>529</v>
      </c>
      <c r="E195" s="43">
        <v>392</v>
      </c>
      <c r="F195" s="44">
        <v>405</v>
      </c>
      <c r="G195" s="45"/>
      <c r="H195" s="30"/>
      <c r="I195" s="45"/>
      <c r="J195" s="22"/>
      <c r="K195" s="47"/>
      <c r="L195" s="47"/>
      <c r="M195" s="47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4">
      <c r="A196" s="40" t="s">
        <v>265</v>
      </c>
      <c r="B196" s="41" t="s">
        <v>335</v>
      </c>
      <c r="C196" s="40" t="s">
        <v>306</v>
      </c>
      <c r="D196" s="42">
        <v>529</v>
      </c>
      <c r="E196" s="43">
        <v>334</v>
      </c>
      <c r="F196" s="44">
        <v>200</v>
      </c>
      <c r="G196" s="45"/>
      <c r="H196" s="30"/>
      <c r="I196" s="45"/>
      <c r="J196" s="22"/>
      <c r="K196" s="47"/>
      <c r="L196" s="47"/>
      <c r="M196" s="47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4">
      <c r="A197" s="40" t="s">
        <v>266</v>
      </c>
      <c r="B197" s="41" t="s">
        <v>336</v>
      </c>
      <c r="C197" s="40" t="s">
        <v>190</v>
      </c>
      <c r="D197" s="42">
        <v>42.99</v>
      </c>
      <c r="E197" s="43">
        <v>202</v>
      </c>
      <c r="F197" s="44">
        <v>1942</v>
      </c>
      <c r="G197" s="45"/>
      <c r="H197" s="30"/>
      <c r="I197" s="45"/>
      <c r="J197" s="22"/>
      <c r="K197" s="47"/>
      <c r="L197" s="47"/>
      <c r="M197" s="47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4">
      <c r="A198" s="40" t="s">
        <v>265</v>
      </c>
      <c r="B198" s="41" t="s">
        <v>335</v>
      </c>
      <c r="C198" s="40" t="s">
        <v>190</v>
      </c>
      <c r="D198" s="42">
        <v>529</v>
      </c>
      <c r="E198" s="43">
        <v>359</v>
      </c>
      <c r="F198" s="44">
        <v>139</v>
      </c>
      <c r="G198" s="45"/>
      <c r="H198" s="30"/>
      <c r="I198" s="45"/>
      <c r="J198" s="22"/>
      <c r="K198" s="47"/>
      <c r="L198" s="47"/>
      <c r="M198" s="47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4">
      <c r="A199" s="40" t="s">
        <v>265</v>
      </c>
      <c r="B199" s="41" t="s">
        <v>335</v>
      </c>
      <c r="C199" s="40" t="s">
        <v>213</v>
      </c>
      <c r="D199" s="42">
        <v>529</v>
      </c>
      <c r="E199" s="43">
        <v>414</v>
      </c>
      <c r="F199" s="44">
        <v>106</v>
      </c>
      <c r="G199" s="45"/>
      <c r="H199" s="30"/>
      <c r="I199" s="45"/>
      <c r="J199" s="22"/>
      <c r="K199" s="47"/>
      <c r="L199" s="47"/>
      <c r="M199" s="47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4">
      <c r="A200" s="40" t="s">
        <v>264</v>
      </c>
      <c r="B200" s="41" t="s">
        <v>334</v>
      </c>
      <c r="C200" s="40" t="s">
        <v>171</v>
      </c>
      <c r="D200" s="42">
        <v>176</v>
      </c>
      <c r="E200" s="43">
        <v>220</v>
      </c>
      <c r="F200" s="44">
        <v>260</v>
      </c>
      <c r="G200" s="45"/>
      <c r="H200" s="30"/>
      <c r="I200" s="45"/>
      <c r="J200" s="22"/>
      <c r="K200" s="47"/>
      <c r="L200" s="47"/>
      <c r="M200" s="47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4">
      <c r="A201" s="40" t="s">
        <v>267</v>
      </c>
      <c r="B201" s="41" t="s">
        <v>337</v>
      </c>
      <c r="C201" s="40" t="s">
        <v>190</v>
      </c>
      <c r="D201" s="42">
        <v>10.99</v>
      </c>
      <c r="E201" s="43">
        <v>319</v>
      </c>
      <c r="F201" s="44">
        <v>3928</v>
      </c>
      <c r="G201" s="45"/>
      <c r="H201" s="30"/>
      <c r="I201" s="45"/>
      <c r="J201" s="22"/>
      <c r="K201" s="47"/>
      <c r="L201" s="47"/>
      <c r="M201" s="47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4">
      <c r="A202" s="40" t="s">
        <v>267</v>
      </c>
      <c r="B202" s="41" t="s">
        <v>337</v>
      </c>
      <c r="C202" s="40" t="s">
        <v>217</v>
      </c>
      <c r="D202" s="42">
        <v>10.99</v>
      </c>
      <c r="E202" s="43">
        <v>480</v>
      </c>
      <c r="F202" s="44">
        <v>2477</v>
      </c>
      <c r="G202" s="45"/>
      <c r="H202" s="30"/>
      <c r="I202" s="45"/>
      <c r="J202" s="22"/>
      <c r="K202" s="47"/>
      <c r="L202" s="47"/>
      <c r="M202" s="47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4">
      <c r="A203" s="40" t="s">
        <v>267</v>
      </c>
      <c r="B203" s="41" t="s">
        <v>337</v>
      </c>
      <c r="C203" s="40" t="s">
        <v>213</v>
      </c>
      <c r="D203" s="42">
        <v>10.99</v>
      </c>
      <c r="E203" s="43">
        <v>271</v>
      </c>
      <c r="F203" s="44">
        <v>2138</v>
      </c>
      <c r="G203" s="45"/>
      <c r="H203" s="30"/>
      <c r="I203" s="45"/>
      <c r="J203" s="22"/>
      <c r="K203" s="47"/>
      <c r="L203" s="47"/>
      <c r="M203" s="47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4">
      <c r="A204" s="40" t="s">
        <v>267</v>
      </c>
      <c r="B204" s="41" t="s">
        <v>337</v>
      </c>
      <c r="C204" s="40" t="s">
        <v>306</v>
      </c>
      <c r="D204" s="42">
        <v>10.99</v>
      </c>
      <c r="E204" s="43">
        <v>239</v>
      </c>
      <c r="F204" s="44">
        <v>2104</v>
      </c>
      <c r="G204" s="45"/>
      <c r="H204" s="30"/>
      <c r="I204" s="45"/>
      <c r="J204" s="22"/>
      <c r="K204" s="47"/>
      <c r="L204" s="47"/>
      <c r="M204" s="47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4">
      <c r="A205" s="40" t="s">
        <v>265</v>
      </c>
      <c r="B205" s="41" t="s">
        <v>335</v>
      </c>
      <c r="C205" s="40" t="s">
        <v>217</v>
      </c>
      <c r="D205" s="42">
        <v>529</v>
      </c>
      <c r="E205" s="43">
        <v>486</v>
      </c>
      <c r="F205" s="44">
        <v>16</v>
      </c>
      <c r="G205" s="45"/>
      <c r="H205" s="30"/>
      <c r="I205" s="45"/>
      <c r="J205" s="22"/>
      <c r="K205" s="47"/>
      <c r="L205" s="47"/>
      <c r="M205" s="47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4">
      <c r="A206" s="40" t="s">
        <v>268</v>
      </c>
      <c r="B206" s="41" t="s">
        <v>338</v>
      </c>
      <c r="C206" s="40" t="s">
        <v>171</v>
      </c>
      <c r="D206" s="42">
        <v>549</v>
      </c>
      <c r="E206" s="43">
        <v>16</v>
      </c>
      <c r="F206" s="44">
        <v>1153</v>
      </c>
      <c r="G206" s="45"/>
      <c r="H206" s="30"/>
      <c r="I206" s="45"/>
      <c r="J206" s="22"/>
      <c r="K206" s="47"/>
      <c r="L206" s="47"/>
      <c r="M206" s="47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4">
      <c r="A207" s="40" t="s">
        <v>268</v>
      </c>
      <c r="B207" s="41" t="s">
        <v>338</v>
      </c>
      <c r="C207" s="40" t="s">
        <v>175</v>
      </c>
      <c r="D207" s="42">
        <v>549</v>
      </c>
      <c r="E207" s="43">
        <v>296</v>
      </c>
      <c r="F207" s="44">
        <v>319</v>
      </c>
      <c r="G207" s="45"/>
      <c r="H207" s="30"/>
      <c r="I207" s="45"/>
      <c r="J207" s="22"/>
      <c r="K207" s="47"/>
      <c r="L207" s="47"/>
      <c r="M207" s="47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4">
      <c r="A208" s="40" t="s">
        <v>271</v>
      </c>
      <c r="B208" s="41" t="s">
        <v>320</v>
      </c>
      <c r="C208" s="40" t="s">
        <v>339</v>
      </c>
      <c r="D208" s="42">
        <v>39.950000000000003</v>
      </c>
      <c r="E208" s="43">
        <v>313</v>
      </c>
      <c r="F208" s="44">
        <v>2283</v>
      </c>
      <c r="G208" s="45"/>
      <c r="H208" s="30"/>
      <c r="I208" s="45"/>
      <c r="J208" s="22"/>
      <c r="K208" s="47"/>
      <c r="L208" s="47"/>
      <c r="M208" s="47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4">
      <c r="A209" s="40" t="s">
        <v>271</v>
      </c>
      <c r="B209" s="41" t="s">
        <v>320</v>
      </c>
      <c r="C209" s="40" t="s">
        <v>340</v>
      </c>
      <c r="D209" s="42">
        <v>39.950000000000003</v>
      </c>
      <c r="E209" s="43">
        <v>259</v>
      </c>
      <c r="F209" s="44">
        <v>2233</v>
      </c>
      <c r="G209" s="45"/>
      <c r="H209" s="30"/>
      <c r="I209" s="45"/>
      <c r="J209" s="22"/>
      <c r="K209" s="47"/>
      <c r="L209" s="47"/>
      <c r="M209" s="47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4">
      <c r="A210" s="40" t="s">
        <v>272</v>
      </c>
      <c r="B210" s="41" t="s">
        <v>320</v>
      </c>
      <c r="C210" s="40" t="s">
        <v>339</v>
      </c>
      <c r="D210" s="42">
        <v>24.99</v>
      </c>
      <c r="E210" s="43">
        <v>112</v>
      </c>
      <c r="F210" s="44">
        <v>3228</v>
      </c>
      <c r="G210" s="45"/>
      <c r="H210" s="30"/>
      <c r="I210" s="45"/>
      <c r="J210" s="22"/>
      <c r="K210" s="47"/>
      <c r="L210" s="47"/>
      <c r="M210" s="47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4">
      <c r="A211" s="40" t="s">
        <v>272</v>
      </c>
      <c r="B211" s="41" t="s">
        <v>320</v>
      </c>
      <c r="C211" s="40" t="s">
        <v>341</v>
      </c>
      <c r="D211" s="42">
        <v>24.99</v>
      </c>
      <c r="E211" s="43">
        <v>173</v>
      </c>
      <c r="F211" s="44">
        <v>2436</v>
      </c>
      <c r="G211" s="45"/>
      <c r="H211" s="30"/>
      <c r="I211" s="45"/>
      <c r="J211" s="22"/>
      <c r="K211" s="47"/>
      <c r="L211" s="47"/>
      <c r="M211" s="47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4">
      <c r="A212" s="40" t="s">
        <v>272</v>
      </c>
      <c r="B212" s="41" t="s">
        <v>320</v>
      </c>
      <c r="C212" s="40" t="s">
        <v>342</v>
      </c>
      <c r="D212" s="42">
        <v>24.99</v>
      </c>
      <c r="E212" s="43">
        <v>295</v>
      </c>
      <c r="F212" s="44">
        <v>2331</v>
      </c>
      <c r="G212" s="45"/>
      <c r="H212" s="30"/>
      <c r="I212" s="45"/>
      <c r="J212" s="22"/>
      <c r="K212" s="47"/>
      <c r="L212" s="47"/>
      <c r="M212" s="47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4">
      <c r="A213" s="40" t="s">
        <v>271</v>
      </c>
      <c r="B213" s="41" t="s">
        <v>320</v>
      </c>
      <c r="C213" s="40" t="s">
        <v>343</v>
      </c>
      <c r="D213" s="42">
        <v>39.950000000000003</v>
      </c>
      <c r="E213" s="43">
        <v>351</v>
      </c>
      <c r="F213" s="44">
        <v>1452</v>
      </c>
      <c r="G213" s="45"/>
      <c r="H213" s="30"/>
      <c r="I213" s="45"/>
      <c r="J213" s="22"/>
      <c r="K213" s="47"/>
      <c r="L213" s="47"/>
      <c r="M213" s="47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4">
      <c r="A214" s="40" t="s">
        <v>272</v>
      </c>
      <c r="B214" s="41" t="s">
        <v>320</v>
      </c>
      <c r="C214" s="40" t="s">
        <v>340</v>
      </c>
      <c r="D214" s="42">
        <v>24.99</v>
      </c>
      <c r="E214" s="43">
        <v>60</v>
      </c>
      <c r="F214" s="44">
        <v>2189</v>
      </c>
      <c r="G214" s="45"/>
      <c r="H214" s="30"/>
      <c r="I214" s="45"/>
      <c r="J214" s="22"/>
      <c r="K214" s="47"/>
      <c r="L214" s="47"/>
      <c r="M214" s="47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4">
      <c r="A215" s="40" t="s">
        <v>271</v>
      </c>
      <c r="B215" s="41" t="s">
        <v>320</v>
      </c>
      <c r="C215" s="40" t="s">
        <v>341</v>
      </c>
      <c r="D215" s="42">
        <v>39.950000000000003</v>
      </c>
      <c r="E215" s="43">
        <v>464</v>
      </c>
      <c r="F215" s="44">
        <v>1223</v>
      </c>
      <c r="G215" s="45"/>
      <c r="H215" s="30"/>
      <c r="I215" s="45"/>
      <c r="J215" s="22"/>
      <c r="K215" s="47"/>
      <c r="L215" s="47"/>
      <c r="M215" s="47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4">
      <c r="A216" s="40" t="s">
        <v>271</v>
      </c>
      <c r="B216" s="41" t="s">
        <v>320</v>
      </c>
      <c r="C216" s="40" t="s">
        <v>303</v>
      </c>
      <c r="D216" s="42">
        <v>39.950000000000003</v>
      </c>
      <c r="E216" s="43">
        <v>296</v>
      </c>
      <c r="F216" s="44">
        <v>1205</v>
      </c>
      <c r="G216" s="45"/>
      <c r="H216" s="30"/>
      <c r="I216" s="45"/>
      <c r="J216" s="22"/>
      <c r="K216" s="47"/>
      <c r="L216" s="47"/>
      <c r="M216" s="47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4">
      <c r="A217" s="40" t="s">
        <v>271</v>
      </c>
      <c r="B217" s="41" t="s">
        <v>320</v>
      </c>
      <c r="C217" s="40" t="s">
        <v>342</v>
      </c>
      <c r="D217" s="42">
        <v>39.950000000000003</v>
      </c>
      <c r="E217" s="43">
        <v>278</v>
      </c>
      <c r="F217" s="44">
        <v>1150</v>
      </c>
      <c r="G217" s="45"/>
      <c r="H217" s="30"/>
      <c r="I217" s="45"/>
      <c r="J217" s="22"/>
      <c r="K217" s="47"/>
      <c r="L217" s="47"/>
      <c r="M217" s="47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4">
      <c r="A218" s="40" t="s">
        <v>270</v>
      </c>
      <c r="B218" s="41" t="s">
        <v>344</v>
      </c>
      <c r="C218" s="40" t="s">
        <v>211</v>
      </c>
      <c r="D218" s="42">
        <v>22.5</v>
      </c>
      <c r="E218" s="43">
        <v>275</v>
      </c>
      <c r="F218" s="44">
        <v>1463</v>
      </c>
      <c r="G218" s="45"/>
      <c r="H218" s="30"/>
      <c r="I218" s="45"/>
      <c r="J218" s="22"/>
      <c r="K218" s="47"/>
      <c r="L218" s="47"/>
      <c r="M218" s="47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4">
      <c r="A219" s="40" t="s">
        <v>270</v>
      </c>
      <c r="B219" s="41" t="s">
        <v>344</v>
      </c>
      <c r="C219" s="40" t="s">
        <v>213</v>
      </c>
      <c r="D219" s="42">
        <v>22.5</v>
      </c>
      <c r="E219" s="43">
        <v>114</v>
      </c>
      <c r="F219" s="44">
        <v>1357</v>
      </c>
      <c r="G219" s="45"/>
      <c r="H219" s="30"/>
      <c r="I219" s="45"/>
      <c r="J219" s="22"/>
      <c r="K219" s="47"/>
      <c r="L219" s="47"/>
      <c r="M219" s="47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4">
      <c r="A220" s="40" t="s">
        <v>272</v>
      </c>
      <c r="B220" s="41" t="s">
        <v>320</v>
      </c>
      <c r="C220" s="40" t="s">
        <v>343</v>
      </c>
      <c r="D220" s="42">
        <v>24.99</v>
      </c>
      <c r="E220" s="43">
        <v>125</v>
      </c>
      <c r="F220" s="44">
        <v>1185</v>
      </c>
      <c r="G220" s="45"/>
      <c r="H220" s="30"/>
      <c r="I220" s="45"/>
      <c r="J220" s="22"/>
      <c r="K220" s="47"/>
      <c r="L220" s="47"/>
      <c r="M220" s="47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4">
      <c r="A221" s="40" t="s">
        <v>270</v>
      </c>
      <c r="B221" s="41" t="s">
        <v>344</v>
      </c>
      <c r="C221" s="40" t="s">
        <v>306</v>
      </c>
      <c r="D221" s="42">
        <v>22.5</v>
      </c>
      <c r="E221" s="43">
        <v>489</v>
      </c>
      <c r="F221" s="44">
        <v>1285</v>
      </c>
      <c r="G221" s="45"/>
      <c r="H221" s="30"/>
      <c r="I221" s="45"/>
      <c r="J221" s="22"/>
      <c r="K221" s="47"/>
      <c r="L221" s="47"/>
      <c r="M221" s="47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4">
      <c r="A222" s="40" t="s">
        <v>270</v>
      </c>
      <c r="B222" s="41" t="s">
        <v>344</v>
      </c>
      <c r="C222" s="40" t="s">
        <v>217</v>
      </c>
      <c r="D222" s="42">
        <v>22.5</v>
      </c>
      <c r="E222" s="43">
        <v>120</v>
      </c>
      <c r="F222" s="44">
        <v>1182</v>
      </c>
      <c r="G222" s="45"/>
      <c r="H222" s="30"/>
      <c r="I222" s="45"/>
      <c r="J222" s="22"/>
      <c r="K222" s="47"/>
      <c r="L222" s="47"/>
      <c r="M222" s="47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4">
      <c r="A223" s="40" t="s">
        <v>274</v>
      </c>
      <c r="B223" s="41" t="s">
        <v>333</v>
      </c>
      <c r="C223" s="40" t="s">
        <v>340</v>
      </c>
      <c r="D223" s="42">
        <v>12</v>
      </c>
      <c r="E223" s="43">
        <v>489</v>
      </c>
      <c r="F223" s="44">
        <v>1365</v>
      </c>
      <c r="G223" s="45"/>
      <c r="H223" s="30"/>
      <c r="I223" s="45"/>
      <c r="J223" s="22"/>
      <c r="K223" s="47"/>
      <c r="L223" s="47"/>
      <c r="M223" s="47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4">
      <c r="A224" s="40" t="s">
        <v>274</v>
      </c>
      <c r="B224" s="41" t="s">
        <v>333</v>
      </c>
      <c r="C224" s="40" t="s">
        <v>342</v>
      </c>
      <c r="D224" s="42">
        <v>12</v>
      </c>
      <c r="E224" s="43">
        <v>49</v>
      </c>
      <c r="F224" s="44">
        <v>1264</v>
      </c>
      <c r="G224" s="45"/>
      <c r="H224" s="30"/>
      <c r="I224" s="45"/>
      <c r="J224" s="22"/>
      <c r="K224" s="47"/>
      <c r="L224" s="47"/>
      <c r="M224" s="47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4">
      <c r="A225" s="40" t="s">
        <v>274</v>
      </c>
      <c r="B225" s="41" t="s">
        <v>333</v>
      </c>
      <c r="C225" s="40" t="s">
        <v>341</v>
      </c>
      <c r="D225" s="42">
        <v>12</v>
      </c>
      <c r="E225" s="43">
        <v>321</v>
      </c>
      <c r="F225" s="44">
        <v>1174</v>
      </c>
      <c r="G225" s="45"/>
      <c r="H225" s="30"/>
      <c r="I225" s="45"/>
      <c r="J225" s="22"/>
      <c r="K225" s="47"/>
      <c r="L225" s="47"/>
      <c r="M225" s="47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4">
      <c r="A226" s="40" t="s">
        <v>274</v>
      </c>
      <c r="B226" s="41" t="s">
        <v>333</v>
      </c>
      <c r="C226" s="40" t="s">
        <v>339</v>
      </c>
      <c r="D226" s="42">
        <v>12</v>
      </c>
      <c r="E226" s="43">
        <v>377</v>
      </c>
      <c r="F226" s="44">
        <v>996</v>
      </c>
      <c r="G226" s="45"/>
      <c r="H226" s="30"/>
      <c r="I226" s="45"/>
      <c r="J226" s="22"/>
      <c r="K226" s="47"/>
      <c r="L226" s="47"/>
      <c r="M226" s="47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4">
      <c r="A227" s="40" t="s">
        <v>274</v>
      </c>
      <c r="B227" s="41" t="s">
        <v>333</v>
      </c>
      <c r="C227" s="40" t="s">
        <v>343</v>
      </c>
      <c r="D227" s="42">
        <v>12</v>
      </c>
      <c r="E227" s="43">
        <v>388</v>
      </c>
      <c r="F227" s="44">
        <v>872</v>
      </c>
      <c r="G227" s="45"/>
      <c r="H227" s="30"/>
      <c r="I227" s="45"/>
      <c r="J227" s="22"/>
      <c r="K227" s="47"/>
      <c r="L227" s="47"/>
      <c r="M227" s="47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4">
      <c r="A228" s="40" t="s">
        <v>269</v>
      </c>
      <c r="B228" s="41" t="s">
        <v>239</v>
      </c>
      <c r="C228" s="40" t="s">
        <v>284</v>
      </c>
      <c r="D228" s="42">
        <v>20.95</v>
      </c>
      <c r="E228" s="43">
        <v>263</v>
      </c>
      <c r="F228" s="44">
        <v>487</v>
      </c>
      <c r="G228" s="45"/>
      <c r="H228" s="30"/>
      <c r="I228" s="45"/>
      <c r="J228" s="22"/>
      <c r="K228" s="47"/>
      <c r="L228" s="47"/>
      <c r="M228" s="47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4">
      <c r="A229" s="40" t="s">
        <v>273</v>
      </c>
      <c r="B229" s="41" t="s">
        <v>333</v>
      </c>
      <c r="C229" s="40" t="s">
        <v>303</v>
      </c>
      <c r="D229" s="42">
        <v>12</v>
      </c>
      <c r="E229" s="43">
        <v>283</v>
      </c>
      <c r="F229" s="44">
        <v>840</v>
      </c>
      <c r="G229" s="45"/>
      <c r="H229" s="30"/>
      <c r="I229" s="45"/>
      <c r="J229" s="22"/>
      <c r="K229" s="47"/>
      <c r="L229" s="47"/>
      <c r="M229" s="47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4">
      <c r="A230" s="40" t="s">
        <v>269</v>
      </c>
      <c r="B230" s="41" t="s">
        <v>239</v>
      </c>
      <c r="C230" s="40" t="s">
        <v>186</v>
      </c>
      <c r="D230" s="42">
        <v>20.95</v>
      </c>
      <c r="E230" s="43">
        <v>6</v>
      </c>
      <c r="F230" s="44">
        <v>361</v>
      </c>
      <c r="G230" s="45"/>
      <c r="H230" s="30"/>
      <c r="I230" s="45"/>
      <c r="J230" s="22"/>
      <c r="K230" s="47"/>
      <c r="L230" s="47"/>
      <c r="M230" s="47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4">
      <c r="A231" s="40" t="s">
        <v>269</v>
      </c>
      <c r="B231" s="41" t="s">
        <v>239</v>
      </c>
      <c r="C231" s="40" t="s">
        <v>286</v>
      </c>
      <c r="D231" s="42">
        <v>20.95</v>
      </c>
      <c r="E231" s="43">
        <v>434</v>
      </c>
      <c r="F231" s="44">
        <v>312</v>
      </c>
      <c r="G231" s="45"/>
      <c r="H231" s="30"/>
      <c r="I231" s="45"/>
      <c r="J231" s="22"/>
      <c r="K231" s="47"/>
      <c r="L231" s="47"/>
      <c r="M231" s="47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4">
      <c r="A232" s="40" t="s">
        <v>269</v>
      </c>
      <c r="B232" s="41" t="s">
        <v>239</v>
      </c>
      <c r="C232" s="40" t="s">
        <v>278</v>
      </c>
      <c r="D232" s="42">
        <v>20.95</v>
      </c>
      <c r="E232" s="43">
        <v>429</v>
      </c>
      <c r="F232" s="44">
        <v>310</v>
      </c>
      <c r="G232" s="45"/>
      <c r="H232" s="30"/>
      <c r="I232" s="45"/>
      <c r="J232" s="22"/>
      <c r="K232" s="47"/>
      <c r="L232" s="47"/>
      <c r="M232" s="47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4">
      <c r="A233" s="40" t="s">
        <v>276</v>
      </c>
      <c r="B233" s="41" t="s">
        <v>345</v>
      </c>
      <c r="C233" s="40" t="s">
        <v>175</v>
      </c>
      <c r="D233" s="42">
        <v>399</v>
      </c>
      <c r="E233" s="43">
        <v>309</v>
      </c>
      <c r="F233" s="44">
        <v>171</v>
      </c>
      <c r="G233" s="45"/>
      <c r="H233" s="30"/>
      <c r="I233" s="45"/>
      <c r="J233" s="22"/>
      <c r="K233" s="47"/>
      <c r="L233" s="47"/>
      <c r="M233" s="47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4">
      <c r="A234" s="40" t="s">
        <v>279</v>
      </c>
      <c r="B234" s="41" t="s">
        <v>346</v>
      </c>
      <c r="C234" s="40" t="s">
        <v>202</v>
      </c>
      <c r="D234" s="42">
        <v>15.5</v>
      </c>
      <c r="E234" s="43">
        <v>168</v>
      </c>
      <c r="F234" s="44">
        <v>3434</v>
      </c>
      <c r="G234" s="45"/>
      <c r="H234" s="30"/>
      <c r="I234" s="45"/>
      <c r="J234" s="22"/>
      <c r="K234" s="47"/>
      <c r="L234" s="47"/>
      <c r="M234" s="47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4">
      <c r="A235" s="40" t="s">
        <v>276</v>
      </c>
      <c r="B235" s="41" t="s">
        <v>345</v>
      </c>
      <c r="C235" s="40" t="s">
        <v>171</v>
      </c>
      <c r="D235" s="42">
        <v>399</v>
      </c>
      <c r="E235" s="43">
        <v>95</v>
      </c>
      <c r="F235" s="44">
        <v>95</v>
      </c>
      <c r="G235" s="45"/>
      <c r="H235" s="30"/>
      <c r="I235" s="45"/>
      <c r="J235" s="22"/>
      <c r="K235" s="47"/>
      <c r="L235" s="47"/>
      <c r="M235" s="47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4">
      <c r="A236" s="40" t="s">
        <v>280</v>
      </c>
      <c r="B236" s="41" t="s">
        <v>347</v>
      </c>
      <c r="C236" s="40" t="s">
        <v>186</v>
      </c>
      <c r="D236" s="42">
        <v>36.99</v>
      </c>
      <c r="E236" s="43">
        <v>299</v>
      </c>
      <c r="F236" s="44">
        <v>912</v>
      </c>
      <c r="G236" s="45"/>
      <c r="H236" s="30"/>
      <c r="I236" s="45"/>
      <c r="J236" s="22"/>
      <c r="K236" s="47"/>
      <c r="L236" s="47"/>
      <c r="M236" s="47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4">
      <c r="A237" s="40" t="s">
        <v>279</v>
      </c>
      <c r="B237" s="41" t="s">
        <v>346</v>
      </c>
      <c r="C237" s="40" t="s">
        <v>348</v>
      </c>
      <c r="D237" s="42">
        <v>15.5</v>
      </c>
      <c r="E237" s="43">
        <v>468</v>
      </c>
      <c r="F237" s="44">
        <v>2124</v>
      </c>
      <c r="G237" s="45"/>
      <c r="H237" s="30"/>
      <c r="I237" s="45"/>
      <c r="J237" s="22"/>
      <c r="K237" s="47"/>
      <c r="L237" s="47"/>
      <c r="M237" s="47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4">
      <c r="A238" s="40" t="s">
        <v>280</v>
      </c>
      <c r="B238" s="41" t="s">
        <v>347</v>
      </c>
      <c r="C238" s="40" t="s">
        <v>190</v>
      </c>
      <c r="D238" s="42">
        <v>36.99</v>
      </c>
      <c r="E238" s="43">
        <v>429</v>
      </c>
      <c r="F238" s="44">
        <v>841</v>
      </c>
      <c r="G238" s="45"/>
      <c r="H238" s="30"/>
      <c r="I238" s="45"/>
      <c r="J238" s="22"/>
      <c r="K238" s="47"/>
      <c r="L238" s="47"/>
      <c r="M238" s="47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4">
      <c r="A239" s="40" t="s">
        <v>280</v>
      </c>
      <c r="B239" s="41" t="s">
        <v>347</v>
      </c>
      <c r="C239" s="40" t="s">
        <v>202</v>
      </c>
      <c r="D239" s="42">
        <v>36.99</v>
      </c>
      <c r="E239" s="43">
        <v>472</v>
      </c>
      <c r="F239" s="44">
        <v>720</v>
      </c>
      <c r="G239" s="45"/>
      <c r="H239" s="30"/>
      <c r="I239" s="45"/>
      <c r="J239" s="22"/>
      <c r="K239" s="47"/>
      <c r="L239" s="47"/>
      <c r="M239" s="47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4">
      <c r="A240" s="40" t="s">
        <v>279</v>
      </c>
      <c r="B240" s="41" t="s">
        <v>205</v>
      </c>
      <c r="C240" s="40" t="s">
        <v>202</v>
      </c>
      <c r="D240" s="42">
        <v>12.5</v>
      </c>
      <c r="E240" s="43">
        <v>331</v>
      </c>
      <c r="F240" s="44">
        <v>1974</v>
      </c>
      <c r="G240" s="45"/>
      <c r="H240" s="30"/>
      <c r="I240" s="45"/>
      <c r="J240" s="22"/>
      <c r="K240" s="47"/>
      <c r="L240" s="47"/>
      <c r="M240" s="47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4">
      <c r="A241" s="40" t="s">
        <v>279</v>
      </c>
      <c r="B241" s="41" t="s">
        <v>205</v>
      </c>
      <c r="C241" s="40" t="s">
        <v>348</v>
      </c>
      <c r="D241" s="42">
        <v>12.5</v>
      </c>
      <c r="E241" s="43">
        <v>447</v>
      </c>
      <c r="F241" s="44">
        <v>1289</v>
      </c>
      <c r="G241" s="45"/>
      <c r="H241" s="30"/>
      <c r="I241" s="45"/>
      <c r="J241" s="22"/>
      <c r="K241" s="47"/>
      <c r="L241" s="47"/>
      <c r="M241" s="47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4">
      <c r="A242" s="40" t="s">
        <v>281</v>
      </c>
      <c r="B242" s="41" t="s">
        <v>349</v>
      </c>
      <c r="C242" s="40" t="s">
        <v>186</v>
      </c>
      <c r="D242" s="42">
        <v>13.99</v>
      </c>
      <c r="E242" s="43">
        <v>79</v>
      </c>
      <c r="F242" s="44">
        <v>810</v>
      </c>
      <c r="G242" s="45"/>
      <c r="H242" s="30"/>
      <c r="I242" s="45"/>
      <c r="J242" s="22"/>
      <c r="K242" s="47"/>
      <c r="L242" s="47"/>
      <c r="M242" s="47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4">
      <c r="A243" s="40" t="s">
        <v>282</v>
      </c>
      <c r="B243" s="41" t="s">
        <v>350</v>
      </c>
      <c r="C243" s="40" t="s">
        <v>190</v>
      </c>
      <c r="D243" s="42">
        <v>37.99</v>
      </c>
      <c r="E243" s="43">
        <v>75</v>
      </c>
      <c r="F243" s="44">
        <v>2358</v>
      </c>
      <c r="G243" s="45"/>
      <c r="H243" s="30"/>
      <c r="I243" s="45"/>
      <c r="J243" s="22"/>
      <c r="K243" s="47"/>
      <c r="L243" s="47"/>
      <c r="M243" s="47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4">
      <c r="A244" s="40" t="s">
        <v>283</v>
      </c>
      <c r="B244" s="41" t="s">
        <v>351</v>
      </c>
      <c r="C244" s="40" t="s">
        <v>213</v>
      </c>
      <c r="D244" s="42">
        <v>14.99</v>
      </c>
      <c r="E244" s="43">
        <v>471</v>
      </c>
      <c r="F244" s="44">
        <v>3270</v>
      </c>
      <c r="G244" s="45"/>
      <c r="H244" s="30"/>
      <c r="I244" s="45"/>
      <c r="J244" s="22"/>
      <c r="K244" s="47"/>
      <c r="L244" s="47"/>
      <c r="M244" s="47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4">
      <c r="A245" s="40" t="s">
        <v>283</v>
      </c>
      <c r="B245" s="41" t="s">
        <v>351</v>
      </c>
      <c r="C245" s="40" t="s">
        <v>217</v>
      </c>
      <c r="D245" s="42">
        <v>14.99</v>
      </c>
      <c r="E245" s="43">
        <v>248</v>
      </c>
      <c r="F245" s="44">
        <v>2433</v>
      </c>
      <c r="G245" s="45"/>
      <c r="H245" s="30"/>
      <c r="I245" s="45"/>
      <c r="J245" s="22"/>
      <c r="K245" s="47"/>
      <c r="L245" s="47"/>
      <c r="M245" s="47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4">
      <c r="A246" s="40" t="s">
        <v>283</v>
      </c>
      <c r="B246" s="41" t="s">
        <v>351</v>
      </c>
      <c r="C246" s="40" t="s">
        <v>190</v>
      </c>
      <c r="D246" s="42">
        <v>14.99</v>
      </c>
      <c r="E246" s="43">
        <v>472</v>
      </c>
      <c r="F246" s="44">
        <v>2423</v>
      </c>
      <c r="G246" s="45"/>
      <c r="H246" s="30"/>
      <c r="I246" s="45"/>
      <c r="J246" s="22"/>
      <c r="K246" s="47"/>
      <c r="L246" s="47"/>
      <c r="M246" s="47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4">
      <c r="A247" s="40" t="s">
        <v>283</v>
      </c>
      <c r="B247" s="41" t="s">
        <v>351</v>
      </c>
      <c r="C247" s="40" t="s">
        <v>306</v>
      </c>
      <c r="D247" s="42">
        <v>14.99</v>
      </c>
      <c r="E247" s="43">
        <v>46</v>
      </c>
      <c r="F247" s="44">
        <v>2259</v>
      </c>
      <c r="G247" s="45"/>
      <c r="H247" s="30"/>
      <c r="I247" s="45"/>
      <c r="J247" s="22"/>
      <c r="K247" s="47"/>
      <c r="L247" s="47"/>
      <c r="M247" s="47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4">
      <c r="A248" s="40" t="s">
        <v>285</v>
      </c>
      <c r="B248" s="41" t="s">
        <v>352</v>
      </c>
      <c r="C248" s="40" t="s">
        <v>213</v>
      </c>
      <c r="D248" s="42">
        <v>16.75</v>
      </c>
      <c r="E248" s="43">
        <v>470</v>
      </c>
      <c r="F248" s="44">
        <v>4863</v>
      </c>
      <c r="G248" s="45"/>
      <c r="H248" s="30"/>
      <c r="I248" s="45"/>
      <c r="J248" s="22"/>
      <c r="K248" s="47"/>
      <c r="L248" s="47"/>
      <c r="M248" s="47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4">
      <c r="A249" s="40" t="s">
        <v>287</v>
      </c>
      <c r="B249" s="41" t="s">
        <v>255</v>
      </c>
      <c r="C249" s="40" t="s">
        <v>190</v>
      </c>
      <c r="D249" s="42">
        <v>8.99</v>
      </c>
      <c r="E249" s="43">
        <v>270</v>
      </c>
      <c r="F249" s="44">
        <v>3266</v>
      </c>
      <c r="G249" s="45"/>
      <c r="H249" s="30"/>
      <c r="I249" s="45"/>
      <c r="J249" s="22"/>
      <c r="K249" s="47"/>
      <c r="L249" s="47"/>
      <c r="M249" s="47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4">
      <c r="A250" s="40" t="s">
        <v>287</v>
      </c>
      <c r="B250" s="41" t="s">
        <v>255</v>
      </c>
      <c r="C250" s="40" t="s">
        <v>217</v>
      </c>
      <c r="D250" s="42">
        <v>8.99</v>
      </c>
      <c r="E250" s="43">
        <v>383</v>
      </c>
      <c r="F250" s="44">
        <v>2422</v>
      </c>
      <c r="G250" s="45"/>
      <c r="H250" s="30"/>
      <c r="I250" s="45"/>
      <c r="J250" s="22"/>
      <c r="K250" s="47"/>
      <c r="L250" s="47"/>
      <c r="M250" s="47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4">
      <c r="A251" s="40" t="s">
        <v>285</v>
      </c>
      <c r="B251" s="41" t="s">
        <v>352</v>
      </c>
      <c r="C251" s="40" t="s">
        <v>211</v>
      </c>
      <c r="D251" s="42">
        <v>16.75</v>
      </c>
      <c r="E251" s="43">
        <v>388</v>
      </c>
      <c r="F251" s="44">
        <v>1255</v>
      </c>
      <c r="G251" s="45"/>
      <c r="H251" s="30"/>
      <c r="I251" s="45"/>
      <c r="J251" s="22"/>
      <c r="K251" s="47"/>
      <c r="L251" s="47"/>
      <c r="M251" s="47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4">
      <c r="A252" s="40" t="s">
        <v>287</v>
      </c>
      <c r="B252" s="41" t="s">
        <v>255</v>
      </c>
      <c r="C252" s="40" t="s">
        <v>306</v>
      </c>
      <c r="D252" s="42">
        <v>8.99</v>
      </c>
      <c r="E252" s="43">
        <v>325</v>
      </c>
      <c r="F252" s="44">
        <v>2127</v>
      </c>
      <c r="G252" s="45"/>
      <c r="H252" s="30"/>
      <c r="I252" s="45"/>
      <c r="J252" s="22"/>
      <c r="K252" s="47"/>
      <c r="L252" s="47"/>
      <c r="M252" s="47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4">
      <c r="A253" s="40" t="s">
        <v>287</v>
      </c>
      <c r="B253" s="41" t="s">
        <v>255</v>
      </c>
      <c r="C253" s="40" t="s">
        <v>213</v>
      </c>
      <c r="D253" s="42">
        <v>8.99</v>
      </c>
      <c r="E253" s="43">
        <v>334</v>
      </c>
      <c r="F253" s="44">
        <v>2012</v>
      </c>
      <c r="G253" s="45"/>
      <c r="H253" s="30"/>
      <c r="I253" s="45"/>
      <c r="J253" s="22"/>
      <c r="K253" s="47"/>
      <c r="L253" s="47"/>
      <c r="M253" s="47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4">
      <c r="A254" s="40" t="s">
        <v>285</v>
      </c>
      <c r="B254" s="41" t="s">
        <v>352</v>
      </c>
      <c r="C254" s="40" t="s">
        <v>306</v>
      </c>
      <c r="D254" s="42">
        <v>16.75</v>
      </c>
      <c r="E254" s="43">
        <v>314</v>
      </c>
      <c r="F254" s="44">
        <v>787</v>
      </c>
      <c r="G254" s="45"/>
      <c r="H254" s="30"/>
      <c r="I254" s="45"/>
      <c r="J254" s="22"/>
      <c r="K254" s="47"/>
      <c r="L254" s="47"/>
      <c r="M254" s="47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4">
      <c r="A255" s="40" t="s">
        <v>285</v>
      </c>
      <c r="B255" s="41" t="s">
        <v>352</v>
      </c>
      <c r="C255" s="40" t="s">
        <v>217</v>
      </c>
      <c r="D255" s="42">
        <v>16.75</v>
      </c>
      <c r="E255" s="43">
        <v>320</v>
      </c>
      <c r="F255" s="44">
        <v>473</v>
      </c>
      <c r="G255" s="45"/>
      <c r="H255" s="30"/>
      <c r="I255" s="45"/>
      <c r="J255" s="22"/>
      <c r="K255" s="47"/>
      <c r="L255" s="47"/>
      <c r="M255" s="47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4">
      <c r="A256" s="40" t="s">
        <v>289</v>
      </c>
      <c r="B256" s="41" t="s">
        <v>353</v>
      </c>
      <c r="C256" s="40" t="s">
        <v>217</v>
      </c>
      <c r="D256" s="42">
        <v>9.99</v>
      </c>
      <c r="E256" s="43">
        <v>446</v>
      </c>
      <c r="F256" s="44">
        <v>1443</v>
      </c>
      <c r="G256" s="45"/>
      <c r="H256" s="30"/>
      <c r="I256" s="45"/>
      <c r="J256" s="22"/>
      <c r="K256" s="47"/>
      <c r="L256" s="47"/>
      <c r="M256" s="47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4">
      <c r="A257" s="40" t="s">
        <v>289</v>
      </c>
      <c r="B257" s="41" t="s">
        <v>353</v>
      </c>
      <c r="C257" s="40" t="s">
        <v>211</v>
      </c>
      <c r="D257" s="42">
        <v>9.99</v>
      </c>
      <c r="E257" s="43">
        <v>428</v>
      </c>
      <c r="F257" s="44">
        <v>1216</v>
      </c>
      <c r="G257" s="45"/>
      <c r="H257" s="30"/>
      <c r="I257" s="45"/>
      <c r="J257" s="22"/>
      <c r="K257" s="47"/>
      <c r="L257" s="47"/>
      <c r="M257" s="47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4">
      <c r="A258" s="40" t="s">
        <v>289</v>
      </c>
      <c r="B258" s="41" t="s">
        <v>353</v>
      </c>
      <c r="C258" s="40" t="s">
        <v>213</v>
      </c>
      <c r="D258" s="42">
        <v>9.99</v>
      </c>
      <c r="E258" s="43">
        <v>243</v>
      </c>
      <c r="F258" s="44">
        <v>720</v>
      </c>
      <c r="G258" s="45"/>
      <c r="H258" s="30"/>
      <c r="I258" s="45"/>
      <c r="J258" s="22"/>
      <c r="K258" s="47"/>
      <c r="L258" s="47"/>
      <c r="M258" s="47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4">
      <c r="A259" s="40" t="s">
        <v>292</v>
      </c>
      <c r="B259" s="41" t="s">
        <v>321</v>
      </c>
      <c r="C259" s="40" t="s">
        <v>190</v>
      </c>
      <c r="D259" s="42">
        <v>58.95</v>
      </c>
      <c r="E259" s="43">
        <v>261</v>
      </c>
      <c r="F259" s="44">
        <v>3355</v>
      </c>
      <c r="G259" s="45"/>
      <c r="H259" s="30"/>
      <c r="I259" s="45"/>
      <c r="J259" s="22"/>
      <c r="K259" s="47"/>
      <c r="L259" s="47"/>
      <c r="M259" s="47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4">
      <c r="A260" s="40" t="s">
        <v>292</v>
      </c>
      <c r="B260" s="41" t="s">
        <v>322</v>
      </c>
      <c r="C260" s="40" t="s">
        <v>190</v>
      </c>
      <c r="D260" s="42">
        <v>52.95</v>
      </c>
      <c r="E260" s="43">
        <v>107</v>
      </c>
      <c r="F260" s="44">
        <v>2371</v>
      </c>
      <c r="G260" s="45"/>
      <c r="H260" s="30"/>
      <c r="I260" s="45"/>
      <c r="J260" s="22"/>
      <c r="K260" s="47"/>
      <c r="L260" s="47"/>
      <c r="M260" s="47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4">
      <c r="A261" s="40" t="s">
        <v>292</v>
      </c>
      <c r="B261" s="41" t="s">
        <v>320</v>
      </c>
      <c r="C261" s="40" t="s">
        <v>190</v>
      </c>
      <c r="D261" s="42">
        <v>48.95</v>
      </c>
      <c r="E261" s="43">
        <v>439</v>
      </c>
      <c r="F261" s="44">
        <v>2209</v>
      </c>
      <c r="G261" s="45"/>
      <c r="H261" s="30"/>
      <c r="I261" s="45"/>
      <c r="J261" s="22"/>
      <c r="K261" s="47"/>
      <c r="L261" s="47"/>
      <c r="M261" s="47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4">
      <c r="A262" s="40" t="s">
        <v>291</v>
      </c>
      <c r="B262" s="41" t="s">
        <v>354</v>
      </c>
      <c r="C262" s="40" t="s">
        <v>175</v>
      </c>
      <c r="D262" s="42">
        <v>225</v>
      </c>
      <c r="E262" s="43">
        <v>152</v>
      </c>
      <c r="F262" s="44">
        <v>454</v>
      </c>
      <c r="G262" s="45"/>
      <c r="H262" s="30"/>
      <c r="I262" s="45"/>
      <c r="J262" s="22"/>
      <c r="K262" s="47"/>
      <c r="L262" s="47"/>
      <c r="M262" s="47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4">
      <c r="A263" s="40" t="s">
        <v>291</v>
      </c>
      <c r="B263" s="41" t="s">
        <v>354</v>
      </c>
      <c r="C263" s="40" t="s">
        <v>171</v>
      </c>
      <c r="D263" s="42">
        <v>225</v>
      </c>
      <c r="E263" s="43">
        <v>126</v>
      </c>
      <c r="F263" s="44">
        <v>404</v>
      </c>
      <c r="G263" s="45"/>
      <c r="H263" s="30"/>
      <c r="I263" s="45"/>
      <c r="J263" s="22"/>
      <c r="K263" s="47"/>
      <c r="L263" s="47"/>
      <c r="M263" s="47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4">
      <c r="A264" s="40" t="s">
        <v>291</v>
      </c>
      <c r="B264" s="41" t="s">
        <v>354</v>
      </c>
      <c r="C264" s="40" t="s">
        <v>190</v>
      </c>
      <c r="D264" s="42">
        <v>225</v>
      </c>
      <c r="E264" s="43">
        <v>394</v>
      </c>
      <c r="F264" s="44">
        <v>384</v>
      </c>
      <c r="G264" s="45"/>
      <c r="H264" s="30"/>
      <c r="I264" s="45"/>
      <c r="J264" s="22"/>
      <c r="K264" s="47"/>
      <c r="L264" s="47"/>
      <c r="M264" s="47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4">
      <c r="A265" s="40" t="s">
        <v>292</v>
      </c>
      <c r="B265" s="41" t="s">
        <v>321</v>
      </c>
      <c r="C265" s="40" t="s">
        <v>221</v>
      </c>
      <c r="D265" s="42">
        <v>58.95</v>
      </c>
      <c r="E265" s="43">
        <v>11</v>
      </c>
      <c r="F265" s="44">
        <v>1431</v>
      </c>
      <c r="G265" s="45"/>
      <c r="H265" s="30"/>
      <c r="I265" s="45"/>
      <c r="J265" s="22"/>
      <c r="K265" s="47"/>
      <c r="L265" s="47"/>
      <c r="M265" s="47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4">
      <c r="A266" s="40" t="s">
        <v>292</v>
      </c>
      <c r="B266" s="41" t="s">
        <v>321</v>
      </c>
      <c r="C266" s="40" t="s">
        <v>219</v>
      </c>
      <c r="D266" s="42">
        <v>58.95</v>
      </c>
      <c r="E266" s="43">
        <v>438</v>
      </c>
      <c r="F266" s="44">
        <v>1209</v>
      </c>
      <c r="G266" s="45"/>
      <c r="H266" s="30"/>
      <c r="I266" s="45"/>
      <c r="J266" s="22"/>
      <c r="K266" s="47"/>
      <c r="L266" s="47"/>
      <c r="M266" s="47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4">
      <c r="A267" s="40" t="s">
        <v>292</v>
      </c>
      <c r="B267" s="41" t="s">
        <v>320</v>
      </c>
      <c r="C267" s="40" t="s">
        <v>221</v>
      </c>
      <c r="D267" s="42">
        <v>48.95</v>
      </c>
      <c r="E267" s="43">
        <v>491</v>
      </c>
      <c r="F267" s="44">
        <v>1453</v>
      </c>
      <c r="G267" s="45"/>
      <c r="H267" s="30"/>
      <c r="I267" s="45"/>
      <c r="J267" s="22"/>
      <c r="K267" s="47"/>
      <c r="L267" s="47"/>
      <c r="M267" s="47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4">
      <c r="A268" s="40" t="s">
        <v>292</v>
      </c>
      <c r="B268" s="41" t="s">
        <v>322</v>
      </c>
      <c r="C268" s="40" t="s">
        <v>221</v>
      </c>
      <c r="D268" s="42">
        <v>52.95</v>
      </c>
      <c r="E268" s="43">
        <v>441</v>
      </c>
      <c r="F268" s="44">
        <v>1287</v>
      </c>
      <c r="G268" s="45"/>
      <c r="H268" s="30"/>
      <c r="I268" s="45"/>
      <c r="J268" s="22"/>
      <c r="K268" s="47"/>
      <c r="L268" s="47"/>
      <c r="M268" s="47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4">
      <c r="A269" s="40" t="s">
        <v>292</v>
      </c>
      <c r="B269" s="41" t="s">
        <v>322</v>
      </c>
      <c r="C269" s="40" t="s">
        <v>219</v>
      </c>
      <c r="D269" s="42">
        <v>52.95</v>
      </c>
      <c r="E269" s="43">
        <v>259</v>
      </c>
      <c r="F269" s="44">
        <v>935</v>
      </c>
      <c r="G269" s="45"/>
      <c r="H269" s="30"/>
      <c r="I269" s="45"/>
      <c r="J269" s="22"/>
      <c r="K269" s="47"/>
      <c r="L269" s="47"/>
      <c r="M269" s="47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4">
      <c r="A270" s="40" t="s">
        <v>292</v>
      </c>
      <c r="B270" s="41" t="s">
        <v>320</v>
      </c>
      <c r="C270" s="40" t="s">
        <v>219</v>
      </c>
      <c r="D270" s="42">
        <v>48.95</v>
      </c>
      <c r="E270" s="43">
        <v>371</v>
      </c>
      <c r="F270" s="44">
        <v>867</v>
      </c>
      <c r="G270" s="45"/>
      <c r="H270" s="30"/>
      <c r="I270" s="45"/>
      <c r="J270" s="22"/>
      <c r="K270" s="47"/>
      <c r="L270" s="47"/>
      <c r="M270" s="47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4">
      <c r="A271" s="40" t="s">
        <v>293</v>
      </c>
      <c r="B271" s="41" t="s">
        <v>355</v>
      </c>
      <c r="C271" s="40" t="s">
        <v>175</v>
      </c>
      <c r="D271" s="42">
        <v>899</v>
      </c>
      <c r="E271" s="43">
        <v>291</v>
      </c>
      <c r="F271" s="44">
        <v>331</v>
      </c>
      <c r="G271" s="45"/>
      <c r="H271" s="30"/>
      <c r="I271" s="45"/>
      <c r="J271" s="22"/>
      <c r="K271" s="47"/>
      <c r="L271" s="47"/>
      <c r="M271" s="47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4">
      <c r="A272" s="40" t="s">
        <v>293</v>
      </c>
      <c r="B272" s="41" t="s">
        <v>355</v>
      </c>
      <c r="C272" s="40" t="s">
        <v>171</v>
      </c>
      <c r="D272" s="42">
        <v>899</v>
      </c>
      <c r="E272" s="43">
        <v>412</v>
      </c>
      <c r="F272" s="44">
        <v>286</v>
      </c>
      <c r="G272" s="45"/>
      <c r="H272" s="30"/>
      <c r="I272" s="45"/>
      <c r="J272" s="22"/>
      <c r="K272" s="47"/>
      <c r="L272" s="47"/>
      <c r="M272" s="47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4">
      <c r="A273" s="40" t="s">
        <v>295</v>
      </c>
      <c r="B273" s="41" t="s">
        <v>321</v>
      </c>
      <c r="C273" s="40" t="s">
        <v>217</v>
      </c>
      <c r="D273" s="42">
        <v>54.95</v>
      </c>
      <c r="E273" s="43">
        <v>290</v>
      </c>
      <c r="F273" s="44">
        <v>1330</v>
      </c>
      <c r="G273" s="45"/>
      <c r="H273" s="30"/>
      <c r="I273" s="45"/>
      <c r="J273" s="22"/>
      <c r="K273" s="47"/>
      <c r="L273" s="47"/>
      <c r="M273" s="47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4">
      <c r="A274" s="40" t="s">
        <v>295</v>
      </c>
      <c r="B274" s="41" t="s">
        <v>321</v>
      </c>
      <c r="C274" s="40" t="s">
        <v>211</v>
      </c>
      <c r="D274" s="42">
        <v>54.95</v>
      </c>
      <c r="E274" s="43">
        <v>269</v>
      </c>
      <c r="F274" s="44">
        <v>1180</v>
      </c>
      <c r="G274" s="45"/>
      <c r="H274" s="30"/>
      <c r="I274" s="45"/>
      <c r="J274" s="22"/>
      <c r="K274" s="47"/>
      <c r="L274" s="47"/>
      <c r="M274" s="47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4">
      <c r="A275" s="40" t="s">
        <v>295</v>
      </c>
      <c r="B275" s="41" t="s">
        <v>321</v>
      </c>
      <c r="C275" s="40" t="s">
        <v>213</v>
      </c>
      <c r="D275" s="42">
        <v>54.95</v>
      </c>
      <c r="E275" s="43">
        <v>456</v>
      </c>
      <c r="F275" s="44">
        <v>473</v>
      </c>
      <c r="G275" s="45"/>
      <c r="H275" s="30"/>
      <c r="I275" s="45"/>
      <c r="J275" s="22"/>
      <c r="K275" s="47"/>
      <c r="L275" s="47"/>
      <c r="M275" s="47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4">
      <c r="A276" s="40" t="s">
        <v>295</v>
      </c>
      <c r="B276" s="41" t="s">
        <v>322</v>
      </c>
      <c r="C276" s="40" t="s">
        <v>211</v>
      </c>
      <c r="D276" s="42">
        <v>49.95</v>
      </c>
      <c r="E276" s="43">
        <v>236</v>
      </c>
      <c r="F276" s="44">
        <v>478</v>
      </c>
      <c r="G276" s="45"/>
      <c r="H276" s="30"/>
      <c r="I276" s="45"/>
      <c r="J276" s="22"/>
      <c r="K276" s="47"/>
      <c r="L276" s="47"/>
      <c r="M276" s="47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4">
      <c r="A277" s="40" t="s">
        <v>295</v>
      </c>
      <c r="B277" s="41" t="s">
        <v>320</v>
      </c>
      <c r="C277" s="40" t="s">
        <v>217</v>
      </c>
      <c r="D277" s="42">
        <v>44.95</v>
      </c>
      <c r="E277" s="43">
        <v>359</v>
      </c>
      <c r="F277" s="44">
        <v>470</v>
      </c>
      <c r="G277" s="45"/>
      <c r="H277" s="30"/>
      <c r="I277" s="45"/>
      <c r="J277" s="22"/>
      <c r="K277" s="47"/>
      <c r="L277" s="47"/>
      <c r="M277" s="47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4">
      <c r="A278" s="40" t="s">
        <v>295</v>
      </c>
      <c r="B278" s="41" t="s">
        <v>322</v>
      </c>
      <c r="C278" s="40" t="s">
        <v>213</v>
      </c>
      <c r="D278" s="42">
        <v>49.95</v>
      </c>
      <c r="E278" s="43">
        <v>403</v>
      </c>
      <c r="F278" s="44">
        <v>413</v>
      </c>
      <c r="G278" s="45"/>
      <c r="H278" s="30"/>
      <c r="I278" s="45"/>
      <c r="J278" s="22"/>
      <c r="K278" s="47"/>
      <c r="L278" s="47"/>
      <c r="M278" s="47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4">
      <c r="A279" s="40" t="s">
        <v>295</v>
      </c>
      <c r="B279" s="41" t="s">
        <v>320</v>
      </c>
      <c r="C279" s="40" t="s">
        <v>213</v>
      </c>
      <c r="D279" s="42">
        <v>44.95</v>
      </c>
      <c r="E279" s="43">
        <v>456</v>
      </c>
      <c r="F279" s="44">
        <v>400</v>
      </c>
      <c r="G279" s="45"/>
      <c r="H279" s="30"/>
      <c r="I279" s="45"/>
      <c r="J279" s="22"/>
      <c r="K279" s="47"/>
      <c r="L279" s="47"/>
      <c r="M279" s="47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4">
      <c r="A280" s="40" t="s">
        <v>295</v>
      </c>
      <c r="B280" s="41" t="s">
        <v>320</v>
      </c>
      <c r="C280" s="40" t="s">
        <v>211</v>
      </c>
      <c r="D280" s="42">
        <v>44.95</v>
      </c>
      <c r="E280" s="43">
        <v>190</v>
      </c>
      <c r="F280" s="44">
        <v>397</v>
      </c>
      <c r="G280" s="45"/>
      <c r="H280" s="30"/>
      <c r="I280" s="45"/>
      <c r="J280" s="22"/>
      <c r="K280" s="47"/>
      <c r="L280" s="47"/>
      <c r="M280" s="47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4">
      <c r="A281" s="40" t="s">
        <v>295</v>
      </c>
      <c r="B281" s="41" t="s">
        <v>322</v>
      </c>
      <c r="C281" s="40" t="s">
        <v>217</v>
      </c>
      <c r="D281" s="42">
        <v>49.95</v>
      </c>
      <c r="E281" s="43">
        <v>308</v>
      </c>
      <c r="F281" s="44">
        <v>188</v>
      </c>
      <c r="G281" s="45"/>
      <c r="H281" s="30"/>
      <c r="I281" s="45"/>
      <c r="J281" s="22"/>
      <c r="K281" s="47"/>
      <c r="L281" s="47"/>
      <c r="M281" s="47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4">
      <c r="A282" s="40" t="s">
        <v>298</v>
      </c>
      <c r="B282" s="41" t="s">
        <v>356</v>
      </c>
      <c r="C282" s="40" t="s">
        <v>211</v>
      </c>
      <c r="D282" s="42">
        <v>684</v>
      </c>
      <c r="E282" s="43">
        <v>72</v>
      </c>
      <c r="F282" s="44">
        <v>472</v>
      </c>
      <c r="G282" s="45"/>
      <c r="H282" s="30"/>
      <c r="I282" s="45"/>
      <c r="J282" s="22"/>
      <c r="K282" s="47"/>
      <c r="L282" s="47"/>
      <c r="M282" s="47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4">
      <c r="A283" s="40" t="s">
        <v>298</v>
      </c>
      <c r="B283" s="41" t="s">
        <v>356</v>
      </c>
      <c r="C283" s="40" t="s">
        <v>213</v>
      </c>
      <c r="D283" s="42">
        <v>684</v>
      </c>
      <c r="E283" s="43">
        <v>3</v>
      </c>
      <c r="F283" s="44">
        <v>457</v>
      </c>
      <c r="G283" s="45"/>
      <c r="H283" s="30"/>
      <c r="I283" s="45"/>
      <c r="J283" s="22"/>
      <c r="K283" s="47"/>
      <c r="L283" s="47"/>
      <c r="M283" s="47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4">
      <c r="A284" s="40" t="s">
        <v>298</v>
      </c>
      <c r="B284" s="41" t="s">
        <v>356</v>
      </c>
      <c r="C284" s="40" t="s">
        <v>306</v>
      </c>
      <c r="D284" s="42">
        <v>684</v>
      </c>
      <c r="E284" s="43">
        <v>99</v>
      </c>
      <c r="F284" s="44">
        <v>414</v>
      </c>
      <c r="G284" s="45"/>
      <c r="H284" s="30"/>
      <c r="I284" s="45"/>
      <c r="J284" s="22"/>
      <c r="K284" s="47"/>
      <c r="L284" s="47"/>
      <c r="M284" s="47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4">
      <c r="A285" s="40" t="s">
        <v>296</v>
      </c>
      <c r="B285" s="41" t="s">
        <v>357</v>
      </c>
      <c r="C285" s="40" t="s">
        <v>171</v>
      </c>
      <c r="D285" s="42">
        <v>455</v>
      </c>
      <c r="E285" s="43">
        <v>308</v>
      </c>
      <c r="F285" s="44">
        <v>471</v>
      </c>
      <c r="G285" s="45"/>
      <c r="H285" s="30"/>
      <c r="I285" s="45"/>
      <c r="J285" s="22"/>
      <c r="K285" s="47"/>
      <c r="L285" s="47"/>
      <c r="M285" s="47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4">
      <c r="A286" s="40" t="s">
        <v>298</v>
      </c>
      <c r="B286" s="41" t="s">
        <v>356</v>
      </c>
      <c r="C286" s="40" t="s">
        <v>217</v>
      </c>
      <c r="D286" s="42">
        <v>684</v>
      </c>
      <c r="E286" s="43">
        <v>389</v>
      </c>
      <c r="F286" s="44">
        <v>303</v>
      </c>
      <c r="G286" s="45"/>
      <c r="H286" s="30"/>
      <c r="I286" s="45"/>
      <c r="J286" s="22"/>
      <c r="K286" s="47"/>
      <c r="L286" s="47"/>
      <c r="M286" s="47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4">
      <c r="A287" s="40" t="s">
        <v>296</v>
      </c>
      <c r="B287" s="41" t="s">
        <v>357</v>
      </c>
      <c r="C287" s="40" t="s">
        <v>190</v>
      </c>
      <c r="D287" s="42">
        <v>455</v>
      </c>
      <c r="E287" s="43">
        <v>340</v>
      </c>
      <c r="F287" s="44">
        <v>310</v>
      </c>
      <c r="G287" s="45"/>
      <c r="H287" s="30"/>
      <c r="I287" s="45"/>
      <c r="J287" s="22"/>
      <c r="K287" s="47"/>
      <c r="L287" s="47"/>
      <c r="M287" s="47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4">
      <c r="A288" s="40" t="s">
        <v>298</v>
      </c>
      <c r="B288" s="41" t="s">
        <v>356</v>
      </c>
      <c r="C288" s="40" t="s">
        <v>317</v>
      </c>
      <c r="D288" s="42">
        <v>684</v>
      </c>
      <c r="E288" s="43">
        <v>94</v>
      </c>
      <c r="F288" s="44">
        <v>156</v>
      </c>
      <c r="G288" s="45"/>
      <c r="H288" s="30"/>
      <c r="I288" s="45"/>
      <c r="J288" s="22"/>
      <c r="K288" s="47"/>
      <c r="L288" s="47"/>
      <c r="M288" s="47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4">
      <c r="A289" s="40" t="s">
        <v>298</v>
      </c>
      <c r="B289" s="41" t="s">
        <v>356</v>
      </c>
      <c r="C289" s="40" t="s">
        <v>190</v>
      </c>
      <c r="D289" s="42">
        <v>684</v>
      </c>
      <c r="E289" s="43">
        <v>363</v>
      </c>
      <c r="F289" s="44">
        <v>143</v>
      </c>
      <c r="G289" s="45"/>
      <c r="H289" s="30"/>
      <c r="I289" s="45"/>
      <c r="J289" s="22"/>
      <c r="K289" s="47"/>
      <c r="L289" s="47"/>
      <c r="M289" s="47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4">
      <c r="A290" s="40" t="s">
        <v>298</v>
      </c>
      <c r="B290" s="41" t="s">
        <v>356</v>
      </c>
      <c r="C290" s="40" t="s">
        <v>202</v>
      </c>
      <c r="D290" s="42">
        <v>684</v>
      </c>
      <c r="E290" s="43">
        <v>489</v>
      </c>
      <c r="F290" s="44">
        <v>119</v>
      </c>
      <c r="G290" s="45"/>
      <c r="H290" s="30"/>
      <c r="I290" s="45"/>
      <c r="J290" s="22"/>
      <c r="K290" s="47"/>
      <c r="L290" s="47"/>
      <c r="M290" s="47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4">
      <c r="A291" s="40" t="s">
        <v>300</v>
      </c>
      <c r="B291" s="41" t="s">
        <v>229</v>
      </c>
      <c r="C291" s="40" t="s">
        <v>190</v>
      </c>
      <c r="D291" s="42">
        <v>5.99</v>
      </c>
      <c r="E291" s="43">
        <v>196</v>
      </c>
      <c r="F291" s="44">
        <v>4968</v>
      </c>
      <c r="G291" s="45"/>
      <c r="H291" s="30"/>
      <c r="I291" s="45"/>
      <c r="J291" s="22"/>
      <c r="K291" s="47"/>
      <c r="L291" s="47"/>
      <c r="M291" s="47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4">
      <c r="A292" s="40" t="s">
        <v>300</v>
      </c>
      <c r="B292" s="41" t="s">
        <v>229</v>
      </c>
      <c r="C292" s="40" t="s">
        <v>213</v>
      </c>
      <c r="D292" s="42">
        <v>5.99</v>
      </c>
      <c r="E292" s="43">
        <v>288</v>
      </c>
      <c r="F292" s="44">
        <v>2822</v>
      </c>
      <c r="G292" s="45"/>
      <c r="H292" s="30"/>
      <c r="I292" s="45"/>
      <c r="J292" s="22"/>
      <c r="K292" s="47"/>
      <c r="L292" s="47"/>
      <c r="M292" s="47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4">
      <c r="A293" s="40" t="s">
        <v>300</v>
      </c>
      <c r="B293" s="41" t="s">
        <v>229</v>
      </c>
      <c r="C293" s="40" t="s">
        <v>217</v>
      </c>
      <c r="D293" s="42">
        <v>5.99</v>
      </c>
      <c r="E293" s="43">
        <v>381</v>
      </c>
      <c r="F293" s="44">
        <v>2375</v>
      </c>
      <c r="G293" s="45"/>
      <c r="H293" s="30"/>
      <c r="I293" s="45"/>
      <c r="J293" s="22"/>
      <c r="K293" s="47"/>
      <c r="L293" s="47"/>
      <c r="M293" s="47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4">
      <c r="A294" s="40" t="s">
        <v>300</v>
      </c>
      <c r="B294" s="41" t="s">
        <v>229</v>
      </c>
      <c r="C294" s="40" t="s">
        <v>306</v>
      </c>
      <c r="D294" s="42">
        <v>5.99</v>
      </c>
      <c r="E294" s="43">
        <v>58</v>
      </c>
      <c r="F294" s="44">
        <v>2205</v>
      </c>
      <c r="G294" s="45"/>
      <c r="H294" s="30"/>
      <c r="I294" s="45"/>
      <c r="J294" s="22"/>
      <c r="K294" s="47"/>
      <c r="L294" s="47"/>
      <c r="M294" s="47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4">
      <c r="A295" s="40" t="s">
        <v>299</v>
      </c>
      <c r="B295" s="41" t="s">
        <v>358</v>
      </c>
      <c r="C295" s="40" t="s">
        <v>217</v>
      </c>
      <c r="D295" s="42">
        <v>8.99</v>
      </c>
      <c r="E295" s="43">
        <v>227</v>
      </c>
      <c r="F295" s="44">
        <v>1384</v>
      </c>
      <c r="G295" s="45"/>
      <c r="H295" s="30"/>
      <c r="I295" s="45"/>
      <c r="J295" s="22"/>
      <c r="K295" s="47"/>
      <c r="L295" s="47"/>
      <c r="M295" s="47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4">
      <c r="A296" s="40" t="s">
        <v>299</v>
      </c>
      <c r="B296" s="41" t="s">
        <v>358</v>
      </c>
      <c r="C296" s="40" t="s">
        <v>213</v>
      </c>
      <c r="D296" s="42">
        <v>8.99</v>
      </c>
      <c r="E296" s="43">
        <v>344</v>
      </c>
      <c r="F296" s="44">
        <v>1215</v>
      </c>
      <c r="G296" s="45"/>
      <c r="H296" s="30"/>
      <c r="I296" s="45"/>
      <c r="J296" s="22"/>
      <c r="K296" s="47"/>
      <c r="L296" s="47"/>
      <c r="M296" s="47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4">
      <c r="A297" s="40" t="s">
        <v>299</v>
      </c>
      <c r="B297" s="41" t="s">
        <v>358</v>
      </c>
      <c r="C297" s="40" t="s">
        <v>211</v>
      </c>
      <c r="D297" s="42">
        <v>8.99</v>
      </c>
      <c r="E297" s="43">
        <v>216</v>
      </c>
      <c r="F297" s="44">
        <v>1146</v>
      </c>
      <c r="G297" s="45"/>
      <c r="H297" s="30"/>
      <c r="I297" s="45"/>
      <c r="J297" s="22"/>
      <c r="K297" s="47"/>
      <c r="L297" s="47"/>
      <c r="M297" s="47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4">
      <c r="A298" s="40" t="s">
        <v>296</v>
      </c>
      <c r="B298" s="41" t="s">
        <v>357</v>
      </c>
      <c r="C298" s="40" t="s">
        <v>175</v>
      </c>
      <c r="D298" s="42">
        <v>455</v>
      </c>
      <c r="E298" s="43">
        <v>245</v>
      </c>
      <c r="F298" s="44">
        <v>14</v>
      </c>
      <c r="G298" s="45"/>
      <c r="H298" s="30"/>
      <c r="I298" s="45"/>
      <c r="J298" s="22"/>
      <c r="K298" s="47"/>
      <c r="L298" s="47"/>
      <c r="M298" s="47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4">
      <c r="A299" s="40" t="s">
        <v>301</v>
      </c>
      <c r="B299" s="41" t="s">
        <v>359</v>
      </c>
      <c r="C299" s="40" t="s">
        <v>175</v>
      </c>
      <c r="D299" s="42">
        <v>250</v>
      </c>
      <c r="E299" s="43">
        <v>80</v>
      </c>
      <c r="F299" s="44">
        <v>296</v>
      </c>
      <c r="G299" s="45"/>
      <c r="H299" s="30"/>
      <c r="I299" s="45"/>
      <c r="J299" s="22"/>
      <c r="K299" s="47"/>
      <c r="L299" s="47"/>
      <c r="M299" s="47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4">
      <c r="A300" s="40" t="s">
        <v>301</v>
      </c>
      <c r="B300" s="41" t="s">
        <v>360</v>
      </c>
      <c r="C300" s="40" t="s">
        <v>171</v>
      </c>
      <c r="D300" s="42">
        <v>250</v>
      </c>
      <c r="E300" s="43">
        <v>302</v>
      </c>
      <c r="F300" s="44">
        <v>210</v>
      </c>
      <c r="G300" s="45"/>
      <c r="H300" s="30"/>
      <c r="I300" s="45"/>
      <c r="J300" s="22"/>
      <c r="K300" s="47"/>
      <c r="L300" s="47"/>
      <c r="M300" s="47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4">
      <c r="A301" s="40" t="s">
        <v>304</v>
      </c>
      <c r="B301" s="41" t="s">
        <v>361</v>
      </c>
      <c r="C301" s="40" t="s">
        <v>175</v>
      </c>
      <c r="D301" s="42">
        <v>599</v>
      </c>
      <c r="E301" s="43">
        <v>286</v>
      </c>
      <c r="F301" s="44">
        <v>967</v>
      </c>
      <c r="G301" s="45"/>
      <c r="H301" s="30"/>
      <c r="I301" s="45"/>
      <c r="J301" s="22"/>
      <c r="K301" s="47"/>
      <c r="L301" s="47"/>
      <c r="M301" s="47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4">
      <c r="A302" s="40" t="s">
        <v>304</v>
      </c>
      <c r="B302" s="41" t="s">
        <v>361</v>
      </c>
      <c r="C302" s="40" t="s">
        <v>171</v>
      </c>
      <c r="D302" s="42">
        <v>599</v>
      </c>
      <c r="E302" s="43">
        <v>215</v>
      </c>
      <c r="F302" s="44">
        <v>290</v>
      </c>
      <c r="G302" s="45"/>
      <c r="H302" s="30"/>
      <c r="I302" s="45"/>
      <c r="J302" s="22"/>
      <c r="K302" s="47"/>
      <c r="L302" s="47"/>
      <c r="M302" s="47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4">
      <c r="A303" s="40" t="s">
        <v>307</v>
      </c>
      <c r="B303" s="41" t="s">
        <v>362</v>
      </c>
      <c r="C303" s="40" t="s">
        <v>175</v>
      </c>
      <c r="D303" s="42">
        <v>499</v>
      </c>
      <c r="E303" s="43">
        <v>201</v>
      </c>
      <c r="F303" s="44">
        <v>1301</v>
      </c>
      <c r="G303" s="45"/>
      <c r="H303" s="30"/>
      <c r="I303" s="45"/>
      <c r="J303" s="22"/>
      <c r="K303" s="47"/>
      <c r="L303" s="47"/>
      <c r="M303" s="47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4">
      <c r="A304" s="40" t="s">
        <v>307</v>
      </c>
      <c r="B304" s="48" t="s">
        <v>362</v>
      </c>
      <c r="C304" s="49" t="s">
        <v>171</v>
      </c>
      <c r="D304" s="42">
        <v>499</v>
      </c>
      <c r="E304" s="43">
        <v>481</v>
      </c>
      <c r="F304" s="44">
        <v>950</v>
      </c>
      <c r="G304" s="45"/>
      <c r="H304" s="30"/>
      <c r="I304" s="45"/>
      <c r="J304" s="22"/>
      <c r="K304" s="47"/>
      <c r="L304" s="47"/>
      <c r="M304" s="47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4">
      <c r="A305" s="40" t="s">
        <v>308</v>
      </c>
      <c r="B305" s="48" t="s">
        <v>363</v>
      </c>
      <c r="C305" s="49" t="s">
        <v>175</v>
      </c>
      <c r="D305" s="42">
        <v>450</v>
      </c>
      <c r="E305" s="43">
        <v>232</v>
      </c>
      <c r="F305" s="44">
        <v>912</v>
      </c>
      <c r="G305" s="45"/>
      <c r="H305" s="30"/>
      <c r="I305" s="45"/>
      <c r="J305" s="22"/>
      <c r="K305" s="47"/>
      <c r="L305" s="47"/>
      <c r="M305" s="47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4">
      <c r="A306" s="40" t="s">
        <v>309</v>
      </c>
      <c r="B306" s="48" t="s">
        <v>364</v>
      </c>
      <c r="C306" s="49" t="s">
        <v>175</v>
      </c>
      <c r="D306" s="42">
        <v>189</v>
      </c>
      <c r="E306" s="43">
        <v>141</v>
      </c>
      <c r="F306" s="44">
        <v>438</v>
      </c>
      <c r="G306" s="45"/>
      <c r="H306" s="30"/>
      <c r="I306" s="45"/>
      <c r="J306" s="22"/>
      <c r="K306" s="47"/>
      <c r="L306" s="47"/>
      <c r="M306" s="47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4">
      <c r="A307" s="40" t="s">
        <v>309</v>
      </c>
      <c r="B307" s="48" t="s">
        <v>364</v>
      </c>
      <c r="C307" s="49" t="s">
        <v>171</v>
      </c>
      <c r="D307" s="42">
        <v>189</v>
      </c>
      <c r="E307" s="43">
        <v>275</v>
      </c>
      <c r="F307" s="44">
        <v>164</v>
      </c>
      <c r="G307" s="45"/>
      <c r="H307" s="30"/>
      <c r="I307" s="45"/>
      <c r="J307" s="22"/>
      <c r="K307" s="47"/>
      <c r="L307" s="47"/>
      <c r="M307" s="47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4">
      <c r="A308" s="40" t="s">
        <v>310</v>
      </c>
      <c r="B308" s="48" t="s">
        <v>365</v>
      </c>
      <c r="C308" s="49" t="s">
        <v>175</v>
      </c>
      <c r="D308" s="42">
        <v>189</v>
      </c>
      <c r="E308" s="43">
        <v>493</v>
      </c>
      <c r="F308" s="44">
        <v>363</v>
      </c>
      <c r="G308" s="45"/>
      <c r="H308" s="30"/>
      <c r="I308" s="45"/>
      <c r="J308" s="22"/>
      <c r="K308" s="47"/>
      <c r="L308" s="47"/>
      <c r="M308" s="47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4">
      <c r="A309" s="40" t="s">
        <v>312</v>
      </c>
      <c r="B309" s="48" t="s">
        <v>366</v>
      </c>
      <c r="C309" s="49" t="s">
        <v>175</v>
      </c>
      <c r="D309" s="42">
        <v>699</v>
      </c>
      <c r="E309" s="43">
        <v>369</v>
      </c>
      <c r="F309" s="44">
        <v>913</v>
      </c>
      <c r="G309" s="45"/>
      <c r="H309" s="30"/>
      <c r="I309" s="45"/>
      <c r="J309" s="22"/>
      <c r="K309" s="47"/>
      <c r="L309" s="47"/>
      <c r="M309" s="47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4">
      <c r="A310" s="40" t="s">
        <v>312</v>
      </c>
      <c r="B310" s="48" t="s">
        <v>366</v>
      </c>
      <c r="C310" s="49" t="s">
        <v>171</v>
      </c>
      <c r="D310" s="42">
        <v>699</v>
      </c>
      <c r="E310" s="43">
        <v>23</v>
      </c>
      <c r="F310" s="44">
        <v>632</v>
      </c>
      <c r="G310" s="45"/>
      <c r="H310" s="30"/>
      <c r="I310" s="45"/>
      <c r="J310" s="22"/>
      <c r="K310" s="47"/>
      <c r="L310" s="47"/>
      <c r="M310" s="47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4">
      <c r="A311" s="2"/>
      <c r="B311" s="19"/>
      <c r="C311" s="19"/>
      <c r="D311" s="20"/>
      <c r="E311" s="1"/>
      <c r="F311" s="1"/>
      <c r="G311" s="21"/>
      <c r="H311" s="20"/>
      <c r="I311" s="21"/>
      <c r="J311" s="22"/>
      <c r="K311" s="47"/>
      <c r="L311" s="47"/>
      <c r="M311" s="47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4">
      <c r="A312" s="2"/>
      <c r="B312" s="19"/>
      <c r="C312" s="19"/>
      <c r="D312" s="20"/>
      <c r="E312" s="1"/>
      <c r="F312" s="1"/>
      <c r="G312" s="21"/>
      <c r="H312" s="20"/>
      <c r="I312" s="21"/>
      <c r="J312" s="22"/>
      <c r="K312" s="47"/>
      <c r="L312" s="47"/>
      <c r="M312" s="47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4">
      <c r="A313" s="2"/>
      <c r="B313" s="19"/>
      <c r="C313" s="19"/>
      <c r="D313" s="20"/>
      <c r="E313" s="1"/>
      <c r="F313" s="1"/>
      <c r="G313" s="21"/>
      <c r="H313" s="20"/>
      <c r="I313" s="21"/>
      <c r="J313" s="22"/>
      <c r="K313" s="47"/>
      <c r="L313" s="47"/>
      <c r="M313" s="47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4">
      <c r="A314" s="2"/>
      <c r="B314" s="19"/>
      <c r="C314" s="19"/>
      <c r="D314" s="20"/>
      <c r="E314" s="1"/>
      <c r="F314" s="1"/>
      <c r="G314" s="21"/>
      <c r="H314" s="20"/>
      <c r="I314" s="21"/>
      <c r="J314" s="22"/>
      <c r="K314" s="47"/>
      <c r="L314" s="47"/>
      <c r="M314" s="47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4">
      <c r="A315" s="2"/>
      <c r="B315" s="19"/>
      <c r="C315" s="19"/>
      <c r="D315" s="20"/>
      <c r="E315" s="1"/>
      <c r="F315" s="1"/>
      <c r="G315" s="21"/>
      <c r="H315" s="20"/>
      <c r="I315" s="21"/>
      <c r="J315" s="22"/>
      <c r="K315" s="47"/>
      <c r="L315" s="47"/>
      <c r="M315" s="47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4">
      <c r="A316" s="2"/>
      <c r="B316" s="19"/>
      <c r="C316" s="19"/>
      <c r="D316" s="20"/>
      <c r="E316" s="1"/>
      <c r="F316" s="1"/>
      <c r="G316" s="21"/>
      <c r="H316" s="20"/>
      <c r="I316" s="21"/>
      <c r="J316" s="22"/>
      <c r="K316" s="47"/>
      <c r="L316" s="47"/>
      <c r="M316" s="47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4">
      <c r="A317" s="2"/>
      <c r="B317" s="19"/>
      <c r="C317" s="19"/>
      <c r="D317" s="20"/>
      <c r="E317" s="1"/>
      <c r="F317" s="1"/>
      <c r="G317" s="21"/>
      <c r="H317" s="20"/>
      <c r="I317" s="21"/>
      <c r="J317" s="22"/>
      <c r="K317" s="47"/>
      <c r="L317" s="47"/>
      <c r="M317" s="47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4">
      <c r="A318" s="2"/>
      <c r="B318" s="19"/>
      <c r="C318" s="19"/>
      <c r="D318" s="20"/>
      <c r="E318" s="1"/>
      <c r="F318" s="1"/>
      <c r="G318" s="21"/>
      <c r="H318" s="20"/>
      <c r="I318" s="21"/>
      <c r="J318" s="22"/>
      <c r="K318" s="47"/>
      <c r="L318" s="47"/>
      <c r="M318" s="47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4">
      <c r="A319" s="2"/>
      <c r="B319" s="19"/>
      <c r="C319" s="19"/>
      <c r="D319" s="20"/>
      <c r="E319" s="1"/>
      <c r="F319" s="1"/>
      <c r="G319" s="21"/>
      <c r="H319" s="20"/>
      <c r="I319" s="21"/>
      <c r="J319" s="22"/>
      <c r="K319" s="47"/>
      <c r="L319" s="47"/>
      <c r="M319" s="47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4">
      <c r="A320" s="2"/>
      <c r="B320" s="19"/>
      <c r="C320" s="19"/>
      <c r="D320" s="20"/>
      <c r="E320" s="1"/>
      <c r="F320" s="1"/>
      <c r="G320" s="21"/>
      <c r="H320" s="20"/>
      <c r="I320" s="21"/>
      <c r="J320" s="22"/>
      <c r="K320" s="47"/>
      <c r="L320" s="47"/>
      <c r="M320" s="47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4">
      <c r="A321" s="2"/>
      <c r="B321" s="19"/>
      <c r="C321" s="19"/>
      <c r="D321" s="20"/>
      <c r="E321" s="1"/>
      <c r="F321" s="1"/>
      <c r="G321" s="21"/>
      <c r="H321" s="20"/>
      <c r="I321" s="21"/>
      <c r="J321" s="22"/>
      <c r="K321" s="47"/>
      <c r="L321" s="47"/>
      <c r="M321" s="47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4">
      <c r="A322" s="2"/>
      <c r="B322" s="19"/>
      <c r="C322" s="19"/>
      <c r="D322" s="20"/>
      <c r="E322" s="1"/>
      <c r="F322" s="1"/>
      <c r="G322" s="21"/>
      <c r="H322" s="20"/>
      <c r="I322" s="21"/>
      <c r="J322" s="22"/>
      <c r="K322" s="47"/>
      <c r="L322" s="47"/>
      <c r="M322" s="47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4">
      <c r="A323" s="2"/>
      <c r="B323" s="19"/>
      <c r="C323" s="19"/>
      <c r="D323" s="20"/>
      <c r="E323" s="1"/>
      <c r="F323" s="1"/>
      <c r="G323" s="21"/>
      <c r="H323" s="20"/>
      <c r="I323" s="21"/>
      <c r="J323" s="22"/>
      <c r="K323" s="47"/>
      <c r="L323" s="47"/>
      <c r="M323" s="47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4">
      <c r="A324" s="2"/>
      <c r="B324" s="19"/>
      <c r="C324" s="19"/>
      <c r="D324" s="20"/>
      <c r="E324" s="1"/>
      <c r="F324" s="1"/>
      <c r="G324" s="21"/>
      <c r="H324" s="20"/>
      <c r="I324" s="21"/>
      <c r="J324" s="22"/>
      <c r="K324" s="47"/>
      <c r="L324" s="47"/>
      <c r="M324" s="47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4">
      <c r="A325" s="2"/>
      <c r="B325" s="19"/>
      <c r="C325" s="19"/>
      <c r="D325" s="20"/>
      <c r="E325" s="1"/>
      <c r="F325" s="1"/>
      <c r="G325" s="21"/>
      <c r="H325" s="20"/>
      <c r="I325" s="21"/>
      <c r="J325" s="22"/>
      <c r="K325" s="47"/>
      <c r="L325" s="47"/>
      <c r="M325" s="47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4">
      <c r="A326" s="2"/>
      <c r="B326" s="19"/>
      <c r="C326" s="19"/>
      <c r="D326" s="20"/>
      <c r="E326" s="1"/>
      <c r="F326" s="1"/>
      <c r="G326" s="21"/>
      <c r="H326" s="20"/>
      <c r="I326" s="21"/>
      <c r="J326" s="22"/>
      <c r="K326" s="47"/>
      <c r="L326" s="47"/>
      <c r="M326" s="47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4">
      <c r="A327" s="2"/>
      <c r="B327" s="19"/>
      <c r="C327" s="19"/>
      <c r="D327" s="20"/>
      <c r="E327" s="1"/>
      <c r="F327" s="1"/>
      <c r="G327" s="21"/>
      <c r="H327" s="20"/>
      <c r="I327" s="21"/>
      <c r="J327" s="22"/>
      <c r="K327" s="47"/>
      <c r="L327" s="47"/>
      <c r="M327" s="47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4">
      <c r="A328" s="2"/>
      <c r="B328" s="19"/>
      <c r="C328" s="19"/>
      <c r="D328" s="20"/>
      <c r="E328" s="1"/>
      <c r="F328" s="1"/>
      <c r="G328" s="21"/>
      <c r="H328" s="20"/>
      <c r="I328" s="21"/>
      <c r="J328" s="22"/>
      <c r="K328" s="47"/>
      <c r="L328" s="47"/>
      <c r="M328" s="47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4">
      <c r="A329" s="2"/>
      <c r="B329" s="19"/>
      <c r="C329" s="19"/>
      <c r="D329" s="20"/>
      <c r="E329" s="1"/>
      <c r="F329" s="1"/>
      <c r="G329" s="21"/>
      <c r="H329" s="20"/>
      <c r="I329" s="21"/>
      <c r="J329" s="22"/>
      <c r="K329" s="47"/>
      <c r="L329" s="47"/>
      <c r="M329" s="47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4">
      <c r="A330" s="2"/>
      <c r="B330" s="19"/>
      <c r="C330" s="19"/>
      <c r="D330" s="20"/>
      <c r="E330" s="1"/>
      <c r="F330" s="1"/>
      <c r="G330" s="21"/>
      <c r="H330" s="20"/>
      <c r="I330" s="21"/>
      <c r="J330" s="22"/>
      <c r="K330" s="47"/>
      <c r="L330" s="47"/>
      <c r="M330" s="47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4">
      <c r="A331" s="2"/>
      <c r="B331" s="19"/>
      <c r="C331" s="19"/>
      <c r="D331" s="20"/>
      <c r="E331" s="1"/>
      <c r="F331" s="1"/>
      <c r="G331" s="21"/>
      <c r="H331" s="20"/>
      <c r="I331" s="21"/>
      <c r="J331" s="22"/>
      <c r="K331" s="47"/>
      <c r="L331" s="47"/>
      <c r="M331" s="47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4">
      <c r="A332" s="2"/>
      <c r="B332" s="19"/>
      <c r="C332" s="19"/>
      <c r="D332" s="20"/>
      <c r="E332" s="1"/>
      <c r="F332" s="1"/>
      <c r="G332" s="21"/>
      <c r="H332" s="20"/>
      <c r="I332" s="21"/>
      <c r="J332" s="22"/>
      <c r="K332" s="47"/>
      <c r="L332" s="47"/>
      <c r="M332" s="47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4">
      <c r="A333" s="2"/>
      <c r="B333" s="19"/>
      <c r="C333" s="19"/>
      <c r="D333" s="20"/>
      <c r="E333" s="1"/>
      <c r="F333" s="1"/>
      <c r="G333" s="21"/>
      <c r="H333" s="20"/>
      <c r="I333" s="21"/>
      <c r="J333" s="22"/>
      <c r="K333" s="47"/>
      <c r="L333" s="47"/>
      <c r="M333" s="47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4">
      <c r="A334" s="2"/>
      <c r="B334" s="19"/>
      <c r="C334" s="19"/>
      <c r="D334" s="20"/>
      <c r="E334" s="1"/>
      <c r="F334" s="1"/>
      <c r="G334" s="21"/>
      <c r="H334" s="20"/>
      <c r="I334" s="21"/>
      <c r="J334" s="22"/>
      <c r="K334" s="47"/>
      <c r="L334" s="47"/>
      <c r="M334" s="47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4">
      <c r="A335" s="2"/>
      <c r="B335" s="19"/>
      <c r="C335" s="19"/>
      <c r="D335" s="20"/>
      <c r="E335" s="1"/>
      <c r="F335" s="1"/>
      <c r="G335" s="21"/>
      <c r="H335" s="20"/>
      <c r="I335" s="21"/>
      <c r="J335" s="22"/>
      <c r="K335" s="47"/>
      <c r="L335" s="47"/>
      <c r="M335" s="47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4">
      <c r="A336" s="2"/>
      <c r="B336" s="19"/>
      <c r="C336" s="19"/>
      <c r="D336" s="20"/>
      <c r="E336" s="1"/>
      <c r="F336" s="1"/>
      <c r="G336" s="21"/>
      <c r="H336" s="20"/>
      <c r="I336" s="21"/>
      <c r="J336" s="22"/>
      <c r="K336" s="47"/>
      <c r="L336" s="47"/>
      <c r="M336" s="47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4">
      <c r="A337" s="2"/>
      <c r="B337" s="19"/>
      <c r="C337" s="19"/>
      <c r="D337" s="20"/>
      <c r="E337" s="1"/>
      <c r="F337" s="1"/>
      <c r="G337" s="21"/>
      <c r="H337" s="20"/>
      <c r="I337" s="21"/>
      <c r="J337" s="22"/>
      <c r="K337" s="47"/>
      <c r="L337" s="47"/>
      <c r="M337" s="47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4">
      <c r="A338" s="2"/>
      <c r="B338" s="19"/>
      <c r="C338" s="19"/>
      <c r="D338" s="20"/>
      <c r="E338" s="1"/>
      <c r="F338" s="1"/>
      <c r="G338" s="21"/>
      <c r="H338" s="20"/>
      <c r="I338" s="21"/>
      <c r="J338" s="22"/>
      <c r="K338" s="47"/>
      <c r="L338" s="47"/>
      <c r="M338" s="47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4">
      <c r="A339" s="2"/>
      <c r="B339" s="19"/>
      <c r="C339" s="19"/>
      <c r="D339" s="20"/>
      <c r="E339" s="1"/>
      <c r="F339" s="1"/>
      <c r="G339" s="21"/>
      <c r="H339" s="20"/>
      <c r="I339" s="21"/>
      <c r="J339" s="22"/>
      <c r="K339" s="47"/>
      <c r="L339" s="47"/>
      <c r="M339" s="47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4">
      <c r="A340" s="2"/>
      <c r="B340" s="19"/>
      <c r="C340" s="19"/>
      <c r="D340" s="20"/>
      <c r="E340" s="1"/>
      <c r="F340" s="1"/>
      <c r="G340" s="21"/>
      <c r="H340" s="20"/>
      <c r="I340" s="21"/>
      <c r="J340" s="22"/>
      <c r="K340" s="47"/>
      <c r="L340" s="47"/>
      <c r="M340" s="47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4">
      <c r="A341" s="2"/>
      <c r="B341" s="19"/>
      <c r="C341" s="19"/>
      <c r="D341" s="20"/>
      <c r="E341" s="1"/>
      <c r="F341" s="1"/>
      <c r="G341" s="21"/>
      <c r="H341" s="20"/>
      <c r="I341" s="21"/>
      <c r="J341" s="22"/>
      <c r="K341" s="47"/>
      <c r="L341" s="47"/>
      <c r="M341" s="47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4">
      <c r="A342" s="2"/>
      <c r="B342" s="19"/>
      <c r="C342" s="19"/>
      <c r="D342" s="20"/>
      <c r="E342" s="1"/>
      <c r="F342" s="1"/>
      <c r="G342" s="21"/>
      <c r="H342" s="20"/>
      <c r="I342" s="21"/>
      <c r="J342" s="22"/>
      <c r="K342" s="47"/>
      <c r="L342" s="47"/>
      <c r="M342" s="47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4">
      <c r="A343" s="2"/>
      <c r="B343" s="19"/>
      <c r="C343" s="19"/>
      <c r="D343" s="20"/>
      <c r="E343" s="1"/>
      <c r="F343" s="1"/>
      <c r="G343" s="21"/>
      <c r="H343" s="20"/>
      <c r="I343" s="21"/>
      <c r="J343" s="22"/>
      <c r="K343" s="47"/>
      <c r="L343" s="47"/>
      <c r="M343" s="47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4">
      <c r="A344" s="2"/>
      <c r="B344" s="19"/>
      <c r="C344" s="19"/>
      <c r="D344" s="20"/>
      <c r="E344" s="1"/>
      <c r="F344" s="1"/>
      <c r="G344" s="21"/>
      <c r="H344" s="20"/>
      <c r="I344" s="21"/>
      <c r="J344" s="22"/>
      <c r="K344" s="47"/>
      <c r="L344" s="47"/>
      <c r="M344" s="47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4">
      <c r="A345" s="2"/>
      <c r="B345" s="19"/>
      <c r="C345" s="19"/>
      <c r="D345" s="20"/>
      <c r="E345" s="1"/>
      <c r="F345" s="1"/>
      <c r="G345" s="21"/>
      <c r="H345" s="20"/>
      <c r="I345" s="21"/>
      <c r="J345" s="22"/>
      <c r="K345" s="47"/>
      <c r="L345" s="47"/>
      <c r="M345" s="47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4">
      <c r="A346" s="2"/>
      <c r="B346" s="19"/>
      <c r="C346" s="19"/>
      <c r="D346" s="20"/>
      <c r="E346" s="1"/>
      <c r="F346" s="1"/>
      <c r="G346" s="21"/>
      <c r="H346" s="20"/>
      <c r="I346" s="21"/>
      <c r="J346" s="22"/>
      <c r="K346" s="47"/>
      <c r="L346" s="47"/>
      <c r="M346" s="47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4">
      <c r="A347" s="2"/>
      <c r="B347" s="19"/>
      <c r="C347" s="19"/>
      <c r="D347" s="20"/>
      <c r="E347" s="1"/>
      <c r="F347" s="1"/>
      <c r="G347" s="21"/>
      <c r="H347" s="20"/>
      <c r="I347" s="21"/>
      <c r="J347" s="22"/>
      <c r="K347" s="47"/>
      <c r="L347" s="47"/>
      <c r="M347" s="47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4">
      <c r="A348" s="2"/>
      <c r="B348" s="19"/>
      <c r="C348" s="19"/>
      <c r="D348" s="20"/>
      <c r="E348" s="1"/>
      <c r="F348" s="1"/>
      <c r="G348" s="21"/>
      <c r="H348" s="20"/>
      <c r="I348" s="21"/>
      <c r="J348" s="22"/>
      <c r="K348" s="47"/>
      <c r="L348" s="47"/>
      <c r="M348" s="47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4">
      <c r="A349" s="2"/>
      <c r="B349" s="19"/>
      <c r="C349" s="19"/>
      <c r="D349" s="20"/>
      <c r="E349" s="1"/>
      <c r="F349" s="1"/>
      <c r="G349" s="21"/>
      <c r="H349" s="20"/>
      <c r="I349" s="21"/>
      <c r="J349" s="22"/>
      <c r="K349" s="47"/>
      <c r="L349" s="47"/>
      <c r="M349" s="47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4">
      <c r="A350" s="2"/>
      <c r="B350" s="19"/>
      <c r="C350" s="19"/>
      <c r="D350" s="20"/>
      <c r="E350" s="1"/>
      <c r="F350" s="1"/>
      <c r="G350" s="21"/>
      <c r="H350" s="20"/>
      <c r="I350" s="21"/>
      <c r="J350" s="22"/>
      <c r="K350" s="47"/>
      <c r="L350" s="47"/>
      <c r="M350" s="47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4">
      <c r="A351" s="2"/>
      <c r="B351" s="19"/>
      <c r="C351" s="19"/>
      <c r="D351" s="20"/>
      <c r="E351" s="1"/>
      <c r="F351" s="1"/>
      <c r="G351" s="21"/>
      <c r="H351" s="20"/>
      <c r="I351" s="21"/>
      <c r="J351" s="22"/>
      <c r="K351" s="47"/>
      <c r="L351" s="47"/>
      <c r="M351" s="47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4">
      <c r="A352" s="2"/>
      <c r="B352" s="19"/>
      <c r="C352" s="19"/>
      <c r="D352" s="20"/>
      <c r="E352" s="1"/>
      <c r="F352" s="1"/>
      <c r="G352" s="21"/>
      <c r="H352" s="20"/>
      <c r="I352" s="21"/>
      <c r="J352" s="22"/>
      <c r="K352" s="47"/>
      <c r="L352" s="47"/>
      <c r="M352" s="47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4">
      <c r="A353" s="2"/>
      <c r="B353" s="19"/>
      <c r="C353" s="19"/>
      <c r="D353" s="20"/>
      <c r="E353" s="1"/>
      <c r="F353" s="1"/>
      <c r="G353" s="21"/>
      <c r="H353" s="20"/>
      <c r="I353" s="21"/>
      <c r="J353" s="22"/>
      <c r="K353" s="47"/>
      <c r="L353" s="47"/>
      <c r="M353" s="47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4">
      <c r="A354" s="2"/>
      <c r="B354" s="19"/>
      <c r="C354" s="19"/>
      <c r="D354" s="20"/>
      <c r="E354" s="1"/>
      <c r="F354" s="1"/>
      <c r="G354" s="21"/>
      <c r="H354" s="20"/>
      <c r="I354" s="21"/>
      <c r="J354" s="22"/>
      <c r="K354" s="47"/>
      <c r="L354" s="47"/>
      <c r="M354" s="47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4">
      <c r="A355" s="2"/>
      <c r="B355" s="19"/>
      <c r="C355" s="19"/>
      <c r="D355" s="20"/>
      <c r="E355" s="1"/>
      <c r="F355" s="1"/>
      <c r="G355" s="21"/>
      <c r="H355" s="20"/>
      <c r="I355" s="21"/>
      <c r="J355" s="22"/>
      <c r="K355" s="47"/>
      <c r="L355" s="47"/>
      <c r="M355" s="47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4">
      <c r="A356" s="2"/>
      <c r="B356" s="19"/>
      <c r="C356" s="19"/>
      <c r="D356" s="20"/>
      <c r="E356" s="1"/>
      <c r="F356" s="1"/>
      <c r="G356" s="21"/>
      <c r="H356" s="20"/>
      <c r="I356" s="21"/>
      <c r="J356" s="22"/>
      <c r="K356" s="47"/>
      <c r="L356" s="47"/>
      <c r="M356" s="47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4">
      <c r="A357" s="2"/>
      <c r="B357" s="19"/>
      <c r="C357" s="19"/>
      <c r="D357" s="20"/>
      <c r="E357" s="1"/>
      <c r="F357" s="1"/>
      <c r="G357" s="21"/>
      <c r="H357" s="20"/>
      <c r="I357" s="21"/>
      <c r="J357" s="22"/>
      <c r="K357" s="47"/>
      <c r="L357" s="47"/>
      <c r="M357" s="47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4">
      <c r="A358" s="2"/>
      <c r="B358" s="19"/>
      <c r="C358" s="19"/>
      <c r="D358" s="20"/>
      <c r="E358" s="1"/>
      <c r="F358" s="1"/>
      <c r="G358" s="21"/>
      <c r="H358" s="20"/>
      <c r="I358" s="21"/>
      <c r="J358" s="22"/>
      <c r="K358" s="47"/>
      <c r="L358" s="47"/>
      <c r="M358" s="47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4">
      <c r="A359" s="2"/>
      <c r="B359" s="19"/>
      <c r="C359" s="19"/>
      <c r="D359" s="20"/>
      <c r="E359" s="1"/>
      <c r="F359" s="1"/>
      <c r="G359" s="21"/>
      <c r="H359" s="20"/>
      <c r="I359" s="21"/>
      <c r="J359" s="22"/>
      <c r="K359" s="47"/>
      <c r="L359" s="47"/>
      <c r="M359" s="47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4">
      <c r="A360" s="2"/>
      <c r="B360" s="19"/>
      <c r="C360" s="19"/>
      <c r="D360" s="20"/>
      <c r="E360" s="1"/>
      <c r="F360" s="1"/>
      <c r="G360" s="21"/>
      <c r="H360" s="20"/>
      <c r="I360" s="21"/>
      <c r="J360" s="22"/>
      <c r="K360" s="47"/>
      <c r="L360" s="47"/>
      <c r="M360" s="47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4">
      <c r="A361" s="2"/>
      <c r="B361" s="19"/>
      <c r="C361" s="19"/>
      <c r="D361" s="20"/>
      <c r="E361" s="1"/>
      <c r="F361" s="1"/>
      <c r="G361" s="21"/>
      <c r="H361" s="20"/>
      <c r="I361" s="21"/>
      <c r="J361" s="22"/>
      <c r="K361" s="47"/>
      <c r="L361" s="47"/>
      <c r="M361" s="47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4">
      <c r="A362" s="2"/>
      <c r="B362" s="19"/>
      <c r="C362" s="19"/>
      <c r="D362" s="20"/>
      <c r="E362" s="1"/>
      <c r="F362" s="1"/>
      <c r="G362" s="21"/>
      <c r="H362" s="20"/>
      <c r="I362" s="21"/>
      <c r="J362" s="22"/>
      <c r="K362" s="47"/>
      <c r="L362" s="47"/>
      <c r="M362" s="47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4">
      <c r="A363" s="2"/>
      <c r="B363" s="19"/>
      <c r="C363" s="19"/>
      <c r="D363" s="20"/>
      <c r="E363" s="1"/>
      <c r="F363" s="1"/>
      <c r="G363" s="21"/>
      <c r="H363" s="20"/>
      <c r="I363" s="21"/>
      <c r="J363" s="22"/>
      <c r="K363" s="47"/>
      <c r="L363" s="47"/>
      <c r="M363" s="47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4">
      <c r="A364" s="2"/>
      <c r="B364" s="19"/>
      <c r="C364" s="19"/>
      <c r="D364" s="20"/>
      <c r="E364" s="1"/>
      <c r="F364" s="1"/>
      <c r="G364" s="21"/>
      <c r="H364" s="20"/>
      <c r="I364" s="21"/>
      <c r="J364" s="22"/>
      <c r="K364" s="47"/>
      <c r="L364" s="47"/>
      <c r="M364" s="47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4">
      <c r="A365" s="2"/>
      <c r="B365" s="19"/>
      <c r="C365" s="19"/>
      <c r="D365" s="20"/>
      <c r="E365" s="1"/>
      <c r="F365" s="1"/>
      <c r="G365" s="21"/>
      <c r="H365" s="20"/>
      <c r="I365" s="21"/>
      <c r="J365" s="22"/>
      <c r="K365" s="47"/>
      <c r="L365" s="47"/>
      <c r="M365" s="47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4">
      <c r="A366" s="2"/>
      <c r="B366" s="19"/>
      <c r="C366" s="19"/>
      <c r="D366" s="20"/>
      <c r="E366" s="1"/>
      <c r="F366" s="1"/>
      <c r="G366" s="21"/>
      <c r="H366" s="20"/>
      <c r="I366" s="21"/>
      <c r="J366" s="22"/>
      <c r="K366" s="47"/>
      <c r="L366" s="47"/>
      <c r="M366" s="47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4">
      <c r="A367" s="2"/>
      <c r="B367" s="19"/>
      <c r="C367" s="19"/>
      <c r="D367" s="20"/>
      <c r="E367" s="1"/>
      <c r="F367" s="1"/>
      <c r="G367" s="21"/>
      <c r="H367" s="20"/>
      <c r="I367" s="21"/>
      <c r="J367" s="22"/>
      <c r="K367" s="47"/>
      <c r="L367" s="47"/>
      <c r="M367" s="47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4">
      <c r="A368" s="2"/>
      <c r="B368" s="19"/>
      <c r="C368" s="19"/>
      <c r="D368" s="20"/>
      <c r="E368" s="1"/>
      <c r="F368" s="1"/>
      <c r="G368" s="21"/>
      <c r="H368" s="20"/>
      <c r="I368" s="21"/>
      <c r="J368" s="22"/>
      <c r="K368" s="47"/>
      <c r="L368" s="47"/>
      <c r="M368" s="47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4">
      <c r="A369" s="2"/>
      <c r="B369" s="19"/>
      <c r="C369" s="19"/>
      <c r="D369" s="20"/>
      <c r="E369" s="1"/>
      <c r="F369" s="1"/>
      <c r="G369" s="21"/>
      <c r="H369" s="20"/>
      <c r="I369" s="21"/>
      <c r="J369" s="22"/>
      <c r="K369" s="47"/>
      <c r="L369" s="47"/>
      <c r="M369" s="47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4">
      <c r="A370" s="2"/>
      <c r="B370" s="19"/>
      <c r="C370" s="19"/>
      <c r="D370" s="20"/>
      <c r="E370" s="1"/>
      <c r="F370" s="1"/>
      <c r="G370" s="21"/>
      <c r="H370" s="20"/>
      <c r="I370" s="21"/>
      <c r="J370" s="22"/>
      <c r="K370" s="47"/>
      <c r="L370" s="47"/>
      <c r="M370" s="47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4">
      <c r="A371" s="2"/>
      <c r="B371" s="19"/>
      <c r="C371" s="19"/>
      <c r="D371" s="20"/>
      <c r="E371" s="1"/>
      <c r="F371" s="1"/>
      <c r="G371" s="21"/>
      <c r="H371" s="20"/>
      <c r="I371" s="21"/>
      <c r="J371" s="22"/>
      <c r="K371" s="47"/>
      <c r="L371" s="47"/>
      <c r="M371" s="47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4">
      <c r="A372" s="2"/>
      <c r="B372" s="19"/>
      <c r="C372" s="19"/>
      <c r="D372" s="20"/>
      <c r="E372" s="1"/>
      <c r="F372" s="1"/>
      <c r="G372" s="21"/>
      <c r="H372" s="20"/>
      <c r="I372" s="21"/>
      <c r="J372" s="22"/>
      <c r="K372" s="47"/>
      <c r="L372" s="47"/>
      <c r="M372" s="47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4">
      <c r="A373" s="2"/>
      <c r="B373" s="19"/>
      <c r="C373" s="19"/>
      <c r="D373" s="20"/>
      <c r="E373" s="1"/>
      <c r="F373" s="1"/>
      <c r="G373" s="21"/>
      <c r="H373" s="20"/>
      <c r="I373" s="21"/>
      <c r="J373" s="22"/>
      <c r="K373" s="47"/>
      <c r="L373" s="47"/>
      <c r="M373" s="47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4">
      <c r="A374" s="2"/>
      <c r="B374" s="19"/>
      <c r="C374" s="19"/>
      <c r="D374" s="20"/>
      <c r="E374" s="1"/>
      <c r="F374" s="1"/>
      <c r="G374" s="21"/>
      <c r="H374" s="20"/>
      <c r="I374" s="21"/>
      <c r="J374" s="22"/>
      <c r="K374" s="47"/>
      <c r="L374" s="47"/>
      <c r="M374" s="47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4">
      <c r="A375" s="2"/>
      <c r="B375" s="19"/>
      <c r="C375" s="19"/>
      <c r="D375" s="20"/>
      <c r="E375" s="1"/>
      <c r="F375" s="1"/>
      <c r="G375" s="21"/>
      <c r="H375" s="20"/>
      <c r="I375" s="21"/>
      <c r="J375" s="22"/>
      <c r="K375" s="47"/>
      <c r="L375" s="47"/>
      <c r="M375" s="47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4">
      <c r="A376" s="2"/>
      <c r="B376" s="19"/>
      <c r="C376" s="19"/>
      <c r="D376" s="20"/>
      <c r="E376" s="1"/>
      <c r="F376" s="1"/>
      <c r="G376" s="21"/>
      <c r="H376" s="20"/>
      <c r="I376" s="21"/>
      <c r="J376" s="22"/>
      <c r="K376" s="47"/>
      <c r="L376" s="47"/>
      <c r="M376" s="47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4">
      <c r="A377" s="2"/>
      <c r="B377" s="19"/>
      <c r="C377" s="19"/>
      <c r="D377" s="20"/>
      <c r="E377" s="1"/>
      <c r="F377" s="1"/>
      <c r="G377" s="21"/>
      <c r="H377" s="20"/>
      <c r="I377" s="21"/>
      <c r="J377" s="22"/>
      <c r="K377" s="47"/>
      <c r="L377" s="47"/>
      <c r="M377" s="47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4">
      <c r="A378" s="2"/>
      <c r="B378" s="19"/>
      <c r="C378" s="19"/>
      <c r="D378" s="20"/>
      <c r="E378" s="1"/>
      <c r="F378" s="1"/>
      <c r="G378" s="21"/>
      <c r="H378" s="20"/>
      <c r="I378" s="21"/>
      <c r="J378" s="22"/>
      <c r="K378" s="47"/>
      <c r="L378" s="47"/>
      <c r="M378" s="47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4">
      <c r="A379" s="2"/>
      <c r="B379" s="19"/>
      <c r="C379" s="19"/>
      <c r="D379" s="20"/>
      <c r="E379" s="1"/>
      <c r="F379" s="1"/>
      <c r="G379" s="21"/>
      <c r="H379" s="20"/>
      <c r="I379" s="21"/>
      <c r="J379" s="22"/>
      <c r="K379" s="47"/>
      <c r="L379" s="47"/>
      <c r="M379" s="47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4">
      <c r="A380" s="2"/>
      <c r="B380" s="19"/>
      <c r="C380" s="19"/>
      <c r="D380" s="20"/>
      <c r="E380" s="1"/>
      <c r="F380" s="1"/>
      <c r="G380" s="21"/>
      <c r="H380" s="20"/>
      <c r="I380" s="21"/>
      <c r="J380" s="22"/>
      <c r="K380" s="47"/>
      <c r="L380" s="47"/>
      <c r="M380" s="47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4">
      <c r="A381" s="2"/>
      <c r="B381" s="19"/>
      <c r="C381" s="19"/>
      <c r="D381" s="20"/>
      <c r="E381" s="1"/>
      <c r="F381" s="1"/>
      <c r="G381" s="21"/>
      <c r="H381" s="20"/>
      <c r="I381" s="21"/>
      <c r="J381" s="22"/>
      <c r="K381" s="47"/>
      <c r="L381" s="47"/>
      <c r="M381" s="47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4">
      <c r="A382" s="2"/>
      <c r="B382" s="19"/>
      <c r="C382" s="19"/>
      <c r="D382" s="20"/>
      <c r="E382" s="1"/>
      <c r="F382" s="1"/>
      <c r="G382" s="21"/>
      <c r="H382" s="20"/>
      <c r="I382" s="21"/>
      <c r="J382" s="22"/>
      <c r="K382" s="47"/>
      <c r="L382" s="47"/>
      <c r="M382" s="47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4">
      <c r="A383" s="2"/>
      <c r="B383" s="19"/>
      <c r="C383" s="19"/>
      <c r="D383" s="20"/>
      <c r="E383" s="1"/>
      <c r="F383" s="1"/>
      <c r="G383" s="21"/>
      <c r="H383" s="20"/>
      <c r="I383" s="21"/>
      <c r="J383" s="22"/>
      <c r="K383" s="47"/>
      <c r="L383" s="47"/>
      <c r="M383" s="47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4">
      <c r="A384" s="2"/>
      <c r="B384" s="19"/>
      <c r="C384" s="19"/>
      <c r="D384" s="20"/>
      <c r="E384" s="1"/>
      <c r="F384" s="1"/>
      <c r="G384" s="21"/>
      <c r="H384" s="20"/>
      <c r="I384" s="21"/>
      <c r="J384" s="22"/>
      <c r="K384" s="47"/>
      <c r="L384" s="47"/>
      <c r="M384" s="47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4">
      <c r="A385" s="2"/>
      <c r="B385" s="19"/>
      <c r="C385" s="19"/>
      <c r="D385" s="20"/>
      <c r="E385" s="1"/>
      <c r="F385" s="1"/>
      <c r="G385" s="21"/>
      <c r="H385" s="20"/>
      <c r="I385" s="21"/>
      <c r="J385" s="22"/>
      <c r="K385" s="47"/>
      <c r="L385" s="47"/>
      <c r="M385" s="47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4">
      <c r="A386" s="2"/>
      <c r="B386" s="19"/>
      <c r="C386" s="19"/>
      <c r="D386" s="20"/>
      <c r="E386" s="1"/>
      <c r="F386" s="1"/>
      <c r="G386" s="21"/>
      <c r="H386" s="20"/>
      <c r="I386" s="21"/>
      <c r="J386" s="22"/>
      <c r="K386" s="47"/>
      <c r="L386" s="47"/>
      <c r="M386" s="47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4">
      <c r="A387" s="2"/>
      <c r="B387" s="19"/>
      <c r="C387" s="19"/>
      <c r="D387" s="20"/>
      <c r="E387" s="1"/>
      <c r="F387" s="1"/>
      <c r="G387" s="21"/>
      <c r="H387" s="20"/>
      <c r="I387" s="21"/>
      <c r="J387" s="22"/>
      <c r="K387" s="47"/>
      <c r="L387" s="47"/>
      <c r="M387" s="47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4">
      <c r="A388" s="2"/>
      <c r="B388" s="19"/>
      <c r="C388" s="19"/>
      <c r="D388" s="20"/>
      <c r="E388" s="1"/>
      <c r="F388" s="1"/>
      <c r="G388" s="21"/>
      <c r="H388" s="20"/>
      <c r="I388" s="21"/>
      <c r="J388" s="22"/>
      <c r="K388" s="47"/>
      <c r="L388" s="47"/>
      <c r="M388" s="47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4">
      <c r="A389" s="2"/>
      <c r="B389" s="19"/>
      <c r="C389" s="19"/>
      <c r="D389" s="20"/>
      <c r="E389" s="1"/>
      <c r="F389" s="1"/>
      <c r="G389" s="21"/>
      <c r="H389" s="20"/>
      <c r="I389" s="21"/>
      <c r="J389" s="22"/>
      <c r="K389" s="47"/>
      <c r="L389" s="47"/>
      <c r="M389" s="47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4">
      <c r="A390" s="2"/>
      <c r="B390" s="19"/>
      <c r="C390" s="19"/>
      <c r="D390" s="20"/>
      <c r="E390" s="1"/>
      <c r="F390" s="1"/>
      <c r="G390" s="21"/>
      <c r="H390" s="20"/>
      <c r="I390" s="21"/>
      <c r="J390" s="22"/>
      <c r="K390" s="47"/>
      <c r="L390" s="47"/>
      <c r="M390" s="47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4">
      <c r="A391" s="2"/>
      <c r="B391" s="19"/>
      <c r="C391" s="19"/>
      <c r="D391" s="20"/>
      <c r="E391" s="1"/>
      <c r="F391" s="1"/>
      <c r="G391" s="21"/>
      <c r="H391" s="20"/>
      <c r="I391" s="21"/>
      <c r="J391" s="22"/>
      <c r="K391" s="47"/>
      <c r="L391" s="47"/>
      <c r="M391" s="47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4">
      <c r="A392" s="2"/>
      <c r="B392" s="19"/>
      <c r="C392" s="19"/>
      <c r="D392" s="20"/>
      <c r="E392" s="1"/>
      <c r="F392" s="1"/>
      <c r="G392" s="21"/>
      <c r="H392" s="20"/>
      <c r="I392" s="21"/>
      <c r="J392" s="22"/>
      <c r="K392" s="47"/>
      <c r="L392" s="47"/>
      <c r="M392" s="47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4">
      <c r="A393" s="2"/>
      <c r="B393" s="19"/>
      <c r="C393" s="19"/>
      <c r="D393" s="20"/>
      <c r="E393" s="1"/>
      <c r="F393" s="1"/>
      <c r="G393" s="21"/>
      <c r="H393" s="20"/>
      <c r="I393" s="21"/>
      <c r="J393" s="22"/>
      <c r="K393" s="47"/>
      <c r="L393" s="47"/>
      <c r="M393" s="47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4">
      <c r="A394" s="2"/>
      <c r="B394" s="19"/>
      <c r="C394" s="19"/>
      <c r="D394" s="20"/>
      <c r="E394" s="1"/>
      <c r="F394" s="1"/>
      <c r="G394" s="21"/>
      <c r="H394" s="20"/>
      <c r="I394" s="21"/>
      <c r="J394" s="22"/>
      <c r="K394" s="47"/>
      <c r="L394" s="47"/>
      <c r="M394" s="47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4">
      <c r="A395" s="2"/>
      <c r="B395" s="19"/>
      <c r="C395" s="19"/>
      <c r="D395" s="20"/>
      <c r="E395" s="1"/>
      <c r="F395" s="1"/>
      <c r="G395" s="21"/>
      <c r="H395" s="20"/>
      <c r="I395" s="21"/>
      <c r="J395" s="22"/>
      <c r="K395" s="47"/>
      <c r="L395" s="47"/>
      <c r="M395" s="47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4">
      <c r="A396" s="2"/>
      <c r="B396" s="19"/>
      <c r="C396" s="19"/>
      <c r="D396" s="20"/>
      <c r="E396" s="1"/>
      <c r="F396" s="1"/>
      <c r="G396" s="21"/>
      <c r="H396" s="20"/>
      <c r="I396" s="21"/>
      <c r="J396" s="22"/>
      <c r="K396" s="47"/>
      <c r="L396" s="47"/>
      <c r="M396" s="47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4">
      <c r="A397" s="2"/>
      <c r="B397" s="19"/>
      <c r="C397" s="19"/>
      <c r="D397" s="20"/>
      <c r="E397" s="1"/>
      <c r="F397" s="1"/>
      <c r="G397" s="21"/>
      <c r="H397" s="20"/>
      <c r="I397" s="21"/>
      <c r="J397" s="22"/>
      <c r="K397" s="47"/>
      <c r="L397" s="47"/>
      <c r="M397" s="47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4">
      <c r="A398" s="2"/>
      <c r="B398" s="19"/>
      <c r="C398" s="19"/>
      <c r="D398" s="20"/>
      <c r="E398" s="1"/>
      <c r="F398" s="1"/>
      <c r="G398" s="21"/>
      <c r="H398" s="20"/>
      <c r="I398" s="21"/>
      <c r="J398" s="22"/>
      <c r="K398" s="47"/>
      <c r="L398" s="47"/>
      <c r="M398" s="47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4">
      <c r="A399" s="2"/>
      <c r="B399" s="19"/>
      <c r="C399" s="19"/>
      <c r="D399" s="20"/>
      <c r="E399" s="1"/>
      <c r="F399" s="1"/>
      <c r="G399" s="21"/>
      <c r="H399" s="20"/>
      <c r="I399" s="21"/>
      <c r="J399" s="22"/>
      <c r="K399" s="47"/>
      <c r="L399" s="47"/>
      <c r="M399" s="47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4">
      <c r="A400" s="2"/>
      <c r="B400" s="19"/>
      <c r="C400" s="19"/>
      <c r="D400" s="20"/>
      <c r="E400" s="1"/>
      <c r="F400" s="1"/>
      <c r="G400" s="21"/>
      <c r="H400" s="20"/>
      <c r="I400" s="21"/>
      <c r="J400" s="22"/>
      <c r="K400" s="47"/>
      <c r="L400" s="47"/>
      <c r="M400" s="47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4">
      <c r="A401" s="2"/>
      <c r="B401" s="19"/>
      <c r="C401" s="19"/>
      <c r="D401" s="20"/>
      <c r="E401" s="1"/>
      <c r="F401" s="1"/>
      <c r="G401" s="21"/>
      <c r="H401" s="20"/>
      <c r="I401" s="21"/>
      <c r="J401" s="22"/>
      <c r="K401" s="47"/>
      <c r="L401" s="47"/>
      <c r="M401" s="47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4">
      <c r="A402" s="2"/>
      <c r="B402" s="19"/>
      <c r="C402" s="19"/>
      <c r="D402" s="20"/>
      <c r="E402" s="1"/>
      <c r="F402" s="1"/>
      <c r="G402" s="21"/>
      <c r="H402" s="20"/>
      <c r="I402" s="21"/>
      <c r="J402" s="22"/>
      <c r="K402" s="47"/>
      <c r="L402" s="47"/>
      <c r="M402" s="47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4">
      <c r="A403" s="2"/>
      <c r="B403" s="19"/>
      <c r="C403" s="19"/>
      <c r="D403" s="20"/>
      <c r="E403" s="1"/>
      <c r="F403" s="1"/>
      <c r="G403" s="21"/>
      <c r="H403" s="20"/>
      <c r="I403" s="21"/>
      <c r="J403" s="22"/>
      <c r="K403" s="47"/>
      <c r="L403" s="47"/>
      <c r="M403" s="47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4">
      <c r="A404" s="2"/>
      <c r="B404" s="19"/>
      <c r="C404" s="19"/>
      <c r="D404" s="20"/>
      <c r="E404" s="1"/>
      <c r="F404" s="1"/>
      <c r="G404" s="21"/>
      <c r="H404" s="20"/>
      <c r="I404" s="21"/>
      <c r="J404" s="22"/>
      <c r="K404" s="47"/>
      <c r="L404" s="47"/>
      <c r="M404" s="47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4">
      <c r="A405" s="2"/>
      <c r="B405" s="19"/>
      <c r="C405" s="19"/>
      <c r="D405" s="20"/>
      <c r="E405" s="1"/>
      <c r="F405" s="1"/>
      <c r="G405" s="21"/>
      <c r="H405" s="20"/>
      <c r="I405" s="21"/>
      <c r="J405" s="22"/>
      <c r="K405" s="47"/>
      <c r="L405" s="47"/>
      <c r="M405" s="47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4">
      <c r="A406" s="2"/>
      <c r="B406" s="19"/>
      <c r="C406" s="19"/>
      <c r="D406" s="20"/>
      <c r="E406" s="1"/>
      <c r="F406" s="1"/>
      <c r="G406" s="21"/>
      <c r="H406" s="20"/>
      <c r="I406" s="21"/>
      <c r="J406" s="22"/>
      <c r="K406" s="47"/>
      <c r="L406" s="47"/>
      <c r="M406" s="47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4">
      <c r="A407" s="2"/>
      <c r="B407" s="19"/>
      <c r="C407" s="19"/>
      <c r="D407" s="20"/>
      <c r="E407" s="1"/>
      <c r="F407" s="1"/>
      <c r="G407" s="21"/>
      <c r="H407" s="20"/>
      <c r="I407" s="21"/>
      <c r="J407" s="22"/>
      <c r="K407" s="47"/>
      <c r="L407" s="47"/>
      <c r="M407" s="47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4">
      <c r="A408" s="2"/>
      <c r="B408" s="19"/>
      <c r="C408" s="19"/>
      <c r="D408" s="20"/>
      <c r="E408" s="1"/>
      <c r="F408" s="1"/>
      <c r="G408" s="21"/>
      <c r="H408" s="20"/>
      <c r="I408" s="21"/>
      <c r="J408" s="22"/>
      <c r="K408" s="47"/>
      <c r="L408" s="47"/>
      <c r="M408" s="47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4">
      <c r="A409" s="2"/>
      <c r="B409" s="19"/>
      <c r="C409" s="19"/>
      <c r="D409" s="20"/>
      <c r="E409" s="1"/>
      <c r="F409" s="1"/>
      <c r="G409" s="21"/>
      <c r="H409" s="20"/>
      <c r="I409" s="21"/>
      <c r="J409" s="22"/>
      <c r="K409" s="47"/>
      <c r="L409" s="47"/>
      <c r="M409" s="47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4">
      <c r="A410" s="2"/>
      <c r="B410" s="19"/>
      <c r="C410" s="19"/>
      <c r="D410" s="20"/>
      <c r="E410" s="1"/>
      <c r="F410" s="1"/>
      <c r="G410" s="21"/>
      <c r="H410" s="20"/>
      <c r="I410" s="21"/>
      <c r="J410" s="22"/>
      <c r="K410" s="47"/>
      <c r="L410" s="47"/>
      <c r="M410" s="47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4">
      <c r="A411" s="2"/>
      <c r="B411" s="19"/>
      <c r="C411" s="19"/>
      <c r="D411" s="20"/>
      <c r="E411" s="1"/>
      <c r="F411" s="1"/>
      <c r="G411" s="21"/>
      <c r="H411" s="20"/>
      <c r="I411" s="21"/>
      <c r="J411" s="22"/>
      <c r="K411" s="47"/>
      <c r="L411" s="47"/>
      <c r="M411" s="47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4">
      <c r="A412" s="2"/>
      <c r="B412" s="19"/>
      <c r="C412" s="19"/>
      <c r="D412" s="20"/>
      <c r="E412" s="1"/>
      <c r="F412" s="1"/>
      <c r="G412" s="21"/>
      <c r="H412" s="20"/>
      <c r="I412" s="21"/>
      <c r="J412" s="22"/>
      <c r="K412" s="47"/>
      <c r="L412" s="47"/>
      <c r="M412" s="47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4">
      <c r="A413" s="2"/>
      <c r="B413" s="19"/>
      <c r="C413" s="19"/>
      <c r="D413" s="20"/>
      <c r="E413" s="1"/>
      <c r="F413" s="1"/>
      <c r="G413" s="21"/>
      <c r="H413" s="20"/>
      <c r="I413" s="21"/>
      <c r="J413" s="22"/>
      <c r="K413" s="47"/>
      <c r="L413" s="47"/>
      <c r="M413" s="47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4">
      <c r="A414" s="2"/>
      <c r="B414" s="19"/>
      <c r="C414" s="19"/>
      <c r="D414" s="20"/>
      <c r="E414" s="1"/>
      <c r="F414" s="1"/>
      <c r="G414" s="21"/>
      <c r="H414" s="20"/>
      <c r="I414" s="21"/>
      <c r="J414" s="22"/>
      <c r="K414" s="47"/>
      <c r="L414" s="47"/>
      <c r="M414" s="47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4">
      <c r="A415" s="2"/>
      <c r="B415" s="19"/>
      <c r="C415" s="19"/>
      <c r="D415" s="20"/>
      <c r="E415" s="1"/>
      <c r="F415" s="1"/>
      <c r="G415" s="21"/>
      <c r="H415" s="20"/>
      <c r="I415" s="21"/>
      <c r="J415" s="22"/>
      <c r="K415" s="47"/>
      <c r="L415" s="47"/>
      <c r="M415" s="47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4">
      <c r="A416" s="2"/>
      <c r="B416" s="19"/>
      <c r="C416" s="19"/>
      <c r="D416" s="20"/>
      <c r="E416" s="1"/>
      <c r="F416" s="1"/>
      <c r="G416" s="21"/>
      <c r="H416" s="20"/>
      <c r="I416" s="21"/>
      <c r="J416" s="22"/>
      <c r="K416" s="47"/>
      <c r="L416" s="47"/>
      <c r="M416" s="47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4">
      <c r="A417" s="2"/>
      <c r="B417" s="19"/>
      <c r="C417" s="19"/>
      <c r="D417" s="20"/>
      <c r="E417" s="1"/>
      <c r="F417" s="1"/>
      <c r="G417" s="21"/>
      <c r="H417" s="20"/>
      <c r="I417" s="21"/>
      <c r="J417" s="22"/>
      <c r="K417" s="47"/>
      <c r="L417" s="47"/>
      <c r="M417" s="47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4">
      <c r="A418" s="2"/>
      <c r="B418" s="19"/>
      <c r="C418" s="19"/>
      <c r="D418" s="20"/>
      <c r="E418" s="1"/>
      <c r="F418" s="1"/>
      <c r="G418" s="21"/>
      <c r="H418" s="20"/>
      <c r="I418" s="21"/>
      <c r="J418" s="22"/>
      <c r="K418" s="47"/>
      <c r="L418" s="47"/>
      <c r="M418" s="47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4">
      <c r="A419" s="2"/>
      <c r="B419" s="19"/>
      <c r="C419" s="19"/>
      <c r="D419" s="20"/>
      <c r="E419" s="1"/>
      <c r="F419" s="1"/>
      <c r="G419" s="21"/>
      <c r="H419" s="20"/>
      <c r="I419" s="21"/>
      <c r="J419" s="22"/>
      <c r="K419" s="47"/>
      <c r="L419" s="47"/>
      <c r="M419" s="47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4">
      <c r="A420" s="2"/>
      <c r="B420" s="19"/>
      <c r="C420" s="19"/>
      <c r="D420" s="20"/>
      <c r="E420" s="1"/>
      <c r="F420" s="1"/>
      <c r="G420" s="21"/>
      <c r="H420" s="20"/>
      <c r="I420" s="21"/>
      <c r="J420" s="22"/>
      <c r="K420" s="47"/>
      <c r="L420" s="47"/>
      <c r="M420" s="47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4">
      <c r="A421" s="2"/>
      <c r="B421" s="19"/>
      <c r="C421" s="19"/>
      <c r="D421" s="20"/>
      <c r="E421" s="1"/>
      <c r="F421" s="1"/>
      <c r="G421" s="21"/>
      <c r="H421" s="20"/>
      <c r="I421" s="21"/>
      <c r="J421" s="22"/>
      <c r="K421" s="47"/>
      <c r="L421" s="47"/>
      <c r="M421" s="47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4">
      <c r="A422" s="2"/>
      <c r="B422" s="19"/>
      <c r="C422" s="19"/>
      <c r="D422" s="20"/>
      <c r="E422" s="1"/>
      <c r="F422" s="1"/>
      <c r="G422" s="21"/>
      <c r="H422" s="20"/>
      <c r="I422" s="21"/>
      <c r="J422" s="22"/>
      <c r="K422" s="47"/>
      <c r="L422" s="47"/>
      <c r="M422" s="47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4">
      <c r="A423" s="2"/>
      <c r="B423" s="19"/>
      <c r="C423" s="19"/>
      <c r="D423" s="20"/>
      <c r="E423" s="1"/>
      <c r="F423" s="1"/>
      <c r="G423" s="21"/>
      <c r="H423" s="20"/>
      <c r="I423" s="21"/>
      <c r="J423" s="22"/>
      <c r="K423" s="47"/>
      <c r="L423" s="47"/>
      <c r="M423" s="47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4">
      <c r="A424" s="2"/>
      <c r="B424" s="19"/>
      <c r="C424" s="19"/>
      <c r="D424" s="20"/>
      <c r="E424" s="1"/>
      <c r="F424" s="1"/>
      <c r="G424" s="21"/>
      <c r="H424" s="20"/>
      <c r="I424" s="21"/>
      <c r="J424" s="22"/>
      <c r="K424" s="47"/>
      <c r="L424" s="47"/>
      <c r="M424" s="47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4">
      <c r="A425" s="2"/>
      <c r="B425" s="19"/>
      <c r="C425" s="19"/>
      <c r="D425" s="20"/>
      <c r="E425" s="1"/>
      <c r="F425" s="1"/>
      <c r="G425" s="21"/>
      <c r="H425" s="20"/>
      <c r="I425" s="21"/>
      <c r="J425" s="22"/>
      <c r="K425" s="47"/>
      <c r="L425" s="47"/>
      <c r="M425" s="47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4">
      <c r="A426" s="2"/>
      <c r="B426" s="19"/>
      <c r="C426" s="19"/>
      <c r="D426" s="20"/>
      <c r="E426" s="1"/>
      <c r="F426" s="1"/>
      <c r="G426" s="21"/>
      <c r="H426" s="20"/>
      <c r="I426" s="21"/>
      <c r="J426" s="22"/>
      <c r="K426" s="47"/>
      <c r="L426" s="47"/>
      <c r="M426" s="47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4">
      <c r="A427" s="2"/>
      <c r="B427" s="19"/>
      <c r="C427" s="19"/>
      <c r="D427" s="20"/>
      <c r="E427" s="1"/>
      <c r="F427" s="1"/>
      <c r="G427" s="21"/>
      <c r="H427" s="20"/>
      <c r="I427" s="21"/>
      <c r="J427" s="22"/>
      <c r="K427" s="47"/>
      <c r="L427" s="47"/>
      <c r="M427" s="47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4">
      <c r="A428" s="2"/>
      <c r="B428" s="19"/>
      <c r="C428" s="19"/>
      <c r="D428" s="20"/>
      <c r="E428" s="1"/>
      <c r="F428" s="1"/>
      <c r="G428" s="21"/>
      <c r="H428" s="20"/>
      <c r="I428" s="21"/>
      <c r="J428" s="22"/>
      <c r="K428" s="47"/>
      <c r="L428" s="47"/>
      <c r="M428" s="47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4">
      <c r="A429" s="2"/>
      <c r="B429" s="19"/>
      <c r="C429" s="19"/>
      <c r="D429" s="20"/>
      <c r="E429" s="1"/>
      <c r="F429" s="1"/>
      <c r="G429" s="21"/>
      <c r="H429" s="20"/>
      <c r="I429" s="21"/>
      <c r="J429" s="22"/>
      <c r="K429" s="47"/>
      <c r="L429" s="47"/>
      <c r="M429" s="47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4">
      <c r="A430" s="2"/>
      <c r="B430" s="19"/>
      <c r="C430" s="19"/>
      <c r="D430" s="20"/>
      <c r="E430" s="1"/>
      <c r="F430" s="1"/>
      <c r="G430" s="21"/>
      <c r="H430" s="20"/>
      <c r="I430" s="21"/>
      <c r="J430" s="22"/>
      <c r="K430" s="47"/>
      <c r="L430" s="47"/>
      <c r="M430" s="47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4">
      <c r="A431" s="2"/>
      <c r="B431" s="19"/>
      <c r="C431" s="19"/>
      <c r="D431" s="20"/>
      <c r="E431" s="1"/>
      <c r="F431" s="1"/>
      <c r="G431" s="21"/>
      <c r="H431" s="20"/>
      <c r="I431" s="21"/>
      <c r="J431" s="22"/>
      <c r="K431" s="47"/>
      <c r="L431" s="47"/>
      <c r="M431" s="47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4">
      <c r="A432" s="2"/>
      <c r="B432" s="19"/>
      <c r="C432" s="19"/>
      <c r="D432" s="20"/>
      <c r="E432" s="1"/>
      <c r="F432" s="1"/>
      <c r="G432" s="21"/>
      <c r="H432" s="20"/>
      <c r="I432" s="21"/>
      <c r="J432" s="22"/>
      <c r="K432" s="47"/>
      <c r="L432" s="47"/>
      <c r="M432" s="47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4">
      <c r="A433" s="2"/>
      <c r="B433" s="19"/>
      <c r="C433" s="19"/>
      <c r="D433" s="20"/>
      <c r="E433" s="1"/>
      <c r="F433" s="1"/>
      <c r="G433" s="21"/>
      <c r="H433" s="20"/>
      <c r="I433" s="21"/>
      <c r="J433" s="22"/>
      <c r="K433" s="47"/>
      <c r="L433" s="47"/>
      <c r="M433" s="47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4">
      <c r="A434" s="2"/>
      <c r="B434" s="19"/>
      <c r="C434" s="19"/>
      <c r="D434" s="20"/>
      <c r="E434" s="1"/>
      <c r="F434" s="1"/>
      <c r="G434" s="21"/>
      <c r="H434" s="20"/>
      <c r="I434" s="21"/>
      <c r="J434" s="22"/>
      <c r="K434" s="47"/>
      <c r="L434" s="47"/>
      <c r="M434" s="47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4">
      <c r="A435" s="2"/>
      <c r="B435" s="19"/>
      <c r="C435" s="19"/>
      <c r="D435" s="20"/>
      <c r="E435" s="1"/>
      <c r="F435" s="1"/>
      <c r="G435" s="21"/>
      <c r="H435" s="20"/>
      <c r="I435" s="21"/>
      <c r="J435" s="22"/>
      <c r="K435" s="47"/>
      <c r="L435" s="47"/>
      <c r="M435" s="47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4">
      <c r="A436" s="2"/>
      <c r="B436" s="19"/>
      <c r="C436" s="19"/>
      <c r="D436" s="20"/>
      <c r="E436" s="1"/>
      <c r="F436" s="1"/>
      <c r="G436" s="21"/>
      <c r="H436" s="20"/>
      <c r="I436" s="21"/>
      <c r="J436" s="22"/>
      <c r="K436" s="47"/>
      <c r="L436" s="47"/>
      <c r="M436" s="47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4">
      <c r="A437" s="2"/>
      <c r="B437" s="19"/>
      <c r="C437" s="19"/>
      <c r="D437" s="20"/>
      <c r="E437" s="1"/>
      <c r="F437" s="1"/>
      <c r="G437" s="21"/>
      <c r="H437" s="20"/>
      <c r="I437" s="21"/>
      <c r="J437" s="22"/>
      <c r="K437" s="47"/>
      <c r="L437" s="47"/>
      <c r="M437" s="47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4">
      <c r="A438" s="2"/>
      <c r="B438" s="19"/>
      <c r="C438" s="19"/>
      <c r="D438" s="20"/>
      <c r="E438" s="1"/>
      <c r="F438" s="1"/>
      <c r="G438" s="21"/>
      <c r="H438" s="20"/>
      <c r="I438" s="21"/>
      <c r="J438" s="22"/>
      <c r="K438" s="47"/>
      <c r="L438" s="47"/>
      <c r="M438" s="47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4">
      <c r="A439" s="2"/>
      <c r="B439" s="19"/>
      <c r="C439" s="19"/>
      <c r="D439" s="20"/>
      <c r="E439" s="1"/>
      <c r="F439" s="1"/>
      <c r="G439" s="21"/>
      <c r="H439" s="20"/>
      <c r="I439" s="21"/>
      <c r="J439" s="22"/>
      <c r="K439" s="47"/>
      <c r="L439" s="47"/>
      <c r="M439" s="47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4">
      <c r="A440" s="2"/>
      <c r="B440" s="19"/>
      <c r="C440" s="19"/>
      <c r="D440" s="20"/>
      <c r="E440" s="1"/>
      <c r="F440" s="1"/>
      <c r="G440" s="21"/>
      <c r="H440" s="20"/>
      <c r="I440" s="21"/>
      <c r="J440" s="22"/>
      <c r="K440" s="47"/>
      <c r="L440" s="47"/>
      <c r="M440" s="47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4">
      <c r="A441" s="2"/>
      <c r="B441" s="19"/>
      <c r="C441" s="19"/>
      <c r="D441" s="20"/>
      <c r="E441" s="1"/>
      <c r="F441" s="1"/>
      <c r="G441" s="21"/>
      <c r="H441" s="20"/>
      <c r="I441" s="21"/>
      <c r="J441" s="22"/>
      <c r="K441" s="47"/>
      <c r="L441" s="47"/>
      <c r="M441" s="47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4">
      <c r="A442" s="2"/>
      <c r="B442" s="19"/>
      <c r="C442" s="19"/>
      <c r="D442" s="20"/>
      <c r="E442" s="1"/>
      <c r="F442" s="1"/>
      <c r="G442" s="21"/>
      <c r="H442" s="20"/>
      <c r="I442" s="21"/>
      <c r="J442" s="22"/>
      <c r="K442" s="47"/>
      <c r="L442" s="47"/>
      <c r="M442" s="47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4">
      <c r="A443" s="2"/>
      <c r="B443" s="19"/>
      <c r="C443" s="19"/>
      <c r="D443" s="20"/>
      <c r="E443" s="1"/>
      <c r="F443" s="1"/>
      <c r="G443" s="21"/>
      <c r="H443" s="20"/>
      <c r="I443" s="21"/>
      <c r="J443" s="22"/>
      <c r="K443" s="47"/>
      <c r="L443" s="47"/>
      <c r="M443" s="47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4">
      <c r="A444" s="2"/>
      <c r="B444" s="19"/>
      <c r="C444" s="19"/>
      <c r="D444" s="20"/>
      <c r="E444" s="1"/>
      <c r="F444" s="1"/>
      <c r="G444" s="21"/>
      <c r="H444" s="20"/>
      <c r="I444" s="21"/>
      <c r="J444" s="22"/>
      <c r="K444" s="47"/>
      <c r="L444" s="47"/>
      <c r="M444" s="47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4">
      <c r="A445" s="2"/>
      <c r="B445" s="19"/>
      <c r="C445" s="19"/>
      <c r="D445" s="20"/>
      <c r="E445" s="1"/>
      <c r="F445" s="1"/>
      <c r="G445" s="21"/>
      <c r="H445" s="20"/>
      <c r="I445" s="21"/>
      <c r="J445" s="22"/>
      <c r="K445" s="47"/>
      <c r="L445" s="47"/>
      <c r="M445" s="47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4">
      <c r="A446" s="2"/>
      <c r="B446" s="19"/>
      <c r="C446" s="19"/>
      <c r="D446" s="20"/>
      <c r="E446" s="1"/>
      <c r="F446" s="1"/>
      <c r="G446" s="21"/>
      <c r="H446" s="20"/>
      <c r="I446" s="21"/>
      <c r="J446" s="22"/>
      <c r="K446" s="47"/>
      <c r="L446" s="47"/>
      <c r="M446" s="47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4">
      <c r="A447" s="2"/>
      <c r="B447" s="19"/>
      <c r="C447" s="19"/>
      <c r="D447" s="20"/>
      <c r="E447" s="1"/>
      <c r="F447" s="1"/>
      <c r="G447" s="21"/>
      <c r="H447" s="20"/>
      <c r="I447" s="21"/>
      <c r="J447" s="22"/>
      <c r="K447" s="47"/>
      <c r="L447" s="47"/>
      <c r="M447" s="47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4">
      <c r="A448" s="2"/>
      <c r="B448" s="19"/>
      <c r="C448" s="19"/>
      <c r="D448" s="20"/>
      <c r="E448" s="1"/>
      <c r="F448" s="1"/>
      <c r="G448" s="21"/>
      <c r="H448" s="20"/>
      <c r="I448" s="21"/>
      <c r="J448" s="22"/>
      <c r="K448" s="47"/>
      <c r="L448" s="47"/>
      <c r="M448" s="47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4">
      <c r="A449" s="2"/>
      <c r="B449" s="19"/>
      <c r="C449" s="19"/>
      <c r="D449" s="20"/>
      <c r="E449" s="1"/>
      <c r="F449" s="1"/>
      <c r="G449" s="21"/>
      <c r="H449" s="20"/>
      <c r="I449" s="21"/>
      <c r="J449" s="22"/>
      <c r="K449" s="47"/>
      <c r="L449" s="47"/>
      <c r="M449" s="47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4">
      <c r="A450" s="2"/>
      <c r="B450" s="19"/>
      <c r="C450" s="19"/>
      <c r="D450" s="20"/>
      <c r="E450" s="1"/>
      <c r="F450" s="1"/>
      <c r="G450" s="21"/>
      <c r="H450" s="20"/>
      <c r="I450" s="21"/>
      <c r="J450" s="22"/>
      <c r="K450" s="47"/>
      <c r="L450" s="47"/>
      <c r="M450" s="47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4">
      <c r="A451" s="2"/>
      <c r="B451" s="19"/>
      <c r="C451" s="19"/>
      <c r="D451" s="20"/>
      <c r="E451" s="1"/>
      <c r="F451" s="1"/>
      <c r="G451" s="21"/>
      <c r="H451" s="20"/>
      <c r="I451" s="21"/>
      <c r="J451" s="22"/>
      <c r="K451" s="47"/>
      <c r="L451" s="47"/>
      <c r="M451" s="47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4">
      <c r="A452" s="2"/>
      <c r="B452" s="19"/>
      <c r="C452" s="19"/>
      <c r="D452" s="20"/>
      <c r="E452" s="1"/>
      <c r="F452" s="1"/>
      <c r="G452" s="21"/>
      <c r="H452" s="20"/>
      <c r="I452" s="21"/>
      <c r="J452" s="22"/>
      <c r="K452" s="47"/>
      <c r="L452" s="47"/>
      <c r="M452" s="47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4">
      <c r="A453" s="2"/>
      <c r="B453" s="19"/>
      <c r="C453" s="19"/>
      <c r="D453" s="20"/>
      <c r="E453" s="1"/>
      <c r="F453" s="1"/>
      <c r="G453" s="21"/>
      <c r="H453" s="20"/>
      <c r="I453" s="21"/>
      <c r="J453" s="22"/>
      <c r="K453" s="47"/>
      <c r="L453" s="47"/>
      <c r="M453" s="47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4">
      <c r="A454" s="2"/>
      <c r="B454" s="19"/>
      <c r="C454" s="19"/>
      <c r="D454" s="20"/>
      <c r="E454" s="1"/>
      <c r="F454" s="1"/>
      <c r="G454" s="21"/>
      <c r="H454" s="20"/>
      <c r="I454" s="21"/>
      <c r="J454" s="22"/>
      <c r="K454" s="47"/>
      <c r="L454" s="47"/>
      <c r="M454" s="47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4">
      <c r="A455" s="2"/>
      <c r="B455" s="19"/>
      <c r="C455" s="19"/>
      <c r="D455" s="20"/>
      <c r="E455" s="1"/>
      <c r="F455" s="1"/>
      <c r="G455" s="21"/>
      <c r="H455" s="20"/>
      <c r="I455" s="21"/>
      <c r="J455" s="22"/>
      <c r="K455" s="47"/>
      <c r="L455" s="47"/>
      <c r="M455" s="47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4">
      <c r="A456" s="2"/>
      <c r="B456" s="19"/>
      <c r="C456" s="19"/>
      <c r="D456" s="20"/>
      <c r="E456" s="1"/>
      <c r="F456" s="1"/>
      <c r="G456" s="21"/>
      <c r="H456" s="20"/>
      <c r="I456" s="21"/>
      <c r="J456" s="22"/>
      <c r="K456" s="47"/>
      <c r="L456" s="47"/>
      <c r="M456" s="47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4">
      <c r="A457" s="2"/>
      <c r="B457" s="19"/>
      <c r="C457" s="19"/>
      <c r="D457" s="20"/>
      <c r="E457" s="1"/>
      <c r="F457" s="1"/>
      <c r="G457" s="21"/>
      <c r="H457" s="20"/>
      <c r="I457" s="21"/>
      <c r="J457" s="22"/>
      <c r="K457" s="47"/>
      <c r="L457" s="47"/>
      <c r="M457" s="47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4">
      <c r="A458" s="2"/>
      <c r="B458" s="19"/>
      <c r="C458" s="19"/>
      <c r="D458" s="20"/>
      <c r="E458" s="1"/>
      <c r="F458" s="1"/>
      <c r="G458" s="21"/>
      <c r="H458" s="20"/>
      <c r="I458" s="21"/>
      <c r="J458" s="22"/>
      <c r="K458" s="47"/>
      <c r="L458" s="47"/>
      <c r="M458" s="47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4">
      <c r="A459" s="2"/>
      <c r="B459" s="19"/>
      <c r="C459" s="19"/>
      <c r="D459" s="20"/>
      <c r="E459" s="1"/>
      <c r="F459" s="1"/>
      <c r="G459" s="21"/>
      <c r="H459" s="20"/>
      <c r="I459" s="21"/>
      <c r="J459" s="22"/>
      <c r="K459" s="47"/>
      <c r="L459" s="47"/>
      <c r="M459" s="47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4">
      <c r="A460" s="2"/>
      <c r="B460" s="19"/>
      <c r="C460" s="19"/>
      <c r="D460" s="20"/>
      <c r="E460" s="1"/>
      <c r="F460" s="1"/>
      <c r="G460" s="21"/>
      <c r="H460" s="20"/>
      <c r="I460" s="21"/>
      <c r="J460" s="22"/>
      <c r="K460" s="47"/>
      <c r="L460" s="47"/>
      <c r="M460" s="47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4">
      <c r="A461" s="2"/>
      <c r="B461" s="19"/>
      <c r="C461" s="19"/>
      <c r="D461" s="20"/>
      <c r="E461" s="1"/>
      <c r="F461" s="1"/>
      <c r="G461" s="21"/>
      <c r="H461" s="20"/>
      <c r="I461" s="21"/>
      <c r="J461" s="22"/>
      <c r="K461" s="47"/>
      <c r="L461" s="47"/>
      <c r="M461" s="47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4">
      <c r="A462" s="2"/>
      <c r="B462" s="19"/>
      <c r="C462" s="19"/>
      <c r="D462" s="20"/>
      <c r="E462" s="1"/>
      <c r="F462" s="1"/>
      <c r="G462" s="21"/>
      <c r="H462" s="20"/>
      <c r="I462" s="21"/>
      <c r="J462" s="22"/>
      <c r="K462" s="47"/>
      <c r="L462" s="47"/>
      <c r="M462" s="47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4">
      <c r="A463" s="2"/>
      <c r="B463" s="19"/>
      <c r="C463" s="19"/>
      <c r="D463" s="20"/>
      <c r="E463" s="1"/>
      <c r="F463" s="1"/>
      <c r="G463" s="21"/>
      <c r="H463" s="20"/>
      <c r="I463" s="21"/>
      <c r="J463" s="22"/>
      <c r="K463" s="47"/>
      <c r="L463" s="47"/>
      <c r="M463" s="47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4">
      <c r="A464" s="2"/>
      <c r="B464" s="19"/>
      <c r="C464" s="19"/>
      <c r="D464" s="20"/>
      <c r="E464" s="1"/>
      <c r="F464" s="1"/>
      <c r="G464" s="21"/>
      <c r="H464" s="20"/>
      <c r="I464" s="21"/>
      <c r="J464" s="22"/>
      <c r="K464" s="47"/>
      <c r="L464" s="47"/>
      <c r="M464" s="47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4">
      <c r="A465" s="2"/>
      <c r="B465" s="19"/>
      <c r="C465" s="19"/>
      <c r="D465" s="20"/>
      <c r="E465" s="1"/>
      <c r="F465" s="1"/>
      <c r="G465" s="21"/>
      <c r="H465" s="20"/>
      <c r="I465" s="21"/>
      <c r="J465" s="22"/>
      <c r="K465" s="47"/>
      <c r="L465" s="47"/>
      <c r="M465" s="47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4">
      <c r="A466" s="2"/>
      <c r="B466" s="19"/>
      <c r="C466" s="19"/>
      <c r="D466" s="20"/>
      <c r="E466" s="1"/>
      <c r="F466" s="1"/>
      <c r="G466" s="21"/>
      <c r="H466" s="20"/>
      <c r="I466" s="21"/>
      <c r="J466" s="22"/>
      <c r="K466" s="47"/>
      <c r="L466" s="47"/>
      <c r="M466" s="47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4">
      <c r="A467" s="2"/>
      <c r="B467" s="19"/>
      <c r="C467" s="19"/>
      <c r="D467" s="20"/>
      <c r="E467" s="1"/>
      <c r="F467" s="1"/>
      <c r="G467" s="21"/>
      <c r="H467" s="20"/>
      <c r="I467" s="21"/>
      <c r="J467" s="22"/>
      <c r="K467" s="47"/>
      <c r="L467" s="47"/>
      <c r="M467" s="47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4">
      <c r="A468" s="2"/>
      <c r="B468" s="19"/>
      <c r="C468" s="19"/>
      <c r="D468" s="20"/>
      <c r="E468" s="1"/>
      <c r="F468" s="1"/>
      <c r="G468" s="21"/>
      <c r="H468" s="20"/>
      <c r="I468" s="21"/>
      <c r="J468" s="22"/>
      <c r="K468" s="47"/>
      <c r="L468" s="47"/>
      <c r="M468" s="47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4">
      <c r="A469" s="2"/>
      <c r="B469" s="19"/>
      <c r="C469" s="19"/>
      <c r="D469" s="20"/>
      <c r="E469" s="1"/>
      <c r="F469" s="1"/>
      <c r="G469" s="21"/>
      <c r="H469" s="20"/>
      <c r="I469" s="21"/>
      <c r="J469" s="22"/>
      <c r="K469" s="47"/>
      <c r="L469" s="47"/>
      <c r="M469" s="47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4">
      <c r="A470" s="2"/>
      <c r="B470" s="19"/>
      <c r="C470" s="19"/>
      <c r="D470" s="20"/>
      <c r="E470" s="1"/>
      <c r="F470" s="1"/>
      <c r="G470" s="21"/>
      <c r="H470" s="20"/>
      <c r="I470" s="21"/>
      <c r="J470" s="22"/>
      <c r="K470" s="47"/>
      <c r="L470" s="47"/>
      <c r="M470" s="47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4">
      <c r="A471" s="2"/>
      <c r="B471" s="19"/>
      <c r="C471" s="19"/>
      <c r="D471" s="20"/>
      <c r="E471" s="1"/>
      <c r="F471" s="1"/>
      <c r="G471" s="21"/>
      <c r="H471" s="20"/>
      <c r="I471" s="21"/>
      <c r="J471" s="22"/>
      <c r="K471" s="47"/>
      <c r="L471" s="47"/>
      <c r="M471" s="47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4">
      <c r="A472" s="2"/>
      <c r="B472" s="19"/>
      <c r="C472" s="19"/>
      <c r="D472" s="20"/>
      <c r="E472" s="1"/>
      <c r="F472" s="1"/>
      <c r="G472" s="21"/>
      <c r="H472" s="20"/>
      <c r="I472" s="21"/>
      <c r="J472" s="22"/>
      <c r="K472" s="47"/>
      <c r="L472" s="47"/>
      <c r="M472" s="47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4">
      <c r="A473" s="2"/>
      <c r="B473" s="19"/>
      <c r="C473" s="19"/>
      <c r="D473" s="20"/>
      <c r="E473" s="1"/>
      <c r="F473" s="1"/>
      <c r="G473" s="21"/>
      <c r="H473" s="20"/>
      <c r="I473" s="21"/>
      <c r="J473" s="22"/>
      <c r="K473" s="47"/>
      <c r="L473" s="47"/>
      <c r="M473" s="47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4">
      <c r="A474" s="2"/>
      <c r="B474" s="19"/>
      <c r="C474" s="19"/>
      <c r="D474" s="20"/>
      <c r="E474" s="1"/>
      <c r="F474" s="1"/>
      <c r="G474" s="21"/>
      <c r="H474" s="20"/>
      <c r="I474" s="21"/>
      <c r="J474" s="22"/>
      <c r="K474" s="47"/>
      <c r="L474" s="47"/>
      <c r="M474" s="47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4">
      <c r="A475" s="2"/>
      <c r="B475" s="19"/>
      <c r="C475" s="19"/>
      <c r="D475" s="20"/>
      <c r="E475" s="1"/>
      <c r="F475" s="1"/>
      <c r="G475" s="21"/>
      <c r="H475" s="20"/>
      <c r="I475" s="21"/>
      <c r="J475" s="22"/>
      <c r="K475" s="47"/>
      <c r="L475" s="47"/>
      <c r="M475" s="47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4">
      <c r="A476" s="2"/>
      <c r="B476" s="19"/>
      <c r="C476" s="19"/>
      <c r="D476" s="20"/>
      <c r="E476" s="1"/>
      <c r="F476" s="1"/>
      <c r="G476" s="21"/>
      <c r="H476" s="20"/>
      <c r="I476" s="21"/>
      <c r="J476" s="22"/>
      <c r="K476" s="47"/>
      <c r="L476" s="47"/>
      <c r="M476" s="47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4">
      <c r="A477" s="2"/>
      <c r="B477" s="19"/>
      <c r="C477" s="19"/>
      <c r="D477" s="20"/>
      <c r="E477" s="1"/>
      <c r="F477" s="1"/>
      <c r="G477" s="21"/>
      <c r="H477" s="20"/>
      <c r="I477" s="21"/>
      <c r="J477" s="22"/>
      <c r="K477" s="47"/>
      <c r="L477" s="47"/>
      <c r="M477" s="47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4">
      <c r="A478" s="2"/>
      <c r="B478" s="19"/>
      <c r="C478" s="19"/>
      <c r="D478" s="20"/>
      <c r="E478" s="1"/>
      <c r="F478" s="1"/>
      <c r="G478" s="21"/>
      <c r="H478" s="20"/>
      <c r="I478" s="21"/>
      <c r="J478" s="22"/>
      <c r="K478" s="47"/>
      <c r="L478" s="47"/>
      <c r="M478" s="47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4">
      <c r="A479" s="2"/>
      <c r="B479" s="19"/>
      <c r="C479" s="19"/>
      <c r="D479" s="20"/>
      <c r="E479" s="1"/>
      <c r="F479" s="1"/>
      <c r="G479" s="21"/>
      <c r="H479" s="20"/>
      <c r="I479" s="21"/>
      <c r="J479" s="22"/>
      <c r="K479" s="47"/>
      <c r="L479" s="47"/>
      <c r="M479" s="47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4">
      <c r="A480" s="2"/>
      <c r="B480" s="19"/>
      <c r="C480" s="19"/>
      <c r="D480" s="20"/>
      <c r="E480" s="1"/>
      <c r="F480" s="1"/>
      <c r="G480" s="21"/>
      <c r="H480" s="20"/>
      <c r="I480" s="21"/>
      <c r="J480" s="22"/>
      <c r="K480" s="47"/>
      <c r="L480" s="47"/>
      <c r="M480" s="47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4">
      <c r="A481" s="2"/>
      <c r="B481" s="19"/>
      <c r="C481" s="19"/>
      <c r="D481" s="20"/>
      <c r="E481" s="1"/>
      <c r="F481" s="1"/>
      <c r="G481" s="21"/>
      <c r="H481" s="20"/>
      <c r="I481" s="21"/>
      <c r="J481" s="22"/>
      <c r="K481" s="47"/>
      <c r="L481" s="47"/>
      <c r="M481" s="47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4">
      <c r="A482" s="2"/>
      <c r="B482" s="19"/>
      <c r="C482" s="19"/>
      <c r="D482" s="20"/>
      <c r="E482" s="1"/>
      <c r="F482" s="1"/>
      <c r="G482" s="21"/>
      <c r="H482" s="20"/>
      <c r="I482" s="21"/>
      <c r="J482" s="22"/>
      <c r="K482" s="47"/>
      <c r="L482" s="47"/>
      <c r="M482" s="47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4">
      <c r="A483" s="2"/>
      <c r="B483" s="19"/>
      <c r="C483" s="19"/>
      <c r="D483" s="20"/>
      <c r="E483" s="1"/>
      <c r="F483" s="1"/>
      <c r="G483" s="21"/>
      <c r="H483" s="20"/>
      <c r="I483" s="21"/>
      <c r="J483" s="22"/>
      <c r="K483" s="47"/>
      <c r="L483" s="47"/>
      <c r="M483" s="47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4">
      <c r="A484" s="2"/>
      <c r="B484" s="19"/>
      <c r="C484" s="19"/>
      <c r="D484" s="20"/>
      <c r="E484" s="1"/>
      <c r="F484" s="1"/>
      <c r="G484" s="21"/>
      <c r="H484" s="20"/>
      <c r="I484" s="21"/>
      <c r="J484" s="22"/>
      <c r="K484" s="47"/>
      <c r="L484" s="47"/>
      <c r="M484" s="47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4">
      <c r="A485" s="2"/>
      <c r="B485" s="19"/>
      <c r="C485" s="19"/>
      <c r="D485" s="20"/>
      <c r="E485" s="1"/>
      <c r="F485" s="1"/>
      <c r="G485" s="21"/>
      <c r="H485" s="20"/>
      <c r="I485" s="21"/>
      <c r="J485" s="22"/>
      <c r="K485" s="47"/>
      <c r="L485" s="47"/>
      <c r="M485" s="47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4">
      <c r="A486" s="2"/>
      <c r="B486" s="19"/>
      <c r="C486" s="19"/>
      <c r="D486" s="20"/>
      <c r="E486" s="1"/>
      <c r="F486" s="1"/>
      <c r="G486" s="21"/>
      <c r="H486" s="20"/>
      <c r="I486" s="21"/>
      <c r="J486" s="22"/>
      <c r="K486" s="47"/>
      <c r="L486" s="47"/>
      <c r="M486" s="47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4">
      <c r="A487" s="2"/>
      <c r="B487" s="19"/>
      <c r="C487" s="19"/>
      <c r="D487" s="20"/>
      <c r="E487" s="1"/>
      <c r="F487" s="1"/>
      <c r="G487" s="21"/>
      <c r="H487" s="20"/>
      <c r="I487" s="21"/>
      <c r="J487" s="22"/>
      <c r="K487" s="47"/>
      <c r="L487" s="47"/>
      <c r="M487" s="47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4">
      <c r="A488" s="2"/>
      <c r="B488" s="19"/>
      <c r="C488" s="19"/>
      <c r="D488" s="20"/>
      <c r="E488" s="1"/>
      <c r="F488" s="1"/>
      <c r="G488" s="21"/>
      <c r="H488" s="20"/>
      <c r="I488" s="21"/>
      <c r="J488" s="22"/>
      <c r="K488" s="47"/>
      <c r="L488" s="47"/>
      <c r="M488" s="47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4">
      <c r="A489" s="2"/>
      <c r="B489" s="19"/>
      <c r="C489" s="19"/>
      <c r="D489" s="20"/>
      <c r="E489" s="1"/>
      <c r="F489" s="1"/>
      <c r="G489" s="21"/>
      <c r="H489" s="20"/>
      <c r="I489" s="21"/>
      <c r="J489" s="22"/>
      <c r="K489" s="47"/>
      <c r="L489" s="47"/>
      <c r="M489" s="47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4">
      <c r="A490" s="2"/>
      <c r="B490" s="19"/>
      <c r="C490" s="19"/>
      <c r="D490" s="20"/>
      <c r="E490" s="1"/>
      <c r="F490" s="1"/>
      <c r="G490" s="21"/>
      <c r="H490" s="20"/>
      <c r="I490" s="21"/>
      <c r="J490" s="22"/>
      <c r="K490" s="47"/>
      <c r="L490" s="47"/>
      <c r="M490" s="47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4">
      <c r="A491" s="2"/>
      <c r="B491" s="19"/>
      <c r="C491" s="19"/>
      <c r="D491" s="20"/>
      <c r="E491" s="1"/>
      <c r="F491" s="1"/>
      <c r="G491" s="21"/>
      <c r="H491" s="20"/>
      <c r="I491" s="21"/>
      <c r="J491" s="22"/>
      <c r="K491" s="47"/>
      <c r="L491" s="47"/>
      <c r="M491" s="47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4">
      <c r="A492" s="2"/>
      <c r="B492" s="19"/>
      <c r="C492" s="19"/>
      <c r="D492" s="20"/>
      <c r="E492" s="1"/>
      <c r="F492" s="1"/>
      <c r="G492" s="21"/>
      <c r="H492" s="20"/>
      <c r="I492" s="21"/>
      <c r="J492" s="22"/>
      <c r="K492" s="47"/>
      <c r="L492" s="47"/>
      <c r="M492" s="47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4">
      <c r="A493" s="2"/>
      <c r="B493" s="19"/>
      <c r="C493" s="19"/>
      <c r="D493" s="20"/>
      <c r="E493" s="1"/>
      <c r="F493" s="1"/>
      <c r="G493" s="21"/>
      <c r="H493" s="20"/>
      <c r="I493" s="21"/>
      <c r="J493" s="22"/>
      <c r="K493" s="47"/>
      <c r="L493" s="47"/>
      <c r="M493" s="47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4">
      <c r="A494" s="2"/>
      <c r="B494" s="19"/>
      <c r="C494" s="19"/>
      <c r="D494" s="20"/>
      <c r="E494" s="1"/>
      <c r="F494" s="1"/>
      <c r="G494" s="21"/>
      <c r="H494" s="20"/>
      <c r="I494" s="21"/>
      <c r="J494" s="22"/>
      <c r="K494" s="47"/>
      <c r="L494" s="47"/>
      <c r="M494" s="47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4">
      <c r="A495" s="2"/>
      <c r="B495" s="19"/>
      <c r="C495" s="19"/>
      <c r="D495" s="20"/>
      <c r="E495" s="1"/>
      <c r="F495" s="1"/>
      <c r="G495" s="21"/>
      <c r="H495" s="20"/>
      <c r="I495" s="21"/>
      <c r="J495" s="22"/>
      <c r="K495" s="47"/>
      <c r="L495" s="47"/>
      <c r="M495" s="47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4">
      <c r="A496" s="2"/>
      <c r="B496" s="19"/>
      <c r="C496" s="19"/>
      <c r="D496" s="20"/>
      <c r="E496" s="1"/>
      <c r="F496" s="1"/>
      <c r="G496" s="21"/>
      <c r="H496" s="20"/>
      <c r="I496" s="21"/>
      <c r="J496" s="22"/>
      <c r="K496" s="47"/>
      <c r="L496" s="47"/>
      <c r="M496" s="47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4">
      <c r="A497" s="2"/>
      <c r="B497" s="19"/>
      <c r="C497" s="19"/>
      <c r="D497" s="20"/>
      <c r="E497" s="1"/>
      <c r="F497" s="1"/>
      <c r="G497" s="21"/>
      <c r="H497" s="20"/>
      <c r="I497" s="21"/>
      <c r="J497" s="22"/>
      <c r="K497" s="47"/>
      <c r="L497" s="47"/>
      <c r="M497" s="47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4">
      <c r="A498" s="2"/>
      <c r="B498" s="19"/>
      <c r="C498" s="19"/>
      <c r="D498" s="20"/>
      <c r="E498" s="1"/>
      <c r="F498" s="1"/>
      <c r="G498" s="21"/>
      <c r="H498" s="20"/>
      <c r="I498" s="21"/>
      <c r="J498" s="22"/>
      <c r="K498" s="47"/>
      <c r="L498" s="47"/>
      <c r="M498" s="47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4">
      <c r="A499" s="2"/>
      <c r="B499" s="19"/>
      <c r="C499" s="19"/>
      <c r="D499" s="20"/>
      <c r="E499" s="1"/>
      <c r="F499" s="1"/>
      <c r="G499" s="21"/>
      <c r="H499" s="20"/>
      <c r="I499" s="21"/>
      <c r="J499" s="22"/>
      <c r="K499" s="47"/>
      <c r="L499" s="47"/>
      <c r="M499" s="47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4">
      <c r="A500" s="2"/>
      <c r="B500" s="19"/>
      <c r="C500" s="19"/>
      <c r="D500" s="20"/>
      <c r="E500" s="1"/>
      <c r="F500" s="1"/>
      <c r="G500" s="21"/>
      <c r="H500" s="20"/>
      <c r="I500" s="21"/>
      <c r="J500" s="22"/>
      <c r="K500" s="47"/>
      <c r="L500" s="47"/>
      <c r="M500" s="47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4">
      <c r="A501" s="2"/>
      <c r="B501" s="19"/>
      <c r="C501" s="19"/>
      <c r="D501" s="20"/>
      <c r="E501" s="1"/>
      <c r="F501" s="1"/>
      <c r="G501" s="21"/>
      <c r="H501" s="20"/>
      <c r="I501" s="21"/>
      <c r="J501" s="22"/>
      <c r="K501" s="47"/>
      <c r="L501" s="47"/>
      <c r="M501" s="47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4">
      <c r="A502" s="2"/>
      <c r="B502" s="19"/>
      <c r="C502" s="19"/>
      <c r="D502" s="20"/>
      <c r="E502" s="1"/>
      <c r="F502" s="1"/>
      <c r="G502" s="21"/>
      <c r="H502" s="20"/>
      <c r="I502" s="21"/>
      <c r="J502" s="22"/>
      <c r="K502" s="47"/>
      <c r="L502" s="47"/>
      <c r="M502" s="47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4">
      <c r="A503" s="2"/>
      <c r="B503" s="19"/>
      <c r="C503" s="19"/>
      <c r="D503" s="20"/>
      <c r="E503" s="1"/>
      <c r="F503" s="1"/>
      <c r="G503" s="21"/>
      <c r="H503" s="20"/>
      <c r="I503" s="21"/>
      <c r="J503" s="22"/>
      <c r="K503" s="47"/>
      <c r="L503" s="47"/>
      <c r="M503" s="47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4">
      <c r="A504" s="2"/>
      <c r="B504" s="19"/>
      <c r="C504" s="19"/>
      <c r="D504" s="20"/>
      <c r="E504" s="1"/>
      <c r="F504" s="1"/>
      <c r="G504" s="21"/>
      <c r="H504" s="20"/>
      <c r="I504" s="21"/>
      <c r="J504" s="22"/>
      <c r="K504" s="47"/>
      <c r="L504" s="47"/>
      <c r="M504" s="47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4">
      <c r="A505" s="2"/>
      <c r="B505" s="19"/>
      <c r="C505" s="19"/>
      <c r="D505" s="20"/>
      <c r="E505" s="1"/>
      <c r="F505" s="1"/>
      <c r="G505" s="21"/>
      <c r="H505" s="20"/>
      <c r="I505" s="21"/>
      <c r="J505" s="22"/>
      <c r="K505" s="47"/>
      <c r="L505" s="47"/>
      <c r="M505" s="47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4">
      <c r="A506" s="2"/>
      <c r="B506" s="19"/>
      <c r="C506" s="19"/>
      <c r="D506" s="20"/>
      <c r="E506" s="1"/>
      <c r="F506" s="1"/>
      <c r="G506" s="21"/>
      <c r="H506" s="20"/>
      <c r="I506" s="21"/>
      <c r="J506" s="22"/>
      <c r="K506" s="47"/>
      <c r="L506" s="47"/>
      <c r="M506" s="47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4">
      <c r="A507" s="2"/>
      <c r="B507" s="19"/>
      <c r="C507" s="19"/>
      <c r="D507" s="20"/>
      <c r="E507" s="1"/>
      <c r="F507" s="1"/>
      <c r="G507" s="21"/>
      <c r="H507" s="20"/>
      <c r="I507" s="21"/>
      <c r="J507" s="22"/>
      <c r="K507" s="47"/>
      <c r="L507" s="47"/>
      <c r="M507" s="47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4">
      <c r="A508" s="2"/>
      <c r="B508" s="19"/>
      <c r="C508" s="19"/>
      <c r="D508" s="20"/>
      <c r="E508" s="1"/>
      <c r="F508" s="1"/>
      <c r="G508" s="21"/>
      <c r="H508" s="20"/>
      <c r="I508" s="21"/>
      <c r="J508" s="22"/>
      <c r="K508" s="47"/>
      <c r="L508" s="47"/>
      <c r="M508" s="47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4">
      <c r="A509" s="2"/>
      <c r="B509" s="19"/>
      <c r="C509" s="19"/>
      <c r="D509" s="20"/>
      <c r="E509" s="1"/>
      <c r="F509" s="1"/>
      <c r="G509" s="21"/>
      <c r="H509" s="20"/>
      <c r="I509" s="21"/>
      <c r="J509" s="22"/>
      <c r="K509" s="47"/>
      <c r="L509" s="47"/>
      <c r="M509" s="47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4">
      <c r="A510" s="2"/>
      <c r="B510" s="19"/>
      <c r="C510" s="19"/>
      <c r="D510" s="20"/>
      <c r="E510" s="1"/>
      <c r="F510" s="1"/>
      <c r="G510" s="21"/>
      <c r="H510" s="20"/>
      <c r="I510" s="21"/>
      <c r="J510" s="22"/>
      <c r="K510" s="47"/>
      <c r="L510" s="47"/>
      <c r="M510" s="47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4">
      <c r="A511" s="2"/>
      <c r="B511" s="19"/>
      <c r="C511" s="19"/>
      <c r="D511" s="20"/>
      <c r="E511" s="1"/>
      <c r="F511" s="1"/>
      <c r="G511" s="21"/>
      <c r="H511" s="20"/>
      <c r="I511" s="21"/>
      <c r="J511" s="2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4">
      <c r="A512" s="2"/>
      <c r="B512" s="19"/>
      <c r="C512" s="19"/>
      <c r="D512" s="20"/>
      <c r="E512" s="1"/>
      <c r="F512" s="1"/>
      <c r="G512" s="21"/>
      <c r="H512" s="20"/>
      <c r="I512" s="21"/>
      <c r="J512" s="2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4">
      <c r="A513" s="2"/>
      <c r="B513" s="19"/>
      <c r="C513" s="19"/>
      <c r="D513" s="20"/>
      <c r="E513" s="1"/>
      <c r="F513" s="1"/>
      <c r="G513" s="21"/>
      <c r="H513" s="20"/>
      <c r="I513" s="21"/>
      <c r="J513" s="2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4">
      <c r="A514" s="2"/>
      <c r="B514" s="19"/>
      <c r="C514" s="19"/>
      <c r="D514" s="20"/>
      <c r="E514" s="1"/>
      <c r="F514" s="1"/>
      <c r="G514" s="21"/>
      <c r="H514" s="20"/>
      <c r="I514" s="21"/>
      <c r="J514" s="2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4">
      <c r="A515" s="2"/>
      <c r="B515" s="19"/>
      <c r="C515" s="19"/>
      <c r="D515" s="20"/>
      <c r="E515" s="1"/>
      <c r="F515" s="1"/>
      <c r="G515" s="21"/>
      <c r="H515" s="20"/>
      <c r="I515" s="21"/>
      <c r="J515" s="2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4">
      <c r="A516" s="2"/>
      <c r="B516" s="19"/>
      <c r="C516" s="19"/>
      <c r="D516" s="20"/>
      <c r="E516" s="1"/>
      <c r="F516" s="1"/>
      <c r="G516" s="21"/>
      <c r="H516" s="20"/>
      <c r="I516" s="21"/>
      <c r="J516" s="2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4">
      <c r="A517" s="2"/>
      <c r="B517" s="19"/>
      <c r="C517" s="19"/>
      <c r="D517" s="20"/>
      <c r="E517" s="1"/>
      <c r="F517" s="1"/>
      <c r="G517" s="21"/>
      <c r="H517" s="20"/>
      <c r="I517" s="21"/>
      <c r="J517" s="2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4">
      <c r="A518" s="2"/>
      <c r="B518" s="19"/>
      <c r="C518" s="19"/>
      <c r="D518" s="20"/>
      <c r="E518" s="1"/>
      <c r="F518" s="1"/>
      <c r="G518" s="21"/>
      <c r="H518" s="20"/>
      <c r="I518" s="21"/>
      <c r="J518" s="2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4">
      <c r="A519" s="2"/>
      <c r="B519" s="19"/>
      <c r="C519" s="19"/>
      <c r="D519" s="20"/>
      <c r="E519" s="1"/>
      <c r="F519" s="1"/>
      <c r="G519" s="21"/>
      <c r="H519" s="20"/>
      <c r="I519" s="21"/>
      <c r="J519" s="2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4">
      <c r="A520" s="2"/>
      <c r="B520" s="19"/>
      <c r="C520" s="19"/>
      <c r="D520" s="20"/>
      <c r="E520" s="1"/>
      <c r="F520" s="1"/>
      <c r="G520" s="21"/>
      <c r="H520" s="20"/>
      <c r="I520" s="21"/>
      <c r="J520" s="2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4">
      <c r="A521" s="2"/>
      <c r="B521" s="19"/>
      <c r="C521" s="19"/>
      <c r="D521" s="20"/>
      <c r="E521" s="1"/>
      <c r="F521" s="1"/>
      <c r="G521" s="21"/>
      <c r="H521" s="20"/>
      <c r="I521" s="21"/>
      <c r="J521" s="2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4">
      <c r="A522" s="2"/>
      <c r="B522" s="19"/>
      <c r="C522" s="19"/>
      <c r="D522" s="20"/>
      <c r="E522" s="1"/>
      <c r="F522" s="1"/>
      <c r="G522" s="21"/>
      <c r="H522" s="20"/>
      <c r="I522" s="21"/>
      <c r="J522" s="2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4">
      <c r="A523" s="2"/>
      <c r="B523" s="19"/>
      <c r="C523" s="19"/>
      <c r="D523" s="20"/>
      <c r="E523" s="1"/>
      <c r="F523" s="1"/>
      <c r="G523" s="21"/>
      <c r="H523" s="20"/>
      <c r="I523" s="21"/>
      <c r="J523" s="2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4">
      <c r="A524" s="2"/>
      <c r="B524" s="19"/>
      <c r="C524" s="19"/>
      <c r="D524" s="20"/>
      <c r="E524" s="1"/>
      <c r="F524" s="1"/>
      <c r="G524" s="21"/>
      <c r="H524" s="20"/>
      <c r="I524" s="21"/>
      <c r="J524" s="2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4">
      <c r="A525" s="2"/>
      <c r="B525" s="19"/>
      <c r="C525" s="19"/>
      <c r="D525" s="20"/>
      <c r="E525" s="1"/>
      <c r="F525" s="1"/>
      <c r="G525" s="21"/>
      <c r="H525" s="20"/>
      <c r="I525" s="21"/>
      <c r="J525" s="2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4">
      <c r="A526" s="2"/>
      <c r="B526" s="19"/>
      <c r="C526" s="19"/>
      <c r="D526" s="20"/>
      <c r="E526" s="1"/>
      <c r="F526" s="1"/>
      <c r="G526" s="21"/>
      <c r="H526" s="20"/>
      <c r="I526" s="21"/>
      <c r="J526" s="2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4">
      <c r="A527" s="2"/>
      <c r="B527" s="19"/>
      <c r="C527" s="19"/>
      <c r="D527" s="20"/>
      <c r="E527" s="1"/>
      <c r="F527" s="1"/>
      <c r="G527" s="21"/>
      <c r="H527" s="20"/>
      <c r="I527" s="21"/>
      <c r="J527" s="2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4">
      <c r="A528" s="2"/>
      <c r="B528" s="19"/>
      <c r="C528" s="19"/>
      <c r="D528" s="20"/>
      <c r="E528" s="1"/>
      <c r="F528" s="1"/>
      <c r="G528" s="21"/>
      <c r="H528" s="20"/>
      <c r="I528" s="21"/>
      <c r="J528" s="2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4">
      <c r="A529" s="2"/>
      <c r="B529" s="19"/>
      <c r="C529" s="19"/>
      <c r="D529" s="20"/>
      <c r="E529" s="1"/>
      <c r="F529" s="1"/>
      <c r="G529" s="21"/>
      <c r="H529" s="20"/>
      <c r="I529" s="21"/>
      <c r="J529" s="2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4">
      <c r="A530" s="2"/>
      <c r="B530" s="19"/>
      <c r="C530" s="19"/>
      <c r="D530" s="20"/>
      <c r="E530" s="1"/>
      <c r="F530" s="1"/>
      <c r="G530" s="21"/>
      <c r="H530" s="20"/>
      <c r="I530" s="21"/>
      <c r="J530" s="2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4">
      <c r="A531" s="2"/>
      <c r="B531" s="19"/>
      <c r="C531" s="19"/>
      <c r="D531" s="20"/>
      <c r="E531" s="1"/>
      <c r="F531" s="1"/>
      <c r="G531" s="21"/>
      <c r="H531" s="20"/>
      <c r="I531" s="21"/>
      <c r="J531" s="2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4">
      <c r="A532" s="2"/>
      <c r="B532" s="19"/>
      <c r="C532" s="19"/>
      <c r="D532" s="20"/>
      <c r="E532" s="1"/>
      <c r="F532" s="1"/>
      <c r="G532" s="21"/>
      <c r="H532" s="20"/>
      <c r="I532" s="21"/>
      <c r="J532" s="2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4">
      <c r="A533" s="2"/>
      <c r="B533" s="19"/>
      <c r="C533" s="19"/>
      <c r="D533" s="20"/>
      <c r="E533" s="1"/>
      <c r="F533" s="1"/>
      <c r="G533" s="21"/>
      <c r="H533" s="20"/>
      <c r="I533" s="21"/>
      <c r="J533" s="2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4">
      <c r="A534" s="2"/>
      <c r="B534" s="19"/>
      <c r="C534" s="19"/>
      <c r="D534" s="20"/>
      <c r="E534" s="1"/>
      <c r="F534" s="1"/>
      <c r="G534" s="21"/>
      <c r="H534" s="20"/>
      <c r="I534" s="21"/>
      <c r="J534" s="2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4">
      <c r="A535" s="2"/>
      <c r="B535" s="19"/>
      <c r="C535" s="19"/>
      <c r="D535" s="20"/>
      <c r="E535" s="1"/>
      <c r="F535" s="1"/>
      <c r="G535" s="21"/>
      <c r="H535" s="20"/>
      <c r="I535" s="21"/>
      <c r="J535" s="2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4">
      <c r="A536" s="2"/>
      <c r="B536" s="19"/>
      <c r="C536" s="19"/>
      <c r="D536" s="20"/>
      <c r="E536" s="1"/>
      <c r="F536" s="1"/>
      <c r="G536" s="21"/>
      <c r="H536" s="20"/>
      <c r="I536" s="21"/>
      <c r="J536" s="2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4">
      <c r="A537" s="2"/>
      <c r="B537" s="19"/>
      <c r="C537" s="19"/>
      <c r="D537" s="20"/>
      <c r="E537" s="1"/>
      <c r="F537" s="1"/>
      <c r="G537" s="21"/>
      <c r="H537" s="20"/>
      <c r="I537" s="21"/>
      <c r="J537" s="2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4">
      <c r="A538" s="2"/>
      <c r="B538" s="19"/>
      <c r="C538" s="19"/>
      <c r="D538" s="20"/>
      <c r="E538" s="1"/>
      <c r="F538" s="1"/>
      <c r="G538" s="21"/>
      <c r="H538" s="20"/>
      <c r="I538" s="21"/>
      <c r="J538" s="2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4">
      <c r="A539" s="2"/>
      <c r="B539" s="19"/>
      <c r="C539" s="19"/>
      <c r="D539" s="20"/>
      <c r="E539" s="1"/>
      <c r="F539" s="1"/>
      <c r="G539" s="21"/>
      <c r="H539" s="20"/>
      <c r="I539" s="21"/>
      <c r="J539" s="2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4">
      <c r="A540" s="2"/>
      <c r="B540" s="19"/>
      <c r="C540" s="19"/>
      <c r="D540" s="20"/>
      <c r="E540" s="1"/>
      <c r="F540" s="1"/>
      <c r="G540" s="21"/>
      <c r="H540" s="20"/>
      <c r="I540" s="21"/>
      <c r="J540" s="2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4">
      <c r="A541" s="2"/>
      <c r="B541" s="19"/>
      <c r="C541" s="19"/>
      <c r="D541" s="20"/>
      <c r="E541" s="1"/>
      <c r="F541" s="1"/>
      <c r="G541" s="21"/>
      <c r="H541" s="20"/>
      <c r="I541" s="21"/>
      <c r="J541" s="2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4">
      <c r="A542" s="2"/>
      <c r="B542" s="19"/>
      <c r="C542" s="19"/>
      <c r="D542" s="20"/>
      <c r="E542" s="1"/>
      <c r="F542" s="1"/>
      <c r="G542" s="21"/>
      <c r="H542" s="20"/>
      <c r="I542" s="21"/>
      <c r="J542" s="2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4">
      <c r="A543" s="2"/>
      <c r="B543" s="19"/>
      <c r="C543" s="19"/>
      <c r="D543" s="20"/>
      <c r="E543" s="1"/>
      <c r="F543" s="1"/>
      <c r="G543" s="21"/>
      <c r="H543" s="20"/>
      <c r="I543" s="21"/>
      <c r="J543" s="2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4">
      <c r="A544" s="2"/>
      <c r="B544" s="19"/>
      <c r="C544" s="19"/>
      <c r="D544" s="20"/>
      <c r="E544" s="1"/>
      <c r="F544" s="1"/>
      <c r="G544" s="21"/>
      <c r="H544" s="20"/>
      <c r="I544" s="21"/>
      <c r="J544" s="2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4">
      <c r="A545" s="2"/>
      <c r="B545" s="19"/>
      <c r="C545" s="19"/>
      <c r="D545" s="20"/>
      <c r="E545" s="1"/>
      <c r="F545" s="1"/>
      <c r="G545" s="21"/>
      <c r="H545" s="20"/>
      <c r="I545" s="21"/>
      <c r="J545" s="2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4">
      <c r="A546" s="2"/>
      <c r="B546" s="19"/>
      <c r="C546" s="19"/>
      <c r="D546" s="20"/>
      <c r="E546" s="1"/>
      <c r="F546" s="1"/>
      <c r="G546" s="21"/>
      <c r="H546" s="20"/>
      <c r="I546" s="21"/>
      <c r="J546" s="2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4">
      <c r="A547" s="2"/>
      <c r="B547" s="19"/>
      <c r="C547" s="19"/>
      <c r="D547" s="20"/>
      <c r="E547" s="1"/>
      <c r="F547" s="1"/>
      <c r="G547" s="21"/>
      <c r="H547" s="20"/>
      <c r="I547" s="21"/>
      <c r="J547" s="2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4">
      <c r="A548" s="2"/>
      <c r="B548" s="19"/>
      <c r="C548" s="19"/>
      <c r="D548" s="20"/>
      <c r="E548" s="1"/>
      <c r="F548" s="1"/>
      <c r="G548" s="21"/>
      <c r="H548" s="20"/>
      <c r="I548" s="21"/>
      <c r="J548" s="2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4">
      <c r="A549" s="2"/>
      <c r="B549" s="19"/>
      <c r="C549" s="19"/>
      <c r="D549" s="20"/>
      <c r="E549" s="1"/>
      <c r="F549" s="1"/>
      <c r="G549" s="21"/>
      <c r="H549" s="20"/>
      <c r="I549" s="21"/>
      <c r="J549" s="2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4">
      <c r="A550" s="2"/>
      <c r="B550" s="19"/>
      <c r="C550" s="19"/>
      <c r="D550" s="20"/>
      <c r="E550" s="1"/>
      <c r="F550" s="1"/>
      <c r="G550" s="21"/>
      <c r="H550" s="20"/>
      <c r="I550" s="21"/>
      <c r="J550" s="2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4">
      <c r="A551" s="2"/>
      <c r="B551" s="19"/>
      <c r="C551" s="19"/>
      <c r="D551" s="20"/>
      <c r="E551" s="1"/>
      <c r="F551" s="1"/>
      <c r="G551" s="21"/>
      <c r="H551" s="20"/>
      <c r="I551" s="21"/>
      <c r="J551" s="2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4">
      <c r="A552" s="2"/>
      <c r="B552" s="19"/>
      <c r="C552" s="19"/>
      <c r="D552" s="20"/>
      <c r="E552" s="1"/>
      <c r="F552" s="1"/>
      <c r="G552" s="21"/>
      <c r="H552" s="20"/>
      <c r="I552" s="21"/>
      <c r="J552" s="2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4">
      <c r="A553" s="2"/>
      <c r="B553" s="19"/>
      <c r="C553" s="19"/>
      <c r="D553" s="20"/>
      <c r="E553" s="1"/>
      <c r="F553" s="1"/>
      <c r="G553" s="21"/>
      <c r="H553" s="20"/>
      <c r="I553" s="21"/>
      <c r="J553" s="2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4">
      <c r="A554" s="2"/>
      <c r="B554" s="19"/>
      <c r="C554" s="19"/>
      <c r="D554" s="20"/>
      <c r="E554" s="1"/>
      <c r="F554" s="1"/>
      <c r="G554" s="21"/>
      <c r="H554" s="20"/>
      <c r="I554" s="21"/>
      <c r="J554" s="2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4">
      <c r="A555" s="2"/>
      <c r="B555" s="19"/>
      <c r="C555" s="19"/>
      <c r="D555" s="20"/>
      <c r="E555" s="1"/>
      <c r="F555" s="1"/>
      <c r="G555" s="21"/>
      <c r="H555" s="20"/>
      <c r="I555" s="21"/>
      <c r="J555" s="2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4">
      <c r="A556" s="2"/>
      <c r="B556" s="19"/>
      <c r="C556" s="19"/>
      <c r="D556" s="20"/>
      <c r="E556" s="1"/>
      <c r="F556" s="1"/>
      <c r="G556" s="21"/>
      <c r="H556" s="20"/>
      <c r="I556" s="21"/>
      <c r="J556" s="2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4">
      <c r="A557" s="2"/>
      <c r="B557" s="19"/>
      <c r="C557" s="19"/>
      <c r="D557" s="20"/>
      <c r="E557" s="1"/>
      <c r="F557" s="1"/>
      <c r="G557" s="21"/>
      <c r="H557" s="20"/>
      <c r="I557" s="21"/>
      <c r="J557" s="2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4">
      <c r="A558" s="2"/>
      <c r="B558" s="19"/>
      <c r="C558" s="19"/>
      <c r="D558" s="20"/>
      <c r="E558" s="1"/>
      <c r="F558" s="1"/>
      <c r="G558" s="21"/>
      <c r="H558" s="20"/>
      <c r="I558" s="21"/>
      <c r="J558" s="2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4">
      <c r="A559" s="2"/>
      <c r="B559" s="19"/>
      <c r="C559" s="19"/>
      <c r="D559" s="20"/>
      <c r="E559" s="1"/>
      <c r="F559" s="1"/>
      <c r="G559" s="21"/>
      <c r="H559" s="20"/>
      <c r="I559" s="21"/>
      <c r="J559" s="2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4">
      <c r="A560" s="2"/>
      <c r="B560" s="19"/>
      <c r="C560" s="19"/>
      <c r="D560" s="20"/>
      <c r="E560" s="1"/>
      <c r="F560" s="1"/>
      <c r="G560" s="21"/>
      <c r="H560" s="20"/>
      <c r="I560" s="21"/>
      <c r="J560" s="2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4">
      <c r="A561" s="2"/>
      <c r="B561" s="19"/>
      <c r="C561" s="19"/>
      <c r="D561" s="20"/>
      <c r="E561" s="1"/>
      <c r="F561" s="1"/>
      <c r="G561" s="21"/>
      <c r="H561" s="20"/>
      <c r="I561" s="21"/>
      <c r="J561" s="2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4">
      <c r="A562" s="2"/>
      <c r="B562" s="19"/>
      <c r="C562" s="19"/>
      <c r="D562" s="20"/>
      <c r="E562" s="1"/>
      <c r="F562" s="1"/>
      <c r="G562" s="21"/>
      <c r="H562" s="20"/>
      <c r="I562" s="21"/>
      <c r="J562" s="2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4">
      <c r="A563" s="2"/>
      <c r="B563" s="19"/>
      <c r="C563" s="19"/>
      <c r="D563" s="20"/>
      <c r="E563" s="1"/>
      <c r="F563" s="1"/>
      <c r="G563" s="21"/>
      <c r="H563" s="20"/>
      <c r="I563" s="21"/>
      <c r="J563" s="2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4">
      <c r="A564" s="2"/>
      <c r="B564" s="19"/>
      <c r="C564" s="19"/>
      <c r="D564" s="20"/>
      <c r="E564" s="1"/>
      <c r="F564" s="1"/>
      <c r="G564" s="21"/>
      <c r="H564" s="20"/>
      <c r="I564" s="21"/>
      <c r="J564" s="2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4">
      <c r="A565" s="2"/>
      <c r="B565" s="19"/>
      <c r="C565" s="19"/>
      <c r="D565" s="20"/>
      <c r="E565" s="1"/>
      <c r="F565" s="1"/>
      <c r="G565" s="21"/>
      <c r="H565" s="20"/>
      <c r="I565" s="21"/>
      <c r="J565" s="2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4">
      <c r="A566" s="2"/>
      <c r="B566" s="19"/>
      <c r="C566" s="19"/>
      <c r="D566" s="20"/>
      <c r="E566" s="1"/>
      <c r="F566" s="1"/>
      <c r="G566" s="21"/>
      <c r="H566" s="20"/>
      <c r="I566" s="21"/>
      <c r="J566" s="2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4">
      <c r="A567" s="2"/>
      <c r="B567" s="19"/>
      <c r="C567" s="19"/>
      <c r="D567" s="20"/>
      <c r="E567" s="1"/>
      <c r="F567" s="1"/>
      <c r="G567" s="21"/>
      <c r="H567" s="20"/>
      <c r="I567" s="21"/>
      <c r="J567" s="2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4">
      <c r="A568" s="2"/>
      <c r="B568" s="19"/>
      <c r="C568" s="19"/>
      <c r="D568" s="20"/>
      <c r="E568" s="1"/>
      <c r="F568" s="1"/>
      <c r="G568" s="21"/>
      <c r="H568" s="20"/>
      <c r="I568" s="21"/>
      <c r="J568" s="2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4">
      <c r="A569" s="2"/>
      <c r="B569" s="19"/>
      <c r="C569" s="19"/>
      <c r="D569" s="20"/>
      <c r="E569" s="1"/>
      <c r="F569" s="1"/>
      <c r="G569" s="21"/>
      <c r="H569" s="20"/>
      <c r="I569" s="21"/>
      <c r="J569" s="2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4">
      <c r="A570" s="2"/>
      <c r="B570" s="19"/>
      <c r="C570" s="19"/>
      <c r="D570" s="20"/>
      <c r="E570" s="1"/>
      <c r="F570" s="1"/>
      <c r="G570" s="21"/>
      <c r="H570" s="20"/>
      <c r="I570" s="21"/>
      <c r="J570" s="2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4">
      <c r="A571" s="2"/>
      <c r="B571" s="19"/>
      <c r="C571" s="19"/>
      <c r="D571" s="20"/>
      <c r="E571" s="1"/>
      <c r="F571" s="1"/>
      <c r="G571" s="21"/>
      <c r="H571" s="20"/>
      <c r="I571" s="21"/>
      <c r="J571" s="2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4">
      <c r="A572" s="2"/>
      <c r="B572" s="19"/>
      <c r="C572" s="19"/>
      <c r="D572" s="20"/>
      <c r="E572" s="1"/>
      <c r="F572" s="1"/>
      <c r="G572" s="21"/>
      <c r="H572" s="20"/>
      <c r="I572" s="21"/>
      <c r="J572" s="2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4">
      <c r="A573" s="2"/>
      <c r="B573" s="19"/>
      <c r="C573" s="19"/>
      <c r="D573" s="20"/>
      <c r="E573" s="1"/>
      <c r="F573" s="1"/>
      <c r="G573" s="21"/>
      <c r="H573" s="20"/>
      <c r="I573" s="21"/>
      <c r="J573" s="2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4">
      <c r="A574" s="2"/>
      <c r="B574" s="19"/>
      <c r="C574" s="19"/>
      <c r="D574" s="20"/>
      <c r="E574" s="1"/>
      <c r="F574" s="1"/>
      <c r="G574" s="21"/>
      <c r="H574" s="20"/>
      <c r="I574" s="21"/>
      <c r="J574" s="2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4">
      <c r="A575" s="2"/>
      <c r="B575" s="19"/>
      <c r="C575" s="19"/>
      <c r="D575" s="20"/>
      <c r="E575" s="1"/>
      <c r="F575" s="1"/>
      <c r="G575" s="21"/>
      <c r="H575" s="20"/>
      <c r="I575" s="21"/>
      <c r="J575" s="2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4">
      <c r="A576" s="2"/>
      <c r="B576" s="19"/>
      <c r="C576" s="19"/>
      <c r="D576" s="20"/>
      <c r="E576" s="1"/>
      <c r="F576" s="1"/>
      <c r="G576" s="21"/>
      <c r="H576" s="20"/>
      <c r="I576" s="21"/>
      <c r="J576" s="2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4">
      <c r="A577" s="2"/>
      <c r="B577" s="19"/>
      <c r="C577" s="19"/>
      <c r="D577" s="20"/>
      <c r="E577" s="1"/>
      <c r="F577" s="1"/>
      <c r="G577" s="21"/>
      <c r="H577" s="20"/>
      <c r="I577" s="21"/>
      <c r="J577" s="2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4">
      <c r="A578" s="2"/>
      <c r="B578" s="19"/>
      <c r="C578" s="19"/>
      <c r="D578" s="20"/>
      <c r="E578" s="1"/>
      <c r="F578" s="1"/>
      <c r="G578" s="21"/>
      <c r="H578" s="20"/>
      <c r="I578" s="21"/>
      <c r="J578" s="2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4">
      <c r="A579" s="2"/>
      <c r="B579" s="19"/>
      <c r="C579" s="19"/>
      <c r="D579" s="20"/>
      <c r="E579" s="1"/>
      <c r="F579" s="1"/>
      <c r="G579" s="21"/>
      <c r="H579" s="20"/>
      <c r="I579" s="21"/>
      <c r="J579" s="2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4">
      <c r="A580" s="2"/>
      <c r="B580" s="19"/>
      <c r="C580" s="19"/>
      <c r="D580" s="20"/>
      <c r="E580" s="1"/>
      <c r="F580" s="1"/>
      <c r="G580" s="21"/>
      <c r="H580" s="20"/>
      <c r="I580" s="21"/>
      <c r="J580" s="2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4">
      <c r="A581" s="2"/>
      <c r="B581" s="19"/>
      <c r="C581" s="19"/>
      <c r="D581" s="20"/>
      <c r="E581" s="1"/>
      <c r="F581" s="1"/>
      <c r="G581" s="21"/>
      <c r="H581" s="20"/>
      <c r="I581" s="21"/>
      <c r="J581" s="2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4">
      <c r="A582" s="2"/>
      <c r="B582" s="19"/>
      <c r="C582" s="19"/>
      <c r="D582" s="20"/>
      <c r="E582" s="1"/>
      <c r="F582" s="1"/>
      <c r="G582" s="21"/>
      <c r="H582" s="20"/>
      <c r="I582" s="21"/>
      <c r="J582" s="2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4">
      <c r="A583" s="2"/>
      <c r="B583" s="19"/>
      <c r="C583" s="19"/>
      <c r="D583" s="20"/>
      <c r="E583" s="1"/>
      <c r="F583" s="1"/>
      <c r="G583" s="21"/>
      <c r="H583" s="20"/>
      <c r="I583" s="21"/>
      <c r="J583" s="2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4">
      <c r="A584" s="2"/>
      <c r="B584" s="19"/>
      <c r="C584" s="19"/>
      <c r="D584" s="20"/>
      <c r="E584" s="1"/>
      <c r="F584" s="1"/>
      <c r="G584" s="21"/>
      <c r="H584" s="20"/>
      <c r="I584" s="21"/>
      <c r="J584" s="2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4">
      <c r="A585" s="2"/>
      <c r="B585" s="19"/>
      <c r="C585" s="19"/>
      <c r="D585" s="20"/>
      <c r="E585" s="1"/>
      <c r="F585" s="1"/>
      <c r="G585" s="21"/>
      <c r="H585" s="20"/>
      <c r="I585" s="21"/>
      <c r="J585" s="2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4">
      <c r="A586" s="2"/>
      <c r="B586" s="19"/>
      <c r="C586" s="19"/>
      <c r="D586" s="20"/>
      <c r="E586" s="1"/>
      <c r="F586" s="1"/>
      <c r="G586" s="21"/>
      <c r="H586" s="20"/>
      <c r="I586" s="21"/>
      <c r="J586" s="2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4">
      <c r="A587" s="2"/>
      <c r="B587" s="19"/>
      <c r="C587" s="19"/>
      <c r="D587" s="20"/>
      <c r="E587" s="1"/>
      <c r="F587" s="1"/>
      <c r="G587" s="21"/>
      <c r="H587" s="20"/>
      <c r="I587" s="21"/>
      <c r="J587" s="2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4">
      <c r="A588" s="2"/>
      <c r="B588" s="19"/>
      <c r="C588" s="19"/>
      <c r="D588" s="20"/>
      <c r="E588" s="1"/>
      <c r="F588" s="1"/>
      <c r="G588" s="21"/>
      <c r="H588" s="20"/>
      <c r="I588" s="21"/>
      <c r="J588" s="2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4">
      <c r="A589" s="2"/>
      <c r="B589" s="19"/>
      <c r="C589" s="19"/>
      <c r="D589" s="20"/>
      <c r="E589" s="1"/>
      <c r="F589" s="1"/>
      <c r="G589" s="21"/>
      <c r="H589" s="20"/>
      <c r="I589" s="21"/>
      <c r="J589" s="2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4">
      <c r="A590" s="2"/>
      <c r="B590" s="19"/>
      <c r="C590" s="19"/>
      <c r="D590" s="20"/>
      <c r="E590" s="1"/>
      <c r="F590" s="1"/>
      <c r="G590" s="21"/>
      <c r="H590" s="20"/>
      <c r="I590" s="21"/>
      <c r="J590" s="2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4">
      <c r="A591" s="2"/>
      <c r="B591" s="19"/>
      <c r="C591" s="19"/>
      <c r="D591" s="20"/>
      <c r="E591" s="1"/>
      <c r="F591" s="1"/>
      <c r="G591" s="21"/>
      <c r="H591" s="20"/>
      <c r="I591" s="21"/>
      <c r="J591" s="2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4">
      <c r="A592" s="2"/>
      <c r="B592" s="19"/>
      <c r="C592" s="19"/>
      <c r="D592" s="20"/>
      <c r="E592" s="1"/>
      <c r="F592" s="1"/>
      <c r="G592" s="21"/>
      <c r="H592" s="20"/>
      <c r="I592" s="21"/>
      <c r="J592" s="2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4">
      <c r="A593" s="2"/>
      <c r="B593" s="19"/>
      <c r="C593" s="19"/>
      <c r="D593" s="20"/>
      <c r="E593" s="1"/>
      <c r="F593" s="1"/>
      <c r="G593" s="21"/>
      <c r="H593" s="20"/>
      <c r="I593" s="21"/>
      <c r="J593" s="2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4">
      <c r="A594" s="2"/>
      <c r="B594" s="19"/>
      <c r="C594" s="19"/>
      <c r="D594" s="20"/>
      <c r="E594" s="1"/>
      <c r="F594" s="1"/>
      <c r="G594" s="21"/>
      <c r="H594" s="20"/>
      <c r="I594" s="21"/>
      <c r="J594" s="2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4">
      <c r="A595" s="2"/>
      <c r="B595" s="19"/>
      <c r="C595" s="19"/>
      <c r="D595" s="20"/>
      <c r="E595" s="1"/>
      <c r="F595" s="1"/>
      <c r="G595" s="21"/>
      <c r="H595" s="20"/>
      <c r="I595" s="21"/>
      <c r="J595" s="2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4">
      <c r="A596" s="2"/>
      <c r="B596" s="19"/>
      <c r="C596" s="19"/>
      <c r="D596" s="20"/>
      <c r="E596" s="1"/>
      <c r="F596" s="1"/>
      <c r="G596" s="21"/>
      <c r="H596" s="20"/>
      <c r="I596" s="21"/>
      <c r="J596" s="2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4">
      <c r="A597" s="2"/>
      <c r="B597" s="19"/>
      <c r="C597" s="19"/>
      <c r="D597" s="20"/>
      <c r="E597" s="1"/>
      <c r="F597" s="1"/>
      <c r="G597" s="21"/>
      <c r="H597" s="20"/>
      <c r="I597" s="21"/>
      <c r="J597" s="2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4">
      <c r="A598" s="2"/>
      <c r="B598" s="19"/>
      <c r="C598" s="19"/>
      <c r="D598" s="20"/>
      <c r="E598" s="1"/>
      <c r="F598" s="1"/>
      <c r="G598" s="21"/>
      <c r="H598" s="20"/>
      <c r="I598" s="21"/>
      <c r="J598" s="2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4">
      <c r="A599" s="2"/>
      <c r="B599" s="19"/>
      <c r="C599" s="19"/>
      <c r="D599" s="20"/>
      <c r="E599" s="1"/>
      <c r="F599" s="1"/>
      <c r="G599" s="21"/>
      <c r="H599" s="20"/>
      <c r="I599" s="21"/>
      <c r="J599" s="2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4">
      <c r="A600" s="2"/>
      <c r="B600" s="19"/>
      <c r="C600" s="19"/>
      <c r="D600" s="20"/>
      <c r="E600" s="1"/>
      <c r="F600" s="1"/>
      <c r="G600" s="21"/>
      <c r="H600" s="20"/>
      <c r="I600" s="21"/>
      <c r="J600" s="2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4">
      <c r="A601" s="2"/>
      <c r="B601" s="19"/>
      <c r="C601" s="19"/>
      <c r="D601" s="20"/>
      <c r="E601" s="1"/>
      <c r="F601" s="1"/>
      <c r="G601" s="21"/>
      <c r="H601" s="20"/>
      <c r="I601" s="21"/>
      <c r="J601" s="2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4">
      <c r="A602" s="2"/>
      <c r="B602" s="19"/>
      <c r="C602" s="19"/>
      <c r="D602" s="20"/>
      <c r="E602" s="1"/>
      <c r="F602" s="1"/>
      <c r="G602" s="21"/>
      <c r="H602" s="20"/>
      <c r="I602" s="21"/>
      <c r="J602" s="2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4">
      <c r="A603" s="2"/>
      <c r="B603" s="19"/>
      <c r="C603" s="19"/>
      <c r="D603" s="20"/>
      <c r="E603" s="1"/>
      <c r="F603" s="1"/>
      <c r="G603" s="21"/>
      <c r="H603" s="20"/>
      <c r="I603" s="21"/>
      <c r="J603" s="2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4">
      <c r="A604" s="2"/>
      <c r="B604" s="19"/>
      <c r="C604" s="19"/>
      <c r="D604" s="20"/>
      <c r="E604" s="1"/>
      <c r="F604" s="1"/>
      <c r="G604" s="21"/>
      <c r="H604" s="20"/>
      <c r="I604" s="21"/>
      <c r="J604" s="2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4">
      <c r="A605" s="2"/>
      <c r="B605" s="19"/>
      <c r="C605" s="19"/>
      <c r="D605" s="20"/>
      <c r="E605" s="1"/>
      <c r="F605" s="1"/>
      <c r="G605" s="21"/>
      <c r="H605" s="20"/>
      <c r="I605" s="21"/>
      <c r="J605" s="2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4">
      <c r="A606" s="2"/>
      <c r="B606" s="19"/>
      <c r="C606" s="19"/>
      <c r="D606" s="20"/>
      <c r="E606" s="1"/>
      <c r="F606" s="1"/>
      <c r="G606" s="21"/>
      <c r="H606" s="20"/>
      <c r="I606" s="21"/>
      <c r="J606" s="2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4">
      <c r="A607" s="2"/>
      <c r="B607" s="19"/>
      <c r="C607" s="19"/>
      <c r="D607" s="20"/>
      <c r="E607" s="1"/>
      <c r="F607" s="1"/>
      <c r="G607" s="21"/>
      <c r="H607" s="20"/>
      <c r="I607" s="21"/>
      <c r="J607" s="2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4">
      <c r="A608" s="2"/>
      <c r="B608" s="19"/>
      <c r="C608" s="19"/>
      <c r="D608" s="20"/>
      <c r="E608" s="1"/>
      <c r="F608" s="1"/>
      <c r="G608" s="21"/>
      <c r="H608" s="20"/>
      <c r="I608" s="21"/>
      <c r="J608" s="2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4">
      <c r="A609" s="2"/>
      <c r="B609" s="19"/>
      <c r="C609" s="19"/>
      <c r="D609" s="20"/>
      <c r="E609" s="1"/>
      <c r="F609" s="1"/>
      <c r="G609" s="21"/>
      <c r="H609" s="20"/>
      <c r="I609" s="21"/>
      <c r="J609" s="2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4">
      <c r="A610" s="2"/>
      <c r="B610" s="19"/>
      <c r="C610" s="19"/>
      <c r="D610" s="20"/>
      <c r="E610" s="1"/>
      <c r="F610" s="1"/>
      <c r="G610" s="21"/>
      <c r="H610" s="20"/>
      <c r="I610" s="21"/>
      <c r="J610" s="2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4">
      <c r="A611" s="2"/>
      <c r="B611" s="19"/>
      <c r="C611" s="19"/>
      <c r="D611" s="20"/>
      <c r="E611" s="1"/>
      <c r="F611" s="1"/>
      <c r="G611" s="21"/>
      <c r="H611" s="20"/>
      <c r="I611" s="21"/>
      <c r="J611" s="2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4">
      <c r="A612" s="2"/>
      <c r="B612" s="19"/>
      <c r="C612" s="19"/>
      <c r="D612" s="20"/>
      <c r="E612" s="1"/>
      <c r="F612" s="1"/>
      <c r="G612" s="21"/>
      <c r="H612" s="20"/>
      <c r="I612" s="21"/>
      <c r="J612" s="2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4">
      <c r="A613" s="2"/>
      <c r="B613" s="19"/>
      <c r="C613" s="19"/>
      <c r="D613" s="20"/>
      <c r="E613" s="1"/>
      <c r="F613" s="1"/>
      <c r="G613" s="21"/>
      <c r="H613" s="20"/>
      <c r="I613" s="21"/>
      <c r="J613" s="2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4">
      <c r="A614" s="2"/>
      <c r="B614" s="19"/>
      <c r="C614" s="19"/>
      <c r="D614" s="20"/>
      <c r="E614" s="1"/>
      <c r="F614" s="1"/>
      <c r="G614" s="21"/>
      <c r="H614" s="20"/>
      <c r="I614" s="21"/>
      <c r="J614" s="2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4">
      <c r="A615" s="2"/>
      <c r="B615" s="19"/>
      <c r="C615" s="19"/>
      <c r="D615" s="20"/>
      <c r="E615" s="1"/>
      <c r="F615" s="1"/>
      <c r="G615" s="21"/>
      <c r="H615" s="20"/>
      <c r="I615" s="21"/>
      <c r="J615" s="2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4">
      <c r="A616" s="2"/>
      <c r="B616" s="19"/>
      <c r="C616" s="19"/>
      <c r="D616" s="20"/>
      <c r="E616" s="1"/>
      <c r="F616" s="1"/>
      <c r="G616" s="21"/>
      <c r="H616" s="20"/>
      <c r="I616" s="21"/>
      <c r="J616" s="2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4">
      <c r="A617" s="2"/>
      <c r="B617" s="19"/>
      <c r="C617" s="19"/>
      <c r="D617" s="20"/>
      <c r="E617" s="1"/>
      <c r="F617" s="1"/>
      <c r="G617" s="21"/>
      <c r="H617" s="20"/>
      <c r="I617" s="21"/>
      <c r="J617" s="2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4">
      <c r="A618" s="2"/>
      <c r="B618" s="19"/>
      <c r="C618" s="19"/>
      <c r="D618" s="20"/>
      <c r="E618" s="1"/>
      <c r="F618" s="1"/>
      <c r="G618" s="21"/>
      <c r="H618" s="20"/>
      <c r="I618" s="21"/>
      <c r="J618" s="2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4">
      <c r="A619" s="2"/>
      <c r="B619" s="19"/>
      <c r="C619" s="19"/>
      <c r="D619" s="20"/>
      <c r="E619" s="1"/>
      <c r="F619" s="1"/>
      <c r="G619" s="21"/>
      <c r="H619" s="20"/>
      <c r="I619" s="21"/>
      <c r="J619" s="2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4">
      <c r="A620" s="2"/>
      <c r="B620" s="19"/>
      <c r="C620" s="19"/>
      <c r="D620" s="20"/>
      <c r="E620" s="1"/>
      <c r="F620" s="1"/>
      <c r="G620" s="21"/>
      <c r="H620" s="20"/>
      <c r="I620" s="21"/>
      <c r="J620" s="2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4">
      <c r="A621" s="2"/>
      <c r="B621" s="19"/>
      <c r="C621" s="19"/>
      <c r="D621" s="20"/>
      <c r="E621" s="1"/>
      <c r="F621" s="1"/>
      <c r="G621" s="21"/>
      <c r="H621" s="20"/>
      <c r="I621" s="21"/>
      <c r="J621" s="2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4">
      <c r="A622" s="2"/>
      <c r="B622" s="19"/>
      <c r="C622" s="19"/>
      <c r="D622" s="20"/>
      <c r="E622" s="1"/>
      <c r="F622" s="1"/>
      <c r="G622" s="21"/>
      <c r="H622" s="20"/>
      <c r="I622" s="21"/>
      <c r="J622" s="2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4">
      <c r="A623" s="2"/>
      <c r="B623" s="19"/>
      <c r="C623" s="19"/>
      <c r="D623" s="20"/>
      <c r="E623" s="1"/>
      <c r="F623" s="1"/>
      <c r="G623" s="21"/>
      <c r="H623" s="20"/>
      <c r="I623" s="21"/>
      <c r="J623" s="2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4">
      <c r="A624" s="2"/>
      <c r="B624" s="19"/>
      <c r="C624" s="19"/>
      <c r="D624" s="20"/>
      <c r="E624" s="1"/>
      <c r="F624" s="1"/>
      <c r="G624" s="21"/>
      <c r="H624" s="20"/>
      <c r="I624" s="21"/>
      <c r="J624" s="2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4">
      <c r="A625" s="2"/>
      <c r="B625" s="19"/>
      <c r="C625" s="19"/>
      <c r="D625" s="20"/>
      <c r="E625" s="1"/>
      <c r="F625" s="1"/>
      <c r="G625" s="21"/>
      <c r="H625" s="20"/>
      <c r="I625" s="21"/>
      <c r="J625" s="2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4">
      <c r="A626" s="2"/>
      <c r="B626" s="19"/>
      <c r="C626" s="19"/>
      <c r="D626" s="20"/>
      <c r="E626" s="1"/>
      <c r="F626" s="1"/>
      <c r="G626" s="21"/>
      <c r="H626" s="20"/>
      <c r="I626" s="21"/>
      <c r="J626" s="2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4">
      <c r="A627" s="2"/>
      <c r="B627" s="19"/>
      <c r="C627" s="19"/>
      <c r="D627" s="20"/>
      <c r="E627" s="1"/>
      <c r="F627" s="1"/>
      <c r="G627" s="21"/>
      <c r="H627" s="20"/>
      <c r="I627" s="21"/>
      <c r="J627" s="2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4">
      <c r="A628" s="2"/>
      <c r="B628" s="19"/>
      <c r="C628" s="19"/>
      <c r="D628" s="20"/>
      <c r="E628" s="1"/>
      <c r="F628" s="1"/>
      <c r="G628" s="21"/>
      <c r="H628" s="20"/>
      <c r="I628" s="21"/>
      <c r="J628" s="2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4">
      <c r="A629" s="2"/>
      <c r="B629" s="19"/>
      <c r="C629" s="19"/>
      <c r="D629" s="20"/>
      <c r="E629" s="1"/>
      <c r="F629" s="1"/>
      <c r="G629" s="21"/>
      <c r="H629" s="20"/>
      <c r="I629" s="21"/>
      <c r="J629" s="2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4">
      <c r="A630" s="2"/>
      <c r="B630" s="19"/>
      <c r="C630" s="19"/>
      <c r="D630" s="20"/>
      <c r="E630" s="1"/>
      <c r="F630" s="1"/>
      <c r="G630" s="21"/>
      <c r="H630" s="20"/>
      <c r="I630" s="21"/>
      <c r="J630" s="2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4">
      <c r="A631" s="2"/>
      <c r="B631" s="19"/>
      <c r="C631" s="19"/>
      <c r="D631" s="20"/>
      <c r="E631" s="1"/>
      <c r="F631" s="1"/>
      <c r="G631" s="21"/>
      <c r="H631" s="20"/>
      <c r="I631" s="21"/>
      <c r="J631" s="2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4">
      <c r="A632" s="2"/>
      <c r="B632" s="19"/>
      <c r="C632" s="19"/>
      <c r="D632" s="20"/>
      <c r="E632" s="1"/>
      <c r="F632" s="1"/>
      <c r="G632" s="21"/>
      <c r="H632" s="20"/>
      <c r="I632" s="21"/>
      <c r="J632" s="2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4">
      <c r="A633" s="2"/>
      <c r="B633" s="19"/>
      <c r="C633" s="19"/>
      <c r="D633" s="20"/>
      <c r="E633" s="1"/>
      <c r="F633" s="1"/>
      <c r="G633" s="21"/>
      <c r="H633" s="20"/>
      <c r="I633" s="21"/>
      <c r="J633" s="2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4">
      <c r="A634" s="2"/>
      <c r="B634" s="19"/>
      <c r="C634" s="19"/>
      <c r="D634" s="20"/>
      <c r="E634" s="1"/>
      <c r="F634" s="1"/>
      <c r="G634" s="21"/>
      <c r="H634" s="20"/>
      <c r="I634" s="21"/>
      <c r="J634" s="2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4">
      <c r="A635" s="2"/>
      <c r="B635" s="19"/>
      <c r="C635" s="19"/>
      <c r="D635" s="20"/>
      <c r="E635" s="1"/>
      <c r="F635" s="1"/>
      <c r="G635" s="21"/>
      <c r="H635" s="20"/>
      <c r="I635" s="21"/>
      <c r="J635" s="2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4">
      <c r="A636" s="2"/>
      <c r="B636" s="19"/>
      <c r="C636" s="19"/>
      <c r="D636" s="20"/>
      <c r="E636" s="1"/>
      <c r="F636" s="1"/>
      <c r="G636" s="21"/>
      <c r="H636" s="20"/>
      <c r="I636" s="21"/>
      <c r="J636" s="2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4">
      <c r="A637" s="2"/>
      <c r="B637" s="19"/>
      <c r="C637" s="19"/>
      <c r="D637" s="20"/>
      <c r="E637" s="1"/>
      <c r="F637" s="1"/>
      <c r="G637" s="21"/>
      <c r="H637" s="20"/>
      <c r="I637" s="21"/>
      <c r="J637" s="2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4">
      <c r="A638" s="2"/>
      <c r="B638" s="19"/>
      <c r="C638" s="19"/>
      <c r="D638" s="20"/>
      <c r="E638" s="1"/>
      <c r="F638" s="1"/>
      <c r="G638" s="21"/>
      <c r="H638" s="20"/>
      <c r="I638" s="21"/>
      <c r="J638" s="2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4">
      <c r="A639" s="2"/>
      <c r="B639" s="19"/>
      <c r="C639" s="19"/>
      <c r="D639" s="20"/>
      <c r="E639" s="1"/>
      <c r="F639" s="1"/>
      <c r="G639" s="21"/>
      <c r="H639" s="20"/>
      <c r="I639" s="21"/>
      <c r="J639" s="2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4">
      <c r="A640" s="2"/>
      <c r="B640" s="19"/>
      <c r="C640" s="19"/>
      <c r="D640" s="20"/>
      <c r="E640" s="1"/>
      <c r="F640" s="1"/>
      <c r="G640" s="21"/>
      <c r="H640" s="20"/>
      <c r="I640" s="21"/>
      <c r="J640" s="2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4">
      <c r="A641" s="2"/>
      <c r="B641" s="19"/>
      <c r="C641" s="19"/>
      <c r="D641" s="20"/>
      <c r="E641" s="1"/>
      <c r="F641" s="1"/>
      <c r="G641" s="21"/>
      <c r="H641" s="20"/>
      <c r="I641" s="21"/>
      <c r="J641" s="2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4">
      <c r="A642" s="2"/>
      <c r="B642" s="19"/>
      <c r="C642" s="19"/>
      <c r="D642" s="20"/>
      <c r="E642" s="1"/>
      <c r="F642" s="1"/>
      <c r="G642" s="21"/>
      <c r="H642" s="20"/>
      <c r="I642" s="21"/>
      <c r="J642" s="2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4">
      <c r="A643" s="2"/>
      <c r="B643" s="19"/>
      <c r="C643" s="19"/>
      <c r="D643" s="20"/>
      <c r="E643" s="1"/>
      <c r="F643" s="1"/>
      <c r="G643" s="21"/>
      <c r="H643" s="20"/>
      <c r="I643" s="21"/>
      <c r="J643" s="2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4">
      <c r="A644" s="2"/>
      <c r="B644" s="19"/>
      <c r="C644" s="19"/>
      <c r="D644" s="20"/>
      <c r="E644" s="1"/>
      <c r="F644" s="1"/>
      <c r="G644" s="21"/>
      <c r="H644" s="20"/>
      <c r="I644" s="21"/>
      <c r="J644" s="2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4">
      <c r="A645" s="2"/>
      <c r="B645" s="19"/>
      <c r="C645" s="19"/>
      <c r="D645" s="20"/>
      <c r="E645" s="1"/>
      <c r="F645" s="1"/>
      <c r="G645" s="21"/>
      <c r="H645" s="20"/>
      <c r="I645" s="21"/>
      <c r="J645" s="2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4">
      <c r="A646" s="2"/>
      <c r="B646" s="19"/>
      <c r="C646" s="19"/>
      <c r="D646" s="20"/>
      <c r="E646" s="1"/>
      <c r="F646" s="1"/>
      <c r="G646" s="21"/>
      <c r="H646" s="20"/>
      <c r="I646" s="21"/>
      <c r="J646" s="2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4">
      <c r="A647" s="2"/>
      <c r="B647" s="19"/>
      <c r="C647" s="19"/>
      <c r="D647" s="20"/>
      <c r="E647" s="1"/>
      <c r="F647" s="1"/>
      <c r="G647" s="21"/>
      <c r="H647" s="20"/>
      <c r="I647" s="21"/>
      <c r="J647" s="2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4">
      <c r="A648" s="2"/>
      <c r="B648" s="19"/>
      <c r="C648" s="19"/>
      <c r="D648" s="20"/>
      <c r="E648" s="1"/>
      <c r="F648" s="1"/>
      <c r="G648" s="21"/>
      <c r="H648" s="20"/>
      <c r="I648" s="21"/>
      <c r="J648" s="2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4">
      <c r="A649" s="2"/>
      <c r="B649" s="19"/>
      <c r="C649" s="19"/>
      <c r="D649" s="20"/>
      <c r="E649" s="1"/>
      <c r="F649" s="1"/>
      <c r="G649" s="21"/>
      <c r="H649" s="20"/>
      <c r="I649" s="21"/>
      <c r="J649" s="2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4">
      <c r="A650" s="2"/>
      <c r="B650" s="19"/>
      <c r="C650" s="19"/>
      <c r="D650" s="20"/>
      <c r="E650" s="1"/>
      <c r="F650" s="1"/>
      <c r="G650" s="21"/>
      <c r="H650" s="20"/>
      <c r="I650" s="21"/>
      <c r="J650" s="2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4">
      <c r="A651" s="2"/>
      <c r="B651" s="19"/>
      <c r="C651" s="19"/>
      <c r="D651" s="20"/>
      <c r="E651" s="1"/>
      <c r="F651" s="1"/>
      <c r="G651" s="21"/>
      <c r="H651" s="20"/>
      <c r="I651" s="21"/>
      <c r="J651" s="2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4">
      <c r="A652" s="2"/>
      <c r="B652" s="19"/>
      <c r="C652" s="19"/>
      <c r="D652" s="20"/>
      <c r="E652" s="1"/>
      <c r="F652" s="1"/>
      <c r="G652" s="21"/>
      <c r="H652" s="20"/>
      <c r="I652" s="21"/>
      <c r="J652" s="2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4">
      <c r="A653" s="2"/>
      <c r="B653" s="19"/>
      <c r="C653" s="19"/>
      <c r="D653" s="20"/>
      <c r="E653" s="1"/>
      <c r="F653" s="1"/>
      <c r="G653" s="21"/>
      <c r="H653" s="20"/>
      <c r="I653" s="21"/>
      <c r="J653" s="2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4">
      <c r="A654" s="2"/>
      <c r="B654" s="19"/>
      <c r="C654" s="19"/>
      <c r="D654" s="20"/>
      <c r="E654" s="1"/>
      <c r="F654" s="1"/>
      <c r="G654" s="21"/>
      <c r="H654" s="20"/>
      <c r="I654" s="21"/>
      <c r="J654" s="2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4">
      <c r="A655" s="2"/>
      <c r="B655" s="19"/>
      <c r="C655" s="19"/>
      <c r="D655" s="20"/>
      <c r="E655" s="1"/>
      <c r="F655" s="1"/>
      <c r="G655" s="21"/>
      <c r="H655" s="20"/>
      <c r="I655" s="21"/>
      <c r="J655" s="2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4">
      <c r="A656" s="2"/>
      <c r="B656" s="19"/>
      <c r="C656" s="19"/>
      <c r="D656" s="20"/>
      <c r="E656" s="1"/>
      <c r="F656" s="1"/>
      <c r="G656" s="21"/>
      <c r="H656" s="20"/>
      <c r="I656" s="21"/>
      <c r="J656" s="2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4">
      <c r="A657" s="2"/>
      <c r="B657" s="19"/>
      <c r="C657" s="19"/>
      <c r="D657" s="20"/>
      <c r="E657" s="1"/>
      <c r="F657" s="1"/>
      <c r="G657" s="21"/>
      <c r="H657" s="20"/>
      <c r="I657" s="21"/>
      <c r="J657" s="2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4">
      <c r="A658" s="2"/>
      <c r="B658" s="19"/>
      <c r="C658" s="19"/>
      <c r="D658" s="20"/>
      <c r="E658" s="1"/>
      <c r="F658" s="1"/>
      <c r="G658" s="21"/>
      <c r="H658" s="20"/>
      <c r="I658" s="21"/>
      <c r="J658" s="2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4">
      <c r="A659" s="2"/>
      <c r="B659" s="19"/>
      <c r="C659" s="19"/>
      <c r="D659" s="20"/>
      <c r="E659" s="1"/>
      <c r="F659" s="1"/>
      <c r="G659" s="21"/>
      <c r="H659" s="20"/>
      <c r="I659" s="21"/>
      <c r="J659" s="2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4">
      <c r="A660" s="2"/>
      <c r="B660" s="19"/>
      <c r="C660" s="19"/>
      <c r="D660" s="20"/>
      <c r="E660" s="1"/>
      <c r="F660" s="1"/>
      <c r="G660" s="21"/>
      <c r="H660" s="20"/>
      <c r="I660" s="21"/>
      <c r="J660" s="2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4">
      <c r="A661" s="2"/>
      <c r="B661" s="19"/>
      <c r="C661" s="19"/>
      <c r="D661" s="20"/>
      <c r="E661" s="1"/>
      <c r="F661" s="1"/>
      <c r="G661" s="21"/>
      <c r="H661" s="20"/>
      <c r="I661" s="21"/>
      <c r="J661" s="2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4">
      <c r="A662" s="2"/>
      <c r="B662" s="19"/>
      <c r="C662" s="19"/>
      <c r="D662" s="20"/>
      <c r="E662" s="1"/>
      <c r="F662" s="1"/>
      <c r="G662" s="21"/>
      <c r="H662" s="20"/>
      <c r="I662" s="21"/>
      <c r="J662" s="2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4">
      <c r="A663" s="2"/>
      <c r="B663" s="19"/>
      <c r="C663" s="19"/>
      <c r="D663" s="20"/>
      <c r="E663" s="1"/>
      <c r="F663" s="1"/>
      <c r="G663" s="21"/>
      <c r="H663" s="20"/>
      <c r="I663" s="21"/>
      <c r="J663" s="2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4">
      <c r="A664" s="2"/>
      <c r="B664" s="19"/>
      <c r="C664" s="19"/>
      <c r="D664" s="20"/>
      <c r="E664" s="1"/>
      <c r="F664" s="1"/>
      <c r="G664" s="21"/>
      <c r="H664" s="20"/>
      <c r="I664" s="21"/>
      <c r="J664" s="2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4">
      <c r="A665" s="2"/>
      <c r="B665" s="19"/>
      <c r="C665" s="19"/>
      <c r="D665" s="20"/>
      <c r="E665" s="1"/>
      <c r="F665" s="1"/>
      <c r="G665" s="21"/>
      <c r="H665" s="20"/>
      <c r="I665" s="21"/>
      <c r="J665" s="2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4">
      <c r="A666" s="2"/>
      <c r="B666" s="19"/>
      <c r="C666" s="19"/>
      <c r="D666" s="20"/>
      <c r="E666" s="1"/>
      <c r="F666" s="1"/>
      <c r="G666" s="21"/>
      <c r="H666" s="20"/>
      <c r="I666" s="21"/>
      <c r="J666" s="2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4">
      <c r="A667" s="2"/>
      <c r="B667" s="19"/>
      <c r="C667" s="19"/>
      <c r="D667" s="20"/>
      <c r="E667" s="1"/>
      <c r="F667" s="1"/>
      <c r="G667" s="21"/>
      <c r="H667" s="20"/>
      <c r="I667" s="21"/>
      <c r="J667" s="2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4">
      <c r="A668" s="2"/>
      <c r="B668" s="19"/>
      <c r="C668" s="19"/>
      <c r="D668" s="20"/>
      <c r="E668" s="1"/>
      <c r="F668" s="1"/>
      <c r="G668" s="21"/>
      <c r="H668" s="20"/>
      <c r="I668" s="21"/>
      <c r="J668" s="2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4">
      <c r="A669" s="2"/>
      <c r="B669" s="19"/>
      <c r="C669" s="19"/>
      <c r="D669" s="20"/>
      <c r="E669" s="1"/>
      <c r="F669" s="1"/>
      <c r="G669" s="21"/>
      <c r="H669" s="20"/>
      <c r="I669" s="21"/>
      <c r="J669" s="2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4">
      <c r="A670" s="2"/>
      <c r="B670" s="19"/>
      <c r="C670" s="19"/>
      <c r="D670" s="20"/>
      <c r="E670" s="1"/>
      <c r="F670" s="1"/>
      <c r="G670" s="21"/>
      <c r="H670" s="20"/>
      <c r="I670" s="21"/>
      <c r="J670" s="2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4">
      <c r="A671" s="2"/>
      <c r="B671" s="19"/>
      <c r="C671" s="19"/>
      <c r="D671" s="20"/>
      <c r="E671" s="1"/>
      <c r="F671" s="1"/>
      <c r="G671" s="21"/>
      <c r="H671" s="20"/>
      <c r="I671" s="21"/>
      <c r="J671" s="2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4">
      <c r="A672" s="2"/>
      <c r="B672" s="19"/>
      <c r="C672" s="19"/>
      <c r="D672" s="20"/>
      <c r="E672" s="1"/>
      <c r="F672" s="1"/>
      <c r="G672" s="21"/>
      <c r="H672" s="20"/>
      <c r="I672" s="21"/>
      <c r="J672" s="2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4">
      <c r="A673" s="2"/>
      <c r="B673" s="19"/>
      <c r="C673" s="19"/>
      <c r="D673" s="20"/>
      <c r="E673" s="1"/>
      <c r="F673" s="1"/>
      <c r="G673" s="21"/>
      <c r="H673" s="20"/>
      <c r="I673" s="21"/>
      <c r="J673" s="2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4">
      <c r="A674" s="2"/>
      <c r="B674" s="19"/>
      <c r="C674" s="19"/>
      <c r="D674" s="20"/>
      <c r="E674" s="1"/>
      <c r="F674" s="1"/>
      <c r="G674" s="21"/>
      <c r="H674" s="20"/>
      <c r="I674" s="21"/>
      <c r="J674" s="2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4">
      <c r="A675" s="2"/>
      <c r="B675" s="19"/>
      <c r="C675" s="19"/>
      <c r="D675" s="20"/>
      <c r="E675" s="1"/>
      <c r="F675" s="1"/>
      <c r="G675" s="21"/>
      <c r="H675" s="20"/>
      <c r="I675" s="21"/>
      <c r="J675" s="2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4">
      <c r="A676" s="2"/>
      <c r="B676" s="19"/>
      <c r="C676" s="19"/>
      <c r="D676" s="20"/>
      <c r="E676" s="1"/>
      <c r="F676" s="1"/>
      <c r="G676" s="21"/>
      <c r="H676" s="20"/>
      <c r="I676" s="21"/>
      <c r="J676" s="2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4">
      <c r="A677" s="2"/>
      <c r="B677" s="19"/>
      <c r="C677" s="19"/>
      <c r="D677" s="20"/>
      <c r="E677" s="1"/>
      <c r="F677" s="1"/>
      <c r="G677" s="21"/>
      <c r="H677" s="20"/>
      <c r="I677" s="21"/>
      <c r="J677" s="2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4">
      <c r="A678" s="2"/>
      <c r="B678" s="19"/>
      <c r="C678" s="19"/>
      <c r="D678" s="20"/>
      <c r="E678" s="1"/>
      <c r="F678" s="1"/>
      <c r="G678" s="21"/>
      <c r="H678" s="20"/>
      <c r="I678" s="21"/>
      <c r="J678" s="2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4">
      <c r="A679" s="2"/>
      <c r="B679" s="19"/>
      <c r="C679" s="19"/>
      <c r="D679" s="20"/>
      <c r="E679" s="1"/>
      <c r="F679" s="1"/>
      <c r="G679" s="21"/>
      <c r="H679" s="20"/>
      <c r="I679" s="21"/>
      <c r="J679" s="2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4">
      <c r="A680" s="2"/>
      <c r="B680" s="19"/>
      <c r="C680" s="19"/>
      <c r="D680" s="20"/>
      <c r="E680" s="1"/>
      <c r="F680" s="1"/>
      <c r="G680" s="21"/>
      <c r="H680" s="20"/>
      <c r="I680" s="21"/>
      <c r="J680" s="2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4">
      <c r="A681" s="2"/>
      <c r="B681" s="19"/>
      <c r="C681" s="19"/>
      <c r="D681" s="20"/>
      <c r="E681" s="1"/>
      <c r="F681" s="1"/>
      <c r="G681" s="21"/>
      <c r="H681" s="20"/>
      <c r="I681" s="21"/>
      <c r="J681" s="2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4">
      <c r="A682" s="2"/>
      <c r="B682" s="19"/>
      <c r="C682" s="19"/>
      <c r="D682" s="20"/>
      <c r="E682" s="1"/>
      <c r="F682" s="1"/>
      <c r="G682" s="21"/>
      <c r="H682" s="20"/>
      <c r="I682" s="21"/>
      <c r="J682" s="2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4">
      <c r="A683" s="2"/>
      <c r="B683" s="19"/>
      <c r="C683" s="19"/>
      <c r="D683" s="20"/>
      <c r="E683" s="1"/>
      <c r="F683" s="1"/>
      <c r="G683" s="21"/>
      <c r="H683" s="20"/>
      <c r="I683" s="21"/>
      <c r="J683" s="2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4">
      <c r="A684" s="2"/>
      <c r="B684" s="19"/>
      <c r="C684" s="19"/>
      <c r="D684" s="20"/>
      <c r="E684" s="1"/>
      <c r="F684" s="1"/>
      <c r="G684" s="21"/>
      <c r="H684" s="20"/>
      <c r="I684" s="21"/>
      <c r="J684" s="2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4">
      <c r="A685" s="2"/>
      <c r="B685" s="19"/>
      <c r="C685" s="19"/>
      <c r="D685" s="20"/>
      <c r="E685" s="1"/>
      <c r="F685" s="1"/>
      <c r="G685" s="21"/>
      <c r="H685" s="20"/>
      <c r="I685" s="21"/>
      <c r="J685" s="2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4">
      <c r="A686" s="2"/>
      <c r="B686" s="19"/>
      <c r="C686" s="19"/>
      <c r="D686" s="20"/>
      <c r="E686" s="1"/>
      <c r="F686" s="1"/>
      <c r="G686" s="21"/>
      <c r="H686" s="20"/>
      <c r="I686" s="21"/>
      <c r="J686" s="2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4">
      <c r="A687" s="2"/>
      <c r="B687" s="19"/>
      <c r="C687" s="19"/>
      <c r="D687" s="20"/>
      <c r="E687" s="1"/>
      <c r="F687" s="1"/>
      <c r="G687" s="21"/>
      <c r="H687" s="20"/>
      <c r="I687" s="21"/>
      <c r="J687" s="2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4">
      <c r="A688" s="2"/>
      <c r="B688" s="19"/>
      <c r="C688" s="19"/>
      <c r="D688" s="20"/>
      <c r="E688" s="1"/>
      <c r="F688" s="1"/>
      <c r="G688" s="21"/>
      <c r="H688" s="20"/>
      <c r="I688" s="21"/>
      <c r="J688" s="2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4">
      <c r="A689" s="2"/>
      <c r="B689" s="19"/>
      <c r="C689" s="19"/>
      <c r="D689" s="20"/>
      <c r="E689" s="1"/>
      <c r="F689" s="1"/>
      <c r="G689" s="21"/>
      <c r="H689" s="20"/>
      <c r="I689" s="21"/>
      <c r="J689" s="2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4">
      <c r="A690" s="2"/>
      <c r="B690" s="19"/>
      <c r="C690" s="19"/>
      <c r="D690" s="20"/>
      <c r="E690" s="1"/>
      <c r="F690" s="1"/>
      <c r="G690" s="21"/>
      <c r="H690" s="20"/>
      <c r="I690" s="21"/>
      <c r="J690" s="2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4">
      <c r="A691" s="2"/>
      <c r="B691" s="19"/>
      <c r="C691" s="19"/>
      <c r="D691" s="20"/>
      <c r="E691" s="1"/>
      <c r="F691" s="1"/>
      <c r="G691" s="21"/>
      <c r="H691" s="20"/>
      <c r="I691" s="21"/>
      <c r="J691" s="2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4">
      <c r="A692" s="2"/>
      <c r="B692" s="19"/>
      <c r="C692" s="19"/>
      <c r="D692" s="20"/>
      <c r="E692" s="1"/>
      <c r="F692" s="1"/>
      <c r="G692" s="21"/>
      <c r="H692" s="20"/>
      <c r="I692" s="21"/>
      <c r="J692" s="2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4">
      <c r="A693" s="2"/>
      <c r="B693" s="19"/>
      <c r="C693" s="19"/>
      <c r="D693" s="20"/>
      <c r="E693" s="1"/>
      <c r="F693" s="1"/>
      <c r="G693" s="21"/>
      <c r="H693" s="20"/>
      <c r="I693" s="21"/>
      <c r="J693" s="2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4">
      <c r="A694" s="2"/>
      <c r="B694" s="19"/>
      <c r="C694" s="19"/>
      <c r="D694" s="20"/>
      <c r="E694" s="1"/>
      <c r="F694" s="1"/>
      <c r="G694" s="21"/>
      <c r="H694" s="20"/>
      <c r="I694" s="21"/>
      <c r="J694" s="2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4">
      <c r="A695" s="2"/>
      <c r="B695" s="19"/>
      <c r="C695" s="19"/>
      <c r="D695" s="20"/>
      <c r="E695" s="1"/>
      <c r="F695" s="1"/>
      <c r="G695" s="21"/>
      <c r="H695" s="20"/>
      <c r="I695" s="21"/>
      <c r="J695" s="2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4">
      <c r="A696" s="2"/>
      <c r="B696" s="19"/>
      <c r="C696" s="19"/>
      <c r="D696" s="20"/>
      <c r="E696" s="1"/>
      <c r="F696" s="1"/>
      <c r="G696" s="21"/>
      <c r="H696" s="20"/>
      <c r="I696" s="21"/>
      <c r="J696" s="2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4">
      <c r="A697" s="2"/>
      <c r="B697" s="19"/>
      <c r="C697" s="19"/>
      <c r="D697" s="20"/>
      <c r="E697" s="1"/>
      <c r="F697" s="1"/>
      <c r="G697" s="21"/>
      <c r="H697" s="20"/>
      <c r="I697" s="21"/>
      <c r="J697" s="2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4">
      <c r="A698" s="2"/>
      <c r="B698" s="19"/>
      <c r="C698" s="19"/>
      <c r="D698" s="20"/>
      <c r="E698" s="1"/>
      <c r="F698" s="1"/>
      <c r="G698" s="21"/>
      <c r="H698" s="20"/>
      <c r="I698" s="21"/>
      <c r="J698" s="2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4">
      <c r="A699" s="2"/>
      <c r="B699" s="19"/>
      <c r="C699" s="19"/>
      <c r="D699" s="20"/>
      <c r="E699" s="1"/>
      <c r="F699" s="1"/>
      <c r="G699" s="21"/>
      <c r="H699" s="20"/>
      <c r="I699" s="21"/>
      <c r="J699" s="2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4">
      <c r="A700" s="2"/>
      <c r="B700" s="19"/>
      <c r="C700" s="19"/>
      <c r="D700" s="20"/>
      <c r="E700" s="1"/>
      <c r="F700" s="1"/>
      <c r="G700" s="21"/>
      <c r="H700" s="20"/>
      <c r="I700" s="21"/>
      <c r="J700" s="2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4">
      <c r="A701" s="2"/>
      <c r="B701" s="19"/>
      <c r="C701" s="19"/>
      <c r="D701" s="20"/>
      <c r="E701" s="1"/>
      <c r="F701" s="1"/>
      <c r="G701" s="21"/>
      <c r="H701" s="20"/>
      <c r="I701" s="21"/>
      <c r="J701" s="2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4">
      <c r="A702" s="2"/>
      <c r="B702" s="19"/>
      <c r="C702" s="19"/>
      <c r="D702" s="20"/>
      <c r="E702" s="1"/>
      <c r="F702" s="1"/>
      <c r="G702" s="21"/>
      <c r="H702" s="20"/>
      <c r="I702" s="21"/>
      <c r="J702" s="2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4">
      <c r="A703" s="2"/>
      <c r="B703" s="19"/>
      <c r="C703" s="19"/>
      <c r="D703" s="20"/>
      <c r="E703" s="1"/>
      <c r="F703" s="1"/>
      <c r="G703" s="21"/>
      <c r="H703" s="20"/>
      <c r="I703" s="21"/>
      <c r="J703" s="2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4">
      <c r="A704" s="2"/>
      <c r="B704" s="19"/>
      <c r="C704" s="19"/>
      <c r="D704" s="20"/>
      <c r="E704" s="1"/>
      <c r="F704" s="1"/>
      <c r="G704" s="21"/>
      <c r="H704" s="20"/>
      <c r="I704" s="21"/>
      <c r="J704" s="2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4">
      <c r="A705" s="2"/>
      <c r="B705" s="19"/>
      <c r="C705" s="19"/>
      <c r="D705" s="20"/>
      <c r="E705" s="1"/>
      <c r="F705" s="1"/>
      <c r="G705" s="21"/>
      <c r="H705" s="20"/>
      <c r="I705" s="21"/>
      <c r="J705" s="2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4">
      <c r="A706" s="2"/>
      <c r="B706" s="19"/>
      <c r="C706" s="19"/>
      <c r="D706" s="20"/>
      <c r="E706" s="1"/>
      <c r="F706" s="1"/>
      <c r="G706" s="21"/>
      <c r="H706" s="20"/>
      <c r="I706" s="21"/>
      <c r="J706" s="2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4">
      <c r="A707" s="2"/>
      <c r="B707" s="19"/>
      <c r="C707" s="19"/>
      <c r="D707" s="20"/>
      <c r="E707" s="1"/>
      <c r="F707" s="1"/>
      <c r="G707" s="21"/>
      <c r="H707" s="20"/>
      <c r="I707" s="21"/>
      <c r="J707" s="2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4">
      <c r="A708" s="2"/>
      <c r="B708" s="19"/>
      <c r="C708" s="19"/>
      <c r="D708" s="20"/>
      <c r="E708" s="1"/>
      <c r="F708" s="1"/>
      <c r="G708" s="21"/>
      <c r="H708" s="20"/>
      <c r="I708" s="21"/>
      <c r="J708" s="2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4">
      <c r="A709" s="2"/>
      <c r="B709" s="19"/>
      <c r="C709" s="19"/>
      <c r="D709" s="20"/>
      <c r="E709" s="1"/>
      <c r="F709" s="1"/>
      <c r="G709" s="21"/>
      <c r="H709" s="20"/>
      <c r="I709" s="21"/>
      <c r="J709" s="2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4">
      <c r="A710" s="2"/>
      <c r="B710" s="19"/>
      <c r="C710" s="19"/>
      <c r="D710" s="20"/>
      <c r="E710" s="1"/>
      <c r="F710" s="1"/>
      <c r="G710" s="21"/>
      <c r="H710" s="20"/>
      <c r="I710" s="21"/>
      <c r="J710" s="2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4">
      <c r="A711" s="2"/>
      <c r="B711" s="19"/>
      <c r="C711" s="19"/>
      <c r="D711" s="20"/>
      <c r="E711" s="1"/>
      <c r="F711" s="1"/>
      <c r="G711" s="21"/>
      <c r="H711" s="20"/>
      <c r="I711" s="21"/>
      <c r="J711" s="2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4">
      <c r="A712" s="2"/>
      <c r="B712" s="19"/>
      <c r="C712" s="19"/>
      <c r="D712" s="20"/>
      <c r="E712" s="1"/>
      <c r="F712" s="1"/>
      <c r="G712" s="21"/>
      <c r="H712" s="20"/>
      <c r="I712" s="21"/>
      <c r="J712" s="2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4">
      <c r="A713" s="2"/>
      <c r="B713" s="19"/>
      <c r="C713" s="19"/>
      <c r="D713" s="20"/>
      <c r="E713" s="1"/>
      <c r="F713" s="1"/>
      <c r="G713" s="21"/>
      <c r="H713" s="20"/>
      <c r="I713" s="21"/>
      <c r="J713" s="2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4">
      <c r="A714" s="2"/>
      <c r="B714" s="19"/>
      <c r="C714" s="19"/>
      <c r="D714" s="20"/>
      <c r="E714" s="1"/>
      <c r="F714" s="1"/>
      <c r="G714" s="21"/>
      <c r="H714" s="20"/>
      <c r="I714" s="21"/>
      <c r="J714" s="2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4">
      <c r="A715" s="2"/>
      <c r="B715" s="19"/>
      <c r="C715" s="19"/>
      <c r="D715" s="20"/>
      <c r="E715" s="1"/>
      <c r="F715" s="1"/>
      <c r="G715" s="21"/>
      <c r="H715" s="20"/>
      <c r="I715" s="21"/>
      <c r="J715" s="2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4">
      <c r="A716" s="2"/>
      <c r="B716" s="19"/>
      <c r="C716" s="19"/>
      <c r="D716" s="20"/>
      <c r="E716" s="1"/>
      <c r="F716" s="1"/>
      <c r="G716" s="21"/>
      <c r="H716" s="20"/>
      <c r="I716" s="21"/>
      <c r="J716" s="2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4">
      <c r="A717" s="2"/>
      <c r="B717" s="19"/>
      <c r="C717" s="19"/>
      <c r="D717" s="20"/>
      <c r="E717" s="1"/>
      <c r="F717" s="1"/>
      <c r="G717" s="21"/>
      <c r="H717" s="20"/>
      <c r="I717" s="21"/>
      <c r="J717" s="2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4">
      <c r="A718" s="2"/>
      <c r="B718" s="19"/>
      <c r="C718" s="19"/>
      <c r="D718" s="20"/>
      <c r="E718" s="1"/>
      <c r="F718" s="1"/>
      <c r="G718" s="21"/>
      <c r="H718" s="20"/>
      <c r="I718" s="21"/>
      <c r="J718" s="2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4">
      <c r="A719" s="2"/>
      <c r="B719" s="19"/>
      <c r="C719" s="19"/>
      <c r="D719" s="20"/>
      <c r="E719" s="1"/>
      <c r="F719" s="1"/>
      <c r="G719" s="21"/>
      <c r="H719" s="20"/>
      <c r="I719" s="21"/>
      <c r="J719" s="2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4">
      <c r="A720" s="2"/>
      <c r="B720" s="19"/>
      <c r="C720" s="19"/>
      <c r="D720" s="20"/>
      <c r="E720" s="1"/>
      <c r="F720" s="1"/>
      <c r="G720" s="21"/>
      <c r="H720" s="20"/>
      <c r="I720" s="21"/>
      <c r="J720" s="2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4">
      <c r="A721" s="2"/>
      <c r="B721" s="19"/>
      <c r="C721" s="19"/>
      <c r="D721" s="20"/>
      <c r="E721" s="1"/>
      <c r="F721" s="1"/>
      <c r="G721" s="21"/>
      <c r="H721" s="20"/>
      <c r="I721" s="21"/>
      <c r="J721" s="2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4">
      <c r="A722" s="2"/>
      <c r="B722" s="19"/>
      <c r="C722" s="19"/>
      <c r="D722" s="20"/>
      <c r="E722" s="1"/>
      <c r="F722" s="1"/>
      <c r="G722" s="21"/>
      <c r="H722" s="20"/>
      <c r="I722" s="21"/>
      <c r="J722" s="2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4">
      <c r="A723" s="2"/>
      <c r="B723" s="19"/>
      <c r="C723" s="19"/>
      <c r="D723" s="20"/>
      <c r="E723" s="1"/>
      <c r="F723" s="1"/>
      <c r="G723" s="21"/>
      <c r="H723" s="20"/>
      <c r="I723" s="21"/>
      <c r="J723" s="2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4">
      <c r="A724" s="2"/>
      <c r="B724" s="19"/>
      <c r="C724" s="19"/>
      <c r="D724" s="20"/>
      <c r="E724" s="1"/>
      <c r="F724" s="1"/>
      <c r="G724" s="21"/>
      <c r="H724" s="20"/>
      <c r="I724" s="21"/>
      <c r="J724" s="2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4">
      <c r="A725" s="2"/>
      <c r="B725" s="19"/>
      <c r="C725" s="19"/>
      <c r="D725" s="20"/>
      <c r="E725" s="1"/>
      <c r="F725" s="1"/>
      <c r="G725" s="21"/>
      <c r="H725" s="20"/>
      <c r="I725" s="21"/>
      <c r="J725" s="2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4">
      <c r="A726" s="2"/>
      <c r="B726" s="19"/>
      <c r="C726" s="19"/>
      <c r="D726" s="20"/>
      <c r="E726" s="1"/>
      <c r="F726" s="1"/>
      <c r="G726" s="21"/>
      <c r="H726" s="20"/>
      <c r="I726" s="21"/>
      <c r="J726" s="2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4">
      <c r="A727" s="2"/>
      <c r="B727" s="19"/>
      <c r="C727" s="19"/>
      <c r="D727" s="20"/>
      <c r="E727" s="1"/>
      <c r="F727" s="1"/>
      <c r="G727" s="21"/>
      <c r="H727" s="20"/>
      <c r="I727" s="21"/>
      <c r="J727" s="2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4">
      <c r="A728" s="2"/>
      <c r="B728" s="19"/>
      <c r="C728" s="19"/>
      <c r="D728" s="20"/>
      <c r="E728" s="1"/>
      <c r="F728" s="1"/>
      <c r="G728" s="21"/>
      <c r="H728" s="20"/>
      <c r="I728" s="21"/>
      <c r="J728" s="2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4">
      <c r="A729" s="2"/>
      <c r="B729" s="19"/>
      <c r="C729" s="19"/>
      <c r="D729" s="20"/>
      <c r="E729" s="1"/>
      <c r="F729" s="1"/>
      <c r="G729" s="21"/>
      <c r="H729" s="20"/>
      <c r="I729" s="21"/>
      <c r="J729" s="2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4">
      <c r="A730" s="2"/>
      <c r="B730" s="19"/>
      <c r="C730" s="19"/>
      <c r="D730" s="20"/>
      <c r="E730" s="1"/>
      <c r="F730" s="1"/>
      <c r="G730" s="21"/>
      <c r="H730" s="20"/>
      <c r="I730" s="21"/>
      <c r="J730" s="2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4">
      <c r="A731" s="2"/>
      <c r="B731" s="19"/>
      <c r="C731" s="19"/>
      <c r="D731" s="20"/>
      <c r="E731" s="1"/>
      <c r="F731" s="1"/>
      <c r="G731" s="21"/>
      <c r="H731" s="20"/>
      <c r="I731" s="21"/>
      <c r="J731" s="2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4">
      <c r="A732" s="2"/>
      <c r="B732" s="19"/>
      <c r="C732" s="19"/>
      <c r="D732" s="20"/>
      <c r="E732" s="1"/>
      <c r="F732" s="1"/>
      <c r="G732" s="21"/>
      <c r="H732" s="20"/>
      <c r="I732" s="21"/>
      <c r="J732" s="2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4">
      <c r="A733" s="2"/>
      <c r="B733" s="19"/>
      <c r="C733" s="19"/>
      <c r="D733" s="20"/>
      <c r="E733" s="1"/>
      <c r="F733" s="1"/>
      <c r="G733" s="21"/>
      <c r="H733" s="20"/>
      <c r="I733" s="21"/>
      <c r="J733" s="2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4">
      <c r="A734" s="2"/>
      <c r="B734" s="19"/>
      <c r="C734" s="19"/>
      <c r="D734" s="20"/>
      <c r="E734" s="1"/>
      <c r="F734" s="1"/>
      <c r="G734" s="21"/>
      <c r="H734" s="20"/>
      <c r="I734" s="21"/>
      <c r="J734" s="2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4">
      <c r="A735" s="2"/>
      <c r="B735" s="19"/>
      <c r="C735" s="19"/>
      <c r="D735" s="20"/>
      <c r="E735" s="1"/>
      <c r="F735" s="1"/>
      <c r="G735" s="21"/>
      <c r="H735" s="20"/>
      <c r="I735" s="21"/>
      <c r="J735" s="2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4">
      <c r="A736" s="2"/>
      <c r="B736" s="19"/>
      <c r="C736" s="19"/>
      <c r="D736" s="20"/>
      <c r="E736" s="1"/>
      <c r="F736" s="1"/>
      <c r="G736" s="21"/>
      <c r="H736" s="20"/>
      <c r="I736" s="21"/>
      <c r="J736" s="2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4">
      <c r="A737" s="2"/>
      <c r="B737" s="19"/>
      <c r="C737" s="19"/>
      <c r="D737" s="20"/>
      <c r="E737" s="1"/>
      <c r="F737" s="1"/>
      <c r="G737" s="21"/>
      <c r="H737" s="20"/>
      <c r="I737" s="21"/>
      <c r="J737" s="2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4">
      <c r="A738" s="2"/>
      <c r="B738" s="19"/>
      <c r="C738" s="19"/>
      <c r="D738" s="20"/>
      <c r="E738" s="1"/>
      <c r="F738" s="1"/>
      <c r="G738" s="21"/>
      <c r="H738" s="20"/>
      <c r="I738" s="21"/>
      <c r="J738" s="2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4">
      <c r="A739" s="2"/>
      <c r="B739" s="19"/>
      <c r="C739" s="19"/>
      <c r="D739" s="20"/>
      <c r="E739" s="1"/>
      <c r="F739" s="1"/>
      <c r="G739" s="21"/>
      <c r="H739" s="20"/>
      <c r="I739" s="21"/>
      <c r="J739" s="2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4">
      <c r="A740" s="2"/>
      <c r="B740" s="19"/>
      <c r="C740" s="19"/>
      <c r="D740" s="20"/>
      <c r="E740" s="1"/>
      <c r="F740" s="1"/>
      <c r="G740" s="21"/>
      <c r="H740" s="20"/>
      <c r="I740" s="21"/>
      <c r="J740" s="2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4">
      <c r="A741" s="2"/>
      <c r="B741" s="19"/>
      <c r="C741" s="19"/>
      <c r="D741" s="20"/>
      <c r="E741" s="1"/>
      <c r="F741" s="1"/>
      <c r="G741" s="21"/>
      <c r="H741" s="20"/>
      <c r="I741" s="21"/>
      <c r="J741" s="2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4">
      <c r="A742" s="2"/>
      <c r="B742" s="19"/>
      <c r="C742" s="19"/>
      <c r="D742" s="20"/>
      <c r="E742" s="1"/>
      <c r="F742" s="1"/>
      <c r="G742" s="21"/>
      <c r="H742" s="20"/>
      <c r="I742" s="21"/>
      <c r="J742" s="2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4">
      <c r="A743" s="2"/>
      <c r="B743" s="19"/>
      <c r="C743" s="19"/>
      <c r="D743" s="20"/>
      <c r="E743" s="1"/>
      <c r="F743" s="1"/>
      <c r="G743" s="21"/>
      <c r="H743" s="20"/>
      <c r="I743" s="21"/>
      <c r="J743" s="2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4">
      <c r="A744" s="2"/>
      <c r="B744" s="19"/>
      <c r="C744" s="19"/>
      <c r="D744" s="20"/>
      <c r="E744" s="1"/>
      <c r="F744" s="1"/>
      <c r="G744" s="21"/>
      <c r="H744" s="20"/>
      <c r="I744" s="21"/>
      <c r="J744" s="2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4">
      <c r="A745" s="2"/>
      <c r="B745" s="19"/>
      <c r="C745" s="19"/>
      <c r="D745" s="20"/>
      <c r="E745" s="1"/>
      <c r="F745" s="1"/>
      <c r="G745" s="21"/>
      <c r="H745" s="20"/>
      <c r="I745" s="21"/>
      <c r="J745" s="2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4">
      <c r="A746" s="2"/>
      <c r="B746" s="19"/>
      <c r="C746" s="19"/>
      <c r="D746" s="20"/>
      <c r="E746" s="1"/>
      <c r="F746" s="1"/>
      <c r="G746" s="21"/>
      <c r="H746" s="20"/>
      <c r="I746" s="21"/>
      <c r="J746" s="2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4">
      <c r="A747" s="2"/>
      <c r="B747" s="19"/>
      <c r="C747" s="19"/>
      <c r="D747" s="20"/>
      <c r="E747" s="1"/>
      <c r="F747" s="1"/>
      <c r="G747" s="21"/>
      <c r="H747" s="20"/>
      <c r="I747" s="21"/>
      <c r="J747" s="2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4">
      <c r="A748" s="2"/>
      <c r="B748" s="19"/>
      <c r="C748" s="19"/>
      <c r="D748" s="20"/>
      <c r="E748" s="1"/>
      <c r="F748" s="1"/>
      <c r="G748" s="21"/>
      <c r="H748" s="20"/>
      <c r="I748" s="21"/>
      <c r="J748" s="2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4">
      <c r="A749" s="2"/>
      <c r="B749" s="19"/>
      <c r="C749" s="19"/>
      <c r="D749" s="20"/>
      <c r="E749" s="1"/>
      <c r="F749" s="1"/>
      <c r="G749" s="21"/>
      <c r="H749" s="20"/>
      <c r="I749" s="21"/>
      <c r="J749" s="2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4">
      <c r="A750" s="2"/>
      <c r="B750" s="19"/>
      <c r="C750" s="19"/>
      <c r="D750" s="20"/>
      <c r="E750" s="1"/>
      <c r="F750" s="1"/>
      <c r="G750" s="21"/>
      <c r="H750" s="20"/>
      <c r="I750" s="21"/>
      <c r="J750" s="2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4">
      <c r="A751" s="2"/>
      <c r="B751" s="19"/>
      <c r="C751" s="19"/>
      <c r="D751" s="20"/>
      <c r="E751" s="1"/>
      <c r="F751" s="1"/>
      <c r="G751" s="21"/>
      <c r="H751" s="20"/>
      <c r="I751" s="21"/>
      <c r="J751" s="2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4">
      <c r="A752" s="2"/>
      <c r="B752" s="19"/>
      <c r="C752" s="19"/>
      <c r="D752" s="20"/>
      <c r="E752" s="1"/>
      <c r="F752" s="1"/>
      <c r="G752" s="21"/>
      <c r="H752" s="20"/>
      <c r="I752" s="21"/>
      <c r="J752" s="2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4">
      <c r="A753" s="2"/>
      <c r="B753" s="19"/>
      <c r="C753" s="19"/>
      <c r="D753" s="20"/>
      <c r="E753" s="1"/>
      <c r="F753" s="1"/>
      <c r="G753" s="21"/>
      <c r="H753" s="20"/>
      <c r="I753" s="21"/>
      <c r="J753" s="2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4">
      <c r="A754" s="2"/>
      <c r="B754" s="19"/>
      <c r="C754" s="19"/>
      <c r="D754" s="20"/>
      <c r="E754" s="1"/>
      <c r="F754" s="1"/>
      <c r="G754" s="21"/>
      <c r="H754" s="20"/>
      <c r="I754" s="21"/>
      <c r="J754" s="2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4">
      <c r="A755" s="2"/>
      <c r="B755" s="19"/>
      <c r="C755" s="19"/>
      <c r="D755" s="20"/>
      <c r="E755" s="1"/>
      <c r="F755" s="1"/>
      <c r="G755" s="21"/>
      <c r="H755" s="20"/>
      <c r="I755" s="21"/>
      <c r="J755" s="2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4">
      <c r="A756" s="2"/>
      <c r="B756" s="19"/>
      <c r="C756" s="19"/>
      <c r="D756" s="20"/>
      <c r="E756" s="1"/>
      <c r="F756" s="1"/>
      <c r="G756" s="21"/>
      <c r="H756" s="20"/>
      <c r="I756" s="21"/>
      <c r="J756" s="2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4">
      <c r="A757" s="2"/>
      <c r="B757" s="19"/>
      <c r="C757" s="19"/>
      <c r="D757" s="20"/>
      <c r="E757" s="1"/>
      <c r="F757" s="1"/>
      <c r="G757" s="21"/>
      <c r="H757" s="20"/>
      <c r="I757" s="21"/>
      <c r="J757" s="2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4">
      <c r="A758" s="2"/>
      <c r="B758" s="19"/>
      <c r="C758" s="19"/>
      <c r="D758" s="20"/>
      <c r="E758" s="1"/>
      <c r="F758" s="1"/>
      <c r="G758" s="21"/>
      <c r="H758" s="20"/>
      <c r="I758" s="21"/>
      <c r="J758" s="2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4">
      <c r="A759" s="2"/>
      <c r="B759" s="19"/>
      <c r="C759" s="19"/>
      <c r="D759" s="20"/>
      <c r="E759" s="1"/>
      <c r="F759" s="1"/>
      <c r="G759" s="21"/>
      <c r="H759" s="20"/>
      <c r="I759" s="21"/>
      <c r="J759" s="2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4">
      <c r="A760" s="2"/>
      <c r="B760" s="19"/>
      <c r="C760" s="19"/>
      <c r="D760" s="20"/>
      <c r="E760" s="1"/>
      <c r="F760" s="1"/>
      <c r="G760" s="21"/>
      <c r="H760" s="20"/>
      <c r="I760" s="21"/>
      <c r="J760" s="2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4">
      <c r="A761" s="2"/>
      <c r="B761" s="19"/>
      <c r="C761" s="19"/>
      <c r="D761" s="20"/>
      <c r="E761" s="1"/>
      <c r="F761" s="1"/>
      <c r="G761" s="21"/>
      <c r="H761" s="20"/>
      <c r="I761" s="21"/>
      <c r="J761" s="2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4">
      <c r="A762" s="2"/>
      <c r="B762" s="19"/>
      <c r="C762" s="19"/>
      <c r="D762" s="20"/>
      <c r="E762" s="1"/>
      <c r="F762" s="1"/>
      <c r="G762" s="21"/>
      <c r="H762" s="20"/>
      <c r="I762" s="21"/>
      <c r="J762" s="2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4">
      <c r="A763" s="2"/>
      <c r="B763" s="19"/>
      <c r="C763" s="19"/>
      <c r="D763" s="20"/>
      <c r="E763" s="1"/>
      <c r="F763" s="1"/>
      <c r="G763" s="21"/>
      <c r="H763" s="20"/>
      <c r="I763" s="21"/>
      <c r="J763" s="2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4">
      <c r="A764" s="2"/>
      <c r="B764" s="19"/>
      <c r="C764" s="19"/>
      <c r="D764" s="20"/>
      <c r="E764" s="1"/>
      <c r="F764" s="1"/>
      <c r="G764" s="21"/>
      <c r="H764" s="20"/>
      <c r="I764" s="21"/>
      <c r="J764" s="2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4">
      <c r="A765" s="2"/>
      <c r="B765" s="19"/>
      <c r="C765" s="19"/>
      <c r="D765" s="20"/>
      <c r="E765" s="1"/>
      <c r="F765" s="1"/>
      <c r="G765" s="21"/>
      <c r="H765" s="20"/>
      <c r="I765" s="21"/>
      <c r="J765" s="2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4">
      <c r="A766" s="2"/>
      <c r="B766" s="19"/>
      <c r="C766" s="19"/>
      <c r="D766" s="20"/>
      <c r="E766" s="1"/>
      <c r="F766" s="1"/>
      <c r="G766" s="21"/>
      <c r="H766" s="20"/>
      <c r="I766" s="21"/>
      <c r="J766" s="2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4">
      <c r="A767" s="2"/>
      <c r="B767" s="19"/>
      <c r="C767" s="19"/>
      <c r="D767" s="20"/>
      <c r="E767" s="1"/>
      <c r="F767" s="1"/>
      <c r="G767" s="21"/>
      <c r="H767" s="20"/>
      <c r="I767" s="21"/>
      <c r="J767" s="2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4">
      <c r="A768" s="2"/>
      <c r="B768" s="19"/>
      <c r="C768" s="19"/>
      <c r="D768" s="20"/>
      <c r="E768" s="1"/>
      <c r="F768" s="1"/>
      <c r="G768" s="21"/>
      <c r="H768" s="20"/>
      <c r="I768" s="21"/>
      <c r="J768" s="2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4">
      <c r="A769" s="2"/>
      <c r="B769" s="19"/>
      <c r="C769" s="19"/>
      <c r="D769" s="20"/>
      <c r="E769" s="1"/>
      <c r="F769" s="1"/>
      <c r="G769" s="21"/>
      <c r="H769" s="20"/>
      <c r="I769" s="21"/>
      <c r="J769" s="2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4">
      <c r="A770" s="2"/>
      <c r="B770" s="19"/>
      <c r="C770" s="19"/>
      <c r="D770" s="20"/>
      <c r="E770" s="1"/>
      <c r="F770" s="1"/>
      <c r="G770" s="21"/>
      <c r="H770" s="20"/>
      <c r="I770" s="21"/>
      <c r="J770" s="2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4">
      <c r="A771" s="2"/>
      <c r="B771" s="19"/>
      <c r="C771" s="19"/>
      <c r="D771" s="20"/>
      <c r="E771" s="1"/>
      <c r="F771" s="1"/>
      <c r="G771" s="21"/>
      <c r="H771" s="20"/>
      <c r="I771" s="21"/>
      <c r="J771" s="2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4">
      <c r="A772" s="2"/>
      <c r="B772" s="19"/>
      <c r="C772" s="19"/>
      <c r="D772" s="20"/>
      <c r="E772" s="1"/>
      <c r="F772" s="1"/>
      <c r="G772" s="21"/>
      <c r="H772" s="20"/>
      <c r="I772" s="21"/>
      <c r="J772" s="2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4">
      <c r="A773" s="2"/>
      <c r="B773" s="19"/>
      <c r="C773" s="19"/>
      <c r="D773" s="20"/>
      <c r="E773" s="1"/>
      <c r="F773" s="1"/>
      <c r="G773" s="21"/>
      <c r="H773" s="20"/>
      <c r="I773" s="21"/>
      <c r="J773" s="2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4">
      <c r="A774" s="2"/>
      <c r="B774" s="19"/>
      <c r="C774" s="19"/>
      <c r="D774" s="20"/>
      <c r="E774" s="1"/>
      <c r="F774" s="1"/>
      <c r="G774" s="21"/>
      <c r="H774" s="20"/>
      <c r="I774" s="21"/>
      <c r="J774" s="2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4">
      <c r="A775" s="2"/>
      <c r="B775" s="19"/>
      <c r="C775" s="19"/>
      <c r="D775" s="20"/>
      <c r="E775" s="1"/>
      <c r="F775" s="1"/>
      <c r="G775" s="21"/>
      <c r="H775" s="20"/>
      <c r="I775" s="21"/>
      <c r="J775" s="2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4">
      <c r="A776" s="2"/>
      <c r="B776" s="19"/>
      <c r="C776" s="19"/>
      <c r="D776" s="20"/>
      <c r="E776" s="1"/>
      <c r="F776" s="1"/>
      <c r="G776" s="21"/>
      <c r="H776" s="20"/>
      <c r="I776" s="21"/>
      <c r="J776" s="2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4">
      <c r="A777" s="2"/>
      <c r="B777" s="19"/>
      <c r="C777" s="19"/>
      <c r="D777" s="20"/>
      <c r="E777" s="1"/>
      <c r="F777" s="1"/>
      <c r="G777" s="21"/>
      <c r="H777" s="20"/>
      <c r="I777" s="21"/>
      <c r="J777" s="2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4">
      <c r="A778" s="2"/>
      <c r="B778" s="19"/>
      <c r="C778" s="19"/>
      <c r="D778" s="20"/>
      <c r="E778" s="1"/>
      <c r="F778" s="1"/>
      <c r="G778" s="21"/>
      <c r="H778" s="20"/>
      <c r="I778" s="21"/>
      <c r="J778" s="2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4">
      <c r="A779" s="2"/>
      <c r="B779" s="19"/>
      <c r="C779" s="19"/>
      <c r="D779" s="20"/>
      <c r="E779" s="1"/>
      <c r="F779" s="1"/>
      <c r="G779" s="21"/>
      <c r="H779" s="20"/>
      <c r="I779" s="21"/>
      <c r="J779" s="2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4">
      <c r="A780" s="2"/>
      <c r="B780" s="19"/>
      <c r="C780" s="19"/>
      <c r="D780" s="20"/>
      <c r="E780" s="1"/>
      <c r="F780" s="1"/>
      <c r="G780" s="21"/>
      <c r="H780" s="20"/>
      <c r="I780" s="21"/>
      <c r="J780" s="2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4">
      <c r="A781" s="2"/>
      <c r="B781" s="19"/>
      <c r="C781" s="19"/>
      <c r="D781" s="20"/>
      <c r="E781" s="1"/>
      <c r="F781" s="1"/>
      <c r="G781" s="21"/>
      <c r="H781" s="20"/>
      <c r="I781" s="21"/>
      <c r="J781" s="2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4">
      <c r="A782" s="2"/>
      <c r="B782" s="19"/>
      <c r="C782" s="19"/>
      <c r="D782" s="20"/>
      <c r="E782" s="1"/>
      <c r="F782" s="1"/>
      <c r="G782" s="21"/>
      <c r="H782" s="20"/>
      <c r="I782" s="21"/>
      <c r="J782" s="2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4">
      <c r="A783" s="2"/>
      <c r="B783" s="19"/>
      <c r="C783" s="19"/>
      <c r="D783" s="20"/>
      <c r="E783" s="1"/>
      <c r="F783" s="1"/>
      <c r="G783" s="21"/>
      <c r="H783" s="20"/>
      <c r="I783" s="21"/>
      <c r="J783" s="2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4">
      <c r="A784" s="2"/>
      <c r="B784" s="19"/>
      <c r="C784" s="19"/>
      <c r="D784" s="20"/>
      <c r="E784" s="1"/>
      <c r="F784" s="1"/>
      <c r="G784" s="21"/>
      <c r="H784" s="20"/>
      <c r="I784" s="21"/>
      <c r="J784" s="2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4">
      <c r="A785" s="2"/>
      <c r="B785" s="19"/>
      <c r="C785" s="19"/>
      <c r="D785" s="20"/>
      <c r="E785" s="1"/>
      <c r="F785" s="1"/>
      <c r="G785" s="21"/>
      <c r="H785" s="20"/>
      <c r="I785" s="21"/>
      <c r="J785" s="2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4">
      <c r="A786" s="2"/>
      <c r="B786" s="19"/>
      <c r="C786" s="19"/>
      <c r="D786" s="20"/>
      <c r="E786" s="1"/>
      <c r="F786" s="1"/>
      <c r="G786" s="21"/>
      <c r="H786" s="20"/>
      <c r="I786" s="21"/>
      <c r="J786" s="2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4">
      <c r="A787" s="2"/>
      <c r="B787" s="19"/>
      <c r="C787" s="19"/>
      <c r="D787" s="20"/>
      <c r="E787" s="1"/>
      <c r="F787" s="1"/>
      <c r="G787" s="21"/>
      <c r="H787" s="20"/>
      <c r="I787" s="21"/>
      <c r="J787" s="2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4">
      <c r="A788" s="2"/>
      <c r="B788" s="19"/>
      <c r="C788" s="19"/>
      <c r="D788" s="20"/>
      <c r="E788" s="1"/>
      <c r="F788" s="1"/>
      <c r="G788" s="21"/>
      <c r="H788" s="20"/>
      <c r="I788" s="21"/>
      <c r="J788" s="2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4">
      <c r="A789" s="2"/>
      <c r="B789" s="19"/>
      <c r="C789" s="19"/>
      <c r="D789" s="20"/>
      <c r="E789" s="1"/>
      <c r="F789" s="1"/>
      <c r="G789" s="21"/>
      <c r="H789" s="20"/>
      <c r="I789" s="21"/>
      <c r="J789" s="2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4">
      <c r="A790" s="2"/>
      <c r="B790" s="19"/>
      <c r="C790" s="19"/>
      <c r="D790" s="20"/>
      <c r="E790" s="1"/>
      <c r="F790" s="1"/>
      <c r="G790" s="21"/>
      <c r="H790" s="20"/>
      <c r="I790" s="21"/>
      <c r="J790" s="2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4">
      <c r="A791" s="2"/>
      <c r="B791" s="19"/>
      <c r="C791" s="19"/>
      <c r="D791" s="20"/>
      <c r="E791" s="1"/>
      <c r="F791" s="1"/>
      <c r="G791" s="21"/>
      <c r="H791" s="20"/>
      <c r="I791" s="21"/>
      <c r="J791" s="2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4">
      <c r="A792" s="2"/>
      <c r="B792" s="19"/>
      <c r="C792" s="19"/>
      <c r="D792" s="20"/>
      <c r="E792" s="1"/>
      <c r="F792" s="1"/>
      <c r="G792" s="21"/>
      <c r="H792" s="20"/>
      <c r="I792" s="21"/>
      <c r="J792" s="2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4">
      <c r="A793" s="2"/>
      <c r="B793" s="19"/>
      <c r="C793" s="19"/>
      <c r="D793" s="20"/>
      <c r="E793" s="1"/>
      <c r="F793" s="1"/>
      <c r="G793" s="21"/>
      <c r="H793" s="20"/>
      <c r="I793" s="21"/>
      <c r="J793" s="2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4">
      <c r="A794" s="2"/>
      <c r="B794" s="19"/>
      <c r="C794" s="19"/>
      <c r="D794" s="20"/>
      <c r="E794" s="1"/>
      <c r="F794" s="1"/>
      <c r="G794" s="21"/>
      <c r="H794" s="20"/>
      <c r="I794" s="21"/>
      <c r="J794" s="2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4">
      <c r="A795" s="2"/>
      <c r="B795" s="19"/>
      <c r="C795" s="19"/>
      <c r="D795" s="20"/>
      <c r="E795" s="1"/>
      <c r="F795" s="1"/>
      <c r="G795" s="21"/>
      <c r="H795" s="20"/>
      <c r="I795" s="21"/>
      <c r="J795" s="2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4">
      <c r="A796" s="2"/>
      <c r="B796" s="19"/>
      <c r="C796" s="19"/>
      <c r="D796" s="20"/>
      <c r="E796" s="1"/>
      <c r="F796" s="1"/>
      <c r="G796" s="21"/>
      <c r="H796" s="20"/>
      <c r="I796" s="21"/>
      <c r="J796" s="2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4">
      <c r="A797" s="2"/>
      <c r="B797" s="19"/>
      <c r="C797" s="19"/>
      <c r="D797" s="20"/>
      <c r="E797" s="1"/>
      <c r="F797" s="1"/>
      <c r="G797" s="21"/>
      <c r="H797" s="20"/>
      <c r="I797" s="21"/>
      <c r="J797" s="2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4">
      <c r="A798" s="2"/>
      <c r="B798" s="19"/>
      <c r="C798" s="19"/>
      <c r="D798" s="20"/>
      <c r="E798" s="1"/>
      <c r="F798" s="1"/>
      <c r="G798" s="21"/>
      <c r="H798" s="20"/>
      <c r="I798" s="21"/>
      <c r="J798" s="2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4">
      <c r="A799" s="2"/>
      <c r="B799" s="19"/>
      <c r="C799" s="19"/>
      <c r="D799" s="20"/>
      <c r="E799" s="1"/>
      <c r="F799" s="1"/>
      <c r="G799" s="21"/>
      <c r="H799" s="20"/>
      <c r="I799" s="21"/>
      <c r="J799" s="2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4">
      <c r="A800" s="2"/>
      <c r="B800" s="19"/>
      <c r="C800" s="19"/>
      <c r="D800" s="20"/>
      <c r="E800" s="1"/>
      <c r="F800" s="1"/>
      <c r="G800" s="21"/>
      <c r="H800" s="20"/>
      <c r="I800" s="21"/>
      <c r="J800" s="2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4">
      <c r="A801" s="2"/>
      <c r="B801" s="19"/>
      <c r="C801" s="19"/>
      <c r="D801" s="20"/>
      <c r="E801" s="1"/>
      <c r="F801" s="1"/>
      <c r="G801" s="21"/>
      <c r="H801" s="20"/>
      <c r="I801" s="21"/>
      <c r="J801" s="2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4">
      <c r="A802" s="2"/>
      <c r="B802" s="19"/>
      <c r="C802" s="19"/>
      <c r="D802" s="20"/>
      <c r="E802" s="1"/>
      <c r="F802" s="1"/>
      <c r="G802" s="21"/>
      <c r="H802" s="20"/>
      <c r="I802" s="21"/>
      <c r="J802" s="2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4">
      <c r="A803" s="2"/>
      <c r="B803" s="19"/>
      <c r="C803" s="19"/>
      <c r="D803" s="20"/>
      <c r="E803" s="1"/>
      <c r="F803" s="1"/>
      <c r="G803" s="21"/>
      <c r="H803" s="20"/>
      <c r="I803" s="21"/>
      <c r="J803" s="2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4">
      <c r="A804" s="2"/>
      <c r="B804" s="19"/>
      <c r="C804" s="19"/>
      <c r="D804" s="20"/>
      <c r="E804" s="1"/>
      <c r="F804" s="1"/>
      <c r="G804" s="21"/>
      <c r="H804" s="20"/>
      <c r="I804" s="21"/>
      <c r="J804" s="2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4">
      <c r="A805" s="2"/>
      <c r="B805" s="19"/>
      <c r="C805" s="19"/>
      <c r="D805" s="20"/>
      <c r="E805" s="1"/>
      <c r="F805" s="1"/>
      <c r="G805" s="21"/>
      <c r="H805" s="20"/>
      <c r="I805" s="21"/>
      <c r="J805" s="2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4">
      <c r="A806" s="2"/>
      <c r="B806" s="19"/>
      <c r="C806" s="19"/>
      <c r="D806" s="20"/>
      <c r="E806" s="1"/>
      <c r="F806" s="1"/>
      <c r="G806" s="21"/>
      <c r="H806" s="20"/>
      <c r="I806" s="21"/>
      <c r="J806" s="2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4">
      <c r="A807" s="2"/>
      <c r="B807" s="19"/>
      <c r="C807" s="19"/>
      <c r="D807" s="20"/>
      <c r="E807" s="1"/>
      <c r="F807" s="1"/>
      <c r="G807" s="21"/>
      <c r="H807" s="20"/>
      <c r="I807" s="21"/>
      <c r="J807" s="2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4">
      <c r="A808" s="2"/>
      <c r="B808" s="19"/>
      <c r="C808" s="19"/>
      <c r="D808" s="20"/>
      <c r="E808" s="1"/>
      <c r="F808" s="1"/>
      <c r="G808" s="21"/>
      <c r="H808" s="20"/>
      <c r="I808" s="21"/>
      <c r="J808" s="2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4">
      <c r="A809" s="2"/>
      <c r="B809" s="19"/>
      <c r="C809" s="19"/>
      <c r="D809" s="20"/>
      <c r="E809" s="1"/>
      <c r="F809" s="1"/>
      <c r="G809" s="21"/>
      <c r="H809" s="20"/>
      <c r="I809" s="21"/>
      <c r="J809" s="2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4">
      <c r="A810" s="2"/>
      <c r="B810" s="19"/>
      <c r="C810" s="19"/>
      <c r="D810" s="20"/>
      <c r="E810" s="1"/>
      <c r="F810" s="1"/>
      <c r="G810" s="21"/>
      <c r="H810" s="20"/>
      <c r="I810" s="21"/>
      <c r="J810" s="2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4">
      <c r="A811" s="2"/>
      <c r="B811" s="19"/>
      <c r="C811" s="19"/>
      <c r="D811" s="20"/>
      <c r="E811" s="1"/>
      <c r="F811" s="1"/>
      <c r="G811" s="21"/>
      <c r="H811" s="20"/>
      <c r="I811" s="21"/>
      <c r="J811" s="2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4">
      <c r="A812" s="2"/>
      <c r="B812" s="19"/>
      <c r="C812" s="19"/>
      <c r="D812" s="20"/>
      <c r="E812" s="1"/>
      <c r="F812" s="1"/>
      <c r="G812" s="21"/>
      <c r="H812" s="20"/>
      <c r="I812" s="21"/>
      <c r="J812" s="2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4">
      <c r="A813" s="2"/>
      <c r="B813" s="19"/>
      <c r="C813" s="19"/>
      <c r="D813" s="20"/>
      <c r="E813" s="1"/>
      <c r="F813" s="1"/>
      <c r="G813" s="21"/>
      <c r="H813" s="20"/>
      <c r="I813" s="21"/>
      <c r="J813" s="2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4">
      <c r="A814" s="2"/>
      <c r="B814" s="19"/>
      <c r="C814" s="19"/>
      <c r="D814" s="20"/>
      <c r="E814" s="1"/>
      <c r="F814" s="1"/>
      <c r="G814" s="21"/>
      <c r="H814" s="20"/>
      <c r="I814" s="21"/>
      <c r="J814" s="2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4">
      <c r="A815" s="2"/>
      <c r="B815" s="19"/>
      <c r="C815" s="19"/>
      <c r="D815" s="20"/>
      <c r="E815" s="1"/>
      <c r="F815" s="1"/>
      <c r="G815" s="21"/>
      <c r="H815" s="20"/>
      <c r="I815" s="21"/>
      <c r="J815" s="2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4">
      <c r="A816" s="2"/>
      <c r="B816" s="19"/>
      <c r="C816" s="19"/>
      <c r="D816" s="20"/>
      <c r="E816" s="1"/>
      <c r="F816" s="1"/>
      <c r="G816" s="21"/>
      <c r="H816" s="20"/>
      <c r="I816" s="21"/>
      <c r="J816" s="2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4">
      <c r="A817" s="2"/>
      <c r="B817" s="19"/>
      <c r="C817" s="19"/>
      <c r="D817" s="20"/>
      <c r="E817" s="1"/>
      <c r="F817" s="1"/>
      <c r="G817" s="21"/>
      <c r="H817" s="20"/>
      <c r="I817" s="21"/>
      <c r="J817" s="2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4">
      <c r="A818" s="2"/>
      <c r="B818" s="19"/>
      <c r="C818" s="19"/>
      <c r="D818" s="20"/>
      <c r="E818" s="1"/>
      <c r="F818" s="1"/>
      <c r="G818" s="21"/>
      <c r="H818" s="20"/>
      <c r="I818" s="21"/>
      <c r="J818" s="2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4">
      <c r="A819" s="2"/>
      <c r="B819" s="19"/>
      <c r="C819" s="19"/>
      <c r="D819" s="20"/>
      <c r="E819" s="1"/>
      <c r="F819" s="1"/>
      <c r="G819" s="21"/>
      <c r="H819" s="20"/>
      <c r="I819" s="21"/>
      <c r="J819" s="2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4">
      <c r="A820" s="2"/>
      <c r="B820" s="19"/>
      <c r="C820" s="19"/>
      <c r="D820" s="20"/>
      <c r="E820" s="1"/>
      <c r="F820" s="1"/>
      <c r="G820" s="21"/>
      <c r="H820" s="20"/>
      <c r="I820" s="21"/>
      <c r="J820" s="2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4">
      <c r="A821" s="2"/>
      <c r="B821" s="19"/>
      <c r="C821" s="19"/>
      <c r="D821" s="20"/>
      <c r="E821" s="1"/>
      <c r="F821" s="1"/>
      <c r="G821" s="21"/>
      <c r="H821" s="20"/>
      <c r="I821" s="21"/>
      <c r="J821" s="2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4">
      <c r="A822" s="2"/>
      <c r="B822" s="19"/>
      <c r="C822" s="19"/>
      <c r="D822" s="20"/>
      <c r="E822" s="1"/>
      <c r="F822" s="1"/>
      <c r="G822" s="21"/>
      <c r="H822" s="20"/>
      <c r="I822" s="21"/>
      <c r="J822" s="2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4">
      <c r="A823" s="2"/>
      <c r="B823" s="19"/>
      <c r="C823" s="19"/>
      <c r="D823" s="20"/>
      <c r="E823" s="1"/>
      <c r="F823" s="1"/>
      <c r="G823" s="21"/>
      <c r="H823" s="20"/>
      <c r="I823" s="21"/>
      <c r="J823" s="2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4">
      <c r="A824" s="2"/>
      <c r="B824" s="19"/>
      <c r="C824" s="19"/>
      <c r="D824" s="20"/>
      <c r="E824" s="1"/>
      <c r="F824" s="1"/>
      <c r="G824" s="21"/>
      <c r="H824" s="20"/>
      <c r="I824" s="21"/>
      <c r="J824" s="2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4">
      <c r="A825" s="2"/>
      <c r="B825" s="19"/>
      <c r="C825" s="19"/>
      <c r="D825" s="20"/>
      <c r="E825" s="1"/>
      <c r="F825" s="1"/>
      <c r="G825" s="21"/>
      <c r="H825" s="20"/>
      <c r="I825" s="21"/>
      <c r="J825" s="2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4">
      <c r="A826" s="2"/>
      <c r="B826" s="19"/>
      <c r="C826" s="19"/>
      <c r="D826" s="20"/>
      <c r="E826" s="1"/>
      <c r="F826" s="1"/>
      <c r="G826" s="21"/>
      <c r="H826" s="20"/>
      <c r="I826" s="21"/>
      <c r="J826" s="2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4">
      <c r="A827" s="2"/>
      <c r="B827" s="19"/>
      <c r="C827" s="19"/>
      <c r="D827" s="20"/>
      <c r="E827" s="1"/>
      <c r="F827" s="1"/>
      <c r="G827" s="21"/>
      <c r="H827" s="20"/>
      <c r="I827" s="21"/>
      <c r="J827" s="2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4">
      <c r="A828" s="2"/>
      <c r="B828" s="19"/>
      <c r="C828" s="19"/>
      <c r="D828" s="20"/>
      <c r="E828" s="1"/>
      <c r="F828" s="1"/>
      <c r="G828" s="21"/>
      <c r="H828" s="20"/>
      <c r="I828" s="21"/>
      <c r="J828" s="2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4">
      <c r="A829" s="2"/>
      <c r="B829" s="19"/>
      <c r="C829" s="19"/>
      <c r="D829" s="20"/>
      <c r="E829" s="1"/>
      <c r="F829" s="1"/>
      <c r="G829" s="21"/>
      <c r="H829" s="20"/>
      <c r="I829" s="21"/>
      <c r="J829" s="2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4">
      <c r="A830" s="2"/>
      <c r="B830" s="19"/>
      <c r="C830" s="19"/>
      <c r="D830" s="20"/>
      <c r="E830" s="1"/>
      <c r="F830" s="1"/>
      <c r="G830" s="21"/>
      <c r="H830" s="20"/>
      <c r="I830" s="21"/>
      <c r="J830" s="2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4">
      <c r="A831" s="2"/>
      <c r="B831" s="19"/>
      <c r="C831" s="19"/>
      <c r="D831" s="20"/>
      <c r="E831" s="1"/>
      <c r="F831" s="1"/>
      <c r="G831" s="21"/>
      <c r="H831" s="20"/>
      <c r="I831" s="21"/>
      <c r="J831" s="2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4">
      <c r="A832" s="2"/>
      <c r="B832" s="19"/>
      <c r="C832" s="19"/>
      <c r="D832" s="20"/>
      <c r="E832" s="1"/>
      <c r="F832" s="1"/>
      <c r="G832" s="21"/>
      <c r="H832" s="20"/>
      <c r="I832" s="21"/>
      <c r="J832" s="2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4">
      <c r="A833" s="2"/>
      <c r="B833" s="19"/>
      <c r="C833" s="19"/>
      <c r="D833" s="20"/>
      <c r="E833" s="1"/>
      <c r="F833" s="1"/>
      <c r="G833" s="21"/>
      <c r="H833" s="20"/>
      <c r="I833" s="21"/>
      <c r="J833" s="2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4">
      <c r="A834" s="2"/>
      <c r="B834" s="19"/>
      <c r="C834" s="19"/>
      <c r="D834" s="20"/>
      <c r="E834" s="1"/>
      <c r="F834" s="1"/>
      <c r="G834" s="21"/>
      <c r="H834" s="20"/>
      <c r="I834" s="21"/>
      <c r="J834" s="2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4">
      <c r="A835" s="2"/>
      <c r="B835" s="19"/>
      <c r="C835" s="19"/>
      <c r="D835" s="20"/>
      <c r="E835" s="1"/>
      <c r="F835" s="1"/>
      <c r="G835" s="21"/>
      <c r="H835" s="20"/>
      <c r="I835" s="21"/>
      <c r="J835" s="2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4">
      <c r="A836" s="2"/>
      <c r="B836" s="19"/>
      <c r="C836" s="19"/>
      <c r="D836" s="20"/>
      <c r="E836" s="1"/>
      <c r="F836" s="1"/>
      <c r="G836" s="21"/>
      <c r="H836" s="20"/>
      <c r="I836" s="21"/>
      <c r="J836" s="2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4">
      <c r="A837" s="2"/>
      <c r="B837" s="19"/>
      <c r="C837" s="19"/>
      <c r="D837" s="20"/>
      <c r="E837" s="1"/>
      <c r="F837" s="1"/>
      <c r="G837" s="21"/>
      <c r="H837" s="20"/>
      <c r="I837" s="21"/>
      <c r="J837" s="2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4">
      <c r="A838" s="2"/>
      <c r="B838" s="19"/>
      <c r="C838" s="19"/>
      <c r="D838" s="20"/>
      <c r="E838" s="1"/>
      <c r="F838" s="1"/>
      <c r="G838" s="21"/>
      <c r="H838" s="20"/>
      <c r="I838" s="21"/>
      <c r="J838" s="2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4">
      <c r="A839" s="2"/>
      <c r="B839" s="19"/>
      <c r="C839" s="19"/>
      <c r="D839" s="20"/>
      <c r="E839" s="1"/>
      <c r="F839" s="1"/>
      <c r="G839" s="21"/>
      <c r="H839" s="20"/>
      <c r="I839" s="21"/>
      <c r="J839" s="2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4">
      <c r="A840" s="2"/>
      <c r="B840" s="19"/>
      <c r="C840" s="19"/>
      <c r="D840" s="20"/>
      <c r="E840" s="1"/>
      <c r="F840" s="1"/>
      <c r="G840" s="21"/>
      <c r="H840" s="20"/>
      <c r="I840" s="21"/>
      <c r="J840" s="2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4">
      <c r="A841" s="2"/>
      <c r="B841" s="19"/>
      <c r="C841" s="19"/>
      <c r="D841" s="20"/>
      <c r="E841" s="1"/>
      <c r="F841" s="1"/>
      <c r="G841" s="21"/>
      <c r="H841" s="20"/>
      <c r="I841" s="21"/>
      <c r="J841" s="2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4">
      <c r="A842" s="2"/>
      <c r="B842" s="19"/>
      <c r="C842" s="19"/>
      <c r="D842" s="20"/>
      <c r="E842" s="1"/>
      <c r="F842" s="1"/>
      <c r="G842" s="21"/>
      <c r="H842" s="20"/>
      <c r="I842" s="21"/>
      <c r="J842" s="2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4">
      <c r="A843" s="2"/>
      <c r="B843" s="19"/>
      <c r="C843" s="19"/>
      <c r="D843" s="20"/>
      <c r="E843" s="1"/>
      <c r="F843" s="1"/>
      <c r="G843" s="21"/>
      <c r="H843" s="20"/>
      <c r="I843" s="21"/>
      <c r="J843" s="2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4">
      <c r="A844" s="2"/>
      <c r="B844" s="19"/>
      <c r="C844" s="19"/>
      <c r="D844" s="20"/>
      <c r="E844" s="1"/>
      <c r="F844" s="1"/>
      <c r="G844" s="21"/>
      <c r="H844" s="20"/>
      <c r="I844" s="21"/>
      <c r="J844" s="2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4">
      <c r="A845" s="2"/>
      <c r="B845" s="19"/>
      <c r="C845" s="19"/>
      <c r="D845" s="20"/>
      <c r="E845" s="1"/>
      <c r="F845" s="1"/>
      <c r="G845" s="21"/>
      <c r="H845" s="20"/>
      <c r="I845" s="21"/>
      <c r="J845" s="2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4">
      <c r="A846" s="2"/>
      <c r="B846" s="19"/>
      <c r="C846" s="19"/>
      <c r="D846" s="20"/>
      <c r="E846" s="1"/>
      <c r="F846" s="1"/>
      <c r="G846" s="21"/>
      <c r="H846" s="20"/>
      <c r="I846" s="21"/>
      <c r="J846" s="2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4">
      <c r="A847" s="2"/>
      <c r="B847" s="19"/>
      <c r="C847" s="19"/>
      <c r="D847" s="20"/>
      <c r="E847" s="1"/>
      <c r="F847" s="1"/>
      <c r="G847" s="21"/>
      <c r="H847" s="20"/>
      <c r="I847" s="21"/>
      <c r="J847" s="2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4">
      <c r="A848" s="2"/>
      <c r="B848" s="19"/>
      <c r="C848" s="19"/>
      <c r="D848" s="20"/>
      <c r="E848" s="1"/>
      <c r="F848" s="1"/>
      <c r="G848" s="21"/>
      <c r="H848" s="20"/>
      <c r="I848" s="21"/>
      <c r="J848" s="2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4">
      <c r="A849" s="2"/>
      <c r="B849" s="19"/>
      <c r="C849" s="19"/>
      <c r="D849" s="20"/>
      <c r="E849" s="1"/>
      <c r="F849" s="1"/>
      <c r="G849" s="21"/>
      <c r="H849" s="20"/>
      <c r="I849" s="21"/>
      <c r="J849" s="2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4">
      <c r="A850" s="2"/>
      <c r="B850" s="19"/>
      <c r="C850" s="19"/>
      <c r="D850" s="20"/>
      <c r="E850" s="1"/>
      <c r="F850" s="1"/>
      <c r="G850" s="21"/>
      <c r="H850" s="20"/>
      <c r="I850" s="21"/>
      <c r="J850" s="2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4">
      <c r="A851" s="2"/>
      <c r="B851" s="19"/>
      <c r="C851" s="19"/>
      <c r="D851" s="20"/>
      <c r="E851" s="1"/>
      <c r="F851" s="1"/>
      <c r="G851" s="21"/>
      <c r="H851" s="20"/>
      <c r="I851" s="21"/>
      <c r="J851" s="2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4">
      <c r="A852" s="2"/>
      <c r="B852" s="19"/>
      <c r="C852" s="19"/>
      <c r="D852" s="20"/>
      <c r="E852" s="1"/>
      <c r="F852" s="1"/>
      <c r="G852" s="21"/>
      <c r="H852" s="20"/>
      <c r="I852" s="21"/>
      <c r="J852" s="2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4">
      <c r="A853" s="2"/>
      <c r="B853" s="19"/>
      <c r="C853" s="19"/>
      <c r="D853" s="20"/>
      <c r="E853" s="1"/>
      <c r="F853" s="1"/>
      <c r="G853" s="21"/>
      <c r="H853" s="20"/>
      <c r="I853" s="21"/>
      <c r="J853" s="2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4">
      <c r="A854" s="2"/>
      <c r="B854" s="19"/>
      <c r="C854" s="19"/>
      <c r="D854" s="20"/>
      <c r="E854" s="1"/>
      <c r="F854" s="1"/>
      <c r="G854" s="21"/>
      <c r="H854" s="20"/>
      <c r="I854" s="21"/>
      <c r="J854" s="2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4">
      <c r="A855" s="2"/>
      <c r="B855" s="19"/>
      <c r="C855" s="19"/>
      <c r="D855" s="20"/>
      <c r="E855" s="1"/>
      <c r="F855" s="1"/>
      <c r="G855" s="21"/>
      <c r="H855" s="20"/>
      <c r="I855" s="21"/>
      <c r="J855" s="2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4">
      <c r="A856" s="2"/>
      <c r="B856" s="19"/>
      <c r="C856" s="19"/>
      <c r="D856" s="20"/>
      <c r="E856" s="1"/>
      <c r="F856" s="1"/>
      <c r="G856" s="21"/>
      <c r="H856" s="20"/>
      <c r="I856" s="21"/>
      <c r="J856" s="2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4">
      <c r="A857" s="2"/>
      <c r="B857" s="19"/>
      <c r="C857" s="19"/>
      <c r="D857" s="20"/>
      <c r="E857" s="1"/>
      <c r="F857" s="1"/>
      <c r="G857" s="21"/>
      <c r="H857" s="20"/>
      <c r="I857" s="21"/>
      <c r="J857" s="2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4">
      <c r="A858" s="2"/>
      <c r="B858" s="19"/>
      <c r="C858" s="19"/>
      <c r="D858" s="20"/>
      <c r="E858" s="1"/>
      <c r="F858" s="1"/>
      <c r="G858" s="21"/>
      <c r="H858" s="20"/>
      <c r="I858" s="21"/>
      <c r="J858" s="2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4">
      <c r="A859" s="2"/>
      <c r="B859" s="19"/>
      <c r="C859" s="19"/>
      <c r="D859" s="20"/>
      <c r="E859" s="1"/>
      <c r="F859" s="1"/>
      <c r="G859" s="21"/>
      <c r="H859" s="20"/>
      <c r="I859" s="21"/>
      <c r="J859" s="2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4">
      <c r="A860" s="2"/>
      <c r="B860" s="19"/>
      <c r="C860" s="19"/>
      <c r="D860" s="20"/>
      <c r="E860" s="1"/>
      <c r="F860" s="1"/>
      <c r="G860" s="21"/>
      <c r="H860" s="20"/>
      <c r="I860" s="21"/>
      <c r="J860" s="2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4">
      <c r="A861" s="2"/>
      <c r="B861" s="19"/>
      <c r="C861" s="19"/>
      <c r="D861" s="20"/>
      <c r="E861" s="1"/>
      <c r="F861" s="1"/>
      <c r="G861" s="21"/>
      <c r="H861" s="20"/>
      <c r="I861" s="21"/>
      <c r="J861" s="2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4">
      <c r="A862" s="2"/>
      <c r="B862" s="19"/>
      <c r="C862" s="19"/>
      <c r="D862" s="20"/>
      <c r="E862" s="1"/>
      <c r="F862" s="1"/>
      <c r="G862" s="21"/>
      <c r="H862" s="20"/>
      <c r="I862" s="21"/>
      <c r="J862" s="2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4">
      <c r="A863" s="2"/>
      <c r="B863" s="19"/>
      <c r="C863" s="19"/>
      <c r="D863" s="20"/>
      <c r="E863" s="1"/>
      <c r="F863" s="1"/>
      <c r="G863" s="21"/>
      <c r="H863" s="20"/>
      <c r="I863" s="21"/>
      <c r="J863" s="2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4">
      <c r="A864" s="2"/>
      <c r="B864" s="19"/>
      <c r="C864" s="19"/>
      <c r="D864" s="20"/>
      <c r="E864" s="1"/>
      <c r="F864" s="1"/>
      <c r="G864" s="21"/>
      <c r="H864" s="20"/>
      <c r="I864" s="21"/>
      <c r="J864" s="2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4">
      <c r="A865" s="2"/>
      <c r="B865" s="19"/>
      <c r="C865" s="19"/>
      <c r="D865" s="20"/>
      <c r="E865" s="1"/>
      <c r="F865" s="1"/>
      <c r="G865" s="21"/>
      <c r="H865" s="20"/>
      <c r="I865" s="21"/>
      <c r="J865" s="2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4">
      <c r="A866" s="2"/>
      <c r="B866" s="19"/>
      <c r="C866" s="19"/>
      <c r="D866" s="20"/>
      <c r="E866" s="1"/>
      <c r="F866" s="1"/>
      <c r="G866" s="21"/>
      <c r="H866" s="20"/>
      <c r="I866" s="21"/>
      <c r="J866" s="2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4">
      <c r="A867" s="2"/>
      <c r="B867" s="19"/>
      <c r="C867" s="19"/>
      <c r="D867" s="20"/>
      <c r="E867" s="1"/>
      <c r="F867" s="1"/>
      <c r="G867" s="21"/>
      <c r="H867" s="20"/>
      <c r="I867" s="21"/>
      <c r="J867" s="2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4">
      <c r="A868" s="2"/>
      <c r="B868" s="19"/>
      <c r="C868" s="19"/>
      <c r="D868" s="20"/>
      <c r="E868" s="1"/>
      <c r="F868" s="1"/>
      <c r="G868" s="21"/>
      <c r="H868" s="20"/>
      <c r="I868" s="21"/>
      <c r="J868" s="2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4">
      <c r="A869" s="2"/>
      <c r="B869" s="19"/>
      <c r="C869" s="19"/>
      <c r="D869" s="20"/>
      <c r="E869" s="1"/>
      <c r="F869" s="1"/>
      <c r="G869" s="21"/>
      <c r="H869" s="20"/>
      <c r="I869" s="21"/>
      <c r="J869" s="2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4">
      <c r="A870" s="2"/>
      <c r="B870" s="19"/>
      <c r="C870" s="19"/>
      <c r="D870" s="20"/>
      <c r="E870" s="1"/>
      <c r="F870" s="1"/>
      <c r="G870" s="21"/>
      <c r="H870" s="20"/>
      <c r="I870" s="21"/>
      <c r="J870" s="2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4">
      <c r="A871" s="2"/>
      <c r="B871" s="19"/>
      <c r="C871" s="19"/>
      <c r="D871" s="20"/>
      <c r="E871" s="1"/>
      <c r="F871" s="1"/>
      <c r="G871" s="21"/>
      <c r="H871" s="20"/>
      <c r="I871" s="21"/>
      <c r="J871" s="2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4">
      <c r="A872" s="2"/>
      <c r="B872" s="19"/>
      <c r="C872" s="19"/>
      <c r="D872" s="20"/>
      <c r="E872" s="1"/>
      <c r="F872" s="1"/>
      <c r="G872" s="21"/>
      <c r="H872" s="20"/>
      <c r="I872" s="21"/>
      <c r="J872" s="2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4">
      <c r="A873" s="2"/>
      <c r="B873" s="19"/>
      <c r="C873" s="19"/>
      <c r="D873" s="20"/>
      <c r="E873" s="1"/>
      <c r="F873" s="1"/>
      <c r="G873" s="21"/>
      <c r="H873" s="20"/>
      <c r="I873" s="21"/>
      <c r="J873" s="2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4">
      <c r="A874" s="2"/>
      <c r="B874" s="19"/>
      <c r="C874" s="19"/>
      <c r="D874" s="20"/>
      <c r="E874" s="1"/>
      <c r="F874" s="1"/>
      <c r="G874" s="21"/>
      <c r="H874" s="20"/>
      <c r="I874" s="21"/>
      <c r="J874" s="2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4">
      <c r="A875" s="2"/>
      <c r="B875" s="19"/>
      <c r="C875" s="19"/>
      <c r="D875" s="20"/>
      <c r="E875" s="1"/>
      <c r="F875" s="1"/>
      <c r="G875" s="21"/>
      <c r="H875" s="20"/>
      <c r="I875" s="21"/>
      <c r="J875" s="2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4">
      <c r="A876" s="2"/>
      <c r="B876" s="19"/>
      <c r="C876" s="19"/>
      <c r="D876" s="20"/>
      <c r="E876" s="1"/>
      <c r="F876" s="1"/>
      <c r="G876" s="21"/>
      <c r="H876" s="20"/>
      <c r="I876" s="21"/>
      <c r="J876" s="2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4">
      <c r="A877" s="2"/>
      <c r="B877" s="19"/>
      <c r="C877" s="19"/>
      <c r="D877" s="20"/>
      <c r="E877" s="1"/>
      <c r="F877" s="1"/>
      <c r="G877" s="21"/>
      <c r="H877" s="20"/>
      <c r="I877" s="21"/>
      <c r="J877" s="2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4">
      <c r="A878" s="2"/>
      <c r="B878" s="19"/>
      <c r="C878" s="19"/>
      <c r="D878" s="20"/>
      <c r="E878" s="1"/>
      <c r="F878" s="1"/>
      <c r="G878" s="21"/>
      <c r="H878" s="20"/>
      <c r="I878" s="21"/>
      <c r="J878" s="2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4">
      <c r="A879" s="2"/>
      <c r="B879" s="19"/>
      <c r="C879" s="19"/>
      <c r="D879" s="20"/>
      <c r="E879" s="1"/>
      <c r="F879" s="1"/>
      <c r="G879" s="21"/>
      <c r="H879" s="20"/>
      <c r="I879" s="21"/>
      <c r="J879" s="2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4">
      <c r="A880" s="2"/>
      <c r="B880" s="19"/>
      <c r="C880" s="19"/>
      <c r="D880" s="20"/>
      <c r="E880" s="1"/>
      <c r="F880" s="1"/>
      <c r="G880" s="21"/>
      <c r="H880" s="20"/>
      <c r="I880" s="21"/>
      <c r="J880" s="2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4">
      <c r="A881" s="2"/>
      <c r="B881" s="19"/>
      <c r="C881" s="19"/>
      <c r="D881" s="20"/>
      <c r="E881" s="1"/>
      <c r="F881" s="1"/>
      <c r="G881" s="21"/>
      <c r="H881" s="20"/>
      <c r="I881" s="21"/>
      <c r="J881" s="2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4">
      <c r="A882" s="2"/>
      <c r="B882" s="19"/>
      <c r="C882" s="19"/>
      <c r="D882" s="20"/>
      <c r="E882" s="1"/>
      <c r="F882" s="1"/>
      <c r="G882" s="21"/>
      <c r="H882" s="20"/>
      <c r="I882" s="21"/>
      <c r="J882" s="2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4">
      <c r="A883" s="2"/>
      <c r="B883" s="19"/>
      <c r="C883" s="19"/>
      <c r="D883" s="20"/>
      <c r="E883" s="1"/>
      <c r="F883" s="1"/>
      <c r="G883" s="21"/>
      <c r="H883" s="20"/>
      <c r="I883" s="21"/>
      <c r="J883" s="2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4">
      <c r="A884" s="2"/>
      <c r="B884" s="19"/>
      <c r="C884" s="19"/>
      <c r="D884" s="20"/>
      <c r="E884" s="1"/>
      <c r="F884" s="1"/>
      <c r="G884" s="21"/>
      <c r="H884" s="20"/>
      <c r="I884" s="21"/>
      <c r="J884" s="2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4">
      <c r="A885" s="2"/>
      <c r="B885" s="19"/>
      <c r="C885" s="19"/>
      <c r="D885" s="20"/>
      <c r="E885" s="1"/>
      <c r="F885" s="1"/>
      <c r="G885" s="21"/>
      <c r="H885" s="20"/>
      <c r="I885" s="21"/>
      <c r="J885" s="2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4">
      <c r="A886" s="2"/>
      <c r="B886" s="19"/>
      <c r="C886" s="19"/>
      <c r="D886" s="20"/>
      <c r="E886" s="1"/>
      <c r="F886" s="1"/>
      <c r="G886" s="21"/>
      <c r="H886" s="20"/>
      <c r="I886" s="21"/>
      <c r="J886" s="2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4">
      <c r="A887" s="2"/>
      <c r="B887" s="19"/>
      <c r="C887" s="19"/>
      <c r="D887" s="20"/>
      <c r="E887" s="1"/>
      <c r="F887" s="1"/>
      <c r="G887" s="21"/>
      <c r="H887" s="20"/>
      <c r="I887" s="21"/>
      <c r="J887" s="2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4">
      <c r="A888" s="2"/>
      <c r="B888" s="19"/>
      <c r="C888" s="19"/>
      <c r="D888" s="20"/>
      <c r="E888" s="1"/>
      <c r="F888" s="1"/>
      <c r="G888" s="21"/>
      <c r="H888" s="20"/>
      <c r="I888" s="21"/>
      <c r="J888" s="2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4">
      <c r="A889" s="2"/>
      <c r="B889" s="19"/>
      <c r="C889" s="19"/>
      <c r="D889" s="20"/>
      <c r="E889" s="1"/>
      <c r="F889" s="1"/>
      <c r="G889" s="21"/>
      <c r="H889" s="20"/>
      <c r="I889" s="21"/>
      <c r="J889" s="2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4">
      <c r="A890" s="2"/>
      <c r="B890" s="19"/>
      <c r="C890" s="19"/>
      <c r="D890" s="20"/>
      <c r="E890" s="1"/>
      <c r="F890" s="1"/>
      <c r="G890" s="21"/>
      <c r="H890" s="20"/>
      <c r="I890" s="21"/>
      <c r="J890" s="2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4">
      <c r="A891" s="2"/>
      <c r="B891" s="19"/>
      <c r="C891" s="19"/>
      <c r="D891" s="20"/>
      <c r="E891" s="1"/>
      <c r="F891" s="1"/>
      <c r="G891" s="21"/>
      <c r="H891" s="20"/>
      <c r="I891" s="21"/>
      <c r="J891" s="2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4">
      <c r="A892" s="2"/>
      <c r="B892" s="19"/>
      <c r="C892" s="19"/>
      <c r="D892" s="20"/>
      <c r="E892" s="1"/>
      <c r="F892" s="1"/>
      <c r="G892" s="21"/>
      <c r="H892" s="20"/>
      <c r="I892" s="21"/>
      <c r="J892" s="2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4">
      <c r="A893" s="2"/>
      <c r="B893" s="19"/>
      <c r="C893" s="19"/>
      <c r="D893" s="20"/>
      <c r="E893" s="1"/>
      <c r="F893" s="1"/>
      <c r="G893" s="21"/>
      <c r="H893" s="20"/>
      <c r="I893" s="21"/>
      <c r="J893" s="2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4">
      <c r="A894" s="2"/>
      <c r="B894" s="19"/>
      <c r="C894" s="19"/>
      <c r="D894" s="20"/>
      <c r="E894" s="1"/>
      <c r="F894" s="1"/>
      <c r="G894" s="21"/>
      <c r="H894" s="20"/>
      <c r="I894" s="21"/>
      <c r="J894" s="2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4">
      <c r="A895" s="2"/>
      <c r="B895" s="19"/>
      <c r="C895" s="19"/>
      <c r="D895" s="20"/>
      <c r="E895" s="1"/>
      <c r="F895" s="1"/>
      <c r="G895" s="21"/>
      <c r="H895" s="20"/>
      <c r="I895" s="21"/>
      <c r="J895" s="2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4">
      <c r="A896" s="2"/>
      <c r="B896" s="19"/>
      <c r="C896" s="19"/>
      <c r="D896" s="20"/>
      <c r="E896" s="1"/>
      <c r="F896" s="1"/>
      <c r="G896" s="21"/>
      <c r="H896" s="20"/>
      <c r="I896" s="21"/>
      <c r="J896" s="2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4">
      <c r="A897" s="2"/>
      <c r="B897" s="19"/>
      <c r="C897" s="19"/>
      <c r="D897" s="20"/>
      <c r="E897" s="1"/>
      <c r="F897" s="1"/>
      <c r="G897" s="21"/>
      <c r="H897" s="20"/>
      <c r="I897" s="21"/>
      <c r="J897" s="2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4">
      <c r="A898" s="2"/>
      <c r="B898" s="19"/>
      <c r="C898" s="19"/>
      <c r="D898" s="20"/>
      <c r="E898" s="1"/>
      <c r="F898" s="1"/>
      <c r="G898" s="21"/>
      <c r="H898" s="20"/>
      <c r="I898" s="21"/>
      <c r="J898" s="2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4">
      <c r="A899" s="2"/>
      <c r="B899" s="19"/>
      <c r="C899" s="19"/>
      <c r="D899" s="20"/>
      <c r="E899" s="1"/>
      <c r="F899" s="1"/>
      <c r="G899" s="21"/>
      <c r="H899" s="20"/>
      <c r="I899" s="21"/>
      <c r="J899" s="2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4">
      <c r="A900" s="2"/>
      <c r="B900" s="19"/>
      <c r="C900" s="19"/>
      <c r="D900" s="20"/>
      <c r="E900" s="1"/>
      <c r="F900" s="1"/>
      <c r="G900" s="21"/>
      <c r="H900" s="20"/>
      <c r="I900" s="21"/>
      <c r="J900" s="2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4">
      <c r="A901" s="2"/>
      <c r="B901" s="19"/>
      <c r="C901" s="19"/>
      <c r="D901" s="20"/>
      <c r="E901" s="1"/>
      <c r="F901" s="1"/>
      <c r="G901" s="21"/>
      <c r="H901" s="20"/>
      <c r="I901" s="21"/>
      <c r="J901" s="2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4">
      <c r="A902" s="2"/>
      <c r="B902" s="19"/>
      <c r="C902" s="19"/>
      <c r="D902" s="20"/>
      <c r="E902" s="1"/>
      <c r="F902" s="1"/>
      <c r="G902" s="21"/>
      <c r="H902" s="20"/>
      <c r="I902" s="21"/>
      <c r="J902" s="2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4">
      <c r="A903" s="2"/>
      <c r="B903" s="19"/>
      <c r="C903" s="19"/>
      <c r="D903" s="20"/>
      <c r="E903" s="1"/>
      <c r="F903" s="1"/>
      <c r="G903" s="21"/>
      <c r="H903" s="20"/>
      <c r="I903" s="21"/>
      <c r="J903" s="2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4">
      <c r="A904" s="2"/>
      <c r="B904" s="19"/>
      <c r="C904" s="19"/>
      <c r="D904" s="20"/>
      <c r="E904" s="1"/>
      <c r="F904" s="1"/>
      <c r="G904" s="21"/>
      <c r="H904" s="20"/>
      <c r="I904" s="21"/>
      <c r="J904" s="2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4">
      <c r="A905" s="2"/>
      <c r="B905" s="19"/>
      <c r="C905" s="19"/>
      <c r="D905" s="20"/>
      <c r="E905" s="1"/>
      <c r="F905" s="1"/>
      <c r="G905" s="21"/>
      <c r="H905" s="20"/>
      <c r="I905" s="21"/>
      <c r="J905" s="2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4">
      <c r="A906" s="2"/>
      <c r="B906" s="19"/>
      <c r="C906" s="19"/>
      <c r="D906" s="20"/>
      <c r="E906" s="1"/>
      <c r="F906" s="1"/>
      <c r="G906" s="21"/>
      <c r="H906" s="20"/>
      <c r="I906" s="21"/>
      <c r="J906" s="2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4">
      <c r="A907" s="2"/>
      <c r="B907" s="19"/>
      <c r="C907" s="19"/>
      <c r="D907" s="20"/>
      <c r="E907" s="1"/>
      <c r="F907" s="1"/>
      <c r="G907" s="21"/>
      <c r="H907" s="20"/>
      <c r="I907" s="21"/>
      <c r="J907" s="2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4">
      <c r="A908" s="2"/>
      <c r="B908" s="19"/>
      <c r="C908" s="19"/>
      <c r="D908" s="20"/>
      <c r="E908" s="1"/>
      <c r="F908" s="1"/>
      <c r="G908" s="21"/>
      <c r="H908" s="20"/>
      <c r="I908" s="21"/>
      <c r="J908" s="2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4">
      <c r="A909" s="2"/>
      <c r="B909" s="19"/>
      <c r="C909" s="19"/>
      <c r="D909" s="20"/>
      <c r="E909" s="1"/>
      <c r="F909" s="1"/>
      <c r="G909" s="21"/>
      <c r="H909" s="20"/>
      <c r="I909" s="21"/>
      <c r="J909" s="2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4">
      <c r="A910" s="2"/>
      <c r="B910" s="19"/>
      <c r="C910" s="19"/>
      <c r="D910" s="20"/>
      <c r="E910" s="1"/>
      <c r="F910" s="1"/>
      <c r="G910" s="21"/>
      <c r="H910" s="20"/>
      <c r="I910" s="21"/>
      <c r="J910" s="2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4">
      <c r="A911" s="2"/>
      <c r="B911" s="19"/>
      <c r="C911" s="19"/>
      <c r="D911" s="20"/>
      <c r="E911" s="1"/>
      <c r="F911" s="1"/>
      <c r="G911" s="21"/>
      <c r="H911" s="20"/>
      <c r="I911" s="21"/>
      <c r="J911" s="2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4">
      <c r="A912" s="2"/>
      <c r="B912" s="19"/>
      <c r="C912" s="19"/>
      <c r="D912" s="20"/>
      <c r="E912" s="1"/>
      <c r="F912" s="1"/>
      <c r="G912" s="21"/>
      <c r="H912" s="20"/>
      <c r="I912" s="21"/>
      <c r="J912" s="2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4">
      <c r="A913" s="2"/>
      <c r="B913" s="19"/>
      <c r="C913" s="19"/>
      <c r="D913" s="20"/>
      <c r="E913" s="1"/>
      <c r="F913" s="1"/>
      <c r="G913" s="21"/>
      <c r="H913" s="20"/>
      <c r="I913" s="21"/>
      <c r="J913" s="2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4">
      <c r="A914" s="2"/>
      <c r="B914" s="19"/>
      <c r="C914" s="19"/>
      <c r="D914" s="20"/>
      <c r="E914" s="1"/>
      <c r="F914" s="1"/>
      <c r="G914" s="21"/>
      <c r="H914" s="20"/>
      <c r="I914" s="21"/>
      <c r="J914" s="2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4">
      <c r="A915" s="2"/>
      <c r="B915" s="19"/>
      <c r="C915" s="19"/>
      <c r="D915" s="20"/>
      <c r="E915" s="1"/>
      <c r="F915" s="1"/>
      <c r="G915" s="21"/>
      <c r="H915" s="20"/>
      <c r="I915" s="21"/>
      <c r="J915" s="2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4">
      <c r="A916" s="2"/>
      <c r="B916" s="19"/>
      <c r="C916" s="19"/>
      <c r="D916" s="20"/>
      <c r="E916" s="1"/>
      <c r="F916" s="1"/>
      <c r="G916" s="21"/>
      <c r="H916" s="20"/>
      <c r="I916" s="21"/>
      <c r="J916" s="2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4">
      <c r="A917" s="2"/>
      <c r="B917" s="19"/>
      <c r="C917" s="19"/>
      <c r="D917" s="20"/>
      <c r="E917" s="1"/>
      <c r="F917" s="1"/>
      <c r="G917" s="21"/>
      <c r="H917" s="20"/>
      <c r="I917" s="21"/>
      <c r="J917" s="2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4">
      <c r="A918" s="2"/>
      <c r="B918" s="19"/>
      <c r="C918" s="19"/>
      <c r="D918" s="20"/>
      <c r="E918" s="1"/>
      <c r="F918" s="1"/>
      <c r="G918" s="21"/>
      <c r="H918" s="20"/>
      <c r="I918" s="21"/>
      <c r="J918" s="2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4">
      <c r="A919" s="2"/>
      <c r="B919" s="19"/>
      <c r="C919" s="19"/>
      <c r="D919" s="20"/>
      <c r="E919" s="1"/>
      <c r="F919" s="1"/>
      <c r="G919" s="21"/>
      <c r="H919" s="20"/>
      <c r="I919" s="21"/>
      <c r="J919" s="2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4">
      <c r="A920" s="2"/>
      <c r="B920" s="19"/>
      <c r="C920" s="19"/>
      <c r="D920" s="20"/>
      <c r="E920" s="1"/>
      <c r="F920" s="1"/>
      <c r="G920" s="21"/>
      <c r="H920" s="20"/>
      <c r="I920" s="21"/>
      <c r="J920" s="2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4">
      <c r="A921" s="2"/>
      <c r="B921" s="19"/>
      <c r="C921" s="19"/>
      <c r="D921" s="20"/>
      <c r="E921" s="1"/>
      <c r="F921" s="1"/>
      <c r="G921" s="21"/>
      <c r="H921" s="20"/>
      <c r="I921" s="21"/>
      <c r="J921" s="2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4">
      <c r="A922" s="2"/>
      <c r="B922" s="19"/>
      <c r="C922" s="19"/>
      <c r="D922" s="20"/>
      <c r="E922" s="1"/>
      <c r="F922" s="1"/>
      <c r="G922" s="21"/>
      <c r="H922" s="20"/>
      <c r="I922" s="21"/>
      <c r="J922" s="2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4">
      <c r="A923" s="2"/>
      <c r="B923" s="19"/>
      <c r="C923" s="19"/>
      <c r="D923" s="20"/>
      <c r="E923" s="1"/>
      <c r="F923" s="1"/>
      <c r="G923" s="21"/>
      <c r="H923" s="20"/>
      <c r="I923" s="21"/>
      <c r="J923" s="2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4">
      <c r="A924" s="2"/>
      <c r="B924" s="19"/>
      <c r="C924" s="19"/>
      <c r="D924" s="20"/>
      <c r="E924" s="1"/>
      <c r="F924" s="1"/>
      <c r="G924" s="21"/>
      <c r="H924" s="20"/>
      <c r="I924" s="21"/>
      <c r="J924" s="2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4">
      <c r="A925" s="2"/>
      <c r="B925" s="19"/>
      <c r="C925" s="19"/>
      <c r="D925" s="20"/>
      <c r="E925" s="1"/>
      <c r="F925" s="1"/>
      <c r="G925" s="21"/>
      <c r="H925" s="20"/>
      <c r="I925" s="21"/>
      <c r="J925" s="2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4">
      <c r="A926" s="2"/>
      <c r="B926" s="19"/>
      <c r="C926" s="19"/>
      <c r="D926" s="20"/>
      <c r="E926" s="1"/>
      <c r="F926" s="1"/>
      <c r="G926" s="21"/>
      <c r="H926" s="20"/>
      <c r="I926" s="21"/>
      <c r="J926" s="2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4">
      <c r="A927" s="2"/>
      <c r="B927" s="19"/>
      <c r="C927" s="19"/>
      <c r="D927" s="20"/>
      <c r="E927" s="1"/>
      <c r="F927" s="1"/>
      <c r="G927" s="21"/>
      <c r="H927" s="20"/>
      <c r="I927" s="21"/>
      <c r="J927" s="2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4">
      <c r="A928" s="2"/>
      <c r="B928" s="19"/>
      <c r="C928" s="19"/>
      <c r="D928" s="20"/>
      <c r="E928" s="1"/>
      <c r="F928" s="1"/>
      <c r="G928" s="21"/>
      <c r="H928" s="20"/>
      <c r="I928" s="21"/>
      <c r="J928" s="2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4">
      <c r="A929" s="2"/>
      <c r="B929" s="19"/>
      <c r="C929" s="19"/>
      <c r="D929" s="20"/>
      <c r="E929" s="1"/>
      <c r="F929" s="1"/>
      <c r="G929" s="21"/>
      <c r="H929" s="20"/>
      <c r="I929" s="21"/>
      <c r="J929" s="2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4">
      <c r="A930" s="2"/>
      <c r="B930" s="19"/>
      <c r="C930" s="19"/>
      <c r="D930" s="20"/>
      <c r="E930" s="1"/>
      <c r="F930" s="1"/>
      <c r="G930" s="21"/>
      <c r="H930" s="20"/>
      <c r="I930" s="21"/>
      <c r="J930" s="2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4">
      <c r="A931" s="2"/>
      <c r="B931" s="19"/>
      <c r="C931" s="19"/>
      <c r="D931" s="20"/>
      <c r="E931" s="1"/>
      <c r="F931" s="1"/>
      <c r="G931" s="21"/>
      <c r="H931" s="20"/>
      <c r="I931" s="21"/>
      <c r="J931" s="2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4">
      <c r="A932" s="2"/>
      <c r="B932" s="19"/>
      <c r="C932" s="19"/>
      <c r="D932" s="20"/>
      <c r="E932" s="1"/>
      <c r="F932" s="1"/>
      <c r="G932" s="21"/>
      <c r="H932" s="20"/>
      <c r="I932" s="21"/>
      <c r="J932" s="2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4">
      <c r="A933" s="2"/>
      <c r="B933" s="19"/>
      <c r="C933" s="19"/>
      <c r="D933" s="20"/>
      <c r="E933" s="1"/>
      <c r="F933" s="1"/>
      <c r="G933" s="21"/>
      <c r="H933" s="20"/>
      <c r="I933" s="21"/>
      <c r="J933" s="2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4">
      <c r="A934" s="2"/>
      <c r="B934" s="19"/>
      <c r="C934" s="19"/>
      <c r="D934" s="20"/>
      <c r="E934" s="1"/>
      <c r="F934" s="1"/>
      <c r="G934" s="21"/>
      <c r="H934" s="20"/>
      <c r="I934" s="21"/>
      <c r="J934" s="2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4">
      <c r="A935" s="2"/>
      <c r="B935" s="19"/>
      <c r="C935" s="19"/>
      <c r="D935" s="20"/>
      <c r="E935" s="1"/>
      <c r="F935" s="1"/>
      <c r="G935" s="21"/>
      <c r="H935" s="20"/>
      <c r="I935" s="21"/>
      <c r="J935" s="2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4">
      <c r="A936" s="2"/>
      <c r="B936" s="19"/>
      <c r="C936" s="19"/>
      <c r="D936" s="20"/>
      <c r="E936" s="1"/>
      <c r="F936" s="1"/>
      <c r="G936" s="21"/>
      <c r="H936" s="20"/>
      <c r="I936" s="21"/>
      <c r="J936" s="2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4">
      <c r="A937" s="2"/>
      <c r="B937" s="19"/>
      <c r="C937" s="19"/>
      <c r="D937" s="20"/>
      <c r="E937" s="1"/>
      <c r="F937" s="1"/>
      <c r="G937" s="21"/>
      <c r="H937" s="20"/>
      <c r="I937" s="21"/>
      <c r="J937" s="2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4">
      <c r="A938" s="2"/>
      <c r="B938" s="19"/>
      <c r="C938" s="19"/>
      <c r="D938" s="20"/>
      <c r="E938" s="1"/>
      <c r="F938" s="1"/>
      <c r="G938" s="21"/>
      <c r="H938" s="20"/>
      <c r="I938" s="21"/>
      <c r="J938" s="2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4">
      <c r="A939" s="2"/>
      <c r="B939" s="19"/>
      <c r="C939" s="19"/>
      <c r="D939" s="20"/>
      <c r="E939" s="1"/>
      <c r="F939" s="1"/>
      <c r="G939" s="21"/>
      <c r="H939" s="20"/>
      <c r="I939" s="21"/>
      <c r="J939" s="2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4">
      <c r="A940" s="2"/>
      <c r="B940" s="19"/>
      <c r="C940" s="19"/>
      <c r="D940" s="20"/>
      <c r="E940" s="1"/>
      <c r="F940" s="1"/>
      <c r="G940" s="21"/>
      <c r="H940" s="20"/>
      <c r="I940" s="21"/>
      <c r="J940" s="2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4">
      <c r="A941" s="2"/>
      <c r="B941" s="19"/>
      <c r="C941" s="19"/>
      <c r="D941" s="20"/>
      <c r="E941" s="1"/>
      <c r="F941" s="1"/>
      <c r="G941" s="21"/>
      <c r="H941" s="20"/>
      <c r="I941" s="21"/>
      <c r="J941" s="2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4">
      <c r="A942" s="2"/>
      <c r="B942" s="19"/>
      <c r="C942" s="19"/>
      <c r="D942" s="20"/>
      <c r="E942" s="1"/>
      <c r="F942" s="1"/>
      <c r="G942" s="21"/>
      <c r="H942" s="20"/>
      <c r="I942" s="21"/>
      <c r="J942" s="2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4">
      <c r="A943" s="2"/>
      <c r="B943" s="19"/>
      <c r="C943" s="19"/>
      <c r="D943" s="20"/>
      <c r="E943" s="1"/>
      <c r="F943" s="1"/>
      <c r="G943" s="21"/>
      <c r="H943" s="20"/>
      <c r="I943" s="21"/>
      <c r="J943" s="2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4">
      <c r="A944" s="2"/>
      <c r="B944" s="19"/>
      <c r="C944" s="19"/>
      <c r="D944" s="20"/>
      <c r="E944" s="1"/>
      <c r="F944" s="1"/>
      <c r="G944" s="21"/>
      <c r="H944" s="20"/>
      <c r="I944" s="21"/>
      <c r="J944" s="2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4">
      <c r="A945" s="2"/>
      <c r="B945" s="19"/>
      <c r="C945" s="19"/>
      <c r="D945" s="20"/>
      <c r="E945" s="1"/>
      <c r="F945" s="1"/>
      <c r="G945" s="21"/>
      <c r="H945" s="20"/>
      <c r="I945" s="21"/>
      <c r="J945" s="2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4">
      <c r="A946" s="2"/>
      <c r="B946" s="19"/>
      <c r="C946" s="19"/>
      <c r="D946" s="20"/>
      <c r="E946" s="1"/>
      <c r="F946" s="1"/>
      <c r="G946" s="21"/>
      <c r="H946" s="20"/>
      <c r="I946" s="21"/>
      <c r="J946" s="2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4">
      <c r="A947" s="2"/>
      <c r="B947" s="19"/>
      <c r="C947" s="19"/>
      <c r="D947" s="20"/>
      <c r="E947" s="1"/>
      <c r="F947" s="1"/>
      <c r="G947" s="21"/>
      <c r="H947" s="20"/>
      <c r="I947" s="21"/>
      <c r="J947" s="2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4">
      <c r="A948" s="2"/>
      <c r="B948" s="19"/>
      <c r="C948" s="19"/>
      <c r="D948" s="20"/>
      <c r="E948" s="1"/>
      <c r="F948" s="1"/>
      <c r="G948" s="21"/>
      <c r="H948" s="20"/>
      <c r="I948" s="21"/>
      <c r="J948" s="2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4">
      <c r="A949" s="2"/>
      <c r="B949" s="19"/>
      <c r="C949" s="19"/>
      <c r="D949" s="20"/>
      <c r="E949" s="1"/>
      <c r="F949" s="1"/>
      <c r="G949" s="21"/>
      <c r="H949" s="20"/>
      <c r="I949" s="21"/>
      <c r="J949" s="2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4">
      <c r="A950" s="2"/>
      <c r="B950" s="19"/>
      <c r="C950" s="19"/>
      <c r="D950" s="20"/>
      <c r="E950" s="1"/>
      <c r="F950" s="1"/>
      <c r="G950" s="21"/>
      <c r="H950" s="20"/>
      <c r="I950" s="21"/>
      <c r="J950" s="2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4">
      <c r="A951" s="2"/>
      <c r="B951" s="19"/>
      <c r="C951" s="19"/>
      <c r="D951" s="20"/>
      <c r="E951" s="1"/>
      <c r="F951" s="1"/>
      <c r="G951" s="21"/>
      <c r="H951" s="20"/>
      <c r="I951" s="21"/>
      <c r="J951" s="2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4">
      <c r="A952" s="2"/>
      <c r="B952" s="19"/>
      <c r="C952" s="19"/>
      <c r="D952" s="20"/>
      <c r="E952" s="1"/>
      <c r="F952" s="1"/>
      <c r="G952" s="21"/>
      <c r="H952" s="20"/>
      <c r="I952" s="21"/>
      <c r="J952" s="2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4">
      <c r="A953" s="2"/>
      <c r="B953" s="19"/>
      <c r="C953" s="19"/>
      <c r="D953" s="20"/>
      <c r="E953" s="1"/>
      <c r="F953" s="1"/>
      <c r="G953" s="21"/>
      <c r="H953" s="20"/>
      <c r="I953" s="21"/>
      <c r="J953" s="2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4">
      <c r="A954" s="2"/>
      <c r="B954" s="19"/>
      <c r="C954" s="19"/>
      <c r="D954" s="20"/>
      <c r="E954" s="1"/>
      <c r="F954" s="1"/>
      <c r="G954" s="21"/>
      <c r="H954" s="20"/>
      <c r="I954" s="21"/>
      <c r="J954" s="2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4">
      <c r="A955" s="2"/>
      <c r="B955" s="19"/>
      <c r="C955" s="19"/>
      <c r="D955" s="20"/>
      <c r="E955" s="1"/>
      <c r="F955" s="1"/>
      <c r="G955" s="21"/>
      <c r="H955" s="20"/>
      <c r="I955" s="21"/>
      <c r="J955" s="2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4">
      <c r="A956" s="2"/>
      <c r="B956" s="19"/>
      <c r="C956" s="19"/>
      <c r="D956" s="20"/>
      <c r="E956" s="1"/>
      <c r="F956" s="1"/>
      <c r="G956" s="21"/>
      <c r="H956" s="20"/>
      <c r="I956" s="21"/>
      <c r="J956" s="2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4">
      <c r="A957" s="2"/>
      <c r="B957" s="19"/>
      <c r="C957" s="19"/>
      <c r="D957" s="20"/>
      <c r="E957" s="1"/>
      <c r="F957" s="1"/>
      <c r="G957" s="21"/>
      <c r="H957" s="20"/>
      <c r="I957" s="21"/>
      <c r="J957" s="2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4">
      <c r="A958" s="2"/>
      <c r="B958" s="19"/>
      <c r="C958" s="19"/>
      <c r="D958" s="20"/>
      <c r="E958" s="1"/>
      <c r="F958" s="1"/>
      <c r="G958" s="21"/>
      <c r="H958" s="20"/>
      <c r="I958" s="21"/>
      <c r="J958" s="2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4">
      <c r="A959" s="2"/>
      <c r="B959" s="19"/>
      <c r="C959" s="19"/>
      <c r="D959" s="20"/>
      <c r="E959" s="1"/>
      <c r="F959" s="1"/>
      <c r="G959" s="21"/>
      <c r="H959" s="20"/>
      <c r="I959" s="21"/>
      <c r="J959" s="2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4">
      <c r="A960" s="2"/>
      <c r="B960" s="19"/>
      <c r="C960" s="19"/>
      <c r="D960" s="20"/>
      <c r="E960" s="1"/>
      <c r="F960" s="1"/>
      <c r="G960" s="21"/>
      <c r="H960" s="20"/>
      <c r="I960" s="21"/>
      <c r="J960" s="2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4">
      <c r="A961" s="2"/>
      <c r="B961" s="19"/>
      <c r="C961" s="19"/>
      <c r="D961" s="20"/>
      <c r="E961" s="1"/>
      <c r="F961" s="1"/>
      <c r="G961" s="21"/>
      <c r="H961" s="20"/>
      <c r="I961" s="21"/>
      <c r="J961" s="2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4">
      <c r="A962" s="2"/>
      <c r="B962" s="19"/>
      <c r="C962" s="19"/>
      <c r="D962" s="20"/>
      <c r="E962" s="1"/>
      <c r="F962" s="1"/>
      <c r="G962" s="21"/>
      <c r="H962" s="20"/>
      <c r="I962" s="21"/>
      <c r="J962" s="2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4">
      <c r="A963" s="2"/>
      <c r="B963" s="19"/>
      <c r="C963" s="19"/>
      <c r="D963" s="20"/>
      <c r="E963" s="1"/>
      <c r="F963" s="1"/>
      <c r="G963" s="21"/>
      <c r="H963" s="20"/>
      <c r="I963" s="21"/>
      <c r="J963" s="2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4">
      <c r="A964" s="2"/>
      <c r="B964" s="19"/>
      <c r="C964" s="19"/>
      <c r="D964" s="20"/>
      <c r="E964" s="1"/>
      <c r="F964" s="1"/>
      <c r="G964" s="21"/>
      <c r="H964" s="20"/>
      <c r="I964" s="21"/>
      <c r="J964" s="2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4">
      <c r="A965" s="2"/>
      <c r="B965" s="19"/>
      <c r="C965" s="19"/>
      <c r="D965" s="20"/>
      <c r="E965" s="1"/>
      <c r="F965" s="1"/>
      <c r="G965" s="21"/>
      <c r="H965" s="20"/>
      <c r="I965" s="21"/>
      <c r="J965" s="2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4">
      <c r="A966" s="2"/>
      <c r="B966" s="19"/>
      <c r="C966" s="19"/>
      <c r="D966" s="20"/>
      <c r="E966" s="1"/>
      <c r="F966" s="1"/>
      <c r="G966" s="21"/>
      <c r="H966" s="20"/>
      <c r="I966" s="21"/>
      <c r="J966" s="2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4">
      <c r="A967" s="2"/>
      <c r="B967" s="19"/>
      <c r="C967" s="19"/>
      <c r="D967" s="20"/>
      <c r="E967" s="1"/>
      <c r="F967" s="1"/>
      <c r="G967" s="21"/>
      <c r="H967" s="20"/>
      <c r="I967" s="21"/>
      <c r="J967" s="2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4">
      <c r="A968" s="2"/>
      <c r="B968" s="19"/>
      <c r="C968" s="19"/>
      <c r="D968" s="20"/>
      <c r="E968" s="1"/>
      <c r="F968" s="1"/>
      <c r="G968" s="21"/>
      <c r="H968" s="20"/>
      <c r="I968" s="21"/>
      <c r="J968" s="2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4">
      <c r="A969" s="2"/>
      <c r="B969" s="19"/>
      <c r="C969" s="19"/>
      <c r="D969" s="20"/>
      <c r="E969" s="1"/>
      <c r="F969" s="1"/>
      <c r="G969" s="21"/>
      <c r="H969" s="20"/>
      <c r="I969" s="21"/>
      <c r="J969" s="2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4">
      <c r="A970" s="2"/>
      <c r="B970" s="19"/>
      <c r="C970" s="19"/>
      <c r="D970" s="20"/>
      <c r="E970" s="1"/>
      <c r="F970" s="1"/>
      <c r="G970" s="21"/>
      <c r="H970" s="20"/>
      <c r="I970" s="21"/>
      <c r="J970" s="2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4">
      <c r="A971" s="2"/>
      <c r="B971" s="19"/>
      <c r="C971" s="19"/>
      <c r="D971" s="20"/>
      <c r="E971" s="1"/>
      <c r="F971" s="1"/>
      <c r="G971" s="21"/>
      <c r="H971" s="20"/>
      <c r="I971" s="21"/>
      <c r="J971" s="2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4">
      <c r="A972" s="2"/>
      <c r="B972" s="19"/>
      <c r="C972" s="19"/>
      <c r="D972" s="20"/>
      <c r="E972" s="1"/>
      <c r="F972" s="1"/>
      <c r="G972" s="21"/>
      <c r="H972" s="20"/>
      <c r="I972" s="21"/>
      <c r="J972" s="2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4">
      <c r="A973" s="2"/>
      <c r="B973" s="19"/>
      <c r="C973" s="19"/>
      <c r="D973" s="20"/>
      <c r="E973" s="1"/>
      <c r="F973" s="1"/>
      <c r="G973" s="21"/>
      <c r="H973" s="20"/>
      <c r="I973" s="21"/>
      <c r="J973" s="2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4">
      <c r="A974" s="2"/>
      <c r="B974" s="19"/>
      <c r="C974" s="19"/>
      <c r="D974" s="20"/>
      <c r="E974" s="1"/>
      <c r="F974" s="1"/>
      <c r="G974" s="21"/>
      <c r="H974" s="20"/>
      <c r="I974" s="21"/>
      <c r="J974" s="2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4">
      <c r="A975" s="2"/>
      <c r="B975" s="19"/>
      <c r="C975" s="19"/>
      <c r="D975" s="20"/>
      <c r="E975" s="1"/>
      <c r="F975" s="1"/>
      <c r="G975" s="21"/>
      <c r="H975" s="20"/>
      <c r="I975" s="21"/>
      <c r="J975" s="2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4">
      <c r="A976" s="2"/>
      <c r="B976" s="19"/>
      <c r="C976" s="19"/>
      <c r="D976" s="20"/>
      <c r="E976" s="1"/>
      <c r="F976" s="1"/>
      <c r="G976" s="21"/>
      <c r="H976" s="20"/>
      <c r="I976" s="21"/>
      <c r="J976" s="2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4">
      <c r="A977" s="2"/>
      <c r="B977" s="19"/>
      <c r="C977" s="19"/>
      <c r="D977" s="20"/>
      <c r="E977" s="1"/>
      <c r="F977" s="1"/>
      <c r="G977" s="21"/>
      <c r="H977" s="20"/>
      <c r="I977" s="21"/>
      <c r="J977" s="2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4">
      <c r="A978" s="2"/>
      <c r="B978" s="19"/>
      <c r="C978" s="19"/>
      <c r="D978" s="20"/>
      <c r="E978" s="1"/>
      <c r="F978" s="1"/>
      <c r="G978" s="21"/>
      <c r="H978" s="20"/>
      <c r="I978" s="21"/>
      <c r="J978" s="2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4">
      <c r="A979" s="2"/>
      <c r="B979" s="19"/>
      <c r="C979" s="19"/>
      <c r="D979" s="20"/>
      <c r="E979" s="1"/>
      <c r="F979" s="1"/>
      <c r="G979" s="21"/>
      <c r="H979" s="20"/>
      <c r="I979" s="21"/>
      <c r="J979" s="2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4">
      <c r="A980" s="2"/>
      <c r="B980" s="19"/>
      <c r="C980" s="19"/>
      <c r="D980" s="20"/>
      <c r="E980" s="1"/>
      <c r="F980" s="1"/>
      <c r="G980" s="21"/>
      <c r="H980" s="20"/>
      <c r="I980" s="21"/>
      <c r="J980" s="2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4">
      <c r="A981" s="2"/>
      <c r="B981" s="19"/>
      <c r="C981" s="19"/>
      <c r="D981" s="20"/>
      <c r="E981" s="1"/>
      <c r="F981" s="1"/>
      <c r="G981" s="21"/>
      <c r="H981" s="20"/>
      <c r="I981" s="21"/>
      <c r="J981" s="2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4">
      <c r="A982" s="2"/>
      <c r="B982" s="19"/>
      <c r="C982" s="19"/>
      <c r="D982" s="20"/>
      <c r="E982" s="1"/>
      <c r="F982" s="1"/>
      <c r="G982" s="21"/>
      <c r="H982" s="20"/>
      <c r="I982" s="21"/>
      <c r="J982" s="2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4">
      <c r="A983" s="2"/>
      <c r="B983" s="19"/>
      <c r="C983" s="19"/>
      <c r="D983" s="20"/>
      <c r="E983" s="1"/>
      <c r="F983" s="1"/>
      <c r="G983" s="21"/>
      <c r="H983" s="20"/>
      <c r="I983" s="21"/>
      <c r="J983" s="2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4">
      <c r="A984" s="2"/>
      <c r="B984" s="19"/>
      <c r="C984" s="19"/>
      <c r="D984" s="20"/>
      <c r="E984" s="1"/>
      <c r="F984" s="1"/>
      <c r="G984" s="21"/>
      <c r="H984" s="20"/>
      <c r="I984" s="21"/>
      <c r="J984" s="2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4">
      <c r="A985" s="2"/>
      <c r="B985" s="19"/>
      <c r="C985" s="19"/>
      <c r="D985" s="20"/>
      <c r="E985" s="1"/>
      <c r="F985" s="1"/>
      <c r="G985" s="21"/>
      <c r="H985" s="20"/>
      <c r="I985" s="21"/>
      <c r="J985" s="2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4">
      <c r="A986" s="2"/>
      <c r="B986" s="19"/>
      <c r="C986" s="19"/>
      <c r="D986" s="20"/>
      <c r="E986" s="1"/>
      <c r="F986" s="1"/>
      <c r="G986" s="21"/>
      <c r="H986" s="20"/>
      <c r="I986" s="21"/>
      <c r="J986" s="2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4">
      <c r="A987" s="2"/>
      <c r="B987" s="19"/>
      <c r="C987" s="19"/>
      <c r="D987" s="20"/>
      <c r="E987" s="1"/>
      <c r="F987" s="1"/>
      <c r="G987" s="21"/>
      <c r="H987" s="20"/>
      <c r="I987" s="21"/>
      <c r="J987" s="2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4">
      <c r="A988" s="2"/>
      <c r="B988" s="19"/>
      <c r="C988" s="19"/>
      <c r="D988" s="20"/>
      <c r="E988" s="1"/>
      <c r="F988" s="1"/>
      <c r="G988" s="21"/>
      <c r="H988" s="20"/>
      <c r="I988" s="21"/>
      <c r="J988" s="2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4">
      <c r="A989" s="2"/>
      <c r="B989" s="19"/>
      <c r="C989" s="19"/>
      <c r="D989" s="20"/>
      <c r="E989" s="1"/>
      <c r="F989" s="1"/>
      <c r="G989" s="21"/>
      <c r="H989" s="20"/>
      <c r="I989" s="21"/>
      <c r="J989" s="2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4">
      <c r="A990" s="2"/>
      <c r="B990" s="19"/>
      <c r="C990" s="19"/>
      <c r="D990" s="20"/>
      <c r="E990" s="1"/>
      <c r="F990" s="1"/>
      <c r="G990" s="21"/>
      <c r="H990" s="20"/>
      <c r="I990" s="21"/>
      <c r="J990" s="2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4">
      <c r="A991" s="2"/>
      <c r="B991" s="19"/>
      <c r="C991" s="19"/>
      <c r="D991" s="20"/>
      <c r="E991" s="1"/>
      <c r="F991" s="1"/>
      <c r="G991" s="21"/>
      <c r="H991" s="20"/>
      <c r="I991" s="21"/>
      <c r="J991" s="2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4">
      <c r="A992" s="2"/>
      <c r="B992" s="19"/>
      <c r="C992" s="19"/>
      <c r="D992" s="20"/>
      <c r="E992" s="1"/>
      <c r="F992" s="1"/>
      <c r="G992" s="21"/>
      <c r="H992" s="20"/>
      <c r="I992" s="21"/>
      <c r="J992" s="2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4">
      <c r="A993" s="2"/>
      <c r="B993" s="19"/>
      <c r="C993" s="19"/>
      <c r="D993" s="20"/>
      <c r="E993" s="1"/>
      <c r="F993" s="1"/>
      <c r="G993" s="21"/>
      <c r="H993" s="20"/>
      <c r="I993" s="21"/>
      <c r="J993" s="2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4">
      <c r="A994" s="2"/>
      <c r="B994" s="19"/>
      <c r="C994" s="19"/>
      <c r="D994" s="20"/>
      <c r="E994" s="1"/>
      <c r="F994" s="1"/>
      <c r="G994" s="21"/>
      <c r="H994" s="20"/>
      <c r="I994" s="21"/>
      <c r="J994" s="2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4">
      <c r="A995" s="2"/>
      <c r="B995" s="19"/>
      <c r="C995" s="19"/>
      <c r="D995" s="20"/>
      <c r="E995" s="1"/>
      <c r="F995" s="1"/>
      <c r="G995" s="21"/>
      <c r="H995" s="20"/>
      <c r="I995" s="21"/>
      <c r="J995" s="2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4">
      <c r="A996" s="2"/>
      <c r="B996" s="19"/>
      <c r="C996" s="19"/>
      <c r="D996" s="20"/>
      <c r="E996" s="1"/>
      <c r="F996" s="1"/>
      <c r="G996" s="21"/>
      <c r="H996" s="20"/>
      <c r="I996" s="21"/>
      <c r="J996" s="2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4">
      <c r="A997" s="2"/>
      <c r="B997" s="19"/>
      <c r="C997" s="19"/>
      <c r="D997" s="20"/>
      <c r="E997" s="1"/>
      <c r="F997" s="1"/>
      <c r="G997" s="21"/>
      <c r="H997" s="20"/>
      <c r="I997" s="21"/>
      <c r="J997" s="2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4">
      <c r="A998" s="2"/>
      <c r="B998" s="19"/>
      <c r="C998" s="19"/>
      <c r="D998" s="20"/>
      <c r="E998" s="1"/>
      <c r="F998" s="1"/>
      <c r="G998" s="21"/>
      <c r="H998" s="20"/>
      <c r="I998" s="21"/>
      <c r="J998" s="2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4">
      <c r="A999" s="2"/>
      <c r="B999" s="19"/>
      <c r="C999" s="19"/>
      <c r="D999" s="20"/>
      <c r="E999" s="1"/>
      <c r="F999" s="1"/>
      <c r="G999" s="21"/>
      <c r="H999" s="20"/>
      <c r="I999" s="21"/>
      <c r="J999" s="2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4">
      <c r="A1000" s="2"/>
      <c r="B1000" s="19"/>
      <c r="C1000" s="19"/>
      <c r="D1000" s="20"/>
      <c r="E1000" s="1"/>
      <c r="F1000" s="1"/>
      <c r="G1000" s="21"/>
      <c r="H1000" s="20"/>
      <c r="I1000" s="21"/>
      <c r="J1000" s="2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4">
      <c r="A1001" s="2"/>
      <c r="B1001" s="19"/>
      <c r="C1001" s="19"/>
      <c r="D1001" s="20"/>
      <c r="E1001" s="1"/>
      <c r="F1001" s="1"/>
      <c r="G1001" s="21"/>
      <c r="H1001" s="20"/>
      <c r="I1001" s="21"/>
      <c r="J1001" s="2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38761D"/>
    <outlinePr summaryBelow="0" summaryRight="0"/>
  </sheetPr>
  <dimension ref="A1:Z1001"/>
  <sheetViews>
    <sheetView workbookViewId="0"/>
  </sheetViews>
  <sheetFormatPr defaultColWidth="14.44140625" defaultRowHeight="15" customHeight="1"/>
  <cols>
    <col min="1" max="1" width="24.6640625" customWidth="1"/>
    <col min="11" max="11" width="47.88671875" customWidth="1"/>
  </cols>
  <sheetData>
    <row r="1" spans="1:26" ht="15" customHeight="1">
      <c r="A1" s="18" t="s">
        <v>154</v>
      </c>
      <c r="B1" s="19"/>
      <c r="C1" s="19"/>
      <c r="D1" s="20"/>
      <c r="E1" s="1"/>
      <c r="F1" s="1"/>
      <c r="G1" s="21"/>
      <c r="H1" s="20"/>
      <c r="I1" s="21"/>
      <c r="J1" s="22"/>
      <c r="K1" s="2"/>
      <c r="L1" s="2"/>
      <c r="M1" s="2"/>
      <c r="N1" s="50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19"/>
      <c r="C2" s="19"/>
      <c r="D2" s="20"/>
      <c r="E2" s="1"/>
      <c r="F2" s="1"/>
      <c r="G2" s="21"/>
      <c r="H2" s="20"/>
      <c r="I2" s="21"/>
      <c r="J2" s="22"/>
      <c r="K2" s="2"/>
      <c r="L2" s="2"/>
      <c r="M2" s="2"/>
      <c r="N2" s="50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23" t="s">
        <v>155</v>
      </c>
      <c r="B3" s="19"/>
      <c r="C3" s="19"/>
      <c r="D3" s="20"/>
      <c r="E3" s="1"/>
      <c r="F3" s="1"/>
      <c r="G3" s="21"/>
      <c r="H3" s="20"/>
      <c r="I3" s="21"/>
      <c r="J3" s="22"/>
      <c r="K3" s="2"/>
      <c r="L3" s="2"/>
      <c r="M3" s="2"/>
      <c r="N3" s="50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t="s">
        <v>156</v>
      </c>
      <c r="B4" s="24"/>
      <c r="C4" s="24"/>
      <c r="D4" s="25"/>
      <c r="E4" s="26"/>
      <c r="F4" s="26"/>
      <c r="G4" s="27"/>
      <c r="H4" s="20"/>
      <c r="I4" s="21"/>
      <c r="J4" s="22"/>
      <c r="K4" s="2"/>
      <c r="L4" s="2"/>
      <c r="M4" s="2"/>
      <c r="N4" s="50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t="s">
        <v>157</v>
      </c>
      <c r="B5" s="24"/>
      <c r="C5" s="24"/>
      <c r="D5" s="25"/>
      <c r="E5" s="26"/>
      <c r="F5" s="26"/>
      <c r="G5" s="27"/>
      <c r="H5" s="20"/>
      <c r="I5" s="21"/>
      <c r="J5" s="22"/>
      <c r="K5" s="2"/>
      <c r="L5" s="2"/>
      <c r="M5" s="2"/>
      <c r="N5" s="50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t="s">
        <v>158</v>
      </c>
      <c r="B6" s="24"/>
      <c r="C6" s="24"/>
      <c r="D6" s="25"/>
      <c r="E6" s="26"/>
      <c r="F6" s="26"/>
      <c r="G6" s="27"/>
      <c r="H6" s="20"/>
      <c r="I6" s="21"/>
      <c r="J6" s="22"/>
      <c r="K6" s="2"/>
      <c r="L6" s="2"/>
      <c r="M6" s="2"/>
      <c r="N6" s="50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t="s">
        <v>159</v>
      </c>
      <c r="B7" s="24"/>
      <c r="C7" s="24"/>
      <c r="D7" s="25"/>
      <c r="E7" s="26"/>
      <c r="F7" s="26"/>
      <c r="G7" s="27"/>
      <c r="H7" s="20"/>
      <c r="I7" s="21"/>
      <c r="J7" s="22"/>
      <c r="K7" s="2"/>
      <c r="L7" s="2"/>
      <c r="M7" s="2"/>
      <c r="N7" s="50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B8" s="24"/>
      <c r="C8" s="24"/>
      <c r="D8" s="25"/>
      <c r="E8" s="26"/>
      <c r="F8" s="26"/>
      <c r="G8" s="27"/>
      <c r="H8" s="20"/>
      <c r="I8" s="21"/>
      <c r="J8" s="22"/>
      <c r="K8" s="2"/>
      <c r="L8" s="2"/>
      <c r="M8" s="2"/>
      <c r="N8" s="50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28"/>
      <c r="B9" s="29"/>
      <c r="C9" s="29"/>
      <c r="D9" s="30"/>
      <c r="E9" s="31"/>
      <c r="F9" s="31"/>
      <c r="G9" s="32"/>
      <c r="H9" s="30"/>
      <c r="I9" s="32"/>
      <c r="J9" s="22"/>
      <c r="K9" s="2"/>
      <c r="L9" s="2"/>
      <c r="M9" s="2"/>
      <c r="N9" s="50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3" t="s">
        <v>160</v>
      </c>
      <c r="B10" s="34" t="s">
        <v>161</v>
      </c>
      <c r="C10" s="33" t="s">
        <v>162</v>
      </c>
      <c r="D10" s="35" t="s">
        <v>163</v>
      </c>
      <c r="E10" s="36" t="s">
        <v>164</v>
      </c>
      <c r="F10" s="37" t="s">
        <v>71</v>
      </c>
      <c r="G10" s="38" t="s">
        <v>165</v>
      </c>
      <c r="H10" s="35" t="s">
        <v>166</v>
      </c>
      <c r="I10" s="38" t="s">
        <v>167</v>
      </c>
      <c r="J10" s="22"/>
      <c r="K10" s="39" t="s">
        <v>160</v>
      </c>
      <c r="L10" s="39" t="s">
        <v>166</v>
      </c>
      <c r="M10" s="39" t="s">
        <v>167</v>
      </c>
      <c r="N10" s="51" t="s">
        <v>168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40" t="s">
        <v>169</v>
      </c>
      <c r="B11" s="41" t="s">
        <v>170</v>
      </c>
      <c r="C11" s="40" t="s">
        <v>171</v>
      </c>
      <c r="D11" s="42">
        <v>89</v>
      </c>
      <c r="E11" s="43">
        <v>127</v>
      </c>
      <c r="F11" s="44">
        <v>1330</v>
      </c>
      <c r="G11" s="45">
        <f t="shared" ref="G11:G265" si="0">D11*F11</f>
        <v>118370</v>
      </c>
      <c r="H11" s="30" t="str">
        <f t="shared" ref="H11:H265" si="1">VLOOKUP(A11,K:M,2,0)</f>
        <v>Furniture</v>
      </c>
      <c r="I11" s="45" t="str">
        <f t="shared" ref="I11:I265" si="2">VLOOKUP(A11,K:M,3,0)</f>
        <v>Dining</v>
      </c>
      <c r="J11" s="22"/>
      <c r="K11" s="46" t="s">
        <v>172</v>
      </c>
      <c r="L11" s="47" t="s">
        <v>173</v>
      </c>
      <c r="M11" s="47" t="s">
        <v>174</v>
      </c>
      <c r="N11" s="50">
        <f t="shared" ref="N11:N96" si="3">SUMIF(A:A,K11,G:G)</f>
        <v>68395.489999999991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40" t="s">
        <v>169</v>
      </c>
      <c r="B12" s="41" t="s">
        <v>170</v>
      </c>
      <c r="C12" s="40" t="s">
        <v>175</v>
      </c>
      <c r="D12" s="42">
        <v>89</v>
      </c>
      <c r="E12" s="43">
        <v>305</v>
      </c>
      <c r="F12" s="44">
        <v>452</v>
      </c>
      <c r="G12" s="45">
        <f t="shared" si="0"/>
        <v>40228</v>
      </c>
      <c r="H12" s="30" t="str">
        <f t="shared" si="1"/>
        <v>Furniture</v>
      </c>
      <c r="I12" s="45" t="str">
        <f t="shared" si="2"/>
        <v>Dining</v>
      </c>
      <c r="J12" s="22"/>
      <c r="K12" s="46" t="s">
        <v>176</v>
      </c>
      <c r="L12" s="47" t="s">
        <v>173</v>
      </c>
      <c r="M12" s="47" t="s">
        <v>177</v>
      </c>
      <c r="N12" s="50">
        <f t="shared" si="3"/>
        <v>126684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0" t="s">
        <v>178</v>
      </c>
      <c r="B13" s="41" t="s">
        <v>179</v>
      </c>
      <c r="C13" s="40" t="s">
        <v>171</v>
      </c>
      <c r="D13" s="42">
        <v>69</v>
      </c>
      <c r="E13" s="43">
        <v>226</v>
      </c>
      <c r="F13" s="44">
        <v>1124</v>
      </c>
      <c r="G13" s="45">
        <f t="shared" si="0"/>
        <v>77556</v>
      </c>
      <c r="H13" s="30" t="str">
        <f t="shared" si="1"/>
        <v>Furniture</v>
      </c>
      <c r="I13" s="45" t="str">
        <f t="shared" si="2"/>
        <v>Dining</v>
      </c>
      <c r="J13" s="22"/>
      <c r="K13" s="46" t="s">
        <v>180</v>
      </c>
      <c r="L13" s="47" t="s">
        <v>173</v>
      </c>
      <c r="M13" s="47" t="s">
        <v>181</v>
      </c>
      <c r="N13" s="50">
        <f t="shared" si="3"/>
        <v>66715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40" t="s">
        <v>178</v>
      </c>
      <c r="B14" s="41" t="s">
        <v>179</v>
      </c>
      <c r="C14" s="40" t="s">
        <v>175</v>
      </c>
      <c r="D14" s="42">
        <v>69</v>
      </c>
      <c r="E14" s="43">
        <v>189</v>
      </c>
      <c r="F14" s="44">
        <v>478</v>
      </c>
      <c r="G14" s="45">
        <f t="shared" si="0"/>
        <v>32982</v>
      </c>
      <c r="H14" s="30" t="str">
        <f t="shared" si="1"/>
        <v>Furniture</v>
      </c>
      <c r="I14" s="45" t="str">
        <f t="shared" si="2"/>
        <v>Dining</v>
      </c>
      <c r="J14" s="22"/>
      <c r="K14" s="46" t="s">
        <v>182</v>
      </c>
      <c r="L14" s="47" t="s">
        <v>173</v>
      </c>
      <c r="M14" s="47" t="s">
        <v>183</v>
      </c>
      <c r="N14" s="50">
        <f t="shared" si="3"/>
        <v>140359.54999999999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40" t="s">
        <v>184</v>
      </c>
      <c r="B15" s="41" t="s">
        <v>185</v>
      </c>
      <c r="C15" s="40" t="s">
        <v>186</v>
      </c>
      <c r="D15" s="42">
        <v>10.99</v>
      </c>
      <c r="E15" s="43">
        <v>53</v>
      </c>
      <c r="F15" s="44">
        <v>1267</v>
      </c>
      <c r="G15" s="45">
        <f t="shared" si="0"/>
        <v>13924.33</v>
      </c>
      <c r="H15" s="30" t="str">
        <f t="shared" si="1"/>
        <v>Home</v>
      </c>
      <c r="I15" s="45" t="str">
        <f t="shared" si="2"/>
        <v>Kitchen</v>
      </c>
      <c r="J15" s="22"/>
      <c r="K15" s="46" t="s">
        <v>187</v>
      </c>
      <c r="L15" s="47" t="s">
        <v>173</v>
      </c>
      <c r="M15" s="47" t="s">
        <v>183</v>
      </c>
      <c r="N15" s="50">
        <f t="shared" si="3"/>
        <v>40725.03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40" t="s">
        <v>188</v>
      </c>
      <c r="B16" s="41" t="s">
        <v>189</v>
      </c>
      <c r="C16" s="40" t="s">
        <v>190</v>
      </c>
      <c r="D16" s="42">
        <v>195</v>
      </c>
      <c r="E16" s="43">
        <v>201</v>
      </c>
      <c r="F16" s="44">
        <v>313</v>
      </c>
      <c r="G16" s="45">
        <f t="shared" si="0"/>
        <v>61035</v>
      </c>
      <c r="H16" s="30" t="str">
        <f t="shared" si="1"/>
        <v>Furniture</v>
      </c>
      <c r="I16" s="45" t="str">
        <f t="shared" si="2"/>
        <v>Kids Room</v>
      </c>
      <c r="J16" s="22"/>
      <c r="K16" s="46" t="s">
        <v>191</v>
      </c>
      <c r="L16" s="47" t="s">
        <v>192</v>
      </c>
      <c r="M16" s="47" t="s">
        <v>193</v>
      </c>
      <c r="N16" s="50">
        <f t="shared" si="3"/>
        <v>59535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40" t="s">
        <v>194</v>
      </c>
      <c r="B17" s="41" t="s">
        <v>195</v>
      </c>
      <c r="C17" s="40" t="s">
        <v>190</v>
      </c>
      <c r="D17" s="42">
        <v>8.99</v>
      </c>
      <c r="E17" s="43">
        <v>351</v>
      </c>
      <c r="F17" s="44">
        <v>4167</v>
      </c>
      <c r="G17" s="45">
        <f t="shared" si="0"/>
        <v>37461.33</v>
      </c>
      <c r="H17" s="30" t="str">
        <f t="shared" si="1"/>
        <v>Home</v>
      </c>
      <c r="I17" s="45" t="str">
        <f t="shared" si="2"/>
        <v>Kitchen</v>
      </c>
      <c r="J17" s="22"/>
      <c r="K17" s="46" t="s">
        <v>196</v>
      </c>
      <c r="L17" s="47" t="s">
        <v>192</v>
      </c>
      <c r="M17" s="47" t="s">
        <v>193</v>
      </c>
      <c r="N17" s="50">
        <f t="shared" si="3"/>
        <v>28820.39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40" t="s">
        <v>188</v>
      </c>
      <c r="B18" s="41" t="s">
        <v>189</v>
      </c>
      <c r="C18" s="40" t="s">
        <v>175</v>
      </c>
      <c r="D18" s="42">
        <v>195</v>
      </c>
      <c r="E18" s="43">
        <v>436</v>
      </c>
      <c r="F18" s="44">
        <v>162</v>
      </c>
      <c r="G18" s="45">
        <f t="shared" si="0"/>
        <v>31590</v>
      </c>
      <c r="H18" s="30" t="str">
        <f t="shared" si="1"/>
        <v>Furniture</v>
      </c>
      <c r="I18" s="45" t="str">
        <f t="shared" si="2"/>
        <v>Kids Room</v>
      </c>
      <c r="J18" s="22"/>
      <c r="K18" s="46" t="s">
        <v>197</v>
      </c>
      <c r="L18" s="47" t="s">
        <v>198</v>
      </c>
      <c r="M18" s="47" t="s">
        <v>174</v>
      </c>
      <c r="N18" s="50">
        <f t="shared" si="3"/>
        <v>185940.91999999998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40" t="s">
        <v>188</v>
      </c>
      <c r="B19" s="41" t="s">
        <v>189</v>
      </c>
      <c r="C19" s="40" t="s">
        <v>171</v>
      </c>
      <c r="D19" s="42">
        <v>195</v>
      </c>
      <c r="E19" s="43">
        <v>454</v>
      </c>
      <c r="F19" s="44">
        <v>160</v>
      </c>
      <c r="G19" s="45">
        <f t="shared" si="0"/>
        <v>31200</v>
      </c>
      <c r="H19" s="30" t="str">
        <f t="shared" si="1"/>
        <v>Furniture</v>
      </c>
      <c r="I19" s="45" t="str">
        <f t="shared" si="2"/>
        <v>Kids Room</v>
      </c>
      <c r="J19" s="22"/>
      <c r="K19" s="46" t="s">
        <v>199</v>
      </c>
      <c r="L19" s="47" t="s">
        <v>198</v>
      </c>
      <c r="M19" s="47" t="s">
        <v>174</v>
      </c>
      <c r="N19" s="50">
        <f t="shared" si="3"/>
        <v>128471.21000000002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40" t="s">
        <v>194</v>
      </c>
      <c r="B20" s="41" t="s">
        <v>195</v>
      </c>
      <c r="C20" s="40" t="s">
        <v>186</v>
      </c>
      <c r="D20" s="42">
        <v>8.99</v>
      </c>
      <c r="E20" s="43">
        <v>35</v>
      </c>
      <c r="F20" s="44">
        <v>1436</v>
      </c>
      <c r="G20" s="45">
        <f t="shared" si="0"/>
        <v>12909.64</v>
      </c>
      <c r="H20" s="30" t="str">
        <f t="shared" si="1"/>
        <v>Home</v>
      </c>
      <c r="I20" s="45" t="str">
        <f t="shared" si="2"/>
        <v>Kitchen</v>
      </c>
      <c r="J20" s="22"/>
      <c r="K20" s="46" t="s">
        <v>200</v>
      </c>
      <c r="L20" s="47" t="s">
        <v>198</v>
      </c>
      <c r="M20" s="47" t="s">
        <v>201</v>
      </c>
      <c r="N20" s="50">
        <f t="shared" si="3"/>
        <v>27106.439999999995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40" t="s">
        <v>194</v>
      </c>
      <c r="B21" s="41" t="s">
        <v>195</v>
      </c>
      <c r="C21" s="40" t="s">
        <v>202</v>
      </c>
      <c r="D21" s="42">
        <v>8.99</v>
      </c>
      <c r="E21" s="43">
        <v>66</v>
      </c>
      <c r="F21" s="44">
        <v>1248</v>
      </c>
      <c r="G21" s="45">
        <f t="shared" si="0"/>
        <v>11219.52</v>
      </c>
      <c r="H21" s="30" t="str">
        <f t="shared" si="1"/>
        <v>Home</v>
      </c>
      <c r="I21" s="45" t="str">
        <f t="shared" si="2"/>
        <v>Kitchen</v>
      </c>
      <c r="J21" s="22"/>
      <c r="K21" s="46" t="s">
        <v>203</v>
      </c>
      <c r="L21" s="47" t="s">
        <v>173</v>
      </c>
      <c r="M21" s="47" t="s">
        <v>174</v>
      </c>
      <c r="N21" s="50">
        <f t="shared" si="3"/>
        <v>38014.639999999999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40" t="s">
        <v>204</v>
      </c>
      <c r="B22" s="41" t="s">
        <v>205</v>
      </c>
      <c r="C22" s="40" t="s">
        <v>175</v>
      </c>
      <c r="D22" s="42">
        <v>18.5</v>
      </c>
      <c r="E22" s="43">
        <v>195</v>
      </c>
      <c r="F22" s="44">
        <v>2268</v>
      </c>
      <c r="G22" s="45">
        <f t="shared" si="0"/>
        <v>41958</v>
      </c>
      <c r="H22" s="30" t="str">
        <f t="shared" si="1"/>
        <v>Home</v>
      </c>
      <c r="I22" s="45" t="str">
        <f t="shared" si="2"/>
        <v>Entryways</v>
      </c>
      <c r="J22" s="22"/>
      <c r="K22" s="46" t="s">
        <v>169</v>
      </c>
      <c r="L22" s="47" t="s">
        <v>206</v>
      </c>
      <c r="M22" s="47" t="s">
        <v>201</v>
      </c>
      <c r="N22" s="50">
        <f t="shared" si="3"/>
        <v>158598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40" t="s">
        <v>204</v>
      </c>
      <c r="B23" s="41" t="s">
        <v>205</v>
      </c>
      <c r="C23" s="40" t="s">
        <v>171</v>
      </c>
      <c r="D23" s="42">
        <v>18.5</v>
      </c>
      <c r="E23" s="43">
        <v>144</v>
      </c>
      <c r="F23" s="44">
        <v>2118</v>
      </c>
      <c r="G23" s="45">
        <f t="shared" si="0"/>
        <v>39183</v>
      </c>
      <c r="H23" s="30" t="str">
        <f t="shared" si="1"/>
        <v>Home</v>
      </c>
      <c r="I23" s="45" t="str">
        <f t="shared" si="2"/>
        <v>Entryways</v>
      </c>
      <c r="J23" s="22"/>
      <c r="K23" s="46" t="s">
        <v>178</v>
      </c>
      <c r="L23" s="47" t="s">
        <v>206</v>
      </c>
      <c r="M23" s="47" t="s">
        <v>201</v>
      </c>
      <c r="N23" s="50">
        <f t="shared" si="3"/>
        <v>110538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40" t="s">
        <v>207</v>
      </c>
      <c r="B24" s="41" t="s">
        <v>208</v>
      </c>
      <c r="C24" s="40" t="s">
        <v>175</v>
      </c>
      <c r="D24" s="42">
        <v>245</v>
      </c>
      <c r="E24" s="43">
        <v>231</v>
      </c>
      <c r="F24" s="44">
        <v>182</v>
      </c>
      <c r="G24" s="45">
        <f t="shared" si="0"/>
        <v>44590</v>
      </c>
      <c r="H24" s="30" t="str">
        <f t="shared" si="1"/>
        <v>Furniture</v>
      </c>
      <c r="I24" s="45" t="str">
        <f t="shared" si="2"/>
        <v>Bedroom</v>
      </c>
      <c r="J24" s="22"/>
      <c r="K24" s="46" t="s">
        <v>184</v>
      </c>
      <c r="L24" s="47" t="s">
        <v>173</v>
      </c>
      <c r="M24" s="47" t="s">
        <v>183</v>
      </c>
      <c r="N24" s="50">
        <f t="shared" si="3"/>
        <v>13924.33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40" t="s">
        <v>209</v>
      </c>
      <c r="B25" s="41" t="s">
        <v>210</v>
      </c>
      <c r="C25" s="40" t="s">
        <v>211</v>
      </c>
      <c r="D25" s="42">
        <v>14.99</v>
      </c>
      <c r="E25" s="43">
        <v>244</v>
      </c>
      <c r="F25" s="44">
        <v>2374</v>
      </c>
      <c r="G25" s="45">
        <f t="shared" si="0"/>
        <v>35586.26</v>
      </c>
      <c r="H25" s="30" t="str">
        <f t="shared" si="1"/>
        <v>Textiles</v>
      </c>
      <c r="I25" s="45" t="str">
        <f t="shared" si="2"/>
        <v>Bath</v>
      </c>
      <c r="J25" s="22"/>
      <c r="K25" s="46" t="s">
        <v>188</v>
      </c>
      <c r="L25" s="47" t="s">
        <v>206</v>
      </c>
      <c r="M25" s="47" t="s">
        <v>212</v>
      </c>
      <c r="N25" s="50">
        <f t="shared" si="3"/>
        <v>123825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40" t="s">
        <v>209</v>
      </c>
      <c r="B26" s="41" t="s">
        <v>210</v>
      </c>
      <c r="C26" s="40" t="s">
        <v>190</v>
      </c>
      <c r="D26" s="42">
        <v>14.99</v>
      </c>
      <c r="E26" s="43">
        <v>241</v>
      </c>
      <c r="F26" s="44">
        <v>2371</v>
      </c>
      <c r="G26" s="45">
        <f t="shared" si="0"/>
        <v>35541.29</v>
      </c>
      <c r="H26" s="30" t="str">
        <f t="shared" si="1"/>
        <v>Textiles</v>
      </c>
      <c r="I26" s="45" t="str">
        <f t="shared" si="2"/>
        <v>Bath</v>
      </c>
      <c r="J26" s="22"/>
      <c r="K26" s="46" t="s">
        <v>194</v>
      </c>
      <c r="L26" s="47" t="s">
        <v>173</v>
      </c>
      <c r="M26" s="47" t="s">
        <v>183</v>
      </c>
      <c r="N26" s="50">
        <f t="shared" si="3"/>
        <v>61590.490000000005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40" t="s">
        <v>209</v>
      </c>
      <c r="B27" s="41" t="s">
        <v>210</v>
      </c>
      <c r="C27" s="40" t="s">
        <v>213</v>
      </c>
      <c r="D27" s="42">
        <v>14.99</v>
      </c>
      <c r="E27" s="43">
        <v>369</v>
      </c>
      <c r="F27" s="44">
        <v>2180</v>
      </c>
      <c r="G27" s="45">
        <f t="shared" si="0"/>
        <v>32678.2</v>
      </c>
      <c r="H27" s="30" t="str">
        <f t="shared" si="1"/>
        <v>Textiles</v>
      </c>
      <c r="I27" s="45" t="str">
        <f t="shared" si="2"/>
        <v>Bath</v>
      </c>
      <c r="J27" s="22"/>
      <c r="K27" s="46" t="s">
        <v>204</v>
      </c>
      <c r="L27" s="47" t="s">
        <v>173</v>
      </c>
      <c r="M27" s="47" t="s">
        <v>181</v>
      </c>
      <c r="N27" s="50">
        <f t="shared" si="3"/>
        <v>81141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40" t="s">
        <v>214</v>
      </c>
      <c r="B28" s="41" t="s">
        <v>215</v>
      </c>
      <c r="C28" s="40" t="s">
        <v>175</v>
      </c>
      <c r="D28" s="42">
        <v>29.99</v>
      </c>
      <c r="E28" s="43">
        <v>350</v>
      </c>
      <c r="F28" s="44">
        <v>1058</v>
      </c>
      <c r="G28" s="45">
        <f t="shared" si="0"/>
        <v>31729.42</v>
      </c>
      <c r="H28" s="30" t="str">
        <f t="shared" si="1"/>
        <v>Home</v>
      </c>
      <c r="I28" s="45" t="str">
        <f t="shared" si="2"/>
        <v>Bath</v>
      </c>
      <c r="J28" s="22"/>
      <c r="K28" s="46" t="s">
        <v>207</v>
      </c>
      <c r="L28" s="47" t="s">
        <v>206</v>
      </c>
      <c r="M28" s="47" t="s">
        <v>177</v>
      </c>
      <c r="N28" s="50">
        <f t="shared" si="3"/>
        <v>68110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4">
      <c r="A29" s="40" t="s">
        <v>214</v>
      </c>
      <c r="B29" s="41" t="s">
        <v>215</v>
      </c>
      <c r="C29" s="40" t="s">
        <v>171</v>
      </c>
      <c r="D29" s="42">
        <v>29.99</v>
      </c>
      <c r="E29" s="43">
        <v>111</v>
      </c>
      <c r="F29" s="44">
        <v>978</v>
      </c>
      <c r="G29" s="45">
        <f t="shared" si="0"/>
        <v>29330.219999999998</v>
      </c>
      <c r="H29" s="30" t="str">
        <f t="shared" si="1"/>
        <v>Home</v>
      </c>
      <c r="I29" s="45" t="str">
        <f t="shared" si="2"/>
        <v>Bath</v>
      </c>
      <c r="J29" s="22"/>
      <c r="K29" s="46" t="s">
        <v>214</v>
      </c>
      <c r="L29" s="47" t="s">
        <v>173</v>
      </c>
      <c r="M29" s="47" t="s">
        <v>174</v>
      </c>
      <c r="N29" s="50">
        <f t="shared" si="3"/>
        <v>61059.64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4">
      <c r="A30" s="40" t="s">
        <v>207</v>
      </c>
      <c r="B30" s="41" t="s">
        <v>216</v>
      </c>
      <c r="C30" s="40" t="s">
        <v>171</v>
      </c>
      <c r="D30" s="42">
        <v>245</v>
      </c>
      <c r="E30" s="43">
        <v>16</v>
      </c>
      <c r="F30" s="44">
        <v>96</v>
      </c>
      <c r="G30" s="45">
        <f t="shared" si="0"/>
        <v>23520</v>
      </c>
      <c r="H30" s="30" t="str">
        <f t="shared" si="1"/>
        <v>Furniture</v>
      </c>
      <c r="I30" s="45" t="str">
        <f t="shared" si="2"/>
        <v>Bedroom</v>
      </c>
      <c r="J30" s="22"/>
      <c r="K30" s="46" t="s">
        <v>209</v>
      </c>
      <c r="L30" s="47" t="s">
        <v>198</v>
      </c>
      <c r="M30" s="47" t="s">
        <v>174</v>
      </c>
      <c r="N30" s="50">
        <f t="shared" si="3"/>
        <v>179355.35000000003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4">
      <c r="A31" s="40" t="s">
        <v>209</v>
      </c>
      <c r="B31" s="41" t="s">
        <v>210</v>
      </c>
      <c r="C31" s="40" t="s">
        <v>217</v>
      </c>
      <c r="D31" s="42">
        <v>14.99</v>
      </c>
      <c r="E31" s="43">
        <v>134</v>
      </c>
      <c r="F31" s="44">
        <v>1445</v>
      </c>
      <c r="G31" s="45">
        <f t="shared" si="0"/>
        <v>21660.55</v>
      </c>
      <c r="H31" s="30" t="str">
        <f t="shared" si="1"/>
        <v>Textiles</v>
      </c>
      <c r="I31" s="45" t="str">
        <f t="shared" si="2"/>
        <v>Bath</v>
      </c>
      <c r="J31" s="22"/>
      <c r="K31" s="46" t="s">
        <v>218</v>
      </c>
      <c r="L31" s="47" t="s">
        <v>206</v>
      </c>
      <c r="M31" s="47" t="s">
        <v>193</v>
      </c>
      <c r="N31" s="50">
        <f t="shared" si="3"/>
        <v>528104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4">
      <c r="A32" s="40" t="s">
        <v>209</v>
      </c>
      <c r="B32" s="41" t="s">
        <v>210</v>
      </c>
      <c r="C32" s="40" t="s">
        <v>219</v>
      </c>
      <c r="D32" s="42">
        <v>14.99</v>
      </c>
      <c r="E32" s="43">
        <v>326</v>
      </c>
      <c r="F32" s="44">
        <v>1444</v>
      </c>
      <c r="G32" s="45">
        <f t="shared" si="0"/>
        <v>21645.56</v>
      </c>
      <c r="H32" s="30" t="str">
        <f t="shared" si="1"/>
        <v>Textiles</v>
      </c>
      <c r="I32" s="45" t="str">
        <f t="shared" si="2"/>
        <v>Bath</v>
      </c>
      <c r="J32" s="22"/>
      <c r="K32" s="46" t="s">
        <v>220</v>
      </c>
      <c r="L32" s="47" t="s">
        <v>198</v>
      </c>
      <c r="M32" s="47" t="s">
        <v>174</v>
      </c>
      <c r="N32" s="50">
        <f t="shared" si="3"/>
        <v>132833.80000000002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4">
      <c r="A33" s="40" t="s">
        <v>209</v>
      </c>
      <c r="B33" s="41" t="s">
        <v>210</v>
      </c>
      <c r="C33" s="40" t="s">
        <v>221</v>
      </c>
      <c r="D33" s="42">
        <v>14.99</v>
      </c>
      <c r="E33" s="43">
        <v>206</v>
      </c>
      <c r="F33" s="44">
        <v>1162</v>
      </c>
      <c r="G33" s="45">
        <f t="shared" si="0"/>
        <v>17418.38</v>
      </c>
      <c r="H33" s="30" t="str">
        <f t="shared" si="1"/>
        <v>Textiles</v>
      </c>
      <c r="I33" s="45" t="str">
        <f t="shared" si="2"/>
        <v>Bath</v>
      </c>
      <c r="J33" s="22"/>
      <c r="K33" s="46" t="s">
        <v>222</v>
      </c>
      <c r="L33" s="47" t="s">
        <v>173</v>
      </c>
      <c r="M33" s="47" t="s">
        <v>183</v>
      </c>
      <c r="N33" s="50">
        <f t="shared" si="3"/>
        <v>95912.01999999999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4">
      <c r="A34" s="40" t="s">
        <v>209</v>
      </c>
      <c r="B34" s="41" t="s">
        <v>210</v>
      </c>
      <c r="C34" s="40" t="s">
        <v>223</v>
      </c>
      <c r="D34" s="42">
        <v>14.99</v>
      </c>
      <c r="E34" s="43">
        <v>92</v>
      </c>
      <c r="F34" s="44">
        <v>989</v>
      </c>
      <c r="G34" s="45">
        <f t="shared" si="0"/>
        <v>14825.11</v>
      </c>
      <c r="H34" s="30" t="str">
        <f t="shared" si="1"/>
        <v>Textiles</v>
      </c>
      <c r="I34" s="45" t="str">
        <f t="shared" si="2"/>
        <v>Bath</v>
      </c>
      <c r="J34" s="22"/>
      <c r="K34" s="46" t="s">
        <v>224</v>
      </c>
      <c r="L34" s="47" t="s">
        <v>173</v>
      </c>
      <c r="M34" s="47" t="s">
        <v>183</v>
      </c>
      <c r="N34" s="50">
        <f t="shared" si="3"/>
        <v>41775.840000000004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4">
      <c r="A35" s="40" t="s">
        <v>218</v>
      </c>
      <c r="B35" s="41" t="s">
        <v>225</v>
      </c>
      <c r="C35" s="40" t="s">
        <v>190</v>
      </c>
      <c r="D35" s="42">
        <v>883</v>
      </c>
      <c r="E35" s="43">
        <v>335</v>
      </c>
      <c r="F35" s="44">
        <v>211</v>
      </c>
      <c r="G35" s="45">
        <f t="shared" si="0"/>
        <v>186313</v>
      </c>
      <c r="H35" s="30" t="str">
        <f t="shared" si="1"/>
        <v>Furniture</v>
      </c>
      <c r="I35" s="45" t="str">
        <f t="shared" si="2"/>
        <v>Living Room</v>
      </c>
      <c r="J35" s="22"/>
      <c r="K35" s="46" t="s">
        <v>226</v>
      </c>
      <c r="L35" s="47" t="s">
        <v>206</v>
      </c>
      <c r="M35" s="47" t="s">
        <v>193</v>
      </c>
      <c r="N35" s="50">
        <f t="shared" si="3"/>
        <v>145418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4">
      <c r="A36" s="40" t="s">
        <v>218</v>
      </c>
      <c r="B36" s="41" t="s">
        <v>225</v>
      </c>
      <c r="C36" s="40" t="s">
        <v>171</v>
      </c>
      <c r="D36" s="42">
        <v>795</v>
      </c>
      <c r="E36" s="43">
        <v>297</v>
      </c>
      <c r="F36" s="44">
        <v>217</v>
      </c>
      <c r="G36" s="45">
        <f t="shared" si="0"/>
        <v>172515</v>
      </c>
      <c r="H36" s="30" t="str">
        <f t="shared" si="1"/>
        <v>Furniture</v>
      </c>
      <c r="I36" s="45" t="str">
        <f t="shared" si="2"/>
        <v>Living Room</v>
      </c>
      <c r="J36" s="22"/>
      <c r="K36" s="46" t="s">
        <v>227</v>
      </c>
      <c r="L36" s="47" t="s">
        <v>173</v>
      </c>
      <c r="M36" s="47" t="s">
        <v>183</v>
      </c>
      <c r="N36" s="50">
        <f t="shared" si="3"/>
        <v>51921.439999999995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4">
      <c r="A37" s="40" t="s">
        <v>218</v>
      </c>
      <c r="B37" s="41" t="s">
        <v>225</v>
      </c>
      <c r="C37" s="40" t="s">
        <v>175</v>
      </c>
      <c r="D37" s="42">
        <v>838</v>
      </c>
      <c r="E37" s="43">
        <v>386</v>
      </c>
      <c r="F37" s="44">
        <v>202</v>
      </c>
      <c r="G37" s="45">
        <f t="shared" si="0"/>
        <v>169276</v>
      </c>
      <c r="H37" s="30" t="str">
        <f t="shared" si="1"/>
        <v>Furniture</v>
      </c>
      <c r="I37" s="45" t="str">
        <f t="shared" si="2"/>
        <v>Living Room</v>
      </c>
      <c r="J37" s="22"/>
      <c r="K37" s="46" t="s">
        <v>228</v>
      </c>
      <c r="L37" s="47" t="s">
        <v>192</v>
      </c>
      <c r="M37" s="47" t="s">
        <v>212</v>
      </c>
      <c r="N37" s="50">
        <f t="shared" si="3"/>
        <v>14845.25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4">
      <c r="A38" s="40" t="s">
        <v>220</v>
      </c>
      <c r="B38" s="41" t="s">
        <v>229</v>
      </c>
      <c r="C38" s="40" t="s">
        <v>221</v>
      </c>
      <c r="D38" s="42">
        <v>4.99</v>
      </c>
      <c r="E38" s="43">
        <v>2136</v>
      </c>
      <c r="F38" s="44">
        <v>4403</v>
      </c>
      <c r="G38" s="45">
        <f t="shared" si="0"/>
        <v>21970.97</v>
      </c>
      <c r="H38" s="30" t="str">
        <f t="shared" si="1"/>
        <v>Textiles</v>
      </c>
      <c r="I38" s="45" t="str">
        <f t="shared" si="2"/>
        <v>Bath</v>
      </c>
      <c r="J38" s="22"/>
      <c r="K38" s="46" t="s">
        <v>230</v>
      </c>
      <c r="L38" s="47" t="s">
        <v>198</v>
      </c>
      <c r="M38" s="47" t="s">
        <v>201</v>
      </c>
      <c r="N38" s="50">
        <f t="shared" si="3"/>
        <v>26932.5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4">
      <c r="A39" s="40" t="s">
        <v>220</v>
      </c>
      <c r="B39" s="41" t="s">
        <v>229</v>
      </c>
      <c r="C39" s="40" t="s">
        <v>219</v>
      </c>
      <c r="D39" s="42">
        <v>4.99</v>
      </c>
      <c r="E39" s="43">
        <v>2229</v>
      </c>
      <c r="F39" s="44">
        <v>4239</v>
      </c>
      <c r="G39" s="45">
        <f t="shared" si="0"/>
        <v>21152.61</v>
      </c>
      <c r="H39" s="30" t="str">
        <f t="shared" si="1"/>
        <v>Textiles</v>
      </c>
      <c r="I39" s="45" t="str">
        <f t="shared" si="2"/>
        <v>Bath</v>
      </c>
      <c r="J39" s="22"/>
      <c r="K39" s="46" t="s">
        <v>231</v>
      </c>
      <c r="L39" s="47" t="s">
        <v>206</v>
      </c>
      <c r="M39" s="47" t="s">
        <v>212</v>
      </c>
      <c r="N39" s="50">
        <f t="shared" si="3"/>
        <v>492565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4">
      <c r="A40" s="40" t="s">
        <v>220</v>
      </c>
      <c r="B40" s="41" t="s">
        <v>229</v>
      </c>
      <c r="C40" s="40" t="s">
        <v>217</v>
      </c>
      <c r="D40" s="42">
        <v>4.99</v>
      </c>
      <c r="E40" s="43">
        <v>1362</v>
      </c>
      <c r="F40" s="44">
        <v>4234</v>
      </c>
      <c r="G40" s="45">
        <f t="shared" si="0"/>
        <v>21127.66</v>
      </c>
      <c r="H40" s="30" t="str">
        <f t="shared" si="1"/>
        <v>Textiles</v>
      </c>
      <c r="I40" s="45" t="str">
        <f t="shared" si="2"/>
        <v>Bath</v>
      </c>
      <c r="J40" s="22"/>
      <c r="K40" s="46" t="s">
        <v>232</v>
      </c>
      <c r="L40" s="47" t="s">
        <v>206</v>
      </c>
      <c r="M40" s="47" t="s">
        <v>193</v>
      </c>
      <c r="N40" s="50">
        <f t="shared" si="3"/>
        <v>301973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4">
      <c r="A41" s="40" t="s">
        <v>220</v>
      </c>
      <c r="B41" s="41" t="s">
        <v>229</v>
      </c>
      <c r="C41" s="40" t="s">
        <v>211</v>
      </c>
      <c r="D41" s="42">
        <v>4.99</v>
      </c>
      <c r="E41" s="43">
        <v>1828</v>
      </c>
      <c r="F41" s="44">
        <v>3749</v>
      </c>
      <c r="G41" s="45">
        <f t="shared" si="0"/>
        <v>18707.510000000002</v>
      </c>
      <c r="H41" s="30" t="str">
        <f t="shared" si="1"/>
        <v>Textiles</v>
      </c>
      <c r="I41" s="45" t="str">
        <f t="shared" si="2"/>
        <v>Bath</v>
      </c>
      <c r="J41" s="22"/>
      <c r="K41" s="46" t="s">
        <v>233</v>
      </c>
      <c r="L41" s="47" t="s">
        <v>206</v>
      </c>
      <c r="M41" s="47" t="s">
        <v>193</v>
      </c>
      <c r="N41" s="50">
        <f t="shared" si="3"/>
        <v>181440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4">
      <c r="A42" s="40" t="s">
        <v>220</v>
      </c>
      <c r="B42" s="41" t="s">
        <v>229</v>
      </c>
      <c r="C42" s="40" t="s">
        <v>190</v>
      </c>
      <c r="D42" s="42">
        <v>4.99</v>
      </c>
      <c r="E42" s="43">
        <v>1542</v>
      </c>
      <c r="F42" s="44">
        <v>3428</v>
      </c>
      <c r="G42" s="45">
        <f t="shared" si="0"/>
        <v>17105.72</v>
      </c>
      <c r="H42" s="30" t="str">
        <f t="shared" si="1"/>
        <v>Textiles</v>
      </c>
      <c r="I42" s="45" t="str">
        <f t="shared" si="2"/>
        <v>Bath</v>
      </c>
      <c r="J42" s="22"/>
      <c r="K42" s="46" t="s">
        <v>234</v>
      </c>
      <c r="L42" s="47" t="s">
        <v>173</v>
      </c>
      <c r="M42" s="47" t="s">
        <v>183</v>
      </c>
      <c r="N42" s="50">
        <f t="shared" si="3"/>
        <v>711420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4">
      <c r="A43" s="40" t="s">
        <v>220</v>
      </c>
      <c r="B43" s="41" t="s">
        <v>229</v>
      </c>
      <c r="C43" s="40" t="s">
        <v>213</v>
      </c>
      <c r="D43" s="42">
        <v>4.99</v>
      </c>
      <c r="E43" s="43">
        <v>1224</v>
      </c>
      <c r="F43" s="44">
        <v>3340</v>
      </c>
      <c r="G43" s="45">
        <f t="shared" si="0"/>
        <v>16666.600000000002</v>
      </c>
      <c r="H43" s="30" t="str">
        <f t="shared" si="1"/>
        <v>Textiles</v>
      </c>
      <c r="I43" s="45" t="str">
        <f t="shared" si="2"/>
        <v>Bath</v>
      </c>
      <c r="J43" s="22"/>
      <c r="K43" s="46" t="s">
        <v>235</v>
      </c>
      <c r="L43" s="47" t="s">
        <v>173</v>
      </c>
      <c r="M43" s="47" t="s">
        <v>183</v>
      </c>
      <c r="N43" s="50">
        <f t="shared" si="3"/>
        <v>30955.78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4">
      <c r="A44" s="40" t="s">
        <v>220</v>
      </c>
      <c r="B44" s="41" t="s">
        <v>229</v>
      </c>
      <c r="C44" s="40" t="s">
        <v>223</v>
      </c>
      <c r="D44" s="42">
        <v>4.99</v>
      </c>
      <c r="E44" s="43">
        <v>1352</v>
      </c>
      <c r="F44" s="44">
        <v>3227</v>
      </c>
      <c r="G44" s="45">
        <f t="shared" si="0"/>
        <v>16102.730000000001</v>
      </c>
      <c r="H44" s="30" t="str">
        <f t="shared" si="1"/>
        <v>Textiles</v>
      </c>
      <c r="I44" s="45" t="str">
        <f t="shared" si="2"/>
        <v>Bath</v>
      </c>
      <c r="J44" s="22"/>
      <c r="K44" s="46" t="s">
        <v>236</v>
      </c>
      <c r="L44" s="47" t="s">
        <v>192</v>
      </c>
      <c r="M44" s="47" t="s">
        <v>212</v>
      </c>
      <c r="N44" s="50">
        <f t="shared" si="3"/>
        <v>15968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4">
      <c r="A45" s="40" t="s">
        <v>176</v>
      </c>
      <c r="B45" s="41" t="s">
        <v>237</v>
      </c>
      <c r="C45" s="40" t="s">
        <v>186</v>
      </c>
      <c r="D45" s="42">
        <v>54</v>
      </c>
      <c r="E45" s="43">
        <v>281</v>
      </c>
      <c r="F45" s="44">
        <v>2346</v>
      </c>
      <c r="G45" s="45">
        <f t="shared" si="0"/>
        <v>126684</v>
      </c>
      <c r="H45" s="30" t="str">
        <f t="shared" si="1"/>
        <v>Home</v>
      </c>
      <c r="I45" s="45" t="str">
        <f t="shared" si="2"/>
        <v>Bedroom</v>
      </c>
      <c r="J45" s="22"/>
      <c r="K45" s="46" t="s">
        <v>238</v>
      </c>
      <c r="L45" s="47" t="s">
        <v>198</v>
      </c>
      <c r="M45" s="47" t="s">
        <v>174</v>
      </c>
      <c r="N45" s="50">
        <f t="shared" si="3"/>
        <v>765371.26000000013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4">
      <c r="A46" s="40" t="s">
        <v>187</v>
      </c>
      <c r="B46" s="41" t="s">
        <v>239</v>
      </c>
      <c r="C46" s="40" t="s">
        <v>240</v>
      </c>
      <c r="D46" s="42">
        <v>16.989999999999998</v>
      </c>
      <c r="E46" s="43">
        <v>428</v>
      </c>
      <c r="F46" s="44">
        <v>2397</v>
      </c>
      <c r="G46" s="45">
        <f t="shared" si="0"/>
        <v>40725.03</v>
      </c>
      <c r="H46" s="30" t="str">
        <f t="shared" si="1"/>
        <v>Home</v>
      </c>
      <c r="I46" s="45" t="str">
        <f t="shared" si="2"/>
        <v>Kitchen</v>
      </c>
      <c r="J46" s="22"/>
      <c r="K46" s="46" t="s">
        <v>241</v>
      </c>
      <c r="L46" s="47" t="s">
        <v>173</v>
      </c>
      <c r="M46" s="47" t="s">
        <v>183</v>
      </c>
      <c r="N46" s="50">
        <f t="shared" si="3"/>
        <v>137818.46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4">
      <c r="A47" s="40" t="s">
        <v>197</v>
      </c>
      <c r="B47" s="41" t="s">
        <v>242</v>
      </c>
      <c r="C47" s="40" t="s">
        <v>221</v>
      </c>
      <c r="D47" s="42">
        <v>11.99</v>
      </c>
      <c r="E47" s="43">
        <v>1101</v>
      </c>
      <c r="F47" s="44">
        <v>3104</v>
      </c>
      <c r="G47" s="45">
        <f t="shared" si="0"/>
        <v>37216.959999999999</v>
      </c>
      <c r="H47" s="30" t="str">
        <f t="shared" si="1"/>
        <v>Textiles</v>
      </c>
      <c r="I47" s="45" t="str">
        <f t="shared" si="2"/>
        <v>Bath</v>
      </c>
      <c r="J47" s="22"/>
      <c r="K47" s="46" t="s">
        <v>243</v>
      </c>
      <c r="L47" s="47" t="s">
        <v>198</v>
      </c>
      <c r="M47" s="47" t="s">
        <v>177</v>
      </c>
      <c r="N47" s="50">
        <f t="shared" si="3"/>
        <v>1048720.4500000002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4">
      <c r="A48" s="40" t="s">
        <v>180</v>
      </c>
      <c r="B48" s="41" t="s">
        <v>244</v>
      </c>
      <c r="C48" s="40" t="s">
        <v>175</v>
      </c>
      <c r="D48" s="42">
        <v>27.5</v>
      </c>
      <c r="E48" s="43">
        <v>338</v>
      </c>
      <c r="F48" s="44">
        <v>1280</v>
      </c>
      <c r="G48" s="45">
        <f t="shared" si="0"/>
        <v>35200</v>
      </c>
      <c r="H48" s="30" t="str">
        <f t="shared" si="1"/>
        <v>Home</v>
      </c>
      <c r="I48" s="45" t="str">
        <f t="shared" si="2"/>
        <v>Entryways</v>
      </c>
      <c r="J48" s="22"/>
      <c r="K48" s="46" t="s">
        <v>245</v>
      </c>
      <c r="L48" s="47" t="s">
        <v>198</v>
      </c>
      <c r="M48" s="47" t="s">
        <v>177</v>
      </c>
      <c r="N48" s="50">
        <f t="shared" si="3"/>
        <v>570434.70000000007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4">
      <c r="A49" s="40" t="s">
        <v>172</v>
      </c>
      <c r="B49" s="41" t="s">
        <v>246</v>
      </c>
      <c r="C49" s="40" t="s">
        <v>175</v>
      </c>
      <c r="D49" s="42">
        <v>23.99</v>
      </c>
      <c r="E49" s="43">
        <v>796</v>
      </c>
      <c r="F49" s="44">
        <v>1444</v>
      </c>
      <c r="G49" s="45">
        <f t="shared" si="0"/>
        <v>34641.56</v>
      </c>
      <c r="H49" s="30" t="str">
        <f t="shared" si="1"/>
        <v>Home</v>
      </c>
      <c r="I49" s="45" t="str">
        <f t="shared" si="2"/>
        <v>Bath</v>
      </c>
      <c r="J49" s="22"/>
      <c r="K49" s="46" t="s">
        <v>247</v>
      </c>
      <c r="L49" s="47" t="s">
        <v>206</v>
      </c>
      <c r="M49" s="47" t="s">
        <v>212</v>
      </c>
      <c r="N49" s="50">
        <f t="shared" si="3"/>
        <v>417728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4">
      <c r="A50" s="40" t="s">
        <v>172</v>
      </c>
      <c r="B50" s="41" t="s">
        <v>246</v>
      </c>
      <c r="C50" s="40" t="s">
        <v>171</v>
      </c>
      <c r="D50" s="42">
        <v>23.99</v>
      </c>
      <c r="E50" s="43">
        <v>421</v>
      </c>
      <c r="F50" s="44">
        <v>1407</v>
      </c>
      <c r="G50" s="45">
        <f t="shared" si="0"/>
        <v>33753.93</v>
      </c>
      <c r="H50" s="30" t="str">
        <f t="shared" si="1"/>
        <v>Home</v>
      </c>
      <c r="I50" s="45" t="str">
        <f t="shared" si="2"/>
        <v>Bath</v>
      </c>
      <c r="J50" s="22"/>
      <c r="K50" s="46" t="s">
        <v>248</v>
      </c>
      <c r="L50" s="47" t="s">
        <v>206</v>
      </c>
      <c r="M50" s="47" t="s">
        <v>212</v>
      </c>
      <c r="N50" s="50">
        <f t="shared" si="3"/>
        <v>47285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4">
      <c r="A51" s="40" t="s">
        <v>180</v>
      </c>
      <c r="B51" s="41" t="s">
        <v>244</v>
      </c>
      <c r="C51" s="40" t="s">
        <v>171</v>
      </c>
      <c r="D51" s="42">
        <v>27.5</v>
      </c>
      <c r="E51" s="43">
        <v>190</v>
      </c>
      <c r="F51" s="44">
        <v>1146</v>
      </c>
      <c r="G51" s="45">
        <f t="shared" si="0"/>
        <v>31515</v>
      </c>
      <c r="H51" s="30" t="str">
        <f t="shared" si="1"/>
        <v>Home</v>
      </c>
      <c r="I51" s="45" t="str">
        <f t="shared" si="2"/>
        <v>Entryways</v>
      </c>
      <c r="J51" s="22"/>
      <c r="K51" s="46" t="s">
        <v>249</v>
      </c>
      <c r="L51" s="47" t="s">
        <v>206</v>
      </c>
      <c r="M51" s="47" t="s">
        <v>193</v>
      </c>
      <c r="N51" s="50">
        <f t="shared" si="3"/>
        <v>486912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4">
      <c r="A52" s="40" t="s">
        <v>197</v>
      </c>
      <c r="B52" s="41" t="s">
        <v>242</v>
      </c>
      <c r="C52" s="40" t="s">
        <v>213</v>
      </c>
      <c r="D52" s="42">
        <v>11.99</v>
      </c>
      <c r="E52" s="43">
        <v>1197</v>
      </c>
      <c r="F52" s="44">
        <v>2479</v>
      </c>
      <c r="G52" s="45">
        <f t="shared" si="0"/>
        <v>29723.21</v>
      </c>
      <c r="H52" s="30" t="str">
        <f t="shared" si="1"/>
        <v>Textiles</v>
      </c>
      <c r="I52" s="45" t="str">
        <f t="shared" si="2"/>
        <v>Bath</v>
      </c>
      <c r="J52" s="22"/>
      <c r="K52" s="46" t="s">
        <v>250</v>
      </c>
      <c r="L52" s="47" t="s">
        <v>173</v>
      </c>
      <c r="M52" s="47" t="s">
        <v>183</v>
      </c>
      <c r="N52" s="50">
        <f t="shared" si="3"/>
        <v>66547.77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4">
      <c r="A53" s="40" t="s">
        <v>197</v>
      </c>
      <c r="B53" s="41" t="s">
        <v>242</v>
      </c>
      <c r="C53" s="40" t="s">
        <v>219</v>
      </c>
      <c r="D53" s="42">
        <v>11.99</v>
      </c>
      <c r="E53" s="43">
        <v>1126</v>
      </c>
      <c r="F53" s="44">
        <v>2372</v>
      </c>
      <c r="G53" s="45">
        <f t="shared" si="0"/>
        <v>28440.28</v>
      </c>
      <c r="H53" s="30" t="str">
        <f t="shared" si="1"/>
        <v>Textiles</v>
      </c>
      <c r="I53" s="45" t="str">
        <f t="shared" si="2"/>
        <v>Bath</v>
      </c>
      <c r="J53" s="22"/>
      <c r="K53" s="46" t="s">
        <v>251</v>
      </c>
      <c r="L53" s="47" t="s">
        <v>198</v>
      </c>
      <c r="M53" s="47" t="s">
        <v>201</v>
      </c>
      <c r="N53" s="50">
        <f t="shared" si="3"/>
        <v>121797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4">
      <c r="A54" s="40" t="s">
        <v>182</v>
      </c>
      <c r="B54" s="41" t="s">
        <v>252</v>
      </c>
      <c r="C54" s="40" t="s">
        <v>186</v>
      </c>
      <c r="D54" s="42">
        <v>19.989999999999998</v>
      </c>
      <c r="E54" s="43">
        <v>452</v>
      </c>
      <c r="F54" s="44">
        <v>1421</v>
      </c>
      <c r="G54" s="45">
        <f t="shared" si="0"/>
        <v>28405.789999999997</v>
      </c>
      <c r="H54" s="30" t="str">
        <f t="shared" si="1"/>
        <v>Home</v>
      </c>
      <c r="I54" s="45" t="str">
        <f t="shared" si="2"/>
        <v>Kitchen</v>
      </c>
      <c r="J54" s="22"/>
      <c r="K54" s="46" t="s">
        <v>253</v>
      </c>
      <c r="L54" s="47" t="s">
        <v>206</v>
      </c>
      <c r="M54" s="47" t="s">
        <v>177</v>
      </c>
      <c r="N54" s="50">
        <f t="shared" si="3"/>
        <v>123752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4">
      <c r="A55" s="40" t="s">
        <v>197</v>
      </c>
      <c r="B55" s="41" t="s">
        <v>242</v>
      </c>
      <c r="C55" s="40" t="s">
        <v>190</v>
      </c>
      <c r="D55" s="42">
        <v>11.99</v>
      </c>
      <c r="E55" s="43">
        <v>1202</v>
      </c>
      <c r="F55" s="44">
        <v>2341</v>
      </c>
      <c r="G55" s="45">
        <f t="shared" si="0"/>
        <v>28068.59</v>
      </c>
      <c r="H55" s="30" t="str">
        <f t="shared" si="1"/>
        <v>Textiles</v>
      </c>
      <c r="I55" s="45" t="str">
        <f t="shared" si="2"/>
        <v>Bath</v>
      </c>
      <c r="J55" s="22"/>
      <c r="K55" s="46" t="s">
        <v>254</v>
      </c>
      <c r="L55" s="47" t="s">
        <v>206</v>
      </c>
      <c r="M55" s="47" t="s">
        <v>193</v>
      </c>
      <c r="N55" s="50">
        <f t="shared" si="3"/>
        <v>117120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4">
      <c r="A56" s="40" t="s">
        <v>199</v>
      </c>
      <c r="B56" s="41" t="s">
        <v>255</v>
      </c>
      <c r="C56" s="40" t="s">
        <v>221</v>
      </c>
      <c r="D56" s="42">
        <v>7.99</v>
      </c>
      <c r="E56" s="43">
        <v>1358</v>
      </c>
      <c r="F56" s="44">
        <v>3452</v>
      </c>
      <c r="G56" s="45">
        <f t="shared" si="0"/>
        <v>27581.48</v>
      </c>
      <c r="H56" s="30" t="str">
        <f t="shared" si="1"/>
        <v>Textiles</v>
      </c>
      <c r="I56" s="45" t="str">
        <f t="shared" si="2"/>
        <v>Bath</v>
      </c>
      <c r="J56" s="22"/>
      <c r="K56" s="46" t="s">
        <v>256</v>
      </c>
      <c r="L56" s="47" t="s">
        <v>173</v>
      </c>
      <c r="M56" s="47" t="s">
        <v>183</v>
      </c>
      <c r="N56" s="50">
        <f t="shared" si="3"/>
        <v>108992.29000000001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4">
      <c r="A57" s="40" t="s">
        <v>197</v>
      </c>
      <c r="B57" s="41" t="s">
        <v>242</v>
      </c>
      <c r="C57" s="40" t="s">
        <v>223</v>
      </c>
      <c r="D57" s="42">
        <v>11.99</v>
      </c>
      <c r="E57" s="43">
        <v>612</v>
      </c>
      <c r="F57" s="44">
        <v>2294</v>
      </c>
      <c r="G57" s="45">
        <f t="shared" si="0"/>
        <v>27505.06</v>
      </c>
      <c r="H57" s="30" t="str">
        <f t="shared" si="1"/>
        <v>Textiles</v>
      </c>
      <c r="I57" s="45" t="str">
        <f t="shared" si="2"/>
        <v>Bath</v>
      </c>
      <c r="J57" s="22"/>
      <c r="K57" s="46" t="s">
        <v>257</v>
      </c>
      <c r="L57" s="47" t="s">
        <v>198</v>
      </c>
      <c r="M57" s="47" t="s">
        <v>177</v>
      </c>
      <c r="N57" s="50">
        <f t="shared" si="3"/>
        <v>1277573.4500000002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4">
      <c r="A58" s="40" t="s">
        <v>182</v>
      </c>
      <c r="B58" s="41" t="s">
        <v>252</v>
      </c>
      <c r="C58" s="40" t="s">
        <v>190</v>
      </c>
      <c r="D58" s="42">
        <v>19.989999999999998</v>
      </c>
      <c r="E58" s="43">
        <v>393</v>
      </c>
      <c r="F58" s="44">
        <v>1340</v>
      </c>
      <c r="G58" s="45">
        <f t="shared" si="0"/>
        <v>26786.6</v>
      </c>
      <c r="H58" s="30" t="str">
        <f t="shared" si="1"/>
        <v>Home</v>
      </c>
      <c r="I58" s="45" t="str">
        <f t="shared" si="2"/>
        <v>Kitchen</v>
      </c>
      <c r="J58" s="22"/>
      <c r="K58" s="46" t="s">
        <v>258</v>
      </c>
      <c r="L58" s="47" t="s">
        <v>198</v>
      </c>
      <c r="M58" s="47" t="s">
        <v>177</v>
      </c>
      <c r="N58" s="50">
        <f t="shared" si="3"/>
        <v>516621.0500000001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4">
      <c r="A59" s="40" t="s">
        <v>182</v>
      </c>
      <c r="B59" s="41" t="s">
        <v>252</v>
      </c>
      <c r="C59" s="40" t="s">
        <v>202</v>
      </c>
      <c r="D59" s="42">
        <v>19.989999999999998</v>
      </c>
      <c r="E59" s="43">
        <v>123</v>
      </c>
      <c r="F59" s="44">
        <v>1192</v>
      </c>
      <c r="G59" s="45">
        <f t="shared" si="0"/>
        <v>23828.079999999998</v>
      </c>
      <c r="H59" s="30" t="str">
        <f t="shared" si="1"/>
        <v>Home</v>
      </c>
      <c r="I59" s="45" t="str">
        <f t="shared" si="2"/>
        <v>Kitchen</v>
      </c>
      <c r="J59" s="22"/>
      <c r="K59" s="46" t="s">
        <v>259</v>
      </c>
      <c r="L59" s="47" t="s">
        <v>198</v>
      </c>
      <c r="M59" s="47" t="s">
        <v>201</v>
      </c>
      <c r="N59" s="50">
        <f t="shared" si="3"/>
        <v>99352.5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4">
      <c r="A60" s="40" t="s">
        <v>199</v>
      </c>
      <c r="B60" s="41" t="s">
        <v>255</v>
      </c>
      <c r="C60" s="40" t="s">
        <v>217</v>
      </c>
      <c r="D60" s="42">
        <v>7.99</v>
      </c>
      <c r="E60" s="43">
        <v>1312</v>
      </c>
      <c r="F60" s="44">
        <v>2960</v>
      </c>
      <c r="G60" s="45">
        <f t="shared" si="0"/>
        <v>23650.400000000001</v>
      </c>
      <c r="H60" s="30" t="str">
        <f t="shared" si="1"/>
        <v>Textiles</v>
      </c>
      <c r="I60" s="45" t="str">
        <f t="shared" si="2"/>
        <v>Bath</v>
      </c>
      <c r="J60" s="22"/>
      <c r="K60" s="46" t="s">
        <v>260</v>
      </c>
      <c r="L60" s="47" t="s">
        <v>206</v>
      </c>
      <c r="M60" s="47" t="s">
        <v>177</v>
      </c>
      <c r="N60" s="50">
        <f t="shared" si="3"/>
        <v>105549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4">
      <c r="A61" s="40" t="s">
        <v>182</v>
      </c>
      <c r="B61" s="41" t="s">
        <v>261</v>
      </c>
      <c r="C61" s="40" t="s">
        <v>190</v>
      </c>
      <c r="D61" s="42">
        <v>14.99</v>
      </c>
      <c r="E61" s="43">
        <v>442</v>
      </c>
      <c r="F61" s="44">
        <v>1469</v>
      </c>
      <c r="G61" s="45">
        <f t="shared" si="0"/>
        <v>22020.31</v>
      </c>
      <c r="H61" s="30" t="str">
        <f t="shared" si="1"/>
        <v>Home</v>
      </c>
      <c r="I61" s="45" t="str">
        <f t="shared" si="2"/>
        <v>Kitchen</v>
      </c>
      <c r="J61" s="22"/>
      <c r="K61" s="46" t="s">
        <v>262</v>
      </c>
      <c r="L61" s="47" t="s">
        <v>198</v>
      </c>
      <c r="M61" s="47" t="s">
        <v>212</v>
      </c>
      <c r="N61" s="50">
        <f t="shared" si="3"/>
        <v>8808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4">
      <c r="A62" s="40" t="s">
        <v>191</v>
      </c>
      <c r="B62" s="41" t="s">
        <v>263</v>
      </c>
      <c r="C62" s="40" t="s">
        <v>190</v>
      </c>
      <c r="D62" s="42">
        <v>49</v>
      </c>
      <c r="E62" s="43">
        <v>197</v>
      </c>
      <c r="F62" s="44">
        <v>445</v>
      </c>
      <c r="G62" s="45">
        <f t="shared" si="0"/>
        <v>21805</v>
      </c>
      <c r="H62" s="30" t="str">
        <f t="shared" si="1"/>
        <v>Lighting</v>
      </c>
      <c r="I62" s="45" t="str">
        <f t="shared" si="2"/>
        <v>Living Room</v>
      </c>
      <c r="J62" s="22"/>
      <c r="K62" s="46" t="s">
        <v>264</v>
      </c>
      <c r="L62" s="47" t="s">
        <v>206</v>
      </c>
      <c r="M62" s="47" t="s">
        <v>212</v>
      </c>
      <c r="N62" s="50">
        <f t="shared" si="3"/>
        <v>516208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4">
      <c r="A63" s="40" t="s">
        <v>191</v>
      </c>
      <c r="B63" s="41" t="s">
        <v>263</v>
      </c>
      <c r="C63" s="40" t="s">
        <v>175</v>
      </c>
      <c r="D63" s="42">
        <v>49</v>
      </c>
      <c r="E63" s="43">
        <v>337</v>
      </c>
      <c r="F63" s="44">
        <v>436</v>
      </c>
      <c r="G63" s="45">
        <f t="shared" si="0"/>
        <v>21364</v>
      </c>
      <c r="H63" s="30" t="str">
        <f t="shared" si="1"/>
        <v>Lighting</v>
      </c>
      <c r="I63" s="45" t="str">
        <f t="shared" si="2"/>
        <v>Living Room</v>
      </c>
      <c r="J63" s="22"/>
      <c r="K63" s="46" t="s">
        <v>265</v>
      </c>
      <c r="L63" s="47" t="s">
        <v>206</v>
      </c>
      <c r="M63" s="47" t="s">
        <v>193</v>
      </c>
      <c r="N63" s="50">
        <f t="shared" si="3"/>
        <v>934743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4">
      <c r="A64" s="40" t="s">
        <v>182</v>
      </c>
      <c r="B64" s="41" t="s">
        <v>261</v>
      </c>
      <c r="C64" s="40" t="s">
        <v>202</v>
      </c>
      <c r="D64" s="42">
        <v>14.99</v>
      </c>
      <c r="E64" s="43">
        <v>66</v>
      </c>
      <c r="F64" s="44">
        <v>1313</v>
      </c>
      <c r="G64" s="45">
        <f t="shared" si="0"/>
        <v>19681.87</v>
      </c>
      <c r="H64" s="30" t="str">
        <f t="shared" si="1"/>
        <v>Home</v>
      </c>
      <c r="I64" s="45" t="str">
        <f t="shared" si="2"/>
        <v>Kitchen</v>
      </c>
      <c r="J64" s="22"/>
      <c r="K64" s="46" t="s">
        <v>266</v>
      </c>
      <c r="L64" s="47" t="s">
        <v>198</v>
      </c>
      <c r="M64" s="47" t="s">
        <v>177</v>
      </c>
      <c r="N64" s="50">
        <f t="shared" si="3"/>
        <v>83486.58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4">
      <c r="A65" s="40" t="s">
        <v>182</v>
      </c>
      <c r="B65" s="41" t="s">
        <v>261</v>
      </c>
      <c r="C65" s="40" t="s">
        <v>186</v>
      </c>
      <c r="D65" s="42">
        <v>14.99</v>
      </c>
      <c r="E65" s="43">
        <v>130</v>
      </c>
      <c r="F65" s="44">
        <v>1310</v>
      </c>
      <c r="G65" s="45">
        <f t="shared" si="0"/>
        <v>19636.900000000001</v>
      </c>
      <c r="H65" s="30" t="str">
        <f t="shared" si="1"/>
        <v>Home</v>
      </c>
      <c r="I65" s="45" t="str">
        <f t="shared" si="2"/>
        <v>Kitchen</v>
      </c>
      <c r="J65" s="22"/>
      <c r="K65" s="46" t="s">
        <v>267</v>
      </c>
      <c r="L65" s="47" t="s">
        <v>198</v>
      </c>
      <c r="M65" s="47" t="s">
        <v>183</v>
      </c>
      <c r="N65" s="50">
        <f t="shared" si="3"/>
        <v>117010.53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4">
      <c r="A66" s="40" t="s">
        <v>199</v>
      </c>
      <c r="B66" s="41" t="s">
        <v>255</v>
      </c>
      <c r="C66" s="40" t="s">
        <v>213</v>
      </c>
      <c r="D66" s="42">
        <v>7.99</v>
      </c>
      <c r="E66" s="43">
        <v>1136</v>
      </c>
      <c r="F66" s="44">
        <v>2265</v>
      </c>
      <c r="G66" s="45">
        <f t="shared" si="0"/>
        <v>18097.350000000002</v>
      </c>
      <c r="H66" s="30" t="str">
        <f t="shared" si="1"/>
        <v>Textiles</v>
      </c>
      <c r="I66" s="45" t="str">
        <f t="shared" si="2"/>
        <v>Bath</v>
      </c>
      <c r="J66" s="22"/>
      <c r="K66" s="46" t="s">
        <v>268</v>
      </c>
      <c r="L66" s="47" t="s">
        <v>206</v>
      </c>
      <c r="M66" s="47" t="s">
        <v>201</v>
      </c>
      <c r="N66" s="50">
        <f t="shared" si="3"/>
        <v>808128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4">
      <c r="A67" s="40" t="s">
        <v>199</v>
      </c>
      <c r="B67" s="41" t="s">
        <v>255</v>
      </c>
      <c r="C67" s="40" t="s">
        <v>211</v>
      </c>
      <c r="D67" s="42">
        <v>7.99</v>
      </c>
      <c r="E67" s="43">
        <v>1153</v>
      </c>
      <c r="F67" s="44">
        <v>2257</v>
      </c>
      <c r="G67" s="45">
        <f t="shared" si="0"/>
        <v>18033.43</v>
      </c>
      <c r="H67" s="30" t="str">
        <f t="shared" si="1"/>
        <v>Textiles</v>
      </c>
      <c r="I67" s="45" t="str">
        <f t="shared" si="2"/>
        <v>Bath</v>
      </c>
      <c r="J67" s="22"/>
      <c r="K67" s="46" t="s">
        <v>269</v>
      </c>
      <c r="L67" s="47" t="s">
        <v>173</v>
      </c>
      <c r="M67" s="47" t="s">
        <v>201</v>
      </c>
      <c r="N67" s="50">
        <f t="shared" si="3"/>
        <v>30796.5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4">
      <c r="A68" s="40" t="s">
        <v>197</v>
      </c>
      <c r="B68" s="41" t="s">
        <v>242</v>
      </c>
      <c r="C68" s="40" t="s">
        <v>211</v>
      </c>
      <c r="D68" s="42">
        <v>11.99</v>
      </c>
      <c r="E68" s="43">
        <v>1418</v>
      </c>
      <c r="F68" s="44">
        <v>1479</v>
      </c>
      <c r="G68" s="45">
        <f t="shared" si="0"/>
        <v>17733.21</v>
      </c>
      <c r="H68" s="30" t="str">
        <f t="shared" si="1"/>
        <v>Textiles</v>
      </c>
      <c r="I68" s="45" t="str">
        <f t="shared" si="2"/>
        <v>Bath</v>
      </c>
      <c r="J68" s="22"/>
      <c r="K68" s="46" t="s">
        <v>270</v>
      </c>
      <c r="L68" s="47" t="s">
        <v>198</v>
      </c>
      <c r="M68" s="47" t="s">
        <v>201</v>
      </c>
      <c r="N68" s="50">
        <f t="shared" si="3"/>
        <v>118957.5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4">
      <c r="A69" s="40" t="s">
        <v>199</v>
      </c>
      <c r="B69" s="41" t="s">
        <v>255</v>
      </c>
      <c r="C69" s="40" t="s">
        <v>190</v>
      </c>
      <c r="D69" s="42">
        <v>7.99</v>
      </c>
      <c r="E69" s="43">
        <v>1336</v>
      </c>
      <c r="F69" s="44">
        <v>2168</v>
      </c>
      <c r="G69" s="45">
        <f t="shared" si="0"/>
        <v>17322.32</v>
      </c>
      <c r="H69" s="30" t="str">
        <f t="shared" si="1"/>
        <v>Textiles</v>
      </c>
      <c r="I69" s="45" t="str">
        <f t="shared" si="2"/>
        <v>Bath</v>
      </c>
      <c r="J69" s="22"/>
      <c r="K69" s="46" t="s">
        <v>271</v>
      </c>
      <c r="L69" s="47" t="s">
        <v>198</v>
      </c>
      <c r="M69" s="47" t="s">
        <v>212</v>
      </c>
      <c r="N69" s="50">
        <f t="shared" si="3"/>
        <v>381362.7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4">
      <c r="A70" s="40" t="s">
        <v>197</v>
      </c>
      <c r="B70" s="41" t="s">
        <v>242</v>
      </c>
      <c r="C70" s="40" t="s">
        <v>217</v>
      </c>
      <c r="D70" s="42">
        <v>11.99</v>
      </c>
      <c r="E70" s="43">
        <v>454</v>
      </c>
      <c r="F70" s="44">
        <v>1439</v>
      </c>
      <c r="G70" s="45">
        <f t="shared" si="0"/>
        <v>17253.61</v>
      </c>
      <c r="H70" s="30" t="str">
        <f t="shared" si="1"/>
        <v>Textiles</v>
      </c>
      <c r="I70" s="45" t="str">
        <f t="shared" si="2"/>
        <v>Bath</v>
      </c>
      <c r="J70" s="22"/>
      <c r="K70" s="46" t="s">
        <v>272</v>
      </c>
      <c r="L70" s="47" t="s">
        <v>198</v>
      </c>
      <c r="M70" s="47" t="s">
        <v>212</v>
      </c>
      <c r="N70" s="50">
        <f t="shared" si="3"/>
        <v>284111.31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4">
      <c r="A71" s="40" t="s">
        <v>191</v>
      </c>
      <c r="B71" s="41" t="s">
        <v>263</v>
      </c>
      <c r="C71" s="40" t="s">
        <v>171</v>
      </c>
      <c r="D71" s="42">
        <v>49</v>
      </c>
      <c r="E71" s="43">
        <v>374</v>
      </c>
      <c r="F71" s="44">
        <v>334</v>
      </c>
      <c r="G71" s="45">
        <f t="shared" si="0"/>
        <v>16366</v>
      </c>
      <c r="H71" s="30" t="str">
        <f t="shared" si="1"/>
        <v>Lighting</v>
      </c>
      <c r="I71" s="45" t="str">
        <f t="shared" si="2"/>
        <v>Living Room</v>
      </c>
      <c r="J71" s="22"/>
      <c r="K71" s="46" t="s">
        <v>273</v>
      </c>
      <c r="L71" s="47" t="s">
        <v>198</v>
      </c>
      <c r="M71" s="47" t="s">
        <v>212</v>
      </c>
      <c r="N71" s="50">
        <f t="shared" si="3"/>
        <v>10080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4">
      <c r="A72" s="40" t="s">
        <v>199</v>
      </c>
      <c r="B72" s="41" t="s">
        <v>255</v>
      </c>
      <c r="C72" s="40" t="s">
        <v>219</v>
      </c>
      <c r="D72" s="42">
        <v>7.99</v>
      </c>
      <c r="E72" s="43">
        <v>2276</v>
      </c>
      <c r="F72" s="44">
        <v>1870</v>
      </c>
      <c r="G72" s="45">
        <f t="shared" si="0"/>
        <v>14941.300000000001</v>
      </c>
      <c r="H72" s="30" t="str">
        <f t="shared" si="1"/>
        <v>Textiles</v>
      </c>
      <c r="I72" s="45" t="str">
        <f t="shared" si="2"/>
        <v>Bath</v>
      </c>
      <c r="J72" s="22"/>
      <c r="K72" s="46" t="s">
        <v>274</v>
      </c>
      <c r="L72" s="47" t="s">
        <v>198</v>
      </c>
      <c r="M72" s="47" t="s">
        <v>212</v>
      </c>
      <c r="N72" s="50">
        <f t="shared" si="3"/>
        <v>68052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4">
      <c r="A73" s="40" t="s">
        <v>196</v>
      </c>
      <c r="B73" s="41" t="s">
        <v>275</v>
      </c>
      <c r="C73" s="40" t="s">
        <v>171</v>
      </c>
      <c r="D73" s="42">
        <v>29.99</v>
      </c>
      <c r="E73" s="43">
        <v>258</v>
      </c>
      <c r="F73" s="44">
        <v>472</v>
      </c>
      <c r="G73" s="45">
        <f t="shared" si="0"/>
        <v>14155.279999999999</v>
      </c>
      <c r="H73" s="30" t="str">
        <f t="shared" si="1"/>
        <v>Lighting</v>
      </c>
      <c r="I73" s="45" t="str">
        <f t="shared" si="2"/>
        <v>Living Room</v>
      </c>
      <c r="J73" s="22"/>
      <c r="K73" s="46" t="s">
        <v>276</v>
      </c>
      <c r="L73" s="47" t="s">
        <v>206</v>
      </c>
      <c r="M73" s="47" t="s">
        <v>177</v>
      </c>
      <c r="N73" s="50">
        <f t="shared" si="3"/>
        <v>106134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4">
      <c r="A74" s="40" t="s">
        <v>200</v>
      </c>
      <c r="B74" s="41" t="s">
        <v>277</v>
      </c>
      <c r="C74" s="40" t="s">
        <v>278</v>
      </c>
      <c r="D74" s="42">
        <v>19.989999999999998</v>
      </c>
      <c r="E74" s="43">
        <v>77</v>
      </c>
      <c r="F74" s="44">
        <v>465</v>
      </c>
      <c r="G74" s="45">
        <f t="shared" si="0"/>
        <v>9295.3499999999985</v>
      </c>
      <c r="H74" s="30" t="str">
        <f t="shared" si="1"/>
        <v>Textiles</v>
      </c>
      <c r="I74" s="45" t="str">
        <f t="shared" si="2"/>
        <v>Dining</v>
      </c>
      <c r="J74" s="22"/>
      <c r="K74" s="46" t="s">
        <v>279</v>
      </c>
      <c r="L74" s="47" t="s">
        <v>173</v>
      </c>
      <c r="M74" s="47" t="s">
        <v>181</v>
      </c>
      <c r="N74" s="50">
        <f t="shared" si="3"/>
        <v>126936.5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4">
      <c r="A75" s="40" t="s">
        <v>199</v>
      </c>
      <c r="B75" s="41" t="s">
        <v>255</v>
      </c>
      <c r="C75" s="40" t="s">
        <v>223</v>
      </c>
      <c r="D75" s="42">
        <v>7.99</v>
      </c>
      <c r="E75" s="43">
        <v>880</v>
      </c>
      <c r="F75" s="44">
        <v>1107</v>
      </c>
      <c r="G75" s="45">
        <f t="shared" si="0"/>
        <v>8844.93</v>
      </c>
      <c r="H75" s="30" t="str">
        <f t="shared" si="1"/>
        <v>Textiles</v>
      </c>
      <c r="I75" s="45" t="str">
        <f t="shared" si="2"/>
        <v>Bath</v>
      </c>
      <c r="J75" s="22"/>
      <c r="K75" s="46" t="s">
        <v>280</v>
      </c>
      <c r="L75" s="47" t="s">
        <v>173</v>
      </c>
      <c r="M75" s="47" t="s">
        <v>183</v>
      </c>
      <c r="N75" s="50">
        <f t="shared" si="3"/>
        <v>91476.27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4">
      <c r="A76" s="40" t="s">
        <v>200</v>
      </c>
      <c r="B76" s="41" t="s">
        <v>277</v>
      </c>
      <c r="C76" s="40" t="s">
        <v>186</v>
      </c>
      <c r="D76" s="42">
        <v>19.989999999999998</v>
      </c>
      <c r="E76" s="43">
        <v>405</v>
      </c>
      <c r="F76" s="44">
        <v>408</v>
      </c>
      <c r="G76" s="45">
        <f t="shared" si="0"/>
        <v>8155.9199999999992</v>
      </c>
      <c r="H76" s="30" t="str">
        <f t="shared" si="1"/>
        <v>Textiles</v>
      </c>
      <c r="I76" s="45" t="str">
        <f t="shared" si="2"/>
        <v>Dining</v>
      </c>
      <c r="J76" s="22"/>
      <c r="K76" s="46" t="s">
        <v>281</v>
      </c>
      <c r="L76" s="47" t="s">
        <v>173</v>
      </c>
      <c r="M76" s="47" t="s">
        <v>183</v>
      </c>
      <c r="N76" s="50">
        <f t="shared" si="3"/>
        <v>11331.9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4">
      <c r="A77" s="40" t="s">
        <v>196</v>
      </c>
      <c r="B77" s="41" t="s">
        <v>275</v>
      </c>
      <c r="C77" s="40" t="s">
        <v>175</v>
      </c>
      <c r="D77" s="42">
        <v>29.99</v>
      </c>
      <c r="E77" s="43">
        <v>436</v>
      </c>
      <c r="F77" s="44">
        <v>256</v>
      </c>
      <c r="G77" s="45">
        <f t="shared" si="0"/>
        <v>7677.44</v>
      </c>
      <c r="H77" s="30" t="str">
        <f t="shared" si="1"/>
        <v>Lighting</v>
      </c>
      <c r="I77" s="45" t="str">
        <f t="shared" si="2"/>
        <v>Living Room</v>
      </c>
      <c r="J77" s="22"/>
      <c r="K77" s="46" t="s">
        <v>282</v>
      </c>
      <c r="L77" s="47" t="s">
        <v>198</v>
      </c>
      <c r="M77" s="47" t="s">
        <v>177</v>
      </c>
      <c r="N77" s="50">
        <f t="shared" si="3"/>
        <v>89580.42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4">
      <c r="A78" s="40" t="s">
        <v>196</v>
      </c>
      <c r="B78" s="41" t="s">
        <v>275</v>
      </c>
      <c r="C78" s="40" t="s">
        <v>190</v>
      </c>
      <c r="D78" s="42">
        <v>29.99</v>
      </c>
      <c r="E78" s="43">
        <v>247</v>
      </c>
      <c r="F78" s="44">
        <v>233</v>
      </c>
      <c r="G78" s="45">
        <f t="shared" si="0"/>
        <v>6987.67</v>
      </c>
      <c r="H78" s="30" t="str">
        <f t="shared" si="1"/>
        <v>Lighting</v>
      </c>
      <c r="I78" s="45" t="str">
        <f t="shared" si="2"/>
        <v>Living Room</v>
      </c>
      <c r="J78" s="22"/>
      <c r="K78" s="46" t="s">
        <v>283</v>
      </c>
      <c r="L78" s="47" t="s">
        <v>198</v>
      </c>
      <c r="M78" s="47" t="s">
        <v>183</v>
      </c>
      <c r="N78" s="50">
        <f t="shared" si="3"/>
        <v>155671.15000000002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4">
      <c r="A79" s="40" t="s">
        <v>200</v>
      </c>
      <c r="B79" s="41" t="s">
        <v>277</v>
      </c>
      <c r="C79" s="40" t="s">
        <v>284</v>
      </c>
      <c r="D79" s="42">
        <v>19.989999999999998</v>
      </c>
      <c r="E79" s="43">
        <v>456</v>
      </c>
      <c r="F79" s="44">
        <v>342</v>
      </c>
      <c r="G79" s="45">
        <f t="shared" si="0"/>
        <v>6836.579999999999</v>
      </c>
      <c r="H79" s="30" t="str">
        <f t="shared" si="1"/>
        <v>Textiles</v>
      </c>
      <c r="I79" s="45" t="str">
        <f t="shared" si="2"/>
        <v>Dining</v>
      </c>
      <c r="J79" s="22"/>
      <c r="K79" s="46" t="s">
        <v>285</v>
      </c>
      <c r="L79" s="47" t="s">
        <v>198</v>
      </c>
      <c r="M79" s="47" t="s">
        <v>201</v>
      </c>
      <c r="N79" s="50">
        <f t="shared" si="3"/>
        <v>123581.5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4">
      <c r="A80" s="40" t="s">
        <v>200</v>
      </c>
      <c r="B80" s="41" t="s">
        <v>277</v>
      </c>
      <c r="C80" s="40" t="s">
        <v>286</v>
      </c>
      <c r="D80" s="42">
        <v>19.989999999999998</v>
      </c>
      <c r="E80" s="43">
        <v>100</v>
      </c>
      <c r="F80" s="44">
        <v>141</v>
      </c>
      <c r="G80" s="45">
        <f t="shared" si="0"/>
        <v>2818.5899999999997</v>
      </c>
      <c r="H80" s="30" t="str">
        <f t="shared" si="1"/>
        <v>Textiles</v>
      </c>
      <c r="I80" s="45" t="str">
        <f t="shared" si="2"/>
        <v>Dining</v>
      </c>
      <c r="J80" s="22"/>
      <c r="K80" s="46" t="s">
        <v>287</v>
      </c>
      <c r="L80" s="47" t="s">
        <v>198</v>
      </c>
      <c r="M80" s="47" t="s">
        <v>183</v>
      </c>
      <c r="N80" s="50">
        <f t="shared" si="3"/>
        <v>88344.73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4">
      <c r="A81" s="40" t="s">
        <v>224</v>
      </c>
      <c r="B81" s="41" t="s">
        <v>288</v>
      </c>
      <c r="C81" s="40" t="s">
        <v>190</v>
      </c>
      <c r="D81" s="42">
        <v>12.99</v>
      </c>
      <c r="E81" s="43">
        <v>312</v>
      </c>
      <c r="F81" s="44">
        <v>3216</v>
      </c>
      <c r="G81" s="45">
        <f t="shared" si="0"/>
        <v>41775.840000000004</v>
      </c>
      <c r="H81" s="30" t="str">
        <f t="shared" si="1"/>
        <v>Home</v>
      </c>
      <c r="I81" s="45" t="str">
        <f t="shared" si="2"/>
        <v>Kitchen</v>
      </c>
      <c r="J81" s="22"/>
      <c r="K81" s="46" t="s">
        <v>289</v>
      </c>
      <c r="L81" s="47" t="s">
        <v>198</v>
      </c>
      <c r="M81" s="47" t="s">
        <v>177</v>
      </c>
      <c r="N81" s="50">
        <f t="shared" si="3"/>
        <v>33756.21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4">
      <c r="A82" s="40" t="s">
        <v>222</v>
      </c>
      <c r="B82" s="41" t="s">
        <v>290</v>
      </c>
      <c r="C82" s="40" t="s">
        <v>202</v>
      </c>
      <c r="D82" s="42">
        <v>23.99</v>
      </c>
      <c r="E82" s="43">
        <v>375</v>
      </c>
      <c r="F82" s="44">
        <v>1364</v>
      </c>
      <c r="G82" s="45">
        <f t="shared" si="0"/>
        <v>32722.359999999997</v>
      </c>
      <c r="H82" s="30" t="str">
        <f t="shared" si="1"/>
        <v>Home</v>
      </c>
      <c r="I82" s="45" t="str">
        <f t="shared" si="2"/>
        <v>Kitchen</v>
      </c>
      <c r="J82" s="22"/>
      <c r="K82" s="46" t="s">
        <v>291</v>
      </c>
      <c r="L82" s="47" t="s">
        <v>206</v>
      </c>
      <c r="M82" s="47" t="s">
        <v>193</v>
      </c>
      <c r="N82" s="50">
        <f t="shared" si="3"/>
        <v>279450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4">
      <c r="A83" s="40" t="s">
        <v>222</v>
      </c>
      <c r="B83" s="41" t="s">
        <v>290</v>
      </c>
      <c r="C83" s="40" t="s">
        <v>186</v>
      </c>
      <c r="D83" s="42">
        <v>23.99</v>
      </c>
      <c r="E83" s="43">
        <v>140</v>
      </c>
      <c r="F83" s="44">
        <v>1344</v>
      </c>
      <c r="G83" s="45">
        <f t="shared" si="0"/>
        <v>32242.559999999998</v>
      </c>
      <c r="H83" s="30" t="str">
        <f t="shared" si="1"/>
        <v>Home</v>
      </c>
      <c r="I83" s="45" t="str">
        <f t="shared" si="2"/>
        <v>Kitchen</v>
      </c>
      <c r="J83" s="22"/>
      <c r="K83" s="46" t="s">
        <v>292</v>
      </c>
      <c r="L83" s="47" t="s">
        <v>198</v>
      </c>
      <c r="M83" s="47" t="s">
        <v>177</v>
      </c>
      <c r="N83" s="50">
        <f t="shared" si="3"/>
        <v>818299.15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4">
      <c r="A84" s="40" t="s">
        <v>222</v>
      </c>
      <c r="B84" s="41" t="s">
        <v>290</v>
      </c>
      <c r="C84" s="40" t="s">
        <v>190</v>
      </c>
      <c r="D84" s="42">
        <v>23.99</v>
      </c>
      <c r="E84" s="43">
        <v>388</v>
      </c>
      <c r="F84" s="44">
        <v>1290</v>
      </c>
      <c r="G84" s="45">
        <f t="shared" si="0"/>
        <v>30947.1</v>
      </c>
      <c r="H84" s="30" t="str">
        <f t="shared" si="1"/>
        <v>Home</v>
      </c>
      <c r="I84" s="45" t="str">
        <f t="shared" si="2"/>
        <v>Kitchen</v>
      </c>
      <c r="J84" s="22"/>
      <c r="K84" s="46" t="s">
        <v>293</v>
      </c>
      <c r="L84" s="47" t="s">
        <v>206</v>
      </c>
      <c r="M84" s="47" t="s">
        <v>177</v>
      </c>
      <c r="N84" s="50">
        <f t="shared" si="3"/>
        <v>554683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4">
      <c r="A85" s="40" t="s">
        <v>203</v>
      </c>
      <c r="B85" s="41" t="s">
        <v>294</v>
      </c>
      <c r="C85" s="40" t="s">
        <v>175</v>
      </c>
      <c r="D85" s="42">
        <v>14.99</v>
      </c>
      <c r="E85" s="43">
        <v>429</v>
      </c>
      <c r="F85" s="44">
        <v>1289</v>
      </c>
      <c r="G85" s="45">
        <f t="shared" si="0"/>
        <v>19322.11</v>
      </c>
      <c r="H85" s="30" t="str">
        <f t="shared" si="1"/>
        <v>Home</v>
      </c>
      <c r="I85" s="45" t="str">
        <f t="shared" si="2"/>
        <v>Bath</v>
      </c>
      <c r="J85" s="22"/>
      <c r="K85" s="46" t="s">
        <v>295</v>
      </c>
      <c r="L85" s="47" t="s">
        <v>198</v>
      </c>
      <c r="M85" s="47" t="s">
        <v>177</v>
      </c>
      <c r="N85" s="50">
        <f t="shared" si="3"/>
        <v>274763.55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4">
      <c r="A86" s="40" t="s">
        <v>203</v>
      </c>
      <c r="B86" s="41" t="s">
        <v>294</v>
      </c>
      <c r="C86" s="40" t="s">
        <v>171</v>
      </c>
      <c r="D86" s="42">
        <v>14.99</v>
      </c>
      <c r="E86" s="43">
        <v>254</v>
      </c>
      <c r="F86" s="44">
        <v>1247</v>
      </c>
      <c r="G86" s="45">
        <f t="shared" si="0"/>
        <v>18692.53</v>
      </c>
      <c r="H86" s="30" t="str">
        <f t="shared" si="1"/>
        <v>Home</v>
      </c>
      <c r="I86" s="45" t="str">
        <f t="shared" si="2"/>
        <v>Bath</v>
      </c>
      <c r="J86" s="22"/>
      <c r="K86" s="46" t="s">
        <v>296</v>
      </c>
      <c r="L86" s="47" t="s">
        <v>206</v>
      </c>
      <c r="M86" s="47" t="s">
        <v>193</v>
      </c>
      <c r="N86" s="50">
        <f t="shared" si="3"/>
        <v>361725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4">
      <c r="A87" s="40" t="s">
        <v>226</v>
      </c>
      <c r="B87" s="41" t="s">
        <v>297</v>
      </c>
      <c r="C87" s="40" t="s">
        <v>171</v>
      </c>
      <c r="D87" s="42">
        <v>119</v>
      </c>
      <c r="E87" s="43">
        <v>17</v>
      </c>
      <c r="F87" s="44">
        <v>456</v>
      </c>
      <c r="G87" s="45">
        <f t="shared" si="0"/>
        <v>54264</v>
      </c>
      <c r="H87" s="30" t="str">
        <f t="shared" si="1"/>
        <v>Furniture</v>
      </c>
      <c r="I87" s="45" t="str">
        <f t="shared" si="2"/>
        <v>Living Room</v>
      </c>
      <c r="J87" s="22"/>
      <c r="K87" s="46" t="s">
        <v>298</v>
      </c>
      <c r="L87" s="47" t="s">
        <v>206</v>
      </c>
      <c r="M87" s="47" t="s">
        <v>193</v>
      </c>
      <c r="N87" s="50">
        <f t="shared" si="3"/>
        <v>1411776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4">
      <c r="A88" s="40" t="s">
        <v>227</v>
      </c>
      <c r="B88" s="41" t="s">
        <v>239</v>
      </c>
      <c r="C88" s="40" t="s">
        <v>240</v>
      </c>
      <c r="D88" s="42">
        <v>16.989999999999998</v>
      </c>
      <c r="E88" s="43">
        <v>217</v>
      </c>
      <c r="F88" s="44">
        <v>3056</v>
      </c>
      <c r="G88" s="45">
        <f t="shared" si="0"/>
        <v>51921.439999999995</v>
      </c>
      <c r="H88" s="30" t="str">
        <f t="shared" si="1"/>
        <v>Home</v>
      </c>
      <c r="I88" s="45" t="str">
        <f t="shared" si="2"/>
        <v>Kitchen</v>
      </c>
      <c r="J88" s="22"/>
      <c r="K88" s="46" t="s">
        <v>299</v>
      </c>
      <c r="L88" s="47" t="s">
        <v>198</v>
      </c>
      <c r="M88" s="47" t="s">
        <v>177</v>
      </c>
      <c r="N88" s="50">
        <f t="shared" si="3"/>
        <v>33667.550000000003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4">
      <c r="A89" s="40" t="s">
        <v>226</v>
      </c>
      <c r="B89" s="41" t="s">
        <v>297</v>
      </c>
      <c r="C89" s="40" t="s">
        <v>190</v>
      </c>
      <c r="D89" s="42">
        <v>119</v>
      </c>
      <c r="E89" s="43">
        <v>120</v>
      </c>
      <c r="F89" s="44">
        <v>405</v>
      </c>
      <c r="G89" s="45">
        <f t="shared" si="0"/>
        <v>48195</v>
      </c>
      <c r="H89" s="30" t="str">
        <f t="shared" si="1"/>
        <v>Furniture</v>
      </c>
      <c r="I89" s="45" t="str">
        <f t="shared" si="2"/>
        <v>Living Room</v>
      </c>
      <c r="J89" s="22"/>
      <c r="K89" s="46" t="s">
        <v>300</v>
      </c>
      <c r="L89" s="47" t="s">
        <v>198</v>
      </c>
      <c r="M89" s="47" t="s">
        <v>183</v>
      </c>
      <c r="N89" s="50">
        <f t="shared" si="3"/>
        <v>74096.3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4">
      <c r="A90" s="40" t="s">
        <v>226</v>
      </c>
      <c r="B90" s="41" t="s">
        <v>297</v>
      </c>
      <c r="C90" s="40" t="s">
        <v>175</v>
      </c>
      <c r="D90" s="42">
        <v>119</v>
      </c>
      <c r="E90" s="43">
        <v>30</v>
      </c>
      <c r="F90" s="44">
        <v>361</v>
      </c>
      <c r="G90" s="45">
        <f t="shared" si="0"/>
        <v>42959</v>
      </c>
      <c r="H90" s="30" t="str">
        <f t="shared" si="1"/>
        <v>Furniture</v>
      </c>
      <c r="I90" s="45" t="str">
        <f t="shared" si="2"/>
        <v>Living Room</v>
      </c>
      <c r="J90" s="22"/>
      <c r="K90" s="46" t="s">
        <v>301</v>
      </c>
      <c r="L90" s="47" t="s">
        <v>206</v>
      </c>
      <c r="M90" s="47" t="s">
        <v>181</v>
      </c>
      <c r="N90" s="50">
        <f t="shared" si="3"/>
        <v>126500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4">
      <c r="A91" s="40" t="s">
        <v>228</v>
      </c>
      <c r="B91" s="41" t="s">
        <v>302</v>
      </c>
      <c r="C91" s="40" t="s">
        <v>303</v>
      </c>
      <c r="D91" s="42">
        <v>24.95</v>
      </c>
      <c r="E91" s="43">
        <v>380</v>
      </c>
      <c r="F91" s="44">
        <v>595</v>
      </c>
      <c r="G91" s="45">
        <f t="shared" si="0"/>
        <v>14845.25</v>
      </c>
      <c r="H91" s="30" t="str">
        <f t="shared" si="1"/>
        <v>Lighting</v>
      </c>
      <c r="I91" s="45" t="str">
        <f t="shared" si="2"/>
        <v>Kids Room</v>
      </c>
      <c r="J91" s="22"/>
      <c r="K91" s="46" t="s">
        <v>304</v>
      </c>
      <c r="L91" s="47" t="s">
        <v>206</v>
      </c>
      <c r="M91" s="47" t="s">
        <v>201</v>
      </c>
      <c r="N91" s="50">
        <f t="shared" si="3"/>
        <v>752943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4">
      <c r="A92" s="40" t="s">
        <v>230</v>
      </c>
      <c r="B92" s="41" t="s">
        <v>305</v>
      </c>
      <c r="C92" s="40" t="s">
        <v>306</v>
      </c>
      <c r="D92" s="42">
        <v>17.5</v>
      </c>
      <c r="E92" s="43">
        <v>77</v>
      </c>
      <c r="F92" s="44">
        <v>458</v>
      </c>
      <c r="G92" s="45">
        <f t="shared" si="0"/>
        <v>8015</v>
      </c>
      <c r="H92" s="30" t="str">
        <f t="shared" si="1"/>
        <v>Textiles</v>
      </c>
      <c r="I92" s="45" t="str">
        <f t="shared" si="2"/>
        <v>Dining</v>
      </c>
      <c r="J92" s="22"/>
      <c r="K92" s="46" t="s">
        <v>307</v>
      </c>
      <c r="L92" s="47" t="s">
        <v>206</v>
      </c>
      <c r="M92" s="47" t="s">
        <v>201</v>
      </c>
      <c r="N92" s="50">
        <f t="shared" si="3"/>
        <v>1123249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4">
      <c r="A93" s="40" t="s">
        <v>230</v>
      </c>
      <c r="B93" s="41" t="s">
        <v>305</v>
      </c>
      <c r="C93" s="40" t="s">
        <v>211</v>
      </c>
      <c r="D93" s="42">
        <v>17.5</v>
      </c>
      <c r="E93" s="43">
        <v>358</v>
      </c>
      <c r="F93" s="44">
        <v>433</v>
      </c>
      <c r="G93" s="45">
        <f t="shared" si="0"/>
        <v>7577.5</v>
      </c>
      <c r="H93" s="30" t="str">
        <f t="shared" si="1"/>
        <v>Textiles</v>
      </c>
      <c r="I93" s="45" t="str">
        <f t="shared" si="2"/>
        <v>Dining</v>
      </c>
      <c r="J93" s="22"/>
      <c r="K93" s="46" t="s">
        <v>308</v>
      </c>
      <c r="L93" s="47" t="s">
        <v>206</v>
      </c>
      <c r="M93" s="47" t="s">
        <v>181</v>
      </c>
      <c r="N93" s="50">
        <f t="shared" si="3"/>
        <v>410400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4">
      <c r="A94" s="40" t="s">
        <v>230</v>
      </c>
      <c r="B94" s="41" t="s">
        <v>305</v>
      </c>
      <c r="C94" s="40" t="s">
        <v>217</v>
      </c>
      <c r="D94" s="42">
        <v>17.5</v>
      </c>
      <c r="E94" s="43">
        <v>140</v>
      </c>
      <c r="F94" s="44">
        <v>379</v>
      </c>
      <c r="G94" s="45">
        <f t="shared" si="0"/>
        <v>6632.5</v>
      </c>
      <c r="H94" s="30" t="str">
        <f t="shared" si="1"/>
        <v>Textiles</v>
      </c>
      <c r="I94" s="45" t="str">
        <f t="shared" si="2"/>
        <v>Dining</v>
      </c>
      <c r="J94" s="22"/>
      <c r="K94" s="46" t="s">
        <v>309</v>
      </c>
      <c r="L94" s="47" t="s">
        <v>206</v>
      </c>
      <c r="M94" s="47" t="s">
        <v>193</v>
      </c>
      <c r="N94" s="50">
        <f t="shared" si="3"/>
        <v>113778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4">
      <c r="A95" s="40" t="s">
        <v>230</v>
      </c>
      <c r="B95" s="41" t="s">
        <v>305</v>
      </c>
      <c r="C95" s="40" t="s">
        <v>213</v>
      </c>
      <c r="D95" s="42">
        <v>17.5</v>
      </c>
      <c r="E95" s="43">
        <v>462</v>
      </c>
      <c r="F95" s="44">
        <v>269</v>
      </c>
      <c r="G95" s="45">
        <f t="shared" si="0"/>
        <v>4707.5</v>
      </c>
      <c r="H95" s="30" t="str">
        <f t="shared" si="1"/>
        <v>Textiles</v>
      </c>
      <c r="I95" s="45" t="str">
        <f t="shared" si="2"/>
        <v>Dining</v>
      </c>
      <c r="J95" s="22"/>
      <c r="K95" s="46" t="s">
        <v>310</v>
      </c>
      <c r="L95" s="47" t="s">
        <v>206</v>
      </c>
      <c r="M95" s="47" t="s">
        <v>181</v>
      </c>
      <c r="N95" s="50">
        <f t="shared" si="3"/>
        <v>68607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4">
      <c r="A96" s="40" t="s">
        <v>234</v>
      </c>
      <c r="B96" s="41" t="s">
        <v>311</v>
      </c>
      <c r="C96" s="40" t="s">
        <v>186</v>
      </c>
      <c r="D96" s="42">
        <v>167</v>
      </c>
      <c r="E96" s="43">
        <v>83</v>
      </c>
      <c r="F96" s="44">
        <v>1912</v>
      </c>
      <c r="G96" s="45">
        <f t="shared" si="0"/>
        <v>319304</v>
      </c>
      <c r="H96" s="30" t="str">
        <f t="shared" si="1"/>
        <v>Home</v>
      </c>
      <c r="I96" s="45" t="str">
        <f t="shared" si="2"/>
        <v>Kitchen</v>
      </c>
      <c r="J96" s="22"/>
      <c r="K96" s="46" t="s">
        <v>312</v>
      </c>
      <c r="L96" s="47" t="s">
        <v>206</v>
      </c>
      <c r="M96" s="47" t="s">
        <v>201</v>
      </c>
      <c r="N96" s="50">
        <f t="shared" si="3"/>
        <v>1079955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4">
      <c r="A97" s="40" t="s">
        <v>234</v>
      </c>
      <c r="B97" s="41" t="s">
        <v>311</v>
      </c>
      <c r="C97" s="40" t="s">
        <v>190</v>
      </c>
      <c r="D97" s="42">
        <v>167</v>
      </c>
      <c r="E97" s="43">
        <v>160</v>
      </c>
      <c r="F97" s="44">
        <v>1248</v>
      </c>
      <c r="G97" s="45">
        <f t="shared" si="0"/>
        <v>208416</v>
      </c>
      <c r="H97" s="30" t="str">
        <f t="shared" si="1"/>
        <v>Home</v>
      </c>
      <c r="I97" s="45" t="str">
        <f t="shared" si="2"/>
        <v>Kitchen</v>
      </c>
      <c r="J97" s="22"/>
      <c r="K97" s="47"/>
      <c r="L97" s="47"/>
      <c r="M97" s="47"/>
      <c r="N97" s="5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4">
      <c r="A98" s="40" t="s">
        <v>231</v>
      </c>
      <c r="B98" s="41" t="s">
        <v>313</v>
      </c>
      <c r="C98" s="40" t="s">
        <v>190</v>
      </c>
      <c r="D98" s="42">
        <v>395</v>
      </c>
      <c r="E98" s="43">
        <v>279</v>
      </c>
      <c r="F98" s="44">
        <v>478</v>
      </c>
      <c r="G98" s="45">
        <f t="shared" si="0"/>
        <v>188810</v>
      </c>
      <c r="H98" s="30" t="str">
        <f t="shared" si="1"/>
        <v>Furniture</v>
      </c>
      <c r="I98" s="45" t="str">
        <f t="shared" si="2"/>
        <v>Kids Room</v>
      </c>
      <c r="J98" s="22"/>
      <c r="K98" s="47"/>
      <c r="L98" s="47"/>
      <c r="M98" s="47"/>
      <c r="N98" s="5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4">
      <c r="A99" s="40" t="s">
        <v>234</v>
      </c>
      <c r="B99" s="41" t="s">
        <v>311</v>
      </c>
      <c r="C99" s="40" t="s">
        <v>202</v>
      </c>
      <c r="D99" s="42">
        <v>167</v>
      </c>
      <c r="E99" s="43">
        <v>431</v>
      </c>
      <c r="F99" s="44">
        <v>1100</v>
      </c>
      <c r="G99" s="45">
        <f t="shared" si="0"/>
        <v>183700</v>
      </c>
      <c r="H99" s="30" t="str">
        <f t="shared" si="1"/>
        <v>Home</v>
      </c>
      <c r="I99" s="45" t="str">
        <f t="shared" si="2"/>
        <v>Kitchen</v>
      </c>
      <c r="J99" s="22"/>
      <c r="K99" s="47"/>
      <c r="L99" s="47"/>
      <c r="M99" s="47"/>
      <c r="N99" s="5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4">
      <c r="A100" s="40" t="s">
        <v>231</v>
      </c>
      <c r="B100" s="41" t="s">
        <v>314</v>
      </c>
      <c r="C100" s="40" t="s">
        <v>171</v>
      </c>
      <c r="D100" s="42">
        <v>395</v>
      </c>
      <c r="E100" s="43">
        <v>159</v>
      </c>
      <c r="F100" s="44">
        <v>464</v>
      </c>
      <c r="G100" s="45">
        <f t="shared" si="0"/>
        <v>183280</v>
      </c>
      <c r="H100" s="30" t="str">
        <f t="shared" si="1"/>
        <v>Furniture</v>
      </c>
      <c r="I100" s="45" t="str">
        <f t="shared" si="2"/>
        <v>Kids Room</v>
      </c>
      <c r="J100" s="22"/>
      <c r="K100" s="47"/>
      <c r="L100" s="47"/>
      <c r="M100" s="47"/>
      <c r="N100" s="5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4">
      <c r="A101" s="40" t="s">
        <v>231</v>
      </c>
      <c r="B101" s="41" t="s">
        <v>313</v>
      </c>
      <c r="C101" s="40" t="s">
        <v>175</v>
      </c>
      <c r="D101" s="42">
        <v>395</v>
      </c>
      <c r="E101" s="43">
        <v>37</v>
      </c>
      <c r="F101" s="44">
        <v>305</v>
      </c>
      <c r="G101" s="45">
        <f t="shared" si="0"/>
        <v>120475</v>
      </c>
      <c r="H101" s="30" t="str">
        <f t="shared" si="1"/>
        <v>Furniture</v>
      </c>
      <c r="I101" s="45" t="str">
        <f t="shared" si="2"/>
        <v>Kids Room</v>
      </c>
      <c r="J101" s="22"/>
      <c r="K101" s="47"/>
      <c r="L101" s="47"/>
      <c r="M101" s="47"/>
      <c r="N101" s="5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4">
      <c r="A102" s="40" t="s">
        <v>233</v>
      </c>
      <c r="B102" s="41" t="s">
        <v>315</v>
      </c>
      <c r="C102" s="40" t="s">
        <v>171</v>
      </c>
      <c r="D102" s="42">
        <v>189</v>
      </c>
      <c r="E102" s="43">
        <v>119</v>
      </c>
      <c r="F102" s="44">
        <v>459</v>
      </c>
      <c r="G102" s="45">
        <f t="shared" si="0"/>
        <v>86751</v>
      </c>
      <c r="H102" s="30" t="str">
        <f t="shared" si="1"/>
        <v>Furniture</v>
      </c>
      <c r="I102" s="45" t="str">
        <f t="shared" si="2"/>
        <v>Living Room</v>
      </c>
      <c r="J102" s="22"/>
      <c r="K102" s="47"/>
      <c r="L102" s="47"/>
      <c r="M102" s="47"/>
      <c r="N102" s="5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4">
      <c r="A103" s="40" t="s">
        <v>233</v>
      </c>
      <c r="B103" s="41" t="s">
        <v>315</v>
      </c>
      <c r="C103" s="40" t="s">
        <v>175</v>
      </c>
      <c r="D103" s="42">
        <v>189</v>
      </c>
      <c r="E103" s="43">
        <v>331</v>
      </c>
      <c r="F103" s="44">
        <v>378</v>
      </c>
      <c r="G103" s="45">
        <f t="shared" si="0"/>
        <v>71442</v>
      </c>
      <c r="H103" s="30" t="str">
        <f t="shared" si="1"/>
        <v>Furniture</v>
      </c>
      <c r="I103" s="45" t="str">
        <f t="shared" si="2"/>
        <v>Living Room</v>
      </c>
      <c r="J103" s="22"/>
      <c r="K103" s="47"/>
      <c r="L103" s="47"/>
      <c r="M103" s="47"/>
      <c r="N103" s="5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4">
      <c r="A104" s="40" t="s">
        <v>232</v>
      </c>
      <c r="B104" s="41" t="s">
        <v>316</v>
      </c>
      <c r="C104" s="40" t="s">
        <v>213</v>
      </c>
      <c r="D104" s="42">
        <v>179</v>
      </c>
      <c r="E104" s="43">
        <v>78</v>
      </c>
      <c r="F104" s="44">
        <v>396</v>
      </c>
      <c r="G104" s="45">
        <f t="shared" si="0"/>
        <v>70884</v>
      </c>
      <c r="H104" s="30" t="str">
        <f t="shared" si="1"/>
        <v>Furniture</v>
      </c>
      <c r="I104" s="45" t="str">
        <f t="shared" si="2"/>
        <v>Living Room</v>
      </c>
      <c r="J104" s="22"/>
      <c r="K104" s="47"/>
      <c r="L104" s="47"/>
      <c r="M104" s="47"/>
      <c r="N104" s="5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4">
      <c r="A105" s="40" t="s">
        <v>232</v>
      </c>
      <c r="B105" s="41" t="s">
        <v>316</v>
      </c>
      <c r="C105" s="40" t="s">
        <v>317</v>
      </c>
      <c r="D105" s="42">
        <v>179</v>
      </c>
      <c r="E105" s="43">
        <v>207</v>
      </c>
      <c r="F105" s="44">
        <v>335</v>
      </c>
      <c r="G105" s="45">
        <f t="shared" si="0"/>
        <v>59965</v>
      </c>
      <c r="H105" s="30" t="str">
        <f t="shared" si="1"/>
        <v>Furniture</v>
      </c>
      <c r="I105" s="45" t="str">
        <f t="shared" si="2"/>
        <v>Living Room</v>
      </c>
      <c r="J105" s="22"/>
      <c r="K105" s="47"/>
      <c r="L105" s="47"/>
      <c r="M105" s="47"/>
      <c r="N105" s="5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4">
      <c r="A106" s="40" t="s">
        <v>232</v>
      </c>
      <c r="B106" s="41" t="s">
        <v>316</v>
      </c>
      <c r="C106" s="40" t="s">
        <v>211</v>
      </c>
      <c r="D106" s="42">
        <v>179</v>
      </c>
      <c r="E106" s="43">
        <v>98</v>
      </c>
      <c r="F106" s="44">
        <v>332</v>
      </c>
      <c r="G106" s="45">
        <f t="shared" si="0"/>
        <v>59428</v>
      </c>
      <c r="H106" s="30" t="str">
        <f t="shared" si="1"/>
        <v>Furniture</v>
      </c>
      <c r="I106" s="45" t="str">
        <f t="shared" si="2"/>
        <v>Living Room</v>
      </c>
      <c r="J106" s="22"/>
      <c r="K106" s="47"/>
      <c r="L106" s="47"/>
      <c r="M106" s="47"/>
      <c r="N106" s="5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4">
      <c r="A107" s="40" t="s">
        <v>232</v>
      </c>
      <c r="B107" s="41" t="s">
        <v>316</v>
      </c>
      <c r="C107" s="40" t="s">
        <v>190</v>
      </c>
      <c r="D107" s="42">
        <v>179</v>
      </c>
      <c r="E107" s="43">
        <v>248</v>
      </c>
      <c r="F107" s="44">
        <v>322</v>
      </c>
      <c r="G107" s="45">
        <f t="shared" si="0"/>
        <v>57638</v>
      </c>
      <c r="H107" s="30" t="str">
        <f t="shared" si="1"/>
        <v>Furniture</v>
      </c>
      <c r="I107" s="45" t="str">
        <f t="shared" si="2"/>
        <v>Living Room</v>
      </c>
      <c r="J107" s="22"/>
      <c r="K107" s="47"/>
      <c r="L107" s="47"/>
      <c r="M107" s="47"/>
      <c r="N107" s="5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4">
      <c r="A108" s="40" t="s">
        <v>232</v>
      </c>
      <c r="B108" s="41" t="s">
        <v>316</v>
      </c>
      <c r="C108" s="40" t="s">
        <v>217</v>
      </c>
      <c r="D108" s="42">
        <v>179</v>
      </c>
      <c r="E108" s="43">
        <v>152</v>
      </c>
      <c r="F108" s="44">
        <v>174</v>
      </c>
      <c r="G108" s="45">
        <f t="shared" si="0"/>
        <v>31146</v>
      </c>
      <c r="H108" s="30" t="str">
        <f t="shared" si="1"/>
        <v>Furniture</v>
      </c>
      <c r="I108" s="45" t="str">
        <f t="shared" si="2"/>
        <v>Living Room</v>
      </c>
      <c r="J108" s="22"/>
      <c r="K108" s="47"/>
      <c r="L108" s="47"/>
      <c r="M108" s="47"/>
      <c r="N108" s="50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4">
      <c r="A109" s="40" t="s">
        <v>233</v>
      </c>
      <c r="B109" s="41" t="s">
        <v>315</v>
      </c>
      <c r="C109" s="40" t="s">
        <v>190</v>
      </c>
      <c r="D109" s="42">
        <v>189</v>
      </c>
      <c r="E109" s="43">
        <v>93</v>
      </c>
      <c r="F109" s="44">
        <v>123</v>
      </c>
      <c r="G109" s="45">
        <f t="shared" si="0"/>
        <v>23247</v>
      </c>
      <c r="H109" s="30" t="str">
        <f t="shared" si="1"/>
        <v>Furniture</v>
      </c>
      <c r="I109" s="45" t="str">
        <f t="shared" si="2"/>
        <v>Living Room</v>
      </c>
      <c r="J109" s="22"/>
      <c r="K109" s="47"/>
      <c r="L109" s="47"/>
      <c r="M109" s="47"/>
      <c r="N109" s="50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4">
      <c r="A110" s="40" t="s">
        <v>232</v>
      </c>
      <c r="B110" s="41" t="s">
        <v>316</v>
      </c>
      <c r="C110" s="40" t="s">
        <v>306</v>
      </c>
      <c r="D110" s="42">
        <v>179</v>
      </c>
      <c r="E110" s="43">
        <v>166</v>
      </c>
      <c r="F110" s="44">
        <v>66</v>
      </c>
      <c r="G110" s="45">
        <f t="shared" si="0"/>
        <v>11814</v>
      </c>
      <c r="H110" s="30" t="str">
        <f t="shared" si="1"/>
        <v>Furniture</v>
      </c>
      <c r="I110" s="45" t="str">
        <f t="shared" si="2"/>
        <v>Living Room</v>
      </c>
      <c r="J110" s="22"/>
      <c r="K110" s="47"/>
      <c r="L110" s="47"/>
      <c r="M110" s="47"/>
      <c r="N110" s="50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4">
      <c r="A111" s="40" t="s">
        <v>232</v>
      </c>
      <c r="B111" s="41" t="s">
        <v>316</v>
      </c>
      <c r="C111" s="40" t="s">
        <v>202</v>
      </c>
      <c r="D111" s="42">
        <v>179</v>
      </c>
      <c r="E111" s="43">
        <v>409</v>
      </c>
      <c r="F111" s="44">
        <v>62</v>
      </c>
      <c r="G111" s="45">
        <f t="shared" si="0"/>
        <v>11098</v>
      </c>
      <c r="H111" s="30" t="str">
        <f t="shared" si="1"/>
        <v>Furniture</v>
      </c>
      <c r="I111" s="45" t="str">
        <f t="shared" si="2"/>
        <v>Living Room</v>
      </c>
      <c r="J111" s="22"/>
      <c r="K111" s="47"/>
      <c r="L111" s="47"/>
      <c r="M111" s="47"/>
      <c r="N111" s="50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4">
      <c r="A112" s="40" t="s">
        <v>238</v>
      </c>
      <c r="B112" s="41" t="s">
        <v>318</v>
      </c>
      <c r="C112" s="40" t="s">
        <v>190</v>
      </c>
      <c r="D112" s="42">
        <v>34.99</v>
      </c>
      <c r="E112" s="43">
        <v>2356</v>
      </c>
      <c r="F112" s="44">
        <v>8441</v>
      </c>
      <c r="G112" s="45">
        <f t="shared" si="0"/>
        <v>295350.59000000003</v>
      </c>
      <c r="H112" s="30" t="str">
        <f t="shared" si="1"/>
        <v>Textiles</v>
      </c>
      <c r="I112" s="45" t="str">
        <f t="shared" si="2"/>
        <v>Bath</v>
      </c>
      <c r="J112" s="22"/>
      <c r="K112" s="47"/>
      <c r="L112" s="47"/>
      <c r="M112" s="47"/>
      <c r="N112" s="50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4">
      <c r="A113" s="40" t="s">
        <v>238</v>
      </c>
      <c r="B113" s="41" t="s">
        <v>318</v>
      </c>
      <c r="C113" s="40" t="s">
        <v>211</v>
      </c>
      <c r="D113" s="42">
        <v>34.99</v>
      </c>
      <c r="E113" s="43">
        <v>1307</v>
      </c>
      <c r="F113" s="44">
        <v>3214</v>
      </c>
      <c r="G113" s="45">
        <f t="shared" si="0"/>
        <v>112457.86</v>
      </c>
      <c r="H113" s="30" t="str">
        <f t="shared" si="1"/>
        <v>Textiles</v>
      </c>
      <c r="I113" s="45" t="str">
        <f t="shared" si="2"/>
        <v>Bath</v>
      </c>
      <c r="J113" s="22"/>
      <c r="K113" s="47"/>
      <c r="L113" s="47"/>
      <c r="M113" s="47"/>
      <c r="N113" s="50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4">
      <c r="A114" s="40" t="s">
        <v>238</v>
      </c>
      <c r="B114" s="41" t="s">
        <v>318</v>
      </c>
      <c r="C114" s="40" t="s">
        <v>219</v>
      </c>
      <c r="D114" s="42">
        <v>34.99</v>
      </c>
      <c r="E114" s="43">
        <v>901</v>
      </c>
      <c r="F114" s="44">
        <v>2303</v>
      </c>
      <c r="G114" s="45">
        <f t="shared" si="0"/>
        <v>80581.97</v>
      </c>
      <c r="H114" s="30" t="str">
        <f t="shared" si="1"/>
        <v>Textiles</v>
      </c>
      <c r="I114" s="45" t="str">
        <f t="shared" si="2"/>
        <v>Bath</v>
      </c>
      <c r="J114" s="22"/>
      <c r="K114" s="47"/>
      <c r="L114" s="47"/>
      <c r="M114" s="47"/>
      <c r="N114" s="50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4">
      <c r="A115" s="40" t="s">
        <v>238</v>
      </c>
      <c r="B115" s="41" t="s">
        <v>318</v>
      </c>
      <c r="C115" s="40" t="s">
        <v>223</v>
      </c>
      <c r="D115" s="42">
        <v>34.99</v>
      </c>
      <c r="E115" s="43">
        <v>1143</v>
      </c>
      <c r="F115" s="44">
        <v>2236</v>
      </c>
      <c r="G115" s="45">
        <f t="shared" si="0"/>
        <v>78237.64</v>
      </c>
      <c r="H115" s="30" t="str">
        <f t="shared" si="1"/>
        <v>Textiles</v>
      </c>
      <c r="I115" s="45" t="str">
        <f t="shared" si="2"/>
        <v>Bath</v>
      </c>
      <c r="J115" s="22"/>
      <c r="K115" s="47"/>
      <c r="L115" s="47"/>
      <c r="M115" s="47"/>
      <c r="N115" s="50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4">
      <c r="A116" s="40" t="s">
        <v>238</v>
      </c>
      <c r="B116" s="41" t="s">
        <v>318</v>
      </c>
      <c r="C116" s="40" t="s">
        <v>217</v>
      </c>
      <c r="D116" s="42">
        <v>34.99</v>
      </c>
      <c r="E116" s="43">
        <v>1490</v>
      </c>
      <c r="F116" s="44">
        <v>2184</v>
      </c>
      <c r="G116" s="45">
        <f t="shared" si="0"/>
        <v>76418.16</v>
      </c>
      <c r="H116" s="30" t="str">
        <f t="shared" si="1"/>
        <v>Textiles</v>
      </c>
      <c r="I116" s="45" t="str">
        <f t="shared" si="2"/>
        <v>Bath</v>
      </c>
      <c r="J116" s="22"/>
      <c r="K116" s="47"/>
      <c r="L116" s="47"/>
      <c r="M116" s="47"/>
      <c r="N116" s="50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4">
      <c r="A117" s="40" t="s">
        <v>238</v>
      </c>
      <c r="B117" s="41" t="s">
        <v>318</v>
      </c>
      <c r="C117" s="40" t="s">
        <v>213</v>
      </c>
      <c r="D117" s="42">
        <v>34.99</v>
      </c>
      <c r="E117" s="43">
        <v>1200</v>
      </c>
      <c r="F117" s="44">
        <v>2173</v>
      </c>
      <c r="G117" s="45">
        <f t="shared" si="0"/>
        <v>76033.27</v>
      </c>
      <c r="H117" s="30" t="str">
        <f t="shared" si="1"/>
        <v>Textiles</v>
      </c>
      <c r="I117" s="45" t="str">
        <f t="shared" si="2"/>
        <v>Bath</v>
      </c>
      <c r="J117" s="22"/>
      <c r="K117" s="47"/>
      <c r="L117" s="47"/>
      <c r="M117" s="47"/>
      <c r="N117" s="50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4">
      <c r="A118" s="40" t="s">
        <v>238</v>
      </c>
      <c r="B118" s="41" t="s">
        <v>318</v>
      </c>
      <c r="C118" s="40" t="s">
        <v>221</v>
      </c>
      <c r="D118" s="42">
        <v>34.99</v>
      </c>
      <c r="E118" s="43">
        <v>1888</v>
      </c>
      <c r="F118" s="44">
        <v>1323</v>
      </c>
      <c r="G118" s="45">
        <f t="shared" si="0"/>
        <v>46291.770000000004</v>
      </c>
      <c r="H118" s="30" t="str">
        <f t="shared" si="1"/>
        <v>Textiles</v>
      </c>
      <c r="I118" s="45" t="str">
        <f t="shared" si="2"/>
        <v>Bath</v>
      </c>
      <c r="J118" s="22"/>
      <c r="K118" s="47"/>
      <c r="L118" s="47"/>
      <c r="M118" s="47"/>
      <c r="N118" s="50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4">
      <c r="A119" s="40" t="s">
        <v>235</v>
      </c>
      <c r="B119" s="41" t="s">
        <v>319</v>
      </c>
      <c r="C119" s="40" t="s">
        <v>240</v>
      </c>
      <c r="D119" s="42">
        <v>16.989999999999998</v>
      </c>
      <c r="E119" s="43">
        <v>136</v>
      </c>
      <c r="F119" s="44">
        <v>1822</v>
      </c>
      <c r="G119" s="45">
        <f t="shared" si="0"/>
        <v>30955.78</v>
      </c>
      <c r="H119" s="30" t="str">
        <f t="shared" si="1"/>
        <v>Home</v>
      </c>
      <c r="I119" s="45" t="str">
        <f t="shared" si="2"/>
        <v>Kitchen</v>
      </c>
      <c r="J119" s="22"/>
      <c r="K119" s="47"/>
      <c r="L119" s="47"/>
      <c r="M119" s="47"/>
      <c r="N119" s="50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4">
      <c r="A120" s="40" t="s">
        <v>236</v>
      </c>
      <c r="B120" s="41" t="s">
        <v>302</v>
      </c>
      <c r="C120" s="40" t="s">
        <v>303</v>
      </c>
      <c r="D120" s="42">
        <v>24.95</v>
      </c>
      <c r="E120" s="43">
        <v>220</v>
      </c>
      <c r="F120" s="44">
        <v>640</v>
      </c>
      <c r="G120" s="45">
        <f t="shared" si="0"/>
        <v>15968</v>
      </c>
      <c r="H120" s="30" t="str">
        <f t="shared" si="1"/>
        <v>Lighting</v>
      </c>
      <c r="I120" s="45" t="str">
        <f t="shared" si="2"/>
        <v>Kids Room</v>
      </c>
      <c r="J120" s="22"/>
      <c r="K120" s="47"/>
      <c r="L120" s="47"/>
      <c r="M120" s="47"/>
      <c r="N120" s="50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4">
      <c r="A121" s="40" t="s">
        <v>243</v>
      </c>
      <c r="B121" s="41" t="s">
        <v>320</v>
      </c>
      <c r="C121" s="40" t="s">
        <v>190</v>
      </c>
      <c r="D121" s="42">
        <v>99.95</v>
      </c>
      <c r="E121" s="43">
        <v>834</v>
      </c>
      <c r="F121" s="44">
        <v>4318</v>
      </c>
      <c r="G121" s="45">
        <f t="shared" si="0"/>
        <v>431584.10000000003</v>
      </c>
      <c r="H121" s="30" t="str">
        <f t="shared" si="1"/>
        <v>Textiles</v>
      </c>
      <c r="I121" s="45" t="str">
        <f t="shared" si="2"/>
        <v>Bedroom</v>
      </c>
      <c r="J121" s="22"/>
      <c r="K121" s="47"/>
      <c r="L121" s="47"/>
      <c r="M121" s="47"/>
      <c r="N121" s="50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4">
      <c r="A122" s="40" t="s">
        <v>243</v>
      </c>
      <c r="B122" s="41" t="s">
        <v>320</v>
      </c>
      <c r="C122" s="40" t="s">
        <v>219</v>
      </c>
      <c r="D122" s="42">
        <v>99.95</v>
      </c>
      <c r="E122" s="43">
        <v>279</v>
      </c>
      <c r="F122" s="44">
        <v>1220</v>
      </c>
      <c r="G122" s="45">
        <f t="shared" si="0"/>
        <v>121939</v>
      </c>
      <c r="H122" s="30" t="str">
        <f t="shared" si="1"/>
        <v>Textiles</v>
      </c>
      <c r="I122" s="45" t="str">
        <f t="shared" si="2"/>
        <v>Bedroom</v>
      </c>
      <c r="J122" s="22"/>
      <c r="K122" s="47"/>
      <c r="L122" s="47"/>
      <c r="M122" s="47"/>
      <c r="N122" s="50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4">
      <c r="A123" s="40" t="s">
        <v>243</v>
      </c>
      <c r="B123" s="41" t="s">
        <v>320</v>
      </c>
      <c r="C123" s="40" t="s">
        <v>221</v>
      </c>
      <c r="D123" s="42">
        <v>99.95</v>
      </c>
      <c r="E123" s="43">
        <v>381</v>
      </c>
      <c r="F123" s="44">
        <v>1214</v>
      </c>
      <c r="G123" s="45">
        <f t="shared" si="0"/>
        <v>121339.3</v>
      </c>
      <c r="H123" s="30" t="str">
        <f t="shared" si="1"/>
        <v>Textiles</v>
      </c>
      <c r="I123" s="45" t="str">
        <f t="shared" si="2"/>
        <v>Bedroom</v>
      </c>
      <c r="J123" s="22"/>
      <c r="K123" s="47"/>
      <c r="L123" s="47"/>
      <c r="M123" s="47"/>
      <c r="N123" s="50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4">
      <c r="A124" s="40" t="s">
        <v>243</v>
      </c>
      <c r="B124" s="41" t="s">
        <v>321</v>
      </c>
      <c r="C124" s="40" t="s">
        <v>219</v>
      </c>
      <c r="D124" s="42">
        <v>129.94999999999999</v>
      </c>
      <c r="E124" s="43">
        <v>123</v>
      </c>
      <c r="F124" s="44">
        <v>870</v>
      </c>
      <c r="G124" s="45">
        <f t="shared" si="0"/>
        <v>113056.49999999999</v>
      </c>
      <c r="H124" s="30" t="str">
        <f t="shared" si="1"/>
        <v>Textiles</v>
      </c>
      <c r="I124" s="45" t="str">
        <f t="shared" si="2"/>
        <v>Bedroom</v>
      </c>
      <c r="J124" s="22"/>
      <c r="K124" s="47"/>
      <c r="L124" s="47"/>
      <c r="M124" s="47"/>
      <c r="N124" s="50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4">
      <c r="A125" s="40" t="s">
        <v>243</v>
      </c>
      <c r="B125" s="41" t="s">
        <v>322</v>
      </c>
      <c r="C125" s="40" t="s">
        <v>190</v>
      </c>
      <c r="D125" s="42">
        <v>114.95</v>
      </c>
      <c r="E125" s="43">
        <v>300</v>
      </c>
      <c r="F125" s="44">
        <v>942</v>
      </c>
      <c r="G125" s="45">
        <f t="shared" si="0"/>
        <v>108282.90000000001</v>
      </c>
      <c r="H125" s="30" t="str">
        <f t="shared" si="1"/>
        <v>Textiles</v>
      </c>
      <c r="I125" s="45" t="str">
        <f t="shared" si="2"/>
        <v>Bedroom</v>
      </c>
      <c r="J125" s="22"/>
      <c r="K125" s="47"/>
      <c r="L125" s="47"/>
      <c r="M125" s="47"/>
      <c r="N125" s="50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4">
      <c r="A126" s="40" t="s">
        <v>245</v>
      </c>
      <c r="B126" s="41" t="s">
        <v>322</v>
      </c>
      <c r="C126" s="40" t="s">
        <v>190</v>
      </c>
      <c r="D126" s="42">
        <v>43.95</v>
      </c>
      <c r="E126" s="43">
        <v>138</v>
      </c>
      <c r="F126" s="44">
        <v>2439</v>
      </c>
      <c r="G126" s="45">
        <f t="shared" si="0"/>
        <v>107194.05</v>
      </c>
      <c r="H126" s="30" t="str">
        <f t="shared" si="1"/>
        <v>Textiles</v>
      </c>
      <c r="I126" s="45" t="str">
        <f t="shared" si="2"/>
        <v>Bedroom</v>
      </c>
      <c r="J126" s="22"/>
      <c r="K126" s="47"/>
      <c r="L126" s="47"/>
      <c r="M126" s="47"/>
      <c r="N126" s="50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4">
      <c r="A127" s="40" t="s">
        <v>245</v>
      </c>
      <c r="B127" s="41" t="s">
        <v>322</v>
      </c>
      <c r="C127" s="40" t="s">
        <v>221</v>
      </c>
      <c r="D127" s="42">
        <v>43.95</v>
      </c>
      <c r="E127" s="43">
        <v>226</v>
      </c>
      <c r="F127" s="44">
        <v>1887</v>
      </c>
      <c r="G127" s="45">
        <f t="shared" si="0"/>
        <v>82933.650000000009</v>
      </c>
      <c r="H127" s="30" t="str">
        <f t="shared" si="1"/>
        <v>Textiles</v>
      </c>
      <c r="I127" s="45" t="str">
        <f t="shared" si="2"/>
        <v>Bedroom</v>
      </c>
      <c r="J127" s="22"/>
      <c r="K127" s="47"/>
      <c r="L127" s="47"/>
      <c r="M127" s="47"/>
      <c r="N127" s="50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4">
      <c r="A128" s="40" t="s">
        <v>245</v>
      </c>
      <c r="B128" s="41" t="s">
        <v>321</v>
      </c>
      <c r="C128" s="40" t="s">
        <v>221</v>
      </c>
      <c r="D128" s="42">
        <v>49.95</v>
      </c>
      <c r="E128" s="43">
        <v>356</v>
      </c>
      <c r="F128" s="44">
        <v>1568</v>
      </c>
      <c r="G128" s="45">
        <f t="shared" si="0"/>
        <v>78321.600000000006</v>
      </c>
      <c r="H128" s="30" t="str">
        <f t="shared" si="1"/>
        <v>Textiles</v>
      </c>
      <c r="I128" s="45" t="str">
        <f t="shared" si="2"/>
        <v>Bedroom</v>
      </c>
      <c r="J128" s="22"/>
      <c r="K128" s="47"/>
      <c r="L128" s="47"/>
      <c r="M128" s="47"/>
      <c r="N128" s="50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4">
      <c r="A129" s="40" t="s">
        <v>245</v>
      </c>
      <c r="B129" s="41" t="s">
        <v>321</v>
      </c>
      <c r="C129" s="40" t="s">
        <v>190</v>
      </c>
      <c r="D129" s="42">
        <v>49.95</v>
      </c>
      <c r="E129" s="43">
        <v>374</v>
      </c>
      <c r="F129" s="44">
        <v>1311</v>
      </c>
      <c r="G129" s="45">
        <f t="shared" si="0"/>
        <v>65484.450000000004</v>
      </c>
      <c r="H129" s="30" t="str">
        <f t="shared" si="1"/>
        <v>Textiles</v>
      </c>
      <c r="I129" s="45" t="str">
        <f t="shared" si="2"/>
        <v>Bedroom</v>
      </c>
      <c r="J129" s="22"/>
      <c r="K129" s="47"/>
      <c r="L129" s="47"/>
      <c r="M129" s="47"/>
      <c r="N129" s="50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4">
      <c r="A130" s="40" t="s">
        <v>241</v>
      </c>
      <c r="B130" s="41" t="s">
        <v>323</v>
      </c>
      <c r="C130" s="40" t="s">
        <v>202</v>
      </c>
      <c r="D130" s="42">
        <v>28.99</v>
      </c>
      <c r="E130" s="43">
        <v>383</v>
      </c>
      <c r="F130" s="44">
        <v>2140</v>
      </c>
      <c r="G130" s="45">
        <f t="shared" si="0"/>
        <v>62038.6</v>
      </c>
      <c r="H130" s="30" t="str">
        <f t="shared" si="1"/>
        <v>Home</v>
      </c>
      <c r="I130" s="45" t="str">
        <f t="shared" si="2"/>
        <v>Kitchen</v>
      </c>
      <c r="J130" s="22"/>
      <c r="K130" s="47"/>
      <c r="L130" s="47"/>
      <c r="M130" s="47"/>
      <c r="N130" s="50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4">
      <c r="A131" s="40" t="s">
        <v>245</v>
      </c>
      <c r="B131" s="41" t="s">
        <v>320</v>
      </c>
      <c r="C131" s="40" t="s">
        <v>190</v>
      </c>
      <c r="D131" s="42">
        <v>37.950000000000003</v>
      </c>
      <c r="E131" s="43">
        <v>452</v>
      </c>
      <c r="F131" s="44">
        <v>1402</v>
      </c>
      <c r="G131" s="45">
        <f t="shared" si="0"/>
        <v>53205.9</v>
      </c>
      <c r="H131" s="30" t="str">
        <f t="shared" si="1"/>
        <v>Textiles</v>
      </c>
      <c r="I131" s="45" t="str">
        <f t="shared" si="2"/>
        <v>Bedroom</v>
      </c>
      <c r="J131" s="22"/>
      <c r="K131" s="47"/>
      <c r="L131" s="47"/>
      <c r="M131" s="47"/>
      <c r="N131" s="50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4">
      <c r="A132" s="40" t="s">
        <v>243</v>
      </c>
      <c r="B132" s="41" t="s">
        <v>321</v>
      </c>
      <c r="C132" s="40" t="s">
        <v>190</v>
      </c>
      <c r="D132" s="42">
        <v>129.94999999999999</v>
      </c>
      <c r="E132" s="43">
        <v>460</v>
      </c>
      <c r="F132" s="44">
        <v>389</v>
      </c>
      <c r="G132" s="45">
        <f t="shared" si="0"/>
        <v>50550.549999999996</v>
      </c>
      <c r="H132" s="30" t="str">
        <f t="shared" si="1"/>
        <v>Textiles</v>
      </c>
      <c r="I132" s="45" t="str">
        <f t="shared" si="2"/>
        <v>Bedroom</v>
      </c>
      <c r="J132" s="22"/>
      <c r="K132" s="47"/>
      <c r="L132" s="47"/>
      <c r="M132" s="47"/>
      <c r="N132" s="50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4">
      <c r="A133" s="40" t="s">
        <v>245</v>
      </c>
      <c r="B133" s="41" t="s">
        <v>322</v>
      </c>
      <c r="C133" s="40" t="s">
        <v>219</v>
      </c>
      <c r="D133" s="42">
        <v>43.95</v>
      </c>
      <c r="E133" s="43">
        <v>196</v>
      </c>
      <c r="F133" s="44">
        <v>1147</v>
      </c>
      <c r="G133" s="45">
        <f t="shared" si="0"/>
        <v>50410.65</v>
      </c>
      <c r="H133" s="30" t="str">
        <f t="shared" si="1"/>
        <v>Textiles</v>
      </c>
      <c r="I133" s="45" t="str">
        <f t="shared" si="2"/>
        <v>Bedroom</v>
      </c>
      <c r="J133" s="22"/>
      <c r="K133" s="47"/>
      <c r="L133" s="47"/>
      <c r="M133" s="47"/>
      <c r="N133" s="50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4">
      <c r="A134" s="40" t="s">
        <v>245</v>
      </c>
      <c r="B134" s="41" t="s">
        <v>321</v>
      </c>
      <c r="C134" s="40" t="s">
        <v>219</v>
      </c>
      <c r="D134" s="42">
        <v>49.95</v>
      </c>
      <c r="E134" s="43">
        <v>448</v>
      </c>
      <c r="F134" s="44">
        <v>979</v>
      </c>
      <c r="G134" s="45">
        <f t="shared" si="0"/>
        <v>48901.05</v>
      </c>
      <c r="H134" s="30" t="str">
        <f t="shared" si="1"/>
        <v>Textiles</v>
      </c>
      <c r="I134" s="45" t="str">
        <f t="shared" si="2"/>
        <v>Bedroom</v>
      </c>
      <c r="J134" s="22"/>
      <c r="K134" s="47"/>
      <c r="L134" s="47"/>
      <c r="M134" s="47"/>
      <c r="N134" s="50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4">
      <c r="A135" s="40" t="s">
        <v>243</v>
      </c>
      <c r="B135" s="41" t="s">
        <v>321</v>
      </c>
      <c r="C135" s="40" t="s">
        <v>221</v>
      </c>
      <c r="D135" s="42">
        <v>129.94999999999999</v>
      </c>
      <c r="E135" s="43">
        <v>42</v>
      </c>
      <c r="F135" s="44">
        <v>376</v>
      </c>
      <c r="G135" s="45">
        <f t="shared" si="0"/>
        <v>48861.2</v>
      </c>
      <c r="H135" s="30" t="str">
        <f t="shared" si="1"/>
        <v>Textiles</v>
      </c>
      <c r="I135" s="45" t="str">
        <f t="shared" si="2"/>
        <v>Bedroom</v>
      </c>
      <c r="J135" s="22"/>
      <c r="K135" s="47"/>
      <c r="L135" s="47"/>
      <c r="M135" s="47"/>
      <c r="N135" s="50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4">
      <c r="A136" s="40" t="s">
        <v>245</v>
      </c>
      <c r="B136" s="41" t="s">
        <v>320</v>
      </c>
      <c r="C136" s="40" t="s">
        <v>221</v>
      </c>
      <c r="D136" s="42">
        <v>37.950000000000003</v>
      </c>
      <c r="E136" s="43">
        <v>96</v>
      </c>
      <c r="F136" s="44">
        <v>1232</v>
      </c>
      <c r="G136" s="45">
        <f t="shared" si="0"/>
        <v>46754.400000000001</v>
      </c>
      <c r="H136" s="30" t="str">
        <f t="shared" si="1"/>
        <v>Textiles</v>
      </c>
      <c r="I136" s="45" t="str">
        <f t="shared" si="2"/>
        <v>Bedroom</v>
      </c>
      <c r="J136" s="22"/>
      <c r="K136" s="47"/>
      <c r="L136" s="47"/>
      <c r="M136" s="47"/>
      <c r="N136" s="50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4">
      <c r="A137" s="40" t="s">
        <v>241</v>
      </c>
      <c r="B137" s="41" t="s">
        <v>323</v>
      </c>
      <c r="C137" s="40" t="s">
        <v>190</v>
      </c>
      <c r="D137" s="42">
        <v>28.99</v>
      </c>
      <c r="E137" s="43">
        <v>467</v>
      </c>
      <c r="F137" s="44">
        <v>1340</v>
      </c>
      <c r="G137" s="45">
        <f t="shared" si="0"/>
        <v>38846.6</v>
      </c>
      <c r="H137" s="30" t="str">
        <f t="shared" si="1"/>
        <v>Home</v>
      </c>
      <c r="I137" s="45" t="str">
        <f t="shared" si="2"/>
        <v>Kitchen</v>
      </c>
      <c r="J137" s="22"/>
      <c r="K137" s="47"/>
      <c r="L137" s="47"/>
      <c r="M137" s="47"/>
      <c r="N137" s="50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4">
      <c r="A138" s="40" t="s">
        <v>245</v>
      </c>
      <c r="B138" s="41" t="s">
        <v>320</v>
      </c>
      <c r="C138" s="40" t="s">
        <v>219</v>
      </c>
      <c r="D138" s="42">
        <v>37.950000000000003</v>
      </c>
      <c r="E138" s="43">
        <v>143</v>
      </c>
      <c r="F138" s="44">
        <v>981</v>
      </c>
      <c r="G138" s="45">
        <f t="shared" si="0"/>
        <v>37228.950000000004</v>
      </c>
      <c r="H138" s="30" t="str">
        <f t="shared" si="1"/>
        <v>Textiles</v>
      </c>
      <c r="I138" s="45" t="str">
        <f t="shared" si="2"/>
        <v>Bedroom</v>
      </c>
      <c r="J138" s="22"/>
      <c r="K138" s="47"/>
      <c r="L138" s="47"/>
      <c r="M138" s="47"/>
      <c r="N138" s="50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4">
      <c r="A139" s="40" t="s">
        <v>241</v>
      </c>
      <c r="B139" s="41" t="s">
        <v>323</v>
      </c>
      <c r="C139" s="40" t="s">
        <v>186</v>
      </c>
      <c r="D139" s="42">
        <v>28.99</v>
      </c>
      <c r="E139" s="43">
        <v>375</v>
      </c>
      <c r="F139" s="44">
        <v>1274</v>
      </c>
      <c r="G139" s="45">
        <f t="shared" si="0"/>
        <v>36933.259999999995</v>
      </c>
      <c r="H139" s="30" t="str">
        <f t="shared" si="1"/>
        <v>Home</v>
      </c>
      <c r="I139" s="45" t="str">
        <f t="shared" si="2"/>
        <v>Kitchen</v>
      </c>
      <c r="J139" s="22"/>
      <c r="K139" s="47"/>
      <c r="L139" s="47"/>
      <c r="M139" s="47"/>
      <c r="N139" s="50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4">
      <c r="A140" s="40" t="s">
        <v>243</v>
      </c>
      <c r="B140" s="41" t="s">
        <v>322</v>
      </c>
      <c r="C140" s="40" t="s">
        <v>219</v>
      </c>
      <c r="D140" s="42">
        <v>114.95</v>
      </c>
      <c r="E140" s="43">
        <v>58</v>
      </c>
      <c r="F140" s="44">
        <v>237</v>
      </c>
      <c r="G140" s="45">
        <f t="shared" si="0"/>
        <v>27243.15</v>
      </c>
      <c r="H140" s="30" t="str">
        <f t="shared" si="1"/>
        <v>Textiles</v>
      </c>
      <c r="I140" s="45" t="str">
        <f t="shared" si="2"/>
        <v>Bedroom</v>
      </c>
      <c r="J140" s="22"/>
      <c r="K140" s="47"/>
      <c r="L140" s="47"/>
      <c r="M140" s="47"/>
      <c r="N140" s="50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4">
      <c r="A141" s="40" t="s">
        <v>243</v>
      </c>
      <c r="B141" s="41" t="s">
        <v>322</v>
      </c>
      <c r="C141" s="40" t="s">
        <v>221</v>
      </c>
      <c r="D141" s="42">
        <v>114.95</v>
      </c>
      <c r="E141" s="43">
        <v>171</v>
      </c>
      <c r="F141" s="44">
        <v>225</v>
      </c>
      <c r="G141" s="45">
        <f t="shared" si="0"/>
        <v>25863.75</v>
      </c>
      <c r="H141" s="30" t="str">
        <f t="shared" si="1"/>
        <v>Textiles</v>
      </c>
      <c r="I141" s="45" t="str">
        <f t="shared" si="2"/>
        <v>Bedroom</v>
      </c>
      <c r="J141" s="22"/>
      <c r="K141" s="47"/>
      <c r="L141" s="47"/>
      <c r="M141" s="47"/>
      <c r="N141" s="50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4">
      <c r="A142" s="40" t="s">
        <v>247</v>
      </c>
      <c r="B142" s="41" t="s">
        <v>324</v>
      </c>
      <c r="C142" s="40" t="s">
        <v>190</v>
      </c>
      <c r="D142" s="42">
        <v>214</v>
      </c>
      <c r="E142" s="43">
        <v>203</v>
      </c>
      <c r="F142" s="44">
        <v>1289</v>
      </c>
      <c r="G142" s="45">
        <f t="shared" si="0"/>
        <v>275846</v>
      </c>
      <c r="H142" s="30" t="str">
        <f t="shared" si="1"/>
        <v>Furniture</v>
      </c>
      <c r="I142" s="45" t="str">
        <f t="shared" si="2"/>
        <v>Kids Room</v>
      </c>
      <c r="J142" s="22"/>
      <c r="K142" s="47"/>
      <c r="L142" s="47"/>
      <c r="M142" s="47"/>
      <c r="N142" s="50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4">
      <c r="A143" s="40" t="s">
        <v>249</v>
      </c>
      <c r="B143" s="41" t="s">
        <v>325</v>
      </c>
      <c r="C143" s="40" t="s">
        <v>306</v>
      </c>
      <c r="D143" s="42">
        <v>384</v>
      </c>
      <c r="E143" s="43">
        <v>270</v>
      </c>
      <c r="F143" s="44">
        <v>328</v>
      </c>
      <c r="G143" s="45">
        <f t="shared" si="0"/>
        <v>125952</v>
      </c>
      <c r="H143" s="30" t="str">
        <f t="shared" si="1"/>
        <v>Furniture</v>
      </c>
      <c r="I143" s="45" t="str">
        <f t="shared" si="2"/>
        <v>Living Room</v>
      </c>
      <c r="J143" s="22"/>
      <c r="K143" s="47"/>
      <c r="L143" s="47"/>
      <c r="M143" s="47"/>
      <c r="N143" s="50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4">
      <c r="A144" s="40" t="s">
        <v>249</v>
      </c>
      <c r="B144" s="41" t="s">
        <v>325</v>
      </c>
      <c r="C144" s="40" t="s">
        <v>213</v>
      </c>
      <c r="D144" s="42">
        <v>384</v>
      </c>
      <c r="E144" s="43">
        <v>491</v>
      </c>
      <c r="F144" s="44">
        <v>230</v>
      </c>
      <c r="G144" s="45">
        <f t="shared" si="0"/>
        <v>88320</v>
      </c>
      <c r="H144" s="30" t="str">
        <f t="shared" si="1"/>
        <v>Furniture</v>
      </c>
      <c r="I144" s="45" t="str">
        <f t="shared" si="2"/>
        <v>Living Room</v>
      </c>
      <c r="J144" s="22"/>
      <c r="K144" s="47"/>
      <c r="L144" s="47"/>
      <c r="M144" s="47"/>
      <c r="N144" s="50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4">
      <c r="A145" s="40" t="s">
        <v>247</v>
      </c>
      <c r="B145" s="41" t="s">
        <v>324</v>
      </c>
      <c r="C145" s="40" t="s">
        <v>175</v>
      </c>
      <c r="D145" s="42">
        <v>214</v>
      </c>
      <c r="E145" s="43">
        <v>449</v>
      </c>
      <c r="F145" s="44">
        <v>412</v>
      </c>
      <c r="G145" s="45">
        <f t="shared" si="0"/>
        <v>88168</v>
      </c>
      <c r="H145" s="30" t="str">
        <f t="shared" si="1"/>
        <v>Furniture</v>
      </c>
      <c r="I145" s="45" t="str">
        <f t="shared" si="2"/>
        <v>Kids Room</v>
      </c>
      <c r="J145" s="22"/>
      <c r="K145" s="47"/>
      <c r="L145" s="47"/>
      <c r="M145" s="47"/>
      <c r="N145" s="50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4">
      <c r="A146" s="40" t="s">
        <v>249</v>
      </c>
      <c r="B146" s="41" t="s">
        <v>325</v>
      </c>
      <c r="C146" s="40" t="s">
        <v>211</v>
      </c>
      <c r="D146" s="42">
        <v>384</v>
      </c>
      <c r="E146" s="43">
        <v>252</v>
      </c>
      <c r="F146" s="44">
        <v>224</v>
      </c>
      <c r="G146" s="45">
        <f t="shared" si="0"/>
        <v>86016</v>
      </c>
      <c r="H146" s="30" t="str">
        <f t="shared" si="1"/>
        <v>Furniture</v>
      </c>
      <c r="I146" s="45" t="str">
        <f t="shared" si="2"/>
        <v>Living Room</v>
      </c>
      <c r="J146" s="22"/>
      <c r="K146" s="47"/>
      <c r="L146" s="47"/>
      <c r="M146" s="47"/>
      <c r="N146" s="50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4">
      <c r="A147" s="40" t="s">
        <v>249</v>
      </c>
      <c r="B147" s="41" t="s">
        <v>325</v>
      </c>
      <c r="C147" s="40" t="s">
        <v>317</v>
      </c>
      <c r="D147" s="42">
        <v>384</v>
      </c>
      <c r="E147" s="43">
        <v>206</v>
      </c>
      <c r="F147" s="44">
        <v>204</v>
      </c>
      <c r="G147" s="45">
        <f t="shared" si="0"/>
        <v>78336</v>
      </c>
      <c r="H147" s="30" t="str">
        <f t="shared" si="1"/>
        <v>Furniture</v>
      </c>
      <c r="I147" s="45" t="str">
        <f t="shared" si="2"/>
        <v>Living Room</v>
      </c>
      <c r="J147" s="22"/>
      <c r="K147" s="47"/>
      <c r="L147" s="47"/>
      <c r="M147" s="47"/>
      <c r="N147" s="50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4">
      <c r="A148" s="40" t="s">
        <v>250</v>
      </c>
      <c r="B148" s="41" t="s">
        <v>239</v>
      </c>
      <c r="C148" s="40" t="s">
        <v>240</v>
      </c>
      <c r="D148" s="42">
        <v>12.99</v>
      </c>
      <c r="E148" s="43">
        <v>383</v>
      </c>
      <c r="F148" s="44">
        <v>5123</v>
      </c>
      <c r="G148" s="45">
        <f t="shared" si="0"/>
        <v>66547.77</v>
      </c>
      <c r="H148" s="30" t="str">
        <f t="shared" si="1"/>
        <v>Home</v>
      </c>
      <c r="I148" s="45" t="str">
        <f t="shared" si="2"/>
        <v>Kitchen</v>
      </c>
      <c r="J148" s="22"/>
      <c r="K148" s="47"/>
      <c r="L148" s="47"/>
      <c r="M148" s="47"/>
      <c r="N148" s="50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4">
      <c r="A149" s="40" t="s">
        <v>249</v>
      </c>
      <c r="B149" s="41" t="s">
        <v>325</v>
      </c>
      <c r="C149" s="40" t="s">
        <v>190</v>
      </c>
      <c r="D149" s="42">
        <v>384</v>
      </c>
      <c r="E149" s="43">
        <v>398</v>
      </c>
      <c r="F149" s="44">
        <v>157</v>
      </c>
      <c r="G149" s="45">
        <f t="shared" si="0"/>
        <v>60288</v>
      </c>
      <c r="H149" s="30" t="str">
        <f t="shared" si="1"/>
        <v>Furniture</v>
      </c>
      <c r="I149" s="45" t="str">
        <f t="shared" si="2"/>
        <v>Living Room</v>
      </c>
      <c r="J149" s="22"/>
      <c r="K149" s="47"/>
      <c r="L149" s="47"/>
      <c r="M149" s="47"/>
      <c r="N149" s="50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4">
      <c r="A150" s="40" t="s">
        <v>247</v>
      </c>
      <c r="B150" s="41" t="s">
        <v>324</v>
      </c>
      <c r="C150" s="40" t="s">
        <v>171</v>
      </c>
      <c r="D150" s="42">
        <v>214</v>
      </c>
      <c r="E150" s="43">
        <v>24</v>
      </c>
      <c r="F150" s="44">
        <v>251</v>
      </c>
      <c r="G150" s="45">
        <f t="shared" si="0"/>
        <v>53714</v>
      </c>
      <c r="H150" s="30" t="str">
        <f t="shared" si="1"/>
        <v>Furniture</v>
      </c>
      <c r="I150" s="45" t="str">
        <f t="shared" si="2"/>
        <v>Kids Room</v>
      </c>
      <c r="J150" s="22"/>
      <c r="K150" s="47"/>
      <c r="L150" s="47"/>
      <c r="M150" s="47"/>
      <c r="N150" s="50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4">
      <c r="A151" s="40" t="s">
        <v>251</v>
      </c>
      <c r="B151" s="41" t="s">
        <v>326</v>
      </c>
      <c r="C151" s="40" t="s">
        <v>217</v>
      </c>
      <c r="D151" s="42">
        <v>19.5</v>
      </c>
      <c r="E151" s="43">
        <v>158</v>
      </c>
      <c r="F151" s="44">
        <v>2174</v>
      </c>
      <c r="G151" s="45">
        <f t="shared" si="0"/>
        <v>42393</v>
      </c>
      <c r="H151" s="30" t="str">
        <f t="shared" si="1"/>
        <v>Textiles</v>
      </c>
      <c r="I151" s="45" t="str">
        <f t="shared" si="2"/>
        <v>Dining</v>
      </c>
      <c r="J151" s="22"/>
      <c r="K151" s="47"/>
      <c r="L151" s="47"/>
      <c r="M151" s="47"/>
      <c r="N151" s="50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4">
      <c r="A152" s="40" t="s">
        <v>249</v>
      </c>
      <c r="B152" s="41" t="s">
        <v>325</v>
      </c>
      <c r="C152" s="40" t="s">
        <v>217</v>
      </c>
      <c r="D152" s="42">
        <v>384</v>
      </c>
      <c r="E152" s="43">
        <v>414</v>
      </c>
      <c r="F152" s="44">
        <v>78</v>
      </c>
      <c r="G152" s="45">
        <f t="shared" si="0"/>
        <v>29952</v>
      </c>
      <c r="H152" s="30" t="str">
        <f t="shared" si="1"/>
        <v>Furniture</v>
      </c>
      <c r="I152" s="45" t="str">
        <f t="shared" si="2"/>
        <v>Living Room</v>
      </c>
      <c r="J152" s="22"/>
      <c r="K152" s="47"/>
      <c r="L152" s="47"/>
      <c r="M152" s="47"/>
      <c r="N152" s="50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4">
      <c r="A153" s="40" t="s">
        <v>251</v>
      </c>
      <c r="B153" s="41" t="s">
        <v>326</v>
      </c>
      <c r="C153" s="40" t="s">
        <v>211</v>
      </c>
      <c r="D153" s="42">
        <v>19.5</v>
      </c>
      <c r="E153" s="43">
        <v>3</v>
      </c>
      <c r="F153" s="44">
        <v>1423</v>
      </c>
      <c r="G153" s="45">
        <f t="shared" si="0"/>
        <v>27748.5</v>
      </c>
      <c r="H153" s="30" t="str">
        <f t="shared" si="1"/>
        <v>Textiles</v>
      </c>
      <c r="I153" s="45" t="str">
        <f t="shared" si="2"/>
        <v>Dining</v>
      </c>
      <c r="J153" s="22"/>
      <c r="K153" s="47"/>
      <c r="L153" s="47"/>
      <c r="M153" s="47"/>
      <c r="N153" s="50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4">
      <c r="A154" s="40" t="s">
        <v>251</v>
      </c>
      <c r="B154" s="41" t="s">
        <v>326</v>
      </c>
      <c r="C154" s="40" t="s">
        <v>306</v>
      </c>
      <c r="D154" s="42">
        <v>19.5</v>
      </c>
      <c r="E154" s="43">
        <v>396</v>
      </c>
      <c r="F154" s="44">
        <v>1423</v>
      </c>
      <c r="G154" s="45">
        <f t="shared" si="0"/>
        <v>27748.5</v>
      </c>
      <c r="H154" s="30" t="str">
        <f t="shared" si="1"/>
        <v>Textiles</v>
      </c>
      <c r="I154" s="45" t="str">
        <f t="shared" si="2"/>
        <v>Dining</v>
      </c>
      <c r="J154" s="22"/>
      <c r="K154" s="47"/>
      <c r="L154" s="47"/>
      <c r="M154" s="47"/>
      <c r="N154" s="50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4">
      <c r="A155" s="40" t="s">
        <v>251</v>
      </c>
      <c r="B155" s="41" t="s">
        <v>326</v>
      </c>
      <c r="C155" s="40" t="s">
        <v>213</v>
      </c>
      <c r="D155" s="42">
        <v>19.5</v>
      </c>
      <c r="E155" s="43">
        <v>180</v>
      </c>
      <c r="F155" s="44">
        <v>1226</v>
      </c>
      <c r="G155" s="45">
        <f t="shared" si="0"/>
        <v>23907</v>
      </c>
      <c r="H155" s="30" t="str">
        <f t="shared" si="1"/>
        <v>Textiles</v>
      </c>
      <c r="I155" s="45" t="str">
        <f t="shared" si="2"/>
        <v>Dining</v>
      </c>
      <c r="J155" s="22"/>
      <c r="K155" s="47"/>
      <c r="L155" s="47"/>
      <c r="M155" s="47"/>
      <c r="N155" s="50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4">
      <c r="A156" s="40" t="s">
        <v>248</v>
      </c>
      <c r="B156" s="41" t="s">
        <v>327</v>
      </c>
      <c r="C156" s="40" t="s">
        <v>171</v>
      </c>
      <c r="D156" s="42">
        <v>49</v>
      </c>
      <c r="E156" s="43">
        <v>252</v>
      </c>
      <c r="F156" s="44">
        <v>449</v>
      </c>
      <c r="G156" s="45">
        <f t="shared" si="0"/>
        <v>22001</v>
      </c>
      <c r="H156" s="30" t="str">
        <f t="shared" si="1"/>
        <v>Furniture</v>
      </c>
      <c r="I156" s="45" t="str">
        <f t="shared" si="2"/>
        <v>Kids Room</v>
      </c>
      <c r="J156" s="22"/>
      <c r="K156" s="47"/>
      <c r="L156" s="47"/>
      <c r="M156" s="47"/>
      <c r="N156" s="50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4">
      <c r="A157" s="40" t="s">
        <v>249</v>
      </c>
      <c r="B157" s="41" t="s">
        <v>325</v>
      </c>
      <c r="C157" s="40" t="s">
        <v>202</v>
      </c>
      <c r="D157" s="42">
        <v>384</v>
      </c>
      <c r="E157" s="43">
        <v>466</v>
      </c>
      <c r="F157" s="44">
        <v>47</v>
      </c>
      <c r="G157" s="45">
        <f t="shared" si="0"/>
        <v>18048</v>
      </c>
      <c r="H157" s="30" t="str">
        <f t="shared" si="1"/>
        <v>Furniture</v>
      </c>
      <c r="I157" s="45" t="str">
        <f t="shared" si="2"/>
        <v>Living Room</v>
      </c>
      <c r="J157" s="22"/>
      <c r="K157" s="47"/>
      <c r="L157" s="47"/>
      <c r="M157" s="47"/>
      <c r="N157" s="50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4">
      <c r="A158" s="40" t="s">
        <v>248</v>
      </c>
      <c r="B158" s="41" t="s">
        <v>327</v>
      </c>
      <c r="C158" s="40" t="s">
        <v>175</v>
      </c>
      <c r="D158" s="42">
        <v>49</v>
      </c>
      <c r="E158" s="43">
        <v>475</v>
      </c>
      <c r="F158" s="44">
        <v>284</v>
      </c>
      <c r="G158" s="45">
        <f t="shared" si="0"/>
        <v>13916</v>
      </c>
      <c r="H158" s="30" t="str">
        <f t="shared" si="1"/>
        <v>Furniture</v>
      </c>
      <c r="I158" s="45" t="str">
        <f t="shared" si="2"/>
        <v>Kids Room</v>
      </c>
      <c r="J158" s="22"/>
      <c r="K158" s="47"/>
      <c r="L158" s="47"/>
      <c r="M158" s="47"/>
      <c r="N158" s="50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4">
      <c r="A159" s="40" t="s">
        <v>248</v>
      </c>
      <c r="B159" s="41" t="s">
        <v>327</v>
      </c>
      <c r="C159" s="40" t="s">
        <v>190</v>
      </c>
      <c r="D159" s="42">
        <v>49</v>
      </c>
      <c r="E159" s="43">
        <v>494</v>
      </c>
      <c r="F159" s="44">
        <v>232</v>
      </c>
      <c r="G159" s="45">
        <f t="shared" si="0"/>
        <v>11368</v>
      </c>
      <c r="H159" s="30" t="str">
        <f t="shared" si="1"/>
        <v>Furniture</v>
      </c>
      <c r="I159" s="45" t="str">
        <f t="shared" si="2"/>
        <v>Kids Room</v>
      </c>
      <c r="J159" s="22"/>
      <c r="K159" s="47"/>
      <c r="L159" s="47"/>
      <c r="M159" s="47"/>
      <c r="N159" s="50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4">
      <c r="A160" s="40" t="s">
        <v>257</v>
      </c>
      <c r="B160" s="41" t="s">
        <v>322</v>
      </c>
      <c r="C160" s="40" t="s">
        <v>211</v>
      </c>
      <c r="D160" s="42">
        <v>104.95</v>
      </c>
      <c r="E160" s="43">
        <v>238</v>
      </c>
      <c r="F160" s="44">
        <v>1983</v>
      </c>
      <c r="G160" s="45">
        <f t="shared" si="0"/>
        <v>208115.85</v>
      </c>
      <c r="H160" s="30" t="str">
        <f t="shared" si="1"/>
        <v>Textiles</v>
      </c>
      <c r="I160" s="45" t="str">
        <f t="shared" si="2"/>
        <v>Bedroom</v>
      </c>
      <c r="J160" s="22"/>
      <c r="K160" s="47"/>
      <c r="L160" s="47"/>
      <c r="M160" s="47"/>
      <c r="N160" s="50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4">
      <c r="A161" s="40" t="s">
        <v>257</v>
      </c>
      <c r="B161" s="41" t="s">
        <v>321</v>
      </c>
      <c r="C161" s="40" t="s">
        <v>213</v>
      </c>
      <c r="D161" s="42">
        <v>119.95</v>
      </c>
      <c r="E161" s="43">
        <v>497</v>
      </c>
      <c r="F161" s="44">
        <v>1427</v>
      </c>
      <c r="G161" s="45">
        <f t="shared" si="0"/>
        <v>171168.65</v>
      </c>
      <c r="H161" s="30" t="str">
        <f t="shared" si="1"/>
        <v>Textiles</v>
      </c>
      <c r="I161" s="45" t="str">
        <f t="shared" si="2"/>
        <v>Bedroom</v>
      </c>
      <c r="J161" s="22"/>
      <c r="K161" s="47"/>
      <c r="L161" s="47"/>
      <c r="M161" s="47"/>
      <c r="N161" s="50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4">
      <c r="A162" s="40" t="s">
        <v>257</v>
      </c>
      <c r="B162" s="41" t="s">
        <v>321</v>
      </c>
      <c r="C162" s="40" t="s">
        <v>217</v>
      </c>
      <c r="D162" s="42">
        <v>119.95</v>
      </c>
      <c r="E162" s="43">
        <v>385</v>
      </c>
      <c r="F162" s="44">
        <v>1285</v>
      </c>
      <c r="G162" s="45">
        <f t="shared" si="0"/>
        <v>154135.75</v>
      </c>
      <c r="H162" s="30" t="str">
        <f t="shared" si="1"/>
        <v>Textiles</v>
      </c>
      <c r="I162" s="45" t="str">
        <f t="shared" si="2"/>
        <v>Bedroom</v>
      </c>
      <c r="J162" s="22"/>
      <c r="K162" s="47"/>
      <c r="L162" s="47"/>
      <c r="M162" s="47"/>
      <c r="N162" s="50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4">
      <c r="A163" s="40" t="s">
        <v>257</v>
      </c>
      <c r="B163" s="41" t="s">
        <v>321</v>
      </c>
      <c r="C163" s="40" t="s">
        <v>211</v>
      </c>
      <c r="D163" s="42">
        <v>119.95</v>
      </c>
      <c r="E163" s="43">
        <v>346</v>
      </c>
      <c r="F163" s="44">
        <v>1276</v>
      </c>
      <c r="G163" s="45">
        <f t="shared" si="0"/>
        <v>153056.20000000001</v>
      </c>
      <c r="H163" s="30" t="str">
        <f t="shared" si="1"/>
        <v>Textiles</v>
      </c>
      <c r="I163" s="45" t="str">
        <f t="shared" si="2"/>
        <v>Bedroom</v>
      </c>
      <c r="J163" s="22"/>
      <c r="K163" s="47"/>
      <c r="L163" s="47"/>
      <c r="M163" s="47"/>
      <c r="N163" s="50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4">
      <c r="A164" s="40" t="s">
        <v>257</v>
      </c>
      <c r="B164" s="41" t="s">
        <v>322</v>
      </c>
      <c r="C164" s="40" t="s">
        <v>217</v>
      </c>
      <c r="D164" s="42">
        <v>104.95</v>
      </c>
      <c r="E164" s="43">
        <v>193</v>
      </c>
      <c r="F164" s="44">
        <v>1329</v>
      </c>
      <c r="G164" s="45">
        <f t="shared" si="0"/>
        <v>139478.55000000002</v>
      </c>
      <c r="H164" s="30" t="str">
        <f t="shared" si="1"/>
        <v>Textiles</v>
      </c>
      <c r="I164" s="45" t="str">
        <f t="shared" si="2"/>
        <v>Bedroom</v>
      </c>
      <c r="J164" s="22"/>
      <c r="K164" s="47"/>
      <c r="L164" s="47"/>
      <c r="M164" s="47"/>
      <c r="N164" s="50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4">
      <c r="A165" s="40" t="s">
        <v>257</v>
      </c>
      <c r="B165" s="41" t="s">
        <v>322</v>
      </c>
      <c r="C165" s="40" t="s">
        <v>213</v>
      </c>
      <c r="D165" s="42">
        <v>104.95</v>
      </c>
      <c r="E165" s="43">
        <v>73</v>
      </c>
      <c r="F165" s="44">
        <v>1138</v>
      </c>
      <c r="G165" s="45">
        <f t="shared" si="0"/>
        <v>119433.1</v>
      </c>
      <c r="H165" s="30" t="str">
        <f t="shared" si="1"/>
        <v>Textiles</v>
      </c>
      <c r="I165" s="45" t="str">
        <f t="shared" si="2"/>
        <v>Bedroom</v>
      </c>
      <c r="J165" s="22"/>
      <c r="K165" s="47"/>
      <c r="L165" s="47"/>
      <c r="M165" s="47"/>
      <c r="N165" s="50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4">
      <c r="A166" s="40" t="s">
        <v>257</v>
      </c>
      <c r="B166" s="41" t="s">
        <v>320</v>
      </c>
      <c r="C166" s="40" t="s">
        <v>213</v>
      </c>
      <c r="D166" s="42">
        <v>89.95</v>
      </c>
      <c r="E166" s="43">
        <v>113</v>
      </c>
      <c r="F166" s="44">
        <v>1265</v>
      </c>
      <c r="G166" s="45">
        <f t="shared" si="0"/>
        <v>113786.75</v>
      </c>
      <c r="H166" s="30" t="str">
        <f t="shared" si="1"/>
        <v>Textiles</v>
      </c>
      <c r="I166" s="45" t="str">
        <f t="shared" si="2"/>
        <v>Bedroom</v>
      </c>
      <c r="J166" s="22"/>
      <c r="K166" s="47"/>
      <c r="L166" s="47"/>
      <c r="M166" s="47"/>
      <c r="N166" s="50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4">
      <c r="A167" s="40" t="s">
        <v>257</v>
      </c>
      <c r="B167" s="41" t="s">
        <v>320</v>
      </c>
      <c r="C167" s="40" t="s">
        <v>217</v>
      </c>
      <c r="D167" s="42">
        <v>89.95</v>
      </c>
      <c r="E167" s="43">
        <v>364</v>
      </c>
      <c r="F167" s="44">
        <v>1223</v>
      </c>
      <c r="G167" s="45">
        <f t="shared" si="0"/>
        <v>110008.85</v>
      </c>
      <c r="H167" s="30" t="str">
        <f t="shared" si="1"/>
        <v>Textiles</v>
      </c>
      <c r="I167" s="45" t="str">
        <f t="shared" si="2"/>
        <v>Bedroom</v>
      </c>
      <c r="J167" s="22"/>
      <c r="K167" s="47"/>
      <c r="L167" s="47"/>
      <c r="M167" s="47"/>
      <c r="N167" s="50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4">
      <c r="A168" s="40" t="s">
        <v>256</v>
      </c>
      <c r="B168" s="41" t="s">
        <v>239</v>
      </c>
      <c r="C168" s="40" t="s">
        <v>240</v>
      </c>
      <c r="D168" s="42">
        <v>14.99</v>
      </c>
      <c r="E168" s="43">
        <v>236</v>
      </c>
      <c r="F168" s="44">
        <v>7271</v>
      </c>
      <c r="G168" s="45">
        <f t="shared" si="0"/>
        <v>108992.29000000001</v>
      </c>
      <c r="H168" s="30" t="str">
        <f t="shared" si="1"/>
        <v>Home</v>
      </c>
      <c r="I168" s="45" t="str">
        <f t="shared" si="2"/>
        <v>Kitchen</v>
      </c>
      <c r="J168" s="22"/>
      <c r="K168" s="47"/>
      <c r="L168" s="47"/>
      <c r="M168" s="47"/>
      <c r="N168" s="50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4">
      <c r="A169" s="40" t="s">
        <v>257</v>
      </c>
      <c r="B169" s="41" t="s">
        <v>320</v>
      </c>
      <c r="C169" s="40" t="s">
        <v>211</v>
      </c>
      <c r="D169" s="42">
        <v>89.95</v>
      </c>
      <c r="E169" s="43">
        <v>334</v>
      </c>
      <c r="F169" s="44">
        <v>1205</v>
      </c>
      <c r="G169" s="45">
        <f t="shared" si="0"/>
        <v>108389.75</v>
      </c>
      <c r="H169" s="30" t="str">
        <f t="shared" si="1"/>
        <v>Textiles</v>
      </c>
      <c r="I169" s="45" t="str">
        <f t="shared" si="2"/>
        <v>Bedroom</v>
      </c>
      <c r="J169" s="22"/>
      <c r="K169" s="47"/>
      <c r="L169" s="47"/>
      <c r="M169" s="47"/>
      <c r="N169" s="50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4">
      <c r="A170" s="40" t="s">
        <v>253</v>
      </c>
      <c r="B170" s="41" t="s">
        <v>328</v>
      </c>
      <c r="C170" s="40" t="s">
        <v>175</v>
      </c>
      <c r="D170" s="42">
        <v>499</v>
      </c>
      <c r="E170" s="43">
        <v>133</v>
      </c>
      <c r="F170" s="44">
        <v>196</v>
      </c>
      <c r="G170" s="45">
        <f t="shared" si="0"/>
        <v>97804</v>
      </c>
      <c r="H170" s="30" t="str">
        <f t="shared" si="1"/>
        <v>Furniture</v>
      </c>
      <c r="I170" s="45" t="str">
        <f t="shared" si="2"/>
        <v>Bedroom</v>
      </c>
      <c r="J170" s="22"/>
      <c r="K170" s="47"/>
      <c r="L170" s="47"/>
      <c r="M170" s="47"/>
      <c r="N170" s="50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4">
      <c r="A171" s="40" t="s">
        <v>258</v>
      </c>
      <c r="B171" s="41" t="s">
        <v>322</v>
      </c>
      <c r="C171" s="40" t="s">
        <v>217</v>
      </c>
      <c r="D171" s="42">
        <v>39.950000000000003</v>
      </c>
      <c r="E171" s="43">
        <v>398</v>
      </c>
      <c r="F171" s="44">
        <v>2384</v>
      </c>
      <c r="G171" s="45">
        <f t="shared" si="0"/>
        <v>95240.8</v>
      </c>
      <c r="H171" s="30" t="str">
        <f t="shared" si="1"/>
        <v>Textiles</v>
      </c>
      <c r="I171" s="45" t="str">
        <f t="shared" si="2"/>
        <v>Bedroom</v>
      </c>
      <c r="J171" s="22"/>
      <c r="K171" s="47"/>
      <c r="L171" s="47"/>
      <c r="M171" s="47"/>
      <c r="N171" s="50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4">
      <c r="A172" s="40" t="s">
        <v>254</v>
      </c>
      <c r="B172" s="41" t="s">
        <v>329</v>
      </c>
      <c r="C172" s="40" t="s">
        <v>190</v>
      </c>
      <c r="D172" s="42">
        <v>320</v>
      </c>
      <c r="E172" s="43">
        <v>440</v>
      </c>
      <c r="F172" s="44">
        <v>288</v>
      </c>
      <c r="G172" s="45">
        <f t="shared" si="0"/>
        <v>92160</v>
      </c>
      <c r="H172" s="30" t="str">
        <f t="shared" si="1"/>
        <v>Furniture</v>
      </c>
      <c r="I172" s="45" t="str">
        <f t="shared" si="2"/>
        <v>Living Room</v>
      </c>
      <c r="J172" s="22"/>
      <c r="K172" s="47"/>
      <c r="L172" s="47"/>
      <c r="M172" s="47"/>
      <c r="N172" s="50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4">
      <c r="A173" s="40" t="s">
        <v>258</v>
      </c>
      <c r="B173" s="41" t="s">
        <v>321</v>
      </c>
      <c r="C173" s="40" t="s">
        <v>213</v>
      </c>
      <c r="D173" s="42">
        <v>44.95</v>
      </c>
      <c r="E173" s="43">
        <v>451</v>
      </c>
      <c r="F173" s="44">
        <v>1594</v>
      </c>
      <c r="G173" s="45">
        <f t="shared" si="0"/>
        <v>71650.3</v>
      </c>
      <c r="H173" s="30" t="str">
        <f t="shared" si="1"/>
        <v>Textiles</v>
      </c>
      <c r="I173" s="45" t="str">
        <f t="shared" si="2"/>
        <v>Bedroom</v>
      </c>
      <c r="J173" s="22"/>
      <c r="K173" s="47"/>
      <c r="L173" s="47"/>
      <c r="M173" s="47"/>
      <c r="N173" s="50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4">
      <c r="A174" s="40" t="s">
        <v>258</v>
      </c>
      <c r="B174" s="41" t="s">
        <v>321</v>
      </c>
      <c r="C174" s="40" t="s">
        <v>211</v>
      </c>
      <c r="D174" s="42">
        <v>44.95</v>
      </c>
      <c r="E174" s="43">
        <v>390</v>
      </c>
      <c r="F174" s="44">
        <v>1401</v>
      </c>
      <c r="G174" s="45">
        <f t="shared" si="0"/>
        <v>62974.950000000004</v>
      </c>
      <c r="H174" s="30" t="str">
        <f t="shared" si="1"/>
        <v>Textiles</v>
      </c>
      <c r="I174" s="45" t="str">
        <f t="shared" si="2"/>
        <v>Bedroom</v>
      </c>
      <c r="J174" s="22"/>
      <c r="K174" s="47"/>
      <c r="L174" s="47"/>
      <c r="M174" s="47"/>
      <c r="N174" s="50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4">
      <c r="A175" s="40" t="s">
        <v>258</v>
      </c>
      <c r="B175" s="41" t="s">
        <v>320</v>
      </c>
      <c r="C175" s="40" t="s">
        <v>213</v>
      </c>
      <c r="D175" s="42">
        <v>32.950000000000003</v>
      </c>
      <c r="E175" s="43">
        <v>126</v>
      </c>
      <c r="F175" s="44">
        <v>1811</v>
      </c>
      <c r="G175" s="45">
        <f t="shared" si="0"/>
        <v>59672.450000000004</v>
      </c>
      <c r="H175" s="30" t="str">
        <f t="shared" si="1"/>
        <v>Textiles</v>
      </c>
      <c r="I175" s="45" t="str">
        <f t="shared" si="2"/>
        <v>Bedroom</v>
      </c>
      <c r="J175" s="22"/>
      <c r="K175" s="47"/>
      <c r="L175" s="47"/>
      <c r="M175" s="47"/>
      <c r="N175" s="50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4">
      <c r="A176" s="40" t="s">
        <v>258</v>
      </c>
      <c r="B176" s="41" t="s">
        <v>322</v>
      </c>
      <c r="C176" s="40" t="s">
        <v>211</v>
      </c>
      <c r="D176" s="42">
        <v>39.950000000000003</v>
      </c>
      <c r="E176" s="43">
        <v>266</v>
      </c>
      <c r="F176" s="44">
        <v>1351</v>
      </c>
      <c r="G176" s="45">
        <f t="shared" si="0"/>
        <v>53972.450000000004</v>
      </c>
      <c r="H176" s="30" t="str">
        <f t="shared" si="1"/>
        <v>Textiles</v>
      </c>
      <c r="I176" s="45" t="str">
        <f t="shared" si="2"/>
        <v>Bedroom</v>
      </c>
      <c r="J176" s="22"/>
      <c r="K176" s="47"/>
      <c r="L176" s="47"/>
      <c r="M176" s="47"/>
      <c r="N176" s="50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4">
      <c r="A177" s="40" t="s">
        <v>258</v>
      </c>
      <c r="B177" s="41" t="s">
        <v>321</v>
      </c>
      <c r="C177" s="40" t="s">
        <v>217</v>
      </c>
      <c r="D177" s="42">
        <v>44.95</v>
      </c>
      <c r="E177" s="43">
        <v>105</v>
      </c>
      <c r="F177" s="44">
        <v>1168</v>
      </c>
      <c r="G177" s="45">
        <f t="shared" si="0"/>
        <v>52501.600000000006</v>
      </c>
      <c r="H177" s="30" t="str">
        <f t="shared" si="1"/>
        <v>Textiles</v>
      </c>
      <c r="I177" s="45" t="str">
        <f t="shared" si="2"/>
        <v>Bedroom</v>
      </c>
      <c r="J177" s="22"/>
      <c r="K177" s="47"/>
      <c r="L177" s="47"/>
      <c r="M177" s="47"/>
      <c r="N177" s="50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4">
      <c r="A178" s="40" t="s">
        <v>258</v>
      </c>
      <c r="B178" s="41" t="s">
        <v>320</v>
      </c>
      <c r="C178" s="40" t="s">
        <v>217</v>
      </c>
      <c r="D178" s="42">
        <v>32.950000000000003</v>
      </c>
      <c r="E178" s="43">
        <v>268</v>
      </c>
      <c r="F178" s="44">
        <v>1362</v>
      </c>
      <c r="G178" s="45">
        <f t="shared" si="0"/>
        <v>44877.9</v>
      </c>
      <c r="H178" s="30" t="str">
        <f t="shared" si="1"/>
        <v>Textiles</v>
      </c>
      <c r="I178" s="45" t="str">
        <f t="shared" si="2"/>
        <v>Bedroom</v>
      </c>
      <c r="J178" s="22"/>
      <c r="K178" s="47"/>
      <c r="L178" s="47"/>
      <c r="M178" s="47"/>
      <c r="N178" s="50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4">
      <c r="A179" s="40" t="s">
        <v>258</v>
      </c>
      <c r="B179" s="41" t="s">
        <v>320</v>
      </c>
      <c r="C179" s="40" t="s">
        <v>211</v>
      </c>
      <c r="D179" s="42">
        <v>32.950000000000003</v>
      </c>
      <c r="E179" s="43">
        <v>376</v>
      </c>
      <c r="F179" s="44">
        <v>1212</v>
      </c>
      <c r="G179" s="45">
        <f t="shared" si="0"/>
        <v>39935.4</v>
      </c>
      <c r="H179" s="30" t="str">
        <f t="shared" si="1"/>
        <v>Textiles</v>
      </c>
      <c r="I179" s="45" t="str">
        <f t="shared" si="2"/>
        <v>Bedroom</v>
      </c>
      <c r="J179" s="22"/>
      <c r="K179" s="47"/>
      <c r="L179" s="47"/>
      <c r="M179" s="47"/>
      <c r="N179" s="50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4">
      <c r="A180" s="40" t="s">
        <v>258</v>
      </c>
      <c r="B180" s="41" t="s">
        <v>322</v>
      </c>
      <c r="C180" s="40" t="s">
        <v>213</v>
      </c>
      <c r="D180" s="42">
        <v>39.950000000000003</v>
      </c>
      <c r="E180" s="43">
        <v>412</v>
      </c>
      <c r="F180" s="44">
        <v>896</v>
      </c>
      <c r="G180" s="45">
        <f t="shared" si="0"/>
        <v>35795.200000000004</v>
      </c>
      <c r="H180" s="30" t="str">
        <f t="shared" si="1"/>
        <v>Textiles</v>
      </c>
      <c r="I180" s="45" t="str">
        <f t="shared" si="2"/>
        <v>Bedroom</v>
      </c>
      <c r="J180" s="22"/>
      <c r="K180" s="47"/>
      <c r="L180" s="47"/>
      <c r="M180" s="47"/>
      <c r="N180" s="50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4">
      <c r="A181" s="40" t="s">
        <v>259</v>
      </c>
      <c r="B181" s="41" t="s">
        <v>330</v>
      </c>
      <c r="C181" s="40" t="s">
        <v>306</v>
      </c>
      <c r="D181" s="42">
        <v>19.5</v>
      </c>
      <c r="E181" s="43">
        <v>71</v>
      </c>
      <c r="F181" s="44">
        <v>1453</v>
      </c>
      <c r="G181" s="45">
        <f t="shared" si="0"/>
        <v>28333.5</v>
      </c>
      <c r="H181" s="30" t="str">
        <f t="shared" si="1"/>
        <v>Textiles</v>
      </c>
      <c r="I181" s="45" t="str">
        <f t="shared" si="2"/>
        <v>Dining</v>
      </c>
      <c r="J181" s="22"/>
      <c r="K181" s="47"/>
      <c r="L181" s="47"/>
      <c r="M181" s="47"/>
      <c r="N181" s="50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4">
      <c r="A182" s="40" t="s">
        <v>259</v>
      </c>
      <c r="B182" s="41" t="s">
        <v>330</v>
      </c>
      <c r="C182" s="40" t="s">
        <v>211</v>
      </c>
      <c r="D182" s="42">
        <v>19.5</v>
      </c>
      <c r="E182" s="43">
        <v>345</v>
      </c>
      <c r="F182" s="44">
        <v>1398</v>
      </c>
      <c r="G182" s="45">
        <f t="shared" si="0"/>
        <v>27261</v>
      </c>
      <c r="H182" s="30" t="str">
        <f t="shared" si="1"/>
        <v>Textiles</v>
      </c>
      <c r="I182" s="45" t="str">
        <f t="shared" si="2"/>
        <v>Dining</v>
      </c>
      <c r="J182" s="22"/>
      <c r="K182" s="47"/>
      <c r="L182" s="47"/>
      <c r="M182" s="47"/>
      <c r="N182" s="50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4">
      <c r="A183" s="40" t="s">
        <v>253</v>
      </c>
      <c r="B183" s="41" t="s">
        <v>331</v>
      </c>
      <c r="C183" s="40" t="s">
        <v>171</v>
      </c>
      <c r="D183" s="42">
        <v>499</v>
      </c>
      <c r="E183" s="43">
        <v>364</v>
      </c>
      <c r="F183" s="44">
        <v>52</v>
      </c>
      <c r="G183" s="45">
        <f t="shared" si="0"/>
        <v>25948</v>
      </c>
      <c r="H183" s="30" t="str">
        <f t="shared" si="1"/>
        <v>Furniture</v>
      </c>
      <c r="I183" s="45" t="str">
        <f t="shared" si="2"/>
        <v>Bedroom</v>
      </c>
      <c r="J183" s="22"/>
      <c r="K183" s="47"/>
      <c r="L183" s="47"/>
      <c r="M183" s="47"/>
      <c r="N183" s="50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4">
      <c r="A184" s="40" t="s">
        <v>259</v>
      </c>
      <c r="B184" s="41" t="s">
        <v>330</v>
      </c>
      <c r="C184" s="40" t="s">
        <v>217</v>
      </c>
      <c r="D184" s="42">
        <v>19.5</v>
      </c>
      <c r="E184" s="43">
        <v>257</v>
      </c>
      <c r="F184" s="44">
        <v>1248</v>
      </c>
      <c r="G184" s="45">
        <f t="shared" si="0"/>
        <v>24336</v>
      </c>
      <c r="H184" s="30" t="str">
        <f t="shared" si="1"/>
        <v>Textiles</v>
      </c>
      <c r="I184" s="45" t="str">
        <f t="shared" si="2"/>
        <v>Dining</v>
      </c>
      <c r="J184" s="22"/>
      <c r="K184" s="47"/>
      <c r="L184" s="47"/>
      <c r="M184" s="47"/>
      <c r="N184" s="50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4">
      <c r="A185" s="40" t="s">
        <v>254</v>
      </c>
      <c r="B185" s="41" t="s">
        <v>329</v>
      </c>
      <c r="C185" s="40" t="s">
        <v>175</v>
      </c>
      <c r="D185" s="42">
        <v>320</v>
      </c>
      <c r="E185" s="43">
        <v>391</v>
      </c>
      <c r="F185" s="44">
        <v>74</v>
      </c>
      <c r="G185" s="45">
        <f t="shared" si="0"/>
        <v>23680</v>
      </c>
      <c r="H185" s="30" t="str">
        <f t="shared" si="1"/>
        <v>Furniture</v>
      </c>
      <c r="I185" s="45" t="str">
        <f t="shared" si="2"/>
        <v>Living Room</v>
      </c>
      <c r="J185" s="22"/>
      <c r="K185" s="47"/>
      <c r="L185" s="47"/>
      <c r="M185" s="47"/>
      <c r="N185" s="50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4">
      <c r="A186" s="40" t="s">
        <v>259</v>
      </c>
      <c r="B186" s="41" t="s">
        <v>330</v>
      </c>
      <c r="C186" s="40" t="s">
        <v>213</v>
      </c>
      <c r="D186" s="42">
        <v>19.5</v>
      </c>
      <c r="E186" s="43">
        <v>110</v>
      </c>
      <c r="F186" s="44">
        <v>996</v>
      </c>
      <c r="G186" s="45">
        <f t="shared" si="0"/>
        <v>19422</v>
      </c>
      <c r="H186" s="30" t="str">
        <f t="shared" si="1"/>
        <v>Textiles</v>
      </c>
      <c r="I186" s="45" t="str">
        <f t="shared" si="2"/>
        <v>Dining</v>
      </c>
      <c r="J186" s="22"/>
      <c r="K186" s="47"/>
      <c r="L186" s="47"/>
      <c r="M186" s="47"/>
      <c r="N186" s="50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4">
      <c r="A187" s="40" t="s">
        <v>254</v>
      </c>
      <c r="B187" s="41" t="s">
        <v>329</v>
      </c>
      <c r="C187" s="40" t="s">
        <v>171</v>
      </c>
      <c r="D187" s="42">
        <v>320</v>
      </c>
      <c r="E187" s="43">
        <v>426</v>
      </c>
      <c r="F187" s="44">
        <v>4</v>
      </c>
      <c r="G187" s="45">
        <f t="shared" si="0"/>
        <v>1280</v>
      </c>
      <c r="H187" s="30" t="str">
        <f t="shared" si="1"/>
        <v>Furniture</v>
      </c>
      <c r="I187" s="45" t="str">
        <f t="shared" si="2"/>
        <v>Living Room</v>
      </c>
      <c r="J187" s="22"/>
      <c r="K187" s="47"/>
      <c r="L187" s="47"/>
      <c r="M187" s="47"/>
      <c r="N187" s="50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4">
      <c r="A188" s="40" t="s">
        <v>260</v>
      </c>
      <c r="B188" s="41" t="s">
        <v>332</v>
      </c>
      <c r="C188" s="40" t="s">
        <v>171</v>
      </c>
      <c r="D188" s="42">
        <v>699</v>
      </c>
      <c r="E188" s="43">
        <v>400</v>
      </c>
      <c r="F188" s="44">
        <v>118</v>
      </c>
      <c r="G188" s="45">
        <f t="shared" si="0"/>
        <v>82482</v>
      </c>
      <c r="H188" s="30" t="str">
        <f t="shared" si="1"/>
        <v>Furniture</v>
      </c>
      <c r="I188" s="45" t="str">
        <f t="shared" si="2"/>
        <v>Bedroom</v>
      </c>
      <c r="J188" s="22"/>
      <c r="K188" s="47"/>
      <c r="L188" s="47"/>
      <c r="M188" s="47"/>
      <c r="N188" s="50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4">
      <c r="A189" s="40" t="s">
        <v>260</v>
      </c>
      <c r="B189" s="41" t="s">
        <v>332</v>
      </c>
      <c r="C189" s="40" t="s">
        <v>175</v>
      </c>
      <c r="D189" s="42">
        <v>699</v>
      </c>
      <c r="E189" s="43">
        <v>182</v>
      </c>
      <c r="F189" s="44">
        <v>33</v>
      </c>
      <c r="G189" s="45">
        <f t="shared" si="0"/>
        <v>23067</v>
      </c>
      <c r="H189" s="30" t="str">
        <f t="shared" si="1"/>
        <v>Furniture</v>
      </c>
      <c r="I189" s="45" t="str">
        <f t="shared" si="2"/>
        <v>Bedroom</v>
      </c>
      <c r="J189" s="22"/>
      <c r="K189" s="47"/>
      <c r="L189" s="47"/>
      <c r="M189" s="47"/>
      <c r="N189" s="50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4">
      <c r="A190" s="40" t="s">
        <v>262</v>
      </c>
      <c r="B190" s="41" t="s">
        <v>333</v>
      </c>
      <c r="C190" s="40" t="s">
        <v>303</v>
      </c>
      <c r="D190" s="42">
        <v>12</v>
      </c>
      <c r="E190" s="43">
        <v>8</v>
      </c>
      <c r="F190" s="44">
        <v>734</v>
      </c>
      <c r="G190" s="45">
        <f t="shared" si="0"/>
        <v>8808</v>
      </c>
      <c r="H190" s="30" t="str">
        <f t="shared" si="1"/>
        <v>Textiles</v>
      </c>
      <c r="I190" s="45" t="str">
        <f t="shared" si="2"/>
        <v>Kids Room</v>
      </c>
      <c r="J190" s="22"/>
      <c r="K190" s="47"/>
      <c r="L190" s="47"/>
      <c r="M190" s="47"/>
      <c r="N190" s="50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4">
      <c r="A191" s="40" t="s">
        <v>264</v>
      </c>
      <c r="B191" s="41" t="s">
        <v>334</v>
      </c>
      <c r="C191" s="40" t="s">
        <v>175</v>
      </c>
      <c r="D191" s="42">
        <v>176</v>
      </c>
      <c r="E191" s="43">
        <v>438</v>
      </c>
      <c r="F191" s="44">
        <v>1398</v>
      </c>
      <c r="G191" s="45">
        <f t="shared" si="0"/>
        <v>246048</v>
      </c>
      <c r="H191" s="30" t="str">
        <f t="shared" si="1"/>
        <v>Furniture</v>
      </c>
      <c r="I191" s="45" t="str">
        <f t="shared" si="2"/>
        <v>Kids Room</v>
      </c>
      <c r="J191" s="22"/>
      <c r="K191" s="47"/>
      <c r="L191" s="47"/>
      <c r="M191" s="47"/>
      <c r="N191" s="50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4">
      <c r="A192" s="40" t="s">
        <v>265</v>
      </c>
      <c r="B192" s="41" t="s">
        <v>335</v>
      </c>
      <c r="C192" s="40" t="s">
        <v>202</v>
      </c>
      <c r="D192" s="42">
        <v>529</v>
      </c>
      <c r="E192" s="43">
        <v>347</v>
      </c>
      <c r="F192" s="44">
        <v>455</v>
      </c>
      <c r="G192" s="45">
        <f t="shared" si="0"/>
        <v>240695</v>
      </c>
      <c r="H192" s="30" t="str">
        <f t="shared" si="1"/>
        <v>Furniture</v>
      </c>
      <c r="I192" s="45" t="str">
        <f t="shared" si="2"/>
        <v>Living Room</v>
      </c>
      <c r="J192" s="22"/>
      <c r="K192" s="47"/>
      <c r="L192" s="47"/>
      <c r="M192" s="47"/>
      <c r="N192" s="50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4">
      <c r="A193" s="40" t="s">
        <v>265</v>
      </c>
      <c r="B193" s="41" t="s">
        <v>335</v>
      </c>
      <c r="C193" s="40" t="s">
        <v>317</v>
      </c>
      <c r="D193" s="42">
        <v>529</v>
      </c>
      <c r="E193" s="43">
        <v>106</v>
      </c>
      <c r="F193" s="44">
        <v>446</v>
      </c>
      <c r="G193" s="45">
        <f t="shared" si="0"/>
        <v>235934</v>
      </c>
      <c r="H193" s="30" t="str">
        <f t="shared" si="1"/>
        <v>Furniture</v>
      </c>
      <c r="I193" s="45" t="str">
        <f t="shared" si="2"/>
        <v>Living Room</v>
      </c>
      <c r="J193" s="22"/>
      <c r="K193" s="47"/>
      <c r="L193" s="47"/>
      <c r="M193" s="47"/>
      <c r="N193" s="50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4">
      <c r="A194" s="40" t="s">
        <v>264</v>
      </c>
      <c r="B194" s="41" t="s">
        <v>334</v>
      </c>
      <c r="C194" s="40" t="s">
        <v>190</v>
      </c>
      <c r="D194" s="42">
        <v>176</v>
      </c>
      <c r="E194" s="43">
        <v>82</v>
      </c>
      <c r="F194" s="44">
        <v>1275</v>
      </c>
      <c r="G194" s="45">
        <f t="shared" si="0"/>
        <v>224400</v>
      </c>
      <c r="H194" s="30" t="str">
        <f t="shared" si="1"/>
        <v>Furniture</v>
      </c>
      <c r="I194" s="45" t="str">
        <f t="shared" si="2"/>
        <v>Kids Room</v>
      </c>
      <c r="J194" s="22"/>
      <c r="K194" s="47"/>
      <c r="L194" s="47"/>
      <c r="M194" s="47"/>
      <c r="N194" s="50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4">
      <c r="A195" s="40" t="s">
        <v>265</v>
      </c>
      <c r="B195" s="41" t="s">
        <v>335</v>
      </c>
      <c r="C195" s="40" t="s">
        <v>211</v>
      </c>
      <c r="D195" s="42">
        <v>529</v>
      </c>
      <c r="E195" s="43">
        <v>392</v>
      </c>
      <c r="F195" s="44">
        <v>405</v>
      </c>
      <c r="G195" s="45">
        <f t="shared" si="0"/>
        <v>214245</v>
      </c>
      <c r="H195" s="30" t="str">
        <f t="shared" si="1"/>
        <v>Furniture</v>
      </c>
      <c r="I195" s="45" t="str">
        <f t="shared" si="2"/>
        <v>Living Room</v>
      </c>
      <c r="J195" s="22"/>
      <c r="K195" s="47"/>
      <c r="L195" s="47"/>
      <c r="M195" s="47"/>
      <c r="N195" s="50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4">
      <c r="A196" s="40" t="s">
        <v>265</v>
      </c>
      <c r="B196" s="41" t="s">
        <v>335</v>
      </c>
      <c r="C196" s="40" t="s">
        <v>306</v>
      </c>
      <c r="D196" s="42">
        <v>529</v>
      </c>
      <c r="E196" s="43">
        <v>334</v>
      </c>
      <c r="F196" s="44">
        <v>200</v>
      </c>
      <c r="G196" s="45">
        <f t="shared" si="0"/>
        <v>105800</v>
      </c>
      <c r="H196" s="30" t="str">
        <f t="shared" si="1"/>
        <v>Furniture</v>
      </c>
      <c r="I196" s="45" t="str">
        <f t="shared" si="2"/>
        <v>Living Room</v>
      </c>
      <c r="J196" s="22"/>
      <c r="K196" s="47"/>
      <c r="L196" s="47"/>
      <c r="M196" s="47"/>
      <c r="N196" s="50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4">
      <c r="A197" s="40" t="s">
        <v>266</v>
      </c>
      <c r="B197" s="41" t="s">
        <v>336</v>
      </c>
      <c r="C197" s="40" t="s">
        <v>190</v>
      </c>
      <c r="D197" s="42">
        <v>42.99</v>
      </c>
      <c r="E197" s="43">
        <v>202</v>
      </c>
      <c r="F197" s="44">
        <v>1942</v>
      </c>
      <c r="G197" s="45">
        <f t="shared" si="0"/>
        <v>83486.58</v>
      </c>
      <c r="H197" s="30" t="str">
        <f t="shared" si="1"/>
        <v>Textiles</v>
      </c>
      <c r="I197" s="45" t="str">
        <f t="shared" si="2"/>
        <v>Bedroom</v>
      </c>
      <c r="J197" s="22"/>
      <c r="K197" s="47"/>
      <c r="L197" s="47"/>
      <c r="M197" s="47"/>
      <c r="N197" s="50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4">
      <c r="A198" s="40" t="s">
        <v>265</v>
      </c>
      <c r="B198" s="41" t="s">
        <v>335</v>
      </c>
      <c r="C198" s="40" t="s">
        <v>190</v>
      </c>
      <c r="D198" s="42">
        <v>529</v>
      </c>
      <c r="E198" s="43">
        <v>359</v>
      </c>
      <c r="F198" s="44">
        <v>139</v>
      </c>
      <c r="G198" s="45">
        <f t="shared" si="0"/>
        <v>73531</v>
      </c>
      <c r="H198" s="30" t="str">
        <f t="shared" si="1"/>
        <v>Furniture</v>
      </c>
      <c r="I198" s="45" t="str">
        <f t="shared" si="2"/>
        <v>Living Room</v>
      </c>
      <c r="J198" s="22"/>
      <c r="K198" s="47"/>
      <c r="L198" s="47"/>
      <c r="M198" s="47"/>
      <c r="N198" s="50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4">
      <c r="A199" s="40" t="s">
        <v>265</v>
      </c>
      <c r="B199" s="41" t="s">
        <v>335</v>
      </c>
      <c r="C199" s="40" t="s">
        <v>213</v>
      </c>
      <c r="D199" s="42">
        <v>529</v>
      </c>
      <c r="E199" s="43">
        <v>414</v>
      </c>
      <c r="F199" s="44">
        <v>106</v>
      </c>
      <c r="G199" s="45">
        <f t="shared" si="0"/>
        <v>56074</v>
      </c>
      <c r="H199" s="30" t="str">
        <f t="shared" si="1"/>
        <v>Furniture</v>
      </c>
      <c r="I199" s="45" t="str">
        <f t="shared" si="2"/>
        <v>Living Room</v>
      </c>
      <c r="J199" s="22"/>
      <c r="K199" s="47"/>
      <c r="L199" s="47"/>
      <c r="M199" s="47"/>
      <c r="N199" s="50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4">
      <c r="A200" s="40" t="s">
        <v>264</v>
      </c>
      <c r="B200" s="41" t="s">
        <v>334</v>
      </c>
      <c r="C200" s="40" t="s">
        <v>171</v>
      </c>
      <c r="D200" s="42">
        <v>176</v>
      </c>
      <c r="E200" s="43">
        <v>220</v>
      </c>
      <c r="F200" s="44">
        <v>260</v>
      </c>
      <c r="G200" s="45">
        <f t="shared" si="0"/>
        <v>45760</v>
      </c>
      <c r="H200" s="30" t="str">
        <f t="shared" si="1"/>
        <v>Furniture</v>
      </c>
      <c r="I200" s="45" t="str">
        <f t="shared" si="2"/>
        <v>Kids Room</v>
      </c>
      <c r="J200" s="22"/>
      <c r="K200" s="47"/>
      <c r="L200" s="47"/>
      <c r="M200" s="47"/>
      <c r="N200" s="50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4">
      <c r="A201" s="40" t="s">
        <v>267</v>
      </c>
      <c r="B201" s="41" t="s">
        <v>337</v>
      </c>
      <c r="C201" s="40" t="s">
        <v>190</v>
      </c>
      <c r="D201" s="42">
        <v>10.99</v>
      </c>
      <c r="E201" s="43">
        <v>319</v>
      </c>
      <c r="F201" s="44">
        <v>3928</v>
      </c>
      <c r="G201" s="45">
        <f t="shared" si="0"/>
        <v>43168.72</v>
      </c>
      <c r="H201" s="30" t="str">
        <f t="shared" si="1"/>
        <v>Textiles</v>
      </c>
      <c r="I201" s="45" t="str">
        <f t="shared" si="2"/>
        <v>Kitchen</v>
      </c>
      <c r="J201" s="22"/>
      <c r="K201" s="47"/>
      <c r="L201" s="47"/>
      <c r="M201" s="47"/>
      <c r="N201" s="50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4">
      <c r="A202" s="40" t="s">
        <v>267</v>
      </c>
      <c r="B202" s="41" t="s">
        <v>337</v>
      </c>
      <c r="C202" s="40" t="s">
        <v>217</v>
      </c>
      <c r="D202" s="42">
        <v>10.99</v>
      </c>
      <c r="E202" s="43">
        <v>480</v>
      </c>
      <c r="F202" s="44">
        <v>2477</v>
      </c>
      <c r="G202" s="45">
        <f t="shared" si="0"/>
        <v>27222.23</v>
      </c>
      <c r="H202" s="30" t="str">
        <f t="shared" si="1"/>
        <v>Textiles</v>
      </c>
      <c r="I202" s="45" t="str">
        <f t="shared" si="2"/>
        <v>Kitchen</v>
      </c>
      <c r="J202" s="22"/>
      <c r="K202" s="47"/>
      <c r="L202" s="47"/>
      <c r="M202" s="47"/>
      <c r="N202" s="50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4">
      <c r="A203" s="40" t="s">
        <v>267</v>
      </c>
      <c r="B203" s="41" t="s">
        <v>337</v>
      </c>
      <c r="C203" s="40" t="s">
        <v>213</v>
      </c>
      <c r="D203" s="42">
        <v>10.99</v>
      </c>
      <c r="E203" s="43">
        <v>271</v>
      </c>
      <c r="F203" s="44">
        <v>2138</v>
      </c>
      <c r="G203" s="45">
        <f t="shared" si="0"/>
        <v>23496.62</v>
      </c>
      <c r="H203" s="30" t="str">
        <f t="shared" si="1"/>
        <v>Textiles</v>
      </c>
      <c r="I203" s="45" t="str">
        <f t="shared" si="2"/>
        <v>Kitchen</v>
      </c>
      <c r="J203" s="22"/>
      <c r="K203" s="47"/>
      <c r="L203" s="47"/>
      <c r="M203" s="47"/>
      <c r="N203" s="50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4">
      <c r="A204" s="40" t="s">
        <v>267</v>
      </c>
      <c r="B204" s="41" t="s">
        <v>337</v>
      </c>
      <c r="C204" s="40" t="s">
        <v>306</v>
      </c>
      <c r="D204" s="42">
        <v>10.99</v>
      </c>
      <c r="E204" s="43">
        <v>239</v>
      </c>
      <c r="F204" s="44">
        <v>2104</v>
      </c>
      <c r="G204" s="45">
        <f t="shared" si="0"/>
        <v>23122.959999999999</v>
      </c>
      <c r="H204" s="30" t="str">
        <f t="shared" si="1"/>
        <v>Textiles</v>
      </c>
      <c r="I204" s="45" t="str">
        <f t="shared" si="2"/>
        <v>Kitchen</v>
      </c>
      <c r="J204" s="22"/>
      <c r="K204" s="47"/>
      <c r="L204" s="47"/>
      <c r="M204" s="47"/>
      <c r="N204" s="50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4">
      <c r="A205" s="40" t="s">
        <v>265</v>
      </c>
      <c r="B205" s="41" t="s">
        <v>335</v>
      </c>
      <c r="C205" s="40" t="s">
        <v>217</v>
      </c>
      <c r="D205" s="42">
        <v>529</v>
      </c>
      <c r="E205" s="43">
        <v>486</v>
      </c>
      <c r="F205" s="44">
        <v>16</v>
      </c>
      <c r="G205" s="45">
        <f t="shared" si="0"/>
        <v>8464</v>
      </c>
      <c r="H205" s="30" t="str">
        <f t="shared" si="1"/>
        <v>Furniture</v>
      </c>
      <c r="I205" s="45" t="str">
        <f t="shared" si="2"/>
        <v>Living Room</v>
      </c>
      <c r="J205" s="22"/>
      <c r="K205" s="47"/>
      <c r="L205" s="47"/>
      <c r="M205" s="47"/>
      <c r="N205" s="50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4">
      <c r="A206" s="40" t="s">
        <v>268</v>
      </c>
      <c r="B206" s="41" t="s">
        <v>338</v>
      </c>
      <c r="C206" s="40" t="s">
        <v>171</v>
      </c>
      <c r="D206" s="42">
        <v>549</v>
      </c>
      <c r="E206" s="43">
        <v>16</v>
      </c>
      <c r="F206" s="44">
        <v>1153</v>
      </c>
      <c r="G206" s="45">
        <f t="shared" si="0"/>
        <v>632997</v>
      </c>
      <c r="H206" s="30" t="str">
        <f t="shared" si="1"/>
        <v>Furniture</v>
      </c>
      <c r="I206" s="45" t="str">
        <f t="shared" si="2"/>
        <v>Dining</v>
      </c>
      <c r="J206" s="22"/>
      <c r="K206" s="47"/>
      <c r="L206" s="47"/>
      <c r="M206" s="47"/>
      <c r="N206" s="50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4">
      <c r="A207" s="40" t="s">
        <v>268</v>
      </c>
      <c r="B207" s="41" t="s">
        <v>338</v>
      </c>
      <c r="C207" s="40" t="s">
        <v>175</v>
      </c>
      <c r="D207" s="42">
        <v>549</v>
      </c>
      <c r="E207" s="43">
        <v>296</v>
      </c>
      <c r="F207" s="44">
        <v>319</v>
      </c>
      <c r="G207" s="45">
        <f t="shared" si="0"/>
        <v>175131</v>
      </c>
      <c r="H207" s="30" t="str">
        <f t="shared" si="1"/>
        <v>Furniture</v>
      </c>
      <c r="I207" s="45" t="str">
        <f t="shared" si="2"/>
        <v>Dining</v>
      </c>
      <c r="J207" s="22"/>
      <c r="K207" s="47"/>
      <c r="L207" s="47"/>
      <c r="M207" s="47"/>
      <c r="N207" s="50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4">
      <c r="A208" s="40" t="s">
        <v>271</v>
      </c>
      <c r="B208" s="41" t="s">
        <v>320</v>
      </c>
      <c r="C208" s="40" t="s">
        <v>339</v>
      </c>
      <c r="D208" s="42">
        <v>39.950000000000003</v>
      </c>
      <c r="E208" s="43">
        <v>313</v>
      </c>
      <c r="F208" s="44">
        <v>2283</v>
      </c>
      <c r="G208" s="45">
        <f t="shared" si="0"/>
        <v>91205.85</v>
      </c>
      <c r="H208" s="30" t="str">
        <f t="shared" si="1"/>
        <v>Textiles</v>
      </c>
      <c r="I208" s="45" t="str">
        <f t="shared" si="2"/>
        <v>Kids Room</v>
      </c>
      <c r="J208" s="22"/>
      <c r="K208" s="47"/>
      <c r="L208" s="47"/>
      <c r="M208" s="47"/>
      <c r="N208" s="50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4">
      <c r="A209" s="40" t="s">
        <v>271</v>
      </c>
      <c r="B209" s="41" t="s">
        <v>320</v>
      </c>
      <c r="C209" s="40" t="s">
        <v>340</v>
      </c>
      <c r="D209" s="42">
        <v>39.950000000000003</v>
      </c>
      <c r="E209" s="43">
        <v>259</v>
      </c>
      <c r="F209" s="44">
        <v>2233</v>
      </c>
      <c r="G209" s="45">
        <f t="shared" si="0"/>
        <v>89208.35</v>
      </c>
      <c r="H209" s="30" t="str">
        <f t="shared" si="1"/>
        <v>Textiles</v>
      </c>
      <c r="I209" s="45" t="str">
        <f t="shared" si="2"/>
        <v>Kids Room</v>
      </c>
      <c r="J209" s="22"/>
      <c r="K209" s="47"/>
      <c r="L209" s="47"/>
      <c r="M209" s="47"/>
      <c r="N209" s="50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4">
      <c r="A210" s="40" t="s">
        <v>272</v>
      </c>
      <c r="B210" s="41" t="s">
        <v>320</v>
      </c>
      <c r="C210" s="40" t="s">
        <v>339</v>
      </c>
      <c r="D210" s="42">
        <v>24.99</v>
      </c>
      <c r="E210" s="43">
        <v>112</v>
      </c>
      <c r="F210" s="44">
        <v>3228</v>
      </c>
      <c r="G210" s="45">
        <f t="shared" si="0"/>
        <v>80667.72</v>
      </c>
      <c r="H210" s="30" t="str">
        <f t="shared" si="1"/>
        <v>Textiles</v>
      </c>
      <c r="I210" s="45" t="str">
        <f t="shared" si="2"/>
        <v>Kids Room</v>
      </c>
      <c r="J210" s="22"/>
      <c r="K210" s="47"/>
      <c r="L210" s="47"/>
      <c r="M210" s="47"/>
      <c r="N210" s="50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4">
      <c r="A211" s="40" t="s">
        <v>272</v>
      </c>
      <c r="B211" s="41" t="s">
        <v>320</v>
      </c>
      <c r="C211" s="40" t="s">
        <v>341</v>
      </c>
      <c r="D211" s="42">
        <v>24.99</v>
      </c>
      <c r="E211" s="43">
        <v>173</v>
      </c>
      <c r="F211" s="44">
        <v>2436</v>
      </c>
      <c r="G211" s="45">
        <f t="shared" si="0"/>
        <v>60875.64</v>
      </c>
      <c r="H211" s="30" t="str">
        <f t="shared" si="1"/>
        <v>Textiles</v>
      </c>
      <c r="I211" s="45" t="str">
        <f t="shared" si="2"/>
        <v>Kids Room</v>
      </c>
      <c r="J211" s="22"/>
      <c r="K211" s="47"/>
      <c r="L211" s="47"/>
      <c r="M211" s="47"/>
      <c r="N211" s="50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4">
      <c r="A212" s="40" t="s">
        <v>272</v>
      </c>
      <c r="B212" s="41" t="s">
        <v>320</v>
      </c>
      <c r="C212" s="40" t="s">
        <v>342</v>
      </c>
      <c r="D212" s="42">
        <v>24.99</v>
      </c>
      <c r="E212" s="43">
        <v>295</v>
      </c>
      <c r="F212" s="44">
        <v>2331</v>
      </c>
      <c r="G212" s="45">
        <f t="shared" si="0"/>
        <v>58251.689999999995</v>
      </c>
      <c r="H212" s="30" t="str">
        <f t="shared" si="1"/>
        <v>Textiles</v>
      </c>
      <c r="I212" s="45" t="str">
        <f t="shared" si="2"/>
        <v>Kids Room</v>
      </c>
      <c r="J212" s="22"/>
      <c r="K212" s="47"/>
      <c r="L212" s="47"/>
      <c r="M212" s="47"/>
      <c r="N212" s="50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4">
      <c r="A213" s="40" t="s">
        <v>271</v>
      </c>
      <c r="B213" s="41" t="s">
        <v>320</v>
      </c>
      <c r="C213" s="40" t="s">
        <v>343</v>
      </c>
      <c r="D213" s="42">
        <v>39.950000000000003</v>
      </c>
      <c r="E213" s="43">
        <v>351</v>
      </c>
      <c r="F213" s="44">
        <v>1452</v>
      </c>
      <c r="G213" s="45">
        <f t="shared" si="0"/>
        <v>58007.4</v>
      </c>
      <c r="H213" s="30" t="str">
        <f t="shared" si="1"/>
        <v>Textiles</v>
      </c>
      <c r="I213" s="45" t="str">
        <f t="shared" si="2"/>
        <v>Kids Room</v>
      </c>
      <c r="J213" s="22"/>
      <c r="K213" s="47"/>
      <c r="L213" s="47"/>
      <c r="M213" s="47"/>
      <c r="N213" s="50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4">
      <c r="A214" s="40" t="s">
        <v>272</v>
      </c>
      <c r="B214" s="41" t="s">
        <v>320</v>
      </c>
      <c r="C214" s="40" t="s">
        <v>340</v>
      </c>
      <c r="D214" s="42">
        <v>24.99</v>
      </c>
      <c r="E214" s="43">
        <v>60</v>
      </c>
      <c r="F214" s="44">
        <v>2189</v>
      </c>
      <c r="G214" s="45">
        <f t="shared" si="0"/>
        <v>54703.109999999993</v>
      </c>
      <c r="H214" s="30" t="str">
        <f t="shared" si="1"/>
        <v>Textiles</v>
      </c>
      <c r="I214" s="45" t="str">
        <f t="shared" si="2"/>
        <v>Kids Room</v>
      </c>
      <c r="J214" s="22"/>
      <c r="K214" s="47"/>
      <c r="L214" s="47"/>
      <c r="M214" s="47"/>
      <c r="N214" s="50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4">
      <c r="A215" s="40" t="s">
        <v>271</v>
      </c>
      <c r="B215" s="41" t="s">
        <v>320</v>
      </c>
      <c r="C215" s="40" t="s">
        <v>341</v>
      </c>
      <c r="D215" s="42">
        <v>39.950000000000003</v>
      </c>
      <c r="E215" s="43">
        <v>464</v>
      </c>
      <c r="F215" s="44">
        <v>1223</v>
      </c>
      <c r="G215" s="45">
        <f t="shared" si="0"/>
        <v>48858.850000000006</v>
      </c>
      <c r="H215" s="30" t="str">
        <f t="shared" si="1"/>
        <v>Textiles</v>
      </c>
      <c r="I215" s="45" t="str">
        <f t="shared" si="2"/>
        <v>Kids Room</v>
      </c>
      <c r="J215" s="22"/>
      <c r="K215" s="47"/>
      <c r="L215" s="47"/>
      <c r="M215" s="47"/>
      <c r="N215" s="50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4">
      <c r="A216" s="40" t="s">
        <v>271</v>
      </c>
      <c r="B216" s="41" t="s">
        <v>320</v>
      </c>
      <c r="C216" s="40" t="s">
        <v>303</v>
      </c>
      <c r="D216" s="42">
        <v>39.950000000000003</v>
      </c>
      <c r="E216" s="43">
        <v>296</v>
      </c>
      <c r="F216" s="44">
        <v>1205</v>
      </c>
      <c r="G216" s="45">
        <f t="shared" si="0"/>
        <v>48139.75</v>
      </c>
      <c r="H216" s="30" t="str">
        <f t="shared" si="1"/>
        <v>Textiles</v>
      </c>
      <c r="I216" s="45" t="str">
        <f t="shared" si="2"/>
        <v>Kids Room</v>
      </c>
      <c r="J216" s="22"/>
      <c r="K216" s="47"/>
      <c r="L216" s="47"/>
      <c r="M216" s="47"/>
      <c r="N216" s="50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4">
      <c r="A217" s="40" t="s">
        <v>271</v>
      </c>
      <c r="B217" s="41" t="s">
        <v>320</v>
      </c>
      <c r="C217" s="40" t="s">
        <v>342</v>
      </c>
      <c r="D217" s="42">
        <v>39.950000000000003</v>
      </c>
      <c r="E217" s="43">
        <v>278</v>
      </c>
      <c r="F217" s="44">
        <v>1150</v>
      </c>
      <c r="G217" s="45">
        <f t="shared" si="0"/>
        <v>45942.5</v>
      </c>
      <c r="H217" s="30" t="str">
        <f t="shared" si="1"/>
        <v>Textiles</v>
      </c>
      <c r="I217" s="45" t="str">
        <f t="shared" si="2"/>
        <v>Kids Room</v>
      </c>
      <c r="J217" s="22"/>
      <c r="K217" s="47"/>
      <c r="L217" s="47"/>
      <c r="M217" s="47"/>
      <c r="N217" s="50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4">
      <c r="A218" s="40" t="s">
        <v>270</v>
      </c>
      <c r="B218" s="41" t="s">
        <v>344</v>
      </c>
      <c r="C218" s="40" t="s">
        <v>211</v>
      </c>
      <c r="D218" s="42">
        <v>22.5</v>
      </c>
      <c r="E218" s="43">
        <v>275</v>
      </c>
      <c r="F218" s="44">
        <v>1463</v>
      </c>
      <c r="G218" s="45">
        <f t="shared" si="0"/>
        <v>32917.5</v>
      </c>
      <c r="H218" s="30" t="str">
        <f t="shared" si="1"/>
        <v>Textiles</v>
      </c>
      <c r="I218" s="45" t="str">
        <f t="shared" si="2"/>
        <v>Dining</v>
      </c>
      <c r="J218" s="22"/>
      <c r="K218" s="47"/>
      <c r="L218" s="47"/>
      <c r="M218" s="47"/>
      <c r="N218" s="50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4">
      <c r="A219" s="40" t="s">
        <v>270</v>
      </c>
      <c r="B219" s="41" t="s">
        <v>344</v>
      </c>
      <c r="C219" s="40" t="s">
        <v>213</v>
      </c>
      <c r="D219" s="42">
        <v>22.5</v>
      </c>
      <c r="E219" s="43">
        <v>114</v>
      </c>
      <c r="F219" s="44">
        <v>1357</v>
      </c>
      <c r="G219" s="45">
        <f t="shared" si="0"/>
        <v>30532.5</v>
      </c>
      <c r="H219" s="30" t="str">
        <f t="shared" si="1"/>
        <v>Textiles</v>
      </c>
      <c r="I219" s="45" t="str">
        <f t="shared" si="2"/>
        <v>Dining</v>
      </c>
      <c r="J219" s="22"/>
      <c r="K219" s="47"/>
      <c r="L219" s="47"/>
      <c r="M219" s="47"/>
      <c r="N219" s="50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4">
      <c r="A220" s="40" t="s">
        <v>272</v>
      </c>
      <c r="B220" s="41" t="s">
        <v>320</v>
      </c>
      <c r="C220" s="40" t="s">
        <v>343</v>
      </c>
      <c r="D220" s="42">
        <v>24.99</v>
      </c>
      <c r="E220" s="43">
        <v>125</v>
      </c>
      <c r="F220" s="44">
        <v>1185</v>
      </c>
      <c r="G220" s="45">
        <f t="shared" si="0"/>
        <v>29613.149999999998</v>
      </c>
      <c r="H220" s="30" t="str">
        <f t="shared" si="1"/>
        <v>Textiles</v>
      </c>
      <c r="I220" s="45" t="str">
        <f t="shared" si="2"/>
        <v>Kids Room</v>
      </c>
      <c r="J220" s="22"/>
      <c r="K220" s="47"/>
      <c r="L220" s="47"/>
      <c r="M220" s="47"/>
      <c r="N220" s="50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4">
      <c r="A221" s="40" t="s">
        <v>270</v>
      </c>
      <c r="B221" s="41" t="s">
        <v>344</v>
      </c>
      <c r="C221" s="40" t="s">
        <v>306</v>
      </c>
      <c r="D221" s="42">
        <v>22.5</v>
      </c>
      <c r="E221" s="43">
        <v>489</v>
      </c>
      <c r="F221" s="44">
        <v>1285</v>
      </c>
      <c r="G221" s="45">
        <f t="shared" si="0"/>
        <v>28912.5</v>
      </c>
      <c r="H221" s="30" t="str">
        <f t="shared" si="1"/>
        <v>Textiles</v>
      </c>
      <c r="I221" s="45" t="str">
        <f t="shared" si="2"/>
        <v>Dining</v>
      </c>
      <c r="J221" s="22"/>
      <c r="K221" s="47"/>
      <c r="L221" s="47"/>
      <c r="M221" s="47"/>
      <c r="N221" s="50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4">
      <c r="A222" s="40" t="s">
        <v>270</v>
      </c>
      <c r="B222" s="41" t="s">
        <v>344</v>
      </c>
      <c r="C222" s="40" t="s">
        <v>217</v>
      </c>
      <c r="D222" s="42">
        <v>22.5</v>
      </c>
      <c r="E222" s="43">
        <v>120</v>
      </c>
      <c r="F222" s="44">
        <v>1182</v>
      </c>
      <c r="G222" s="45">
        <f t="shared" si="0"/>
        <v>26595</v>
      </c>
      <c r="H222" s="30" t="str">
        <f t="shared" si="1"/>
        <v>Textiles</v>
      </c>
      <c r="I222" s="45" t="str">
        <f t="shared" si="2"/>
        <v>Dining</v>
      </c>
      <c r="J222" s="22"/>
      <c r="K222" s="47"/>
      <c r="L222" s="47"/>
      <c r="M222" s="47"/>
      <c r="N222" s="50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4">
      <c r="A223" s="40" t="s">
        <v>274</v>
      </c>
      <c r="B223" s="41" t="s">
        <v>333</v>
      </c>
      <c r="C223" s="40" t="s">
        <v>340</v>
      </c>
      <c r="D223" s="42">
        <v>12</v>
      </c>
      <c r="E223" s="43">
        <v>489</v>
      </c>
      <c r="F223" s="44">
        <v>1365</v>
      </c>
      <c r="G223" s="45">
        <f t="shared" si="0"/>
        <v>16380</v>
      </c>
      <c r="H223" s="30" t="str">
        <f t="shared" si="1"/>
        <v>Textiles</v>
      </c>
      <c r="I223" s="45" t="str">
        <f t="shared" si="2"/>
        <v>Kids Room</v>
      </c>
      <c r="J223" s="22"/>
      <c r="K223" s="47"/>
      <c r="L223" s="47"/>
      <c r="M223" s="47"/>
      <c r="N223" s="50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4">
      <c r="A224" s="40" t="s">
        <v>274</v>
      </c>
      <c r="B224" s="41" t="s">
        <v>333</v>
      </c>
      <c r="C224" s="40" t="s">
        <v>342</v>
      </c>
      <c r="D224" s="42">
        <v>12</v>
      </c>
      <c r="E224" s="43">
        <v>49</v>
      </c>
      <c r="F224" s="44">
        <v>1264</v>
      </c>
      <c r="G224" s="45">
        <f t="shared" si="0"/>
        <v>15168</v>
      </c>
      <c r="H224" s="30" t="str">
        <f t="shared" si="1"/>
        <v>Textiles</v>
      </c>
      <c r="I224" s="45" t="str">
        <f t="shared" si="2"/>
        <v>Kids Room</v>
      </c>
      <c r="J224" s="22"/>
      <c r="K224" s="47"/>
      <c r="L224" s="47"/>
      <c r="M224" s="47"/>
      <c r="N224" s="50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4">
      <c r="A225" s="40" t="s">
        <v>274</v>
      </c>
      <c r="B225" s="41" t="s">
        <v>333</v>
      </c>
      <c r="C225" s="40" t="s">
        <v>341</v>
      </c>
      <c r="D225" s="42">
        <v>12</v>
      </c>
      <c r="E225" s="43">
        <v>321</v>
      </c>
      <c r="F225" s="44">
        <v>1174</v>
      </c>
      <c r="G225" s="45">
        <f t="shared" si="0"/>
        <v>14088</v>
      </c>
      <c r="H225" s="30" t="str">
        <f t="shared" si="1"/>
        <v>Textiles</v>
      </c>
      <c r="I225" s="45" t="str">
        <f t="shared" si="2"/>
        <v>Kids Room</v>
      </c>
      <c r="J225" s="22"/>
      <c r="K225" s="47"/>
      <c r="L225" s="47"/>
      <c r="M225" s="47"/>
      <c r="N225" s="50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4">
      <c r="A226" s="40" t="s">
        <v>274</v>
      </c>
      <c r="B226" s="41" t="s">
        <v>333</v>
      </c>
      <c r="C226" s="40" t="s">
        <v>339</v>
      </c>
      <c r="D226" s="42">
        <v>12</v>
      </c>
      <c r="E226" s="43">
        <v>377</v>
      </c>
      <c r="F226" s="44">
        <v>996</v>
      </c>
      <c r="G226" s="45">
        <f t="shared" si="0"/>
        <v>11952</v>
      </c>
      <c r="H226" s="30" t="str">
        <f t="shared" si="1"/>
        <v>Textiles</v>
      </c>
      <c r="I226" s="45" t="str">
        <f t="shared" si="2"/>
        <v>Kids Room</v>
      </c>
      <c r="J226" s="22"/>
      <c r="K226" s="47"/>
      <c r="L226" s="47"/>
      <c r="M226" s="47"/>
      <c r="N226" s="50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4">
      <c r="A227" s="40" t="s">
        <v>274</v>
      </c>
      <c r="B227" s="41" t="s">
        <v>333</v>
      </c>
      <c r="C227" s="40" t="s">
        <v>343</v>
      </c>
      <c r="D227" s="42">
        <v>12</v>
      </c>
      <c r="E227" s="43">
        <v>388</v>
      </c>
      <c r="F227" s="44">
        <v>872</v>
      </c>
      <c r="G227" s="45">
        <f t="shared" si="0"/>
        <v>10464</v>
      </c>
      <c r="H227" s="30" t="str">
        <f t="shared" si="1"/>
        <v>Textiles</v>
      </c>
      <c r="I227" s="45" t="str">
        <f t="shared" si="2"/>
        <v>Kids Room</v>
      </c>
      <c r="J227" s="22"/>
      <c r="K227" s="47"/>
      <c r="L227" s="47"/>
      <c r="M227" s="47"/>
      <c r="N227" s="50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4">
      <c r="A228" s="40" t="s">
        <v>269</v>
      </c>
      <c r="B228" s="41" t="s">
        <v>239</v>
      </c>
      <c r="C228" s="40" t="s">
        <v>284</v>
      </c>
      <c r="D228" s="42">
        <v>20.95</v>
      </c>
      <c r="E228" s="43">
        <v>263</v>
      </c>
      <c r="F228" s="44">
        <v>487</v>
      </c>
      <c r="G228" s="45">
        <f t="shared" si="0"/>
        <v>10202.65</v>
      </c>
      <c r="H228" s="30" t="str">
        <f t="shared" si="1"/>
        <v>Home</v>
      </c>
      <c r="I228" s="45" t="str">
        <f t="shared" si="2"/>
        <v>Dining</v>
      </c>
      <c r="J228" s="22"/>
      <c r="K228" s="47"/>
      <c r="L228" s="47"/>
      <c r="M228" s="47"/>
      <c r="N228" s="50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4">
      <c r="A229" s="40" t="s">
        <v>273</v>
      </c>
      <c r="B229" s="41" t="s">
        <v>333</v>
      </c>
      <c r="C229" s="40" t="s">
        <v>303</v>
      </c>
      <c r="D229" s="42">
        <v>12</v>
      </c>
      <c r="E229" s="43">
        <v>283</v>
      </c>
      <c r="F229" s="44">
        <v>840</v>
      </c>
      <c r="G229" s="45">
        <f t="shared" si="0"/>
        <v>10080</v>
      </c>
      <c r="H229" s="30" t="str">
        <f t="shared" si="1"/>
        <v>Textiles</v>
      </c>
      <c r="I229" s="45" t="str">
        <f t="shared" si="2"/>
        <v>Kids Room</v>
      </c>
      <c r="J229" s="22"/>
      <c r="K229" s="47"/>
      <c r="L229" s="47"/>
      <c r="M229" s="47"/>
      <c r="N229" s="50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4">
      <c r="A230" s="40" t="s">
        <v>269</v>
      </c>
      <c r="B230" s="41" t="s">
        <v>239</v>
      </c>
      <c r="C230" s="40" t="s">
        <v>186</v>
      </c>
      <c r="D230" s="42">
        <v>20.95</v>
      </c>
      <c r="E230" s="43">
        <v>6</v>
      </c>
      <c r="F230" s="44">
        <v>361</v>
      </c>
      <c r="G230" s="45">
        <f t="shared" si="0"/>
        <v>7562.95</v>
      </c>
      <c r="H230" s="30" t="str">
        <f t="shared" si="1"/>
        <v>Home</v>
      </c>
      <c r="I230" s="45" t="str">
        <f t="shared" si="2"/>
        <v>Dining</v>
      </c>
      <c r="J230" s="22"/>
      <c r="K230" s="47"/>
      <c r="L230" s="47"/>
      <c r="M230" s="47"/>
      <c r="N230" s="50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4">
      <c r="A231" s="40" t="s">
        <v>269</v>
      </c>
      <c r="B231" s="41" t="s">
        <v>239</v>
      </c>
      <c r="C231" s="40" t="s">
        <v>286</v>
      </c>
      <c r="D231" s="42">
        <v>20.95</v>
      </c>
      <c r="E231" s="43">
        <v>434</v>
      </c>
      <c r="F231" s="44">
        <v>312</v>
      </c>
      <c r="G231" s="45">
        <f t="shared" si="0"/>
        <v>6536.4</v>
      </c>
      <c r="H231" s="30" t="str">
        <f t="shared" si="1"/>
        <v>Home</v>
      </c>
      <c r="I231" s="45" t="str">
        <f t="shared" si="2"/>
        <v>Dining</v>
      </c>
      <c r="J231" s="22"/>
      <c r="K231" s="47"/>
      <c r="L231" s="47"/>
      <c r="M231" s="47"/>
      <c r="N231" s="50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4">
      <c r="A232" s="40" t="s">
        <v>269</v>
      </c>
      <c r="B232" s="41" t="s">
        <v>239</v>
      </c>
      <c r="C232" s="40" t="s">
        <v>278</v>
      </c>
      <c r="D232" s="42">
        <v>20.95</v>
      </c>
      <c r="E232" s="43">
        <v>429</v>
      </c>
      <c r="F232" s="44">
        <v>310</v>
      </c>
      <c r="G232" s="45">
        <f t="shared" si="0"/>
        <v>6494.5</v>
      </c>
      <c r="H232" s="30" t="str">
        <f t="shared" si="1"/>
        <v>Home</v>
      </c>
      <c r="I232" s="45" t="str">
        <f t="shared" si="2"/>
        <v>Dining</v>
      </c>
      <c r="J232" s="22"/>
      <c r="K232" s="47"/>
      <c r="L232" s="47"/>
      <c r="M232" s="47"/>
      <c r="N232" s="50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4">
      <c r="A233" s="40" t="s">
        <v>276</v>
      </c>
      <c r="B233" s="41" t="s">
        <v>345</v>
      </c>
      <c r="C233" s="40" t="s">
        <v>175</v>
      </c>
      <c r="D233" s="42">
        <v>399</v>
      </c>
      <c r="E233" s="43">
        <v>309</v>
      </c>
      <c r="F233" s="44">
        <v>171</v>
      </c>
      <c r="G233" s="45">
        <f t="shared" si="0"/>
        <v>68229</v>
      </c>
      <c r="H233" s="30" t="str">
        <f t="shared" si="1"/>
        <v>Furniture</v>
      </c>
      <c r="I233" s="45" t="str">
        <f t="shared" si="2"/>
        <v>Bedroom</v>
      </c>
      <c r="J233" s="22"/>
      <c r="K233" s="47"/>
      <c r="L233" s="47"/>
      <c r="M233" s="47"/>
      <c r="N233" s="50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4">
      <c r="A234" s="40" t="s">
        <v>279</v>
      </c>
      <c r="B234" s="41" t="s">
        <v>346</v>
      </c>
      <c r="C234" s="40" t="s">
        <v>202</v>
      </c>
      <c r="D234" s="42">
        <v>15.5</v>
      </c>
      <c r="E234" s="43">
        <v>168</v>
      </c>
      <c r="F234" s="44">
        <v>3434</v>
      </c>
      <c r="G234" s="45">
        <f t="shared" si="0"/>
        <v>53227</v>
      </c>
      <c r="H234" s="30" t="str">
        <f t="shared" si="1"/>
        <v>Home</v>
      </c>
      <c r="I234" s="45" t="str">
        <f t="shared" si="2"/>
        <v>Entryways</v>
      </c>
      <c r="J234" s="22"/>
      <c r="K234" s="47"/>
      <c r="L234" s="47"/>
      <c r="M234" s="47"/>
      <c r="N234" s="50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4">
      <c r="A235" s="40" t="s">
        <v>276</v>
      </c>
      <c r="B235" s="41" t="s">
        <v>345</v>
      </c>
      <c r="C235" s="40" t="s">
        <v>171</v>
      </c>
      <c r="D235" s="42">
        <v>399</v>
      </c>
      <c r="E235" s="43">
        <v>95</v>
      </c>
      <c r="F235" s="44">
        <v>95</v>
      </c>
      <c r="G235" s="45">
        <f t="shared" si="0"/>
        <v>37905</v>
      </c>
      <c r="H235" s="30" t="str">
        <f t="shared" si="1"/>
        <v>Furniture</v>
      </c>
      <c r="I235" s="45" t="str">
        <f t="shared" si="2"/>
        <v>Bedroom</v>
      </c>
      <c r="J235" s="22"/>
      <c r="K235" s="47"/>
      <c r="L235" s="47"/>
      <c r="M235" s="47"/>
      <c r="N235" s="50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4">
      <c r="A236" s="40" t="s">
        <v>280</v>
      </c>
      <c r="B236" s="41" t="s">
        <v>347</v>
      </c>
      <c r="C236" s="40" t="s">
        <v>186</v>
      </c>
      <c r="D236" s="42">
        <v>36.99</v>
      </c>
      <c r="E236" s="43">
        <v>299</v>
      </c>
      <c r="F236" s="44">
        <v>912</v>
      </c>
      <c r="G236" s="45">
        <f t="shared" si="0"/>
        <v>33734.880000000005</v>
      </c>
      <c r="H236" s="30" t="str">
        <f t="shared" si="1"/>
        <v>Home</v>
      </c>
      <c r="I236" s="45" t="str">
        <f t="shared" si="2"/>
        <v>Kitchen</v>
      </c>
      <c r="J236" s="22"/>
      <c r="K236" s="47"/>
      <c r="L236" s="47"/>
      <c r="M236" s="47"/>
      <c r="N236" s="50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4">
      <c r="A237" s="40" t="s">
        <v>279</v>
      </c>
      <c r="B237" s="41" t="s">
        <v>346</v>
      </c>
      <c r="C237" s="40" t="s">
        <v>348</v>
      </c>
      <c r="D237" s="42">
        <v>15.5</v>
      </c>
      <c r="E237" s="43">
        <v>468</v>
      </c>
      <c r="F237" s="44">
        <v>2124</v>
      </c>
      <c r="G237" s="45">
        <f t="shared" si="0"/>
        <v>32922</v>
      </c>
      <c r="H237" s="30" t="str">
        <f t="shared" si="1"/>
        <v>Home</v>
      </c>
      <c r="I237" s="45" t="str">
        <f t="shared" si="2"/>
        <v>Entryways</v>
      </c>
      <c r="J237" s="22"/>
      <c r="K237" s="47"/>
      <c r="L237" s="47"/>
      <c r="M237" s="47"/>
      <c r="N237" s="50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4">
      <c r="A238" s="40" t="s">
        <v>280</v>
      </c>
      <c r="B238" s="41" t="s">
        <v>347</v>
      </c>
      <c r="C238" s="40" t="s">
        <v>190</v>
      </c>
      <c r="D238" s="42">
        <v>36.99</v>
      </c>
      <c r="E238" s="43">
        <v>429</v>
      </c>
      <c r="F238" s="44">
        <v>841</v>
      </c>
      <c r="G238" s="45">
        <f t="shared" si="0"/>
        <v>31108.59</v>
      </c>
      <c r="H238" s="30" t="str">
        <f t="shared" si="1"/>
        <v>Home</v>
      </c>
      <c r="I238" s="45" t="str">
        <f t="shared" si="2"/>
        <v>Kitchen</v>
      </c>
      <c r="J238" s="22"/>
      <c r="K238" s="47"/>
      <c r="L238" s="47"/>
      <c r="M238" s="47"/>
      <c r="N238" s="50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4">
      <c r="A239" s="40" t="s">
        <v>280</v>
      </c>
      <c r="B239" s="41" t="s">
        <v>347</v>
      </c>
      <c r="C239" s="40" t="s">
        <v>202</v>
      </c>
      <c r="D239" s="42">
        <v>36.99</v>
      </c>
      <c r="E239" s="43">
        <v>472</v>
      </c>
      <c r="F239" s="44">
        <v>720</v>
      </c>
      <c r="G239" s="45">
        <f t="shared" si="0"/>
        <v>26632.800000000003</v>
      </c>
      <c r="H239" s="30" t="str">
        <f t="shared" si="1"/>
        <v>Home</v>
      </c>
      <c r="I239" s="45" t="str">
        <f t="shared" si="2"/>
        <v>Kitchen</v>
      </c>
      <c r="J239" s="22"/>
      <c r="K239" s="47"/>
      <c r="L239" s="47"/>
      <c r="M239" s="47"/>
      <c r="N239" s="50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4">
      <c r="A240" s="40" t="s">
        <v>279</v>
      </c>
      <c r="B240" s="41" t="s">
        <v>205</v>
      </c>
      <c r="C240" s="40" t="s">
        <v>202</v>
      </c>
      <c r="D240" s="42">
        <v>12.5</v>
      </c>
      <c r="E240" s="43">
        <v>331</v>
      </c>
      <c r="F240" s="44">
        <v>1974</v>
      </c>
      <c r="G240" s="45">
        <f t="shared" si="0"/>
        <v>24675</v>
      </c>
      <c r="H240" s="30" t="str">
        <f t="shared" si="1"/>
        <v>Home</v>
      </c>
      <c r="I240" s="45" t="str">
        <f t="shared" si="2"/>
        <v>Entryways</v>
      </c>
      <c r="J240" s="22"/>
      <c r="K240" s="47"/>
      <c r="L240" s="47"/>
      <c r="M240" s="47"/>
      <c r="N240" s="50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4">
      <c r="A241" s="40" t="s">
        <v>279</v>
      </c>
      <c r="B241" s="41" t="s">
        <v>205</v>
      </c>
      <c r="C241" s="40" t="s">
        <v>348</v>
      </c>
      <c r="D241" s="42">
        <v>12.5</v>
      </c>
      <c r="E241" s="43">
        <v>447</v>
      </c>
      <c r="F241" s="44">
        <v>1289</v>
      </c>
      <c r="G241" s="45">
        <f t="shared" si="0"/>
        <v>16112.5</v>
      </c>
      <c r="H241" s="30" t="str">
        <f t="shared" si="1"/>
        <v>Home</v>
      </c>
      <c r="I241" s="45" t="str">
        <f t="shared" si="2"/>
        <v>Entryways</v>
      </c>
      <c r="J241" s="22"/>
      <c r="K241" s="47"/>
      <c r="L241" s="47"/>
      <c r="M241" s="47"/>
      <c r="N241" s="50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4">
      <c r="A242" s="40" t="s">
        <v>281</v>
      </c>
      <c r="B242" s="41" t="s">
        <v>349</v>
      </c>
      <c r="C242" s="40" t="s">
        <v>186</v>
      </c>
      <c r="D242" s="42">
        <v>13.99</v>
      </c>
      <c r="E242" s="43">
        <v>79</v>
      </c>
      <c r="F242" s="44">
        <v>810</v>
      </c>
      <c r="G242" s="45">
        <f t="shared" si="0"/>
        <v>11331.9</v>
      </c>
      <c r="H242" s="30" t="str">
        <f t="shared" si="1"/>
        <v>Home</v>
      </c>
      <c r="I242" s="45" t="str">
        <f t="shared" si="2"/>
        <v>Kitchen</v>
      </c>
      <c r="J242" s="22"/>
      <c r="K242" s="47"/>
      <c r="L242" s="47"/>
      <c r="M242" s="47"/>
      <c r="N242" s="50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4">
      <c r="A243" s="40" t="s">
        <v>282</v>
      </c>
      <c r="B243" s="41" t="s">
        <v>350</v>
      </c>
      <c r="C243" s="40" t="s">
        <v>190</v>
      </c>
      <c r="D243" s="42">
        <v>37.99</v>
      </c>
      <c r="E243" s="43">
        <v>75</v>
      </c>
      <c r="F243" s="44">
        <v>2358</v>
      </c>
      <c r="G243" s="45">
        <f t="shared" si="0"/>
        <v>89580.42</v>
      </c>
      <c r="H243" s="30" t="str">
        <f t="shared" si="1"/>
        <v>Textiles</v>
      </c>
      <c r="I243" s="45" t="str">
        <f t="shared" si="2"/>
        <v>Bedroom</v>
      </c>
      <c r="J243" s="22"/>
      <c r="K243" s="47"/>
      <c r="L243" s="47"/>
      <c r="M243" s="47"/>
      <c r="N243" s="50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4">
      <c r="A244" s="40" t="s">
        <v>283</v>
      </c>
      <c r="B244" s="41" t="s">
        <v>351</v>
      </c>
      <c r="C244" s="40" t="s">
        <v>213</v>
      </c>
      <c r="D244" s="42">
        <v>14.99</v>
      </c>
      <c r="E244" s="43">
        <v>471</v>
      </c>
      <c r="F244" s="44">
        <v>3270</v>
      </c>
      <c r="G244" s="45">
        <f t="shared" si="0"/>
        <v>49017.3</v>
      </c>
      <c r="H244" s="30" t="str">
        <f t="shared" si="1"/>
        <v>Textiles</v>
      </c>
      <c r="I244" s="45" t="str">
        <f t="shared" si="2"/>
        <v>Kitchen</v>
      </c>
      <c r="J244" s="22"/>
      <c r="K244" s="47"/>
      <c r="L244" s="47"/>
      <c r="M244" s="47"/>
      <c r="N244" s="50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4">
      <c r="A245" s="40" t="s">
        <v>283</v>
      </c>
      <c r="B245" s="41" t="s">
        <v>351</v>
      </c>
      <c r="C245" s="40" t="s">
        <v>217</v>
      </c>
      <c r="D245" s="42">
        <v>14.99</v>
      </c>
      <c r="E245" s="43">
        <v>248</v>
      </c>
      <c r="F245" s="44">
        <v>2433</v>
      </c>
      <c r="G245" s="45">
        <f t="shared" si="0"/>
        <v>36470.67</v>
      </c>
      <c r="H245" s="30" t="str">
        <f t="shared" si="1"/>
        <v>Textiles</v>
      </c>
      <c r="I245" s="45" t="str">
        <f t="shared" si="2"/>
        <v>Kitchen</v>
      </c>
      <c r="J245" s="22"/>
      <c r="K245" s="47"/>
      <c r="L245" s="47"/>
      <c r="M245" s="47"/>
      <c r="N245" s="50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4">
      <c r="A246" s="40" t="s">
        <v>283</v>
      </c>
      <c r="B246" s="41" t="s">
        <v>351</v>
      </c>
      <c r="C246" s="40" t="s">
        <v>190</v>
      </c>
      <c r="D246" s="42">
        <v>14.99</v>
      </c>
      <c r="E246" s="43">
        <v>472</v>
      </c>
      <c r="F246" s="44">
        <v>2423</v>
      </c>
      <c r="G246" s="45">
        <f t="shared" si="0"/>
        <v>36320.770000000004</v>
      </c>
      <c r="H246" s="30" t="str">
        <f t="shared" si="1"/>
        <v>Textiles</v>
      </c>
      <c r="I246" s="45" t="str">
        <f t="shared" si="2"/>
        <v>Kitchen</v>
      </c>
      <c r="J246" s="22"/>
      <c r="K246" s="47"/>
      <c r="L246" s="47"/>
      <c r="M246" s="47"/>
      <c r="N246" s="50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4">
      <c r="A247" s="40" t="s">
        <v>283</v>
      </c>
      <c r="B247" s="41" t="s">
        <v>351</v>
      </c>
      <c r="C247" s="40" t="s">
        <v>306</v>
      </c>
      <c r="D247" s="42">
        <v>14.99</v>
      </c>
      <c r="E247" s="43">
        <v>46</v>
      </c>
      <c r="F247" s="44">
        <v>2259</v>
      </c>
      <c r="G247" s="45">
        <f t="shared" si="0"/>
        <v>33862.410000000003</v>
      </c>
      <c r="H247" s="30" t="str">
        <f t="shared" si="1"/>
        <v>Textiles</v>
      </c>
      <c r="I247" s="45" t="str">
        <f t="shared" si="2"/>
        <v>Kitchen</v>
      </c>
      <c r="J247" s="22"/>
      <c r="K247" s="47"/>
      <c r="L247" s="47"/>
      <c r="M247" s="47"/>
      <c r="N247" s="50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4">
      <c r="A248" s="40" t="s">
        <v>285</v>
      </c>
      <c r="B248" s="41" t="s">
        <v>352</v>
      </c>
      <c r="C248" s="40" t="s">
        <v>213</v>
      </c>
      <c r="D248" s="42">
        <v>16.75</v>
      </c>
      <c r="E248" s="43">
        <v>470</v>
      </c>
      <c r="F248" s="44">
        <v>4863</v>
      </c>
      <c r="G248" s="45">
        <f t="shared" si="0"/>
        <v>81455.25</v>
      </c>
      <c r="H248" s="30" t="str">
        <f t="shared" si="1"/>
        <v>Textiles</v>
      </c>
      <c r="I248" s="45" t="str">
        <f t="shared" si="2"/>
        <v>Dining</v>
      </c>
      <c r="J248" s="22"/>
      <c r="K248" s="47"/>
      <c r="L248" s="47"/>
      <c r="M248" s="47"/>
      <c r="N248" s="50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4">
      <c r="A249" s="40" t="s">
        <v>287</v>
      </c>
      <c r="B249" s="41" t="s">
        <v>255</v>
      </c>
      <c r="C249" s="40" t="s">
        <v>190</v>
      </c>
      <c r="D249" s="42">
        <v>8.99</v>
      </c>
      <c r="E249" s="43">
        <v>270</v>
      </c>
      <c r="F249" s="44">
        <v>3266</v>
      </c>
      <c r="G249" s="45">
        <f t="shared" si="0"/>
        <v>29361.34</v>
      </c>
      <c r="H249" s="30" t="str">
        <f t="shared" si="1"/>
        <v>Textiles</v>
      </c>
      <c r="I249" s="45" t="str">
        <f t="shared" si="2"/>
        <v>Kitchen</v>
      </c>
      <c r="J249" s="22"/>
      <c r="K249" s="47"/>
      <c r="L249" s="47"/>
      <c r="M249" s="47"/>
      <c r="N249" s="50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4">
      <c r="A250" s="40" t="s">
        <v>287</v>
      </c>
      <c r="B250" s="41" t="s">
        <v>255</v>
      </c>
      <c r="C250" s="40" t="s">
        <v>217</v>
      </c>
      <c r="D250" s="42">
        <v>8.99</v>
      </c>
      <c r="E250" s="43">
        <v>383</v>
      </c>
      <c r="F250" s="44">
        <v>2422</v>
      </c>
      <c r="G250" s="45">
        <f t="shared" si="0"/>
        <v>21773.78</v>
      </c>
      <c r="H250" s="30" t="str">
        <f t="shared" si="1"/>
        <v>Textiles</v>
      </c>
      <c r="I250" s="45" t="str">
        <f t="shared" si="2"/>
        <v>Kitchen</v>
      </c>
      <c r="J250" s="22"/>
      <c r="K250" s="47"/>
      <c r="L250" s="47"/>
      <c r="M250" s="47"/>
      <c r="N250" s="50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4">
      <c r="A251" s="40" t="s">
        <v>285</v>
      </c>
      <c r="B251" s="41" t="s">
        <v>352</v>
      </c>
      <c r="C251" s="40" t="s">
        <v>211</v>
      </c>
      <c r="D251" s="42">
        <v>16.75</v>
      </c>
      <c r="E251" s="43">
        <v>388</v>
      </c>
      <c r="F251" s="44">
        <v>1255</v>
      </c>
      <c r="G251" s="45">
        <f t="shared" si="0"/>
        <v>21021.25</v>
      </c>
      <c r="H251" s="30" t="str">
        <f t="shared" si="1"/>
        <v>Textiles</v>
      </c>
      <c r="I251" s="45" t="str">
        <f t="shared" si="2"/>
        <v>Dining</v>
      </c>
      <c r="J251" s="22"/>
      <c r="K251" s="47"/>
      <c r="L251" s="47"/>
      <c r="M251" s="47"/>
      <c r="N251" s="50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4">
      <c r="A252" s="40" t="s">
        <v>287</v>
      </c>
      <c r="B252" s="41" t="s">
        <v>255</v>
      </c>
      <c r="C252" s="40" t="s">
        <v>306</v>
      </c>
      <c r="D252" s="42">
        <v>8.99</v>
      </c>
      <c r="E252" s="43">
        <v>325</v>
      </c>
      <c r="F252" s="44">
        <v>2127</v>
      </c>
      <c r="G252" s="45">
        <f t="shared" si="0"/>
        <v>19121.73</v>
      </c>
      <c r="H252" s="30" t="str">
        <f t="shared" si="1"/>
        <v>Textiles</v>
      </c>
      <c r="I252" s="45" t="str">
        <f t="shared" si="2"/>
        <v>Kitchen</v>
      </c>
      <c r="J252" s="22"/>
      <c r="K252" s="47"/>
      <c r="L252" s="47"/>
      <c r="M252" s="47"/>
      <c r="N252" s="50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4">
      <c r="A253" s="40" t="s">
        <v>287</v>
      </c>
      <c r="B253" s="41" t="s">
        <v>255</v>
      </c>
      <c r="C253" s="40" t="s">
        <v>213</v>
      </c>
      <c r="D253" s="42">
        <v>8.99</v>
      </c>
      <c r="E253" s="43">
        <v>334</v>
      </c>
      <c r="F253" s="44">
        <v>2012</v>
      </c>
      <c r="G253" s="45">
        <f t="shared" si="0"/>
        <v>18087.88</v>
      </c>
      <c r="H253" s="30" t="str">
        <f t="shared" si="1"/>
        <v>Textiles</v>
      </c>
      <c r="I253" s="45" t="str">
        <f t="shared" si="2"/>
        <v>Kitchen</v>
      </c>
      <c r="J253" s="22"/>
      <c r="K253" s="47"/>
      <c r="L253" s="47"/>
      <c r="M253" s="47"/>
      <c r="N253" s="50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4">
      <c r="A254" s="40" t="s">
        <v>285</v>
      </c>
      <c r="B254" s="41" t="s">
        <v>352</v>
      </c>
      <c r="C254" s="40" t="s">
        <v>306</v>
      </c>
      <c r="D254" s="42">
        <v>16.75</v>
      </c>
      <c r="E254" s="43">
        <v>314</v>
      </c>
      <c r="F254" s="44">
        <v>787</v>
      </c>
      <c r="G254" s="45">
        <f t="shared" si="0"/>
        <v>13182.25</v>
      </c>
      <c r="H254" s="30" t="str">
        <f t="shared" si="1"/>
        <v>Textiles</v>
      </c>
      <c r="I254" s="45" t="str">
        <f t="shared" si="2"/>
        <v>Dining</v>
      </c>
      <c r="J254" s="22"/>
      <c r="K254" s="47"/>
      <c r="L254" s="47"/>
      <c r="M254" s="47"/>
      <c r="N254" s="50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4">
      <c r="A255" s="40" t="s">
        <v>285</v>
      </c>
      <c r="B255" s="41" t="s">
        <v>352</v>
      </c>
      <c r="C255" s="40" t="s">
        <v>217</v>
      </c>
      <c r="D255" s="42">
        <v>16.75</v>
      </c>
      <c r="E255" s="43">
        <v>320</v>
      </c>
      <c r="F255" s="44">
        <v>473</v>
      </c>
      <c r="G255" s="45">
        <f t="shared" si="0"/>
        <v>7922.75</v>
      </c>
      <c r="H255" s="30" t="str">
        <f t="shared" si="1"/>
        <v>Textiles</v>
      </c>
      <c r="I255" s="45" t="str">
        <f t="shared" si="2"/>
        <v>Dining</v>
      </c>
      <c r="J255" s="22"/>
      <c r="K255" s="47"/>
      <c r="L255" s="47"/>
      <c r="M255" s="47"/>
      <c r="N255" s="50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4">
      <c r="A256" s="40" t="s">
        <v>289</v>
      </c>
      <c r="B256" s="41" t="s">
        <v>353</v>
      </c>
      <c r="C256" s="40" t="s">
        <v>217</v>
      </c>
      <c r="D256" s="42">
        <v>9.99</v>
      </c>
      <c r="E256" s="43">
        <v>446</v>
      </c>
      <c r="F256" s="44">
        <v>1443</v>
      </c>
      <c r="G256" s="45">
        <f t="shared" si="0"/>
        <v>14415.57</v>
      </c>
      <c r="H256" s="30" t="str">
        <f t="shared" si="1"/>
        <v>Textiles</v>
      </c>
      <c r="I256" s="45" t="str">
        <f t="shared" si="2"/>
        <v>Bedroom</v>
      </c>
      <c r="J256" s="22"/>
      <c r="K256" s="47"/>
      <c r="L256" s="47"/>
      <c r="M256" s="47"/>
      <c r="N256" s="50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4">
      <c r="A257" s="40" t="s">
        <v>289</v>
      </c>
      <c r="B257" s="41" t="s">
        <v>353</v>
      </c>
      <c r="C257" s="40" t="s">
        <v>211</v>
      </c>
      <c r="D257" s="42">
        <v>9.99</v>
      </c>
      <c r="E257" s="43">
        <v>428</v>
      </c>
      <c r="F257" s="44">
        <v>1216</v>
      </c>
      <c r="G257" s="45">
        <f t="shared" si="0"/>
        <v>12147.84</v>
      </c>
      <c r="H257" s="30" t="str">
        <f t="shared" si="1"/>
        <v>Textiles</v>
      </c>
      <c r="I257" s="45" t="str">
        <f t="shared" si="2"/>
        <v>Bedroom</v>
      </c>
      <c r="J257" s="22"/>
      <c r="K257" s="47"/>
      <c r="L257" s="47"/>
      <c r="M257" s="47"/>
      <c r="N257" s="50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4">
      <c r="A258" s="40" t="s">
        <v>289</v>
      </c>
      <c r="B258" s="41" t="s">
        <v>353</v>
      </c>
      <c r="C258" s="40" t="s">
        <v>213</v>
      </c>
      <c r="D258" s="42">
        <v>9.99</v>
      </c>
      <c r="E258" s="43">
        <v>243</v>
      </c>
      <c r="F258" s="44">
        <v>720</v>
      </c>
      <c r="G258" s="45">
        <f t="shared" si="0"/>
        <v>7192.8</v>
      </c>
      <c r="H258" s="30" t="str">
        <f t="shared" si="1"/>
        <v>Textiles</v>
      </c>
      <c r="I258" s="45" t="str">
        <f t="shared" si="2"/>
        <v>Bedroom</v>
      </c>
      <c r="J258" s="22"/>
      <c r="K258" s="47"/>
      <c r="L258" s="47"/>
      <c r="M258" s="47"/>
      <c r="N258" s="50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4">
      <c r="A259" s="40" t="s">
        <v>292</v>
      </c>
      <c r="B259" s="41" t="s">
        <v>321</v>
      </c>
      <c r="C259" s="40" t="s">
        <v>190</v>
      </c>
      <c r="D259" s="42">
        <v>58.95</v>
      </c>
      <c r="E259" s="43">
        <v>261</v>
      </c>
      <c r="F259" s="44">
        <v>3355</v>
      </c>
      <c r="G259" s="45">
        <f t="shared" si="0"/>
        <v>197777.25</v>
      </c>
      <c r="H259" s="30" t="str">
        <f t="shared" si="1"/>
        <v>Textiles</v>
      </c>
      <c r="I259" s="45" t="str">
        <f t="shared" si="2"/>
        <v>Bedroom</v>
      </c>
      <c r="J259" s="22"/>
      <c r="K259" s="47"/>
      <c r="L259" s="47"/>
      <c r="M259" s="47"/>
      <c r="N259" s="50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4">
      <c r="A260" s="40" t="s">
        <v>292</v>
      </c>
      <c r="B260" s="41" t="s">
        <v>322</v>
      </c>
      <c r="C260" s="40" t="s">
        <v>190</v>
      </c>
      <c r="D260" s="42">
        <v>52.95</v>
      </c>
      <c r="E260" s="43">
        <v>107</v>
      </c>
      <c r="F260" s="44">
        <v>2371</v>
      </c>
      <c r="G260" s="45">
        <f t="shared" si="0"/>
        <v>125544.45000000001</v>
      </c>
      <c r="H260" s="30" t="str">
        <f t="shared" si="1"/>
        <v>Textiles</v>
      </c>
      <c r="I260" s="45" t="str">
        <f t="shared" si="2"/>
        <v>Bedroom</v>
      </c>
      <c r="J260" s="22"/>
      <c r="K260" s="47"/>
      <c r="L260" s="47"/>
      <c r="M260" s="47"/>
      <c r="N260" s="50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4">
      <c r="A261" s="40" t="s">
        <v>292</v>
      </c>
      <c r="B261" s="41" t="s">
        <v>320</v>
      </c>
      <c r="C261" s="40" t="s">
        <v>190</v>
      </c>
      <c r="D261" s="42">
        <v>48.95</v>
      </c>
      <c r="E261" s="43">
        <v>439</v>
      </c>
      <c r="F261" s="44">
        <v>2209</v>
      </c>
      <c r="G261" s="45">
        <f t="shared" si="0"/>
        <v>108130.55</v>
      </c>
      <c r="H261" s="30" t="str">
        <f t="shared" si="1"/>
        <v>Textiles</v>
      </c>
      <c r="I261" s="45" t="str">
        <f t="shared" si="2"/>
        <v>Bedroom</v>
      </c>
      <c r="J261" s="22"/>
      <c r="K261" s="47"/>
      <c r="L261" s="47"/>
      <c r="M261" s="47"/>
      <c r="N261" s="50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4">
      <c r="A262" s="40" t="s">
        <v>291</v>
      </c>
      <c r="B262" s="41" t="s">
        <v>354</v>
      </c>
      <c r="C262" s="40" t="s">
        <v>175</v>
      </c>
      <c r="D262" s="42">
        <v>225</v>
      </c>
      <c r="E262" s="43">
        <v>152</v>
      </c>
      <c r="F262" s="44">
        <v>454</v>
      </c>
      <c r="G262" s="45">
        <f t="shared" si="0"/>
        <v>102150</v>
      </c>
      <c r="H262" s="30" t="str">
        <f t="shared" si="1"/>
        <v>Furniture</v>
      </c>
      <c r="I262" s="45" t="str">
        <f t="shared" si="2"/>
        <v>Living Room</v>
      </c>
      <c r="J262" s="22"/>
      <c r="K262" s="47"/>
      <c r="L262" s="47"/>
      <c r="M262" s="47"/>
      <c r="N262" s="50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4">
      <c r="A263" s="40" t="s">
        <v>291</v>
      </c>
      <c r="B263" s="41" t="s">
        <v>354</v>
      </c>
      <c r="C263" s="40" t="s">
        <v>171</v>
      </c>
      <c r="D263" s="42">
        <v>225</v>
      </c>
      <c r="E263" s="43">
        <v>126</v>
      </c>
      <c r="F263" s="44">
        <v>404</v>
      </c>
      <c r="G263" s="45">
        <f t="shared" si="0"/>
        <v>90900</v>
      </c>
      <c r="H263" s="30" t="str">
        <f t="shared" si="1"/>
        <v>Furniture</v>
      </c>
      <c r="I263" s="45" t="str">
        <f t="shared" si="2"/>
        <v>Living Room</v>
      </c>
      <c r="J263" s="22"/>
      <c r="K263" s="47"/>
      <c r="L263" s="47"/>
      <c r="M263" s="47"/>
      <c r="N263" s="50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4">
      <c r="A264" s="40" t="s">
        <v>291</v>
      </c>
      <c r="B264" s="41" t="s">
        <v>354</v>
      </c>
      <c r="C264" s="40" t="s">
        <v>190</v>
      </c>
      <c r="D264" s="42">
        <v>225</v>
      </c>
      <c r="E264" s="43">
        <v>394</v>
      </c>
      <c r="F264" s="44">
        <v>384</v>
      </c>
      <c r="G264" s="45">
        <f t="shared" si="0"/>
        <v>86400</v>
      </c>
      <c r="H264" s="30" t="str">
        <f t="shared" si="1"/>
        <v>Furniture</v>
      </c>
      <c r="I264" s="45" t="str">
        <f t="shared" si="2"/>
        <v>Living Room</v>
      </c>
      <c r="J264" s="22"/>
      <c r="K264" s="47"/>
      <c r="L264" s="47"/>
      <c r="M264" s="47"/>
      <c r="N264" s="50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4">
      <c r="A265" s="40" t="s">
        <v>292</v>
      </c>
      <c r="B265" s="41" t="s">
        <v>321</v>
      </c>
      <c r="C265" s="40" t="s">
        <v>221</v>
      </c>
      <c r="D265" s="42">
        <v>58.95</v>
      </c>
      <c r="E265" s="43">
        <v>11</v>
      </c>
      <c r="F265" s="44">
        <v>1431</v>
      </c>
      <c r="G265" s="45">
        <f t="shared" si="0"/>
        <v>84357.45</v>
      </c>
      <c r="H265" s="30" t="str">
        <f t="shared" si="1"/>
        <v>Textiles</v>
      </c>
      <c r="I265" s="45" t="str">
        <f t="shared" si="2"/>
        <v>Bedroom</v>
      </c>
      <c r="J265" s="22"/>
      <c r="K265" s="47"/>
      <c r="L265" s="47"/>
      <c r="M265" s="47"/>
      <c r="N265" s="50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4">
      <c r="A266" s="40" t="s">
        <v>292</v>
      </c>
      <c r="B266" s="41" t="s">
        <v>321</v>
      </c>
      <c r="C266" s="40" t="s">
        <v>219</v>
      </c>
      <c r="D266" s="42">
        <v>58.95</v>
      </c>
      <c r="E266" s="43">
        <v>438</v>
      </c>
      <c r="F266" s="44">
        <v>1209</v>
      </c>
      <c r="G266" s="45">
        <f t="shared" ref="G266:G310" si="4">D266*F266</f>
        <v>71270.55</v>
      </c>
      <c r="H266" s="30" t="str">
        <f t="shared" ref="H266:H310" si="5">VLOOKUP(A266,K:M,2,0)</f>
        <v>Textiles</v>
      </c>
      <c r="I266" s="45" t="str">
        <f t="shared" ref="I266:I310" si="6">VLOOKUP(A266,K:M,3,0)</f>
        <v>Bedroom</v>
      </c>
      <c r="J266" s="22"/>
      <c r="K266" s="47"/>
      <c r="L266" s="47"/>
      <c r="M266" s="47"/>
      <c r="N266" s="50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4">
      <c r="A267" s="40" t="s">
        <v>292</v>
      </c>
      <c r="B267" s="41" t="s">
        <v>320</v>
      </c>
      <c r="C267" s="40" t="s">
        <v>221</v>
      </c>
      <c r="D267" s="42">
        <v>48.95</v>
      </c>
      <c r="E267" s="43">
        <v>491</v>
      </c>
      <c r="F267" s="44">
        <v>1453</v>
      </c>
      <c r="G267" s="45">
        <f t="shared" si="4"/>
        <v>71124.350000000006</v>
      </c>
      <c r="H267" s="30" t="str">
        <f t="shared" si="5"/>
        <v>Textiles</v>
      </c>
      <c r="I267" s="45" t="str">
        <f t="shared" si="6"/>
        <v>Bedroom</v>
      </c>
      <c r="J267" s="22"/>
      <c r="K267" s="47"/>
      <c r="L267" s="47"/>
      <c r="M267" s="47"/>
      <c r="N267" s="50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4">
      <c r="A268" s="40" t="s">
        <v>292</v>
      </c>
      <c r="B268" s="41" t="s">
        <v>322</v>
      </c>
      <c r="C268" s="40" t="s">
        <v>221</v>
      </c>
      <c r="D268" s="42">
        <v>52.95</v>
      </c>
      <c r="E268" s="43">
        <v>441</v>
      </c>
      <c r="F268" s="44">
        <v>1287</v>
      </c>
      <c r="G268" s="45">
        <f t="shared" si="4"/>
        <v>68146.650000000009</v>
      </c>
      <c r="H268" s="30" t="str">
        <f t="shared" si="5"/>
        <v>Textiles</v>
      </c>
      <c r="I268" s="45" t="str">
        <f t="shared" si="6"/>
        <v>Bedroom</v>
      </c>
      <c r="J268" s="22"/>
      <c r="K268" s="47"/>
      <c r="L268" s="47"/>
      <c r="M268" s="47"/>
      <c r="N268" s="50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4">
      <c r="A269" s="40" t="s">
        <v>292</v>
      </c>
      <c r="B269" s="41" t="s">
        <v>322</v>
      </c>
      <c r="C269" s="40" t="s">
        <v>219</v>
      </c>
      <c r="D269" s="42">
        <v>52.95</v>
      </c>
      <c r="E269" s="43">
        <v>259</v>
      </c>
      <c r="F269" s="44">
        <v>935</v>
      </c>
      <c r="G269" s="45">
        <f t="shared" si="4"/>
        <v>49508.25</v>
      </c>
      <c r="H269" s="30" t="str">
        <f t="shared" si="5"/>
        <v>Textiles</v>
      </c>
      <c r="I269" s="45" t="str">
        <f t="shared" si="6"/>
        <v>Bedroom</v>
      </c>
      <c r="J269" s="22"/>
      <c r="K269" s="47"/>
      <c r="L269" s="47"/>
      <c r="M269" s="47"/>
      <c r="N269" s="50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4">
      <c r="A270" s="40" t="s">
        <v>292</v>
      </c>
      <c r="B270" s="41" t="s">
        <v>320</v>
      </c>
      <c r="C270" s="40" t="s">
        <v>219</v>
      </c>
      <c r="D270" s="42">
        <v>48.95</v>
      </c>
      <c r="E270" s="43">
        <v>371</v>
      </c>
      <c r="F270" s="44">
        <v>867</v>
      </c>
      <c r="G270" s="45">
        <f t="shared" si="4"/>
        <v>42439.65</v>
      </c>
      <c r="H270" s="30" t="str">
        <f t="shared" si="5"/>
        <v>Textiles</v>
      </c>
      <c r="I270" s="45" t="str">
        <f t="shared" si="6"/>
        <v>Bedroom</v>
      </c>
      <c r="J270" s="22"/>
      <c r="K270" s="47"/>
      <c r="L270" s="47"/>
      <c r="M270" s="47"/>
      <c r="N270" s="50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4">
      <c r="A271" s="40" t="s">
        <v>293</v>
      </c>
      <c r="B271" s="41" t="s">
        <v>355</v>
      </c>
      <c r="C271" s="40" t="s">
        <v>175</v>
      </c>
      <c r="D271" s="42">
        <v>899</v>
      </c>
      <c r="E271" s="43">
        <v>291</v>
      </c>
      <c r="F271" s="44">
        <v>331</v>
      </c>
      <c r="G271" s="45">
        <f t="shared" si="4"/>
        <v>297569</v>
      </c>
      <c r="H271" s="30" t="str">
        <f t="shared" si="5"/>
        <v>Furniture</v>
      </c>
      <c r="I271" s="45" t="str">
        <f t="shared" si="6"/>
        <v>Bedroom</v>
      </c>
      <c r="J271" s="22"/>
      <c r="K271" s="47"/>
      <c r="L271" s="47"/>
      <c r="M271" s="47"/>
      <c r="N271" s="50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4">
      <c r="A272" s="40" t="s">
        <v>293</v>
      </c>
      <c r="B272" s="41" t="s">
        <v>355</v>
      </c>
      <c r="C272" s="40" t="s">
        <v>171</v>
      </c>
      <c r="D272" s="42">
        <v>899</v>
      </c>
      <c r="E272" s="43">
        <v>412</v>
      </c>
      <c r="F272" s="44">
        <v>286</v>
      </c>
      <c r="G272" s="45">
        <f t="shared" si="4"/>
        <v>257114</v>
      </c>
      <c r="H272" s="30" t="str">
        <f t="shared" si="5"/>
        <v>Furniture</v>
      </c>
      <c r="I272" s="45" t="str">
        <f t="shared" si="6"/>
        <v>Bedroom</v>
      </c>
      <c r="J272" s="22"/>
      <c r="K272" s="47"/>
      <c r="L272" s="47"/>
      <c r="M272" s="47"/>
      <c r="N272" s="50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4">
      <c r="A273" s="40" t="s">
        <v>295</v>
      </c>
      <c r="B273" s="41" t="s">
        <v>321</v>
      </c>
      <c r="C273" s="40" t="s">
        <v>217</v>
      </c>
      <c r="D273" s="42">
        <v>54.95</v>
      </c>
      <c r="E273" s="43">
        <v>290</v>
      </c>
      <c r="F273" s="44">
        <v>1330</v>
      </c>
      <c r="G273" s="45">
        <f t="shared" si="4"/>
        <v>73083.5</v>
      </c>
      <c r="H273" s="30" t="str">
        <f t="shared" si="5"/>
        <v>Textiles</v>
      </c>
      <c r="I273" s="45" t="str">
        <f t="shared" si="6"/>
        <v>Bedroom</v>
      </c>
      <c r="J273" s="22"/>
      <c r="K273" s="47"/>
      <c r="L273" s="47"/>
      <c r="M273" s="47"/>
      <c r="N273" s="50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4">
      <c r="A274" s="40" t="s">
        <v>295</v>
      </c>
      <c r="B274" s="41" t="s">
        <v>321</v>
      </c>
      <c r="C274" s="40" t="s">
        <v>211</v>
      </c>
      <c r="D274" s="42">
        <v>54.95</v>
      </c>
      <c r="E274" s="43">
        <v>269</v>
      </c>
      <c r="F274" s="44">
        <v>1180</v>
      </c>
      <c r="G274" s="45">
        <f t="shared" si="4"/>
        <v>64841</v>
      </c>
      <c r="H274" s="30" t="str">
        <f t="shared" si="5"/>
        <v>Textiles</v>
      </c>
      <c r="I274" s="45" t="str">
        <f t="shared" si="6"/>
        <v>Bedroom</v>
      </c>
      <c r="J274" s="22"/>
      <c r="K274" s="47"/>
      <c r="L274" s="47"/>
      <c r="M274" s="47"/>
      <c r="N274" s="50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4">
      <c r="A275" s="40" t="s">
        <v>295</v>
      </c>
      <c r="B275" s="41" t="s">
        <v>321</v>
      </c>
      <c r="C275" s="40" t="s">
        <v>213</v>
      </c>
      <c r="D275" s="42">
        <v>54.95</v>
      </c>
      <c r="E275" s="43">
        <v>456</v>
      </c>
      <c r="F275" s="44">
        <v>473</v>
      </c>
      <c r="G275" s="45">
        <f t="shared" si="4"/>
        <v>25991.350000000002</v>
      </c>
      <c r="H275" s="30" t="str">
        <f t="shared" si="5"/>
        <v>Textiles</v>
      </c>
      <c r="I275" s="45" t="str">
        <f t="shared" si="6"/>
        <v>Bedroom</v>
      </c>
      <c r="J275" s="22"/>
      <c r="K275" s="47"/>
      <c r="L275" s="47"/>
      <c r="M275" s="47"/>
      <c r="N275" s="50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4">
      <c r="A276" s="40" t="s">
        <v>295</v>
      </c>
      <c r="B276" s="41" t="s">
        <v>322</v>
      </c>
      <c r="C276" s="40" t="s">
        <v>211</v>
      </c>
      <c r="D276" s="42">
        <v>49.95</v>
      </c>
      <c r="E276" s="43">
        <v>236</v>
      </c>
      <c r="F276" s="44">
        <v>478</v>
      </c>
      <c r="G276" s="45">
        <f t="shared" si="4"/>
        <v>23876.100000000002</v>
      </c>
      <c r="H276" s="30" t="str">
        <f t="shared" si="5"/>
        <v>Textiles</v>
      </c>
      <c r="I276" s="45" t="str">
        <f t="shared" si="6"/>
        <v>Bedroom</v>
      </c>
      <c r="J276" s="22"/>
      <c r="K276" s="47"/>
      <c r="L276" s="47"/>
      <c r="M276" s="47"/>
      <c r="N276" s="50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4">
      <c r="A277" s="40" t="s">
        <v>295</v>
      </c>
      <c r="B277" s="41" t="s">
        <v>320</v>
      </c>
      <c r="C277" s="40" t="s">
        <v>217</v>
      </c>
      <c r="D277" s="42">
        <v>44.95</v>
      </c>
      <c r="E277" s="43">
        <v>359</v>
      </c>
      <c r="F277" s="44">
        <v>470</v>
      </c>
      <c r="G277" s="45">
        <f t="shared" si="4"/>
        <v>21126.5</v>
      </c>
      <c r="H277" s="30" t="str">
        <f t="shared" si="5"/>
        <v>Textiles</v>
      </c>
      <c r="I277" s="45" t="str">
        <f t="shared" si="6"/>
        <v>Bedroom</v>
      </c>
      <c r="J277" s="22"/>
      <c r="K277" s="47"/>
      <c r="L277" s="47"/>
      <c r="M277" s="47"/>
      <c r="N277" s="50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4">
      <c r="A278" s="40" t="s">
        <v>295</v>
      </c>
      <c r="B278" s="41" t="s">
        <v>322</v>
      </c>
      <c r="C278" s="40" t="s">
        <v>213</v>
      </c>
      <c r="D278" s="42">
        <v>49.95</v>
      </c>
      <c r="E278" s="43">
        <v>403</v>
      </c>
      <c r="F278" s="44">
        <v>413</v>
      </c>
      <c r="G278" s="45">
        <f t="shared" si="4"/>
        <v>20629.350000000002</v>
      </c>
      <c r="H278" s="30" t="str">
        <f t="shared" si="5"/>
        <v>Textiles</v>
      </c>
      <c r="I278" s="45" t="str">
        <f t="shared" si="6"/>
        <v>Bedroom</v>
      </c>
      <c r="J278" s="22"/>
      <c r="K278" s="47"/>
      <c r="L278" s="47"/>
      <c r="M278" s="47"/>
      <c r="N278" s="50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4">
      <c r="A279" s="40" t="s">
        <v>295</v>
      </c>
      <c r="B279" s="41" t="s">
        <v>320</v>
      </c>
      <c r="C279" s="40" t="s">
        <v>213</v>
      </c>
      <c r="D279" s="42">
        <v>44.95</v>
      </c>
      <c r="E279" s="43">
        <v>456</v>
      </c>
      <c r="F279" s="44">
        <v>400</v>
      </c>
      <c r="G279" s="45">
        <f t="shared" si="4"/>
        <v>17980</v>
      </c>
      <c r="H279" s="30" t="str">
        <f t="shared" si="5"/>
        <v>Textiles</v>
      </c>
      <c r="I279" s="45" t="str">
        <f t="shared" si="6"/>
        <v>Bedroom</v>
      </c>
      <c r="J279" s="22"/>
      <c r="K279" s="47"/>
      <c r="L279" s="47"/>
      <c r="M279" s="47"/>
      <c r="N279" s="50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4">
      <c r="A280" s="40" t="s">
        <v>295</v>
      </c>
      <c r="B280" s="41" t="s">
        <v>320</v>
      </c>
      <c r="C280" s="40" t="s">
        <v>211</v>
      </c>
      <c r="D280" s="42">
        <v>44.95</v>
      </c>
      <c r="E280" s="43">
        <v>190</v>
      </c>
      <c r="F280" s="44">
        <v>397</v>
      </c>
      <c r="G280" s="45">
        <f t="shared" si="4"/>
        <v>17845.150000000001</v>
      </c>
      <c r="H280" s="30" t="str">
        <f t="shared" si="5"/>
        <v>Textiles</v>
      </c>
      <c r="I280" s="45" t="str">
        <f t="shared" si="6"/>
        <v>Bedroom</v>
      </c>
      <c r="J280" s="22"/>
      <c r="K280" s="47"/>
      <c r="L280" s="47"/>
      <c r="M280" s="47"/>
      <c r="N280" s="50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4">
      <c r="A281" s="40" t="s">
        <v>295</v>
      </c>
      <c r="B281" s="41" t="s">
        <v>322</v>
      </c>
      <c r="C281" s="40" t="s">
        <v>217</v>
      </c>
      <c r="D281" s="42">
        <v>49.95</v>
      </c>
      <c r="E281" s="43">
        <v>308</v>
      </c>
      <c r="F281" s="44">
        <v>188</v>
      </c>
      <c r="G281" s="45">
        <f t="shared" si="4"/>
        <v>9390.6</v>
      </c>
      <c r="H281" s="30" t="str">
        <f t="shared" si="5"/>
        <v>Textiles</v>
      </c>
      <c r="I281" s="45" t="str">
        <f t="shared" si="6"/>
        <v>Bedroom</v>
      </c>
      <c r="J281" s="22"/>
      <c r="K281" s="47"/>
      <c r="L281" s="47"/>
      <c r="M281" s="47"/>
      <c r="N281" s="50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4">
      <c r="A282" s="40" t="s">
        <v>298</v>
      </c>
      <c r="B282" s="41" t="s">
        <v>356</v>
      </c>
      <c r="C282" s="40" t="s">
        <v>211</v>
      </c>
      <c r="D282" s="42">
        <v>684</v>
      </c>
      <c r="E282" s="43">
        <v>72</v>
      </c>
      <c r="F282" s="44">
        <v>472</v>
      </c>
      <c r="G282" s="45">
        <f t="shared" si="4"/>
        <v>322848</v>
      </c>
      <c r="H282" s="30" t="str">
        <f t="shared" si="5"/>
        <v>Furniture</v>
      </c>
      <c r="I282" s="45" t="str">
        <f t="shared" si="6"/>
        <v>Living Room</v>
      </c>
      <c r="J282" s="22"/>
      <c r="K282" s="47"/>
      <c r="L282" s="47"/>
      <c r="M282" s="47"/>
      <c r="N282" s="50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4">
      <c r="A283" s="40" t="s">
        <v>298</v>
      </c>
      <c r="B283" s="41" t="s">
        <v>356</v>
      </c>
      <c r="C283" s="40" t="s">
        <v>213</v>
      </c>
      <c r="D283" s="42">
        <v>684</v>
      </c>
      <c r="E283" s="43">
        <v>3</v>
      </c>
      <c r="F283" s="44">
        <v>457</v>
      </c>
      <c r="G283" s="45">
        <f t="shared" si="4"/>
        <v>312588</v>
      </c>
      <c r="H283" s="30" t="str">
        <f t="shared" si="5"/>
        <v>Furniture</v>
      </c>
      <c r="I283" s="45" t="str">
        <f t="shared" si="6"/>
        <v>Living Room</v>
      </c>
      <c r="J283" s="22"/>
      <c r="K283" s="47"/>
      <c r="L283" s="47"/>
      <c r="M283" s="47"/>
      <c r="N283" s="50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4">
      <c r="A284" s="40" t="s">
        <v>298</v>
      </c>
      <c r="B284" s="41" t="s">
        <v>356</v>
      </c>
      <c r="C284" s="40" t="s">
        <v>306</v>
      </c>
      <c r="D284" s="42">
        <v>684</v>
      </c>
      <c r="E284" s="43">
        <v>99</v>
      </c>
      <c r="F284" s="44">
        <v>414</v>
      </c>
      <c r="G284" s="45">
        <f t="shared" si="4"/>
        <v>283176</v>
      </c>
      <c r="H284" s="30" t="str">
        <f t="shared" si="5"/>
        <v>Furniture</v>
      </c>
      <c r="I284" s="45" t="str">
        <f t="shared" si="6"/>
        <v>Living Room</v>
      </c>
      <c r="J284" s="22"/>
      <c r="K284" s="47"/>
      <c r="L284" s="47"/>
      <c r="M284" s="47"/>
      <c r="N284" s="50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4">
      <c r="A285" s="40" t="s">
        <v>296</v>
      </c>
      <c r="B285" s="41" t="s">
        <v>357</v>
      </c>
      <c r="C285" s="40" t="s">
        <v>171</v>
      </c>
      <c r="D285" s="42">
        <v>455</v>
      </c>
      <c r="E285" s="43">
        <v>308</v>
      </c>
      <c r="F285" s="44">
        <v>471</v>
      </c>
      <c r="G285" s="45">
        <f t="shared" si="4"/>
        <v>214305</v>
      </c>
      <c r="H285" s="30" t="str">
        <f t="shared" si="5"/>
        <v>Furniture</v>
      </c>
      <c r="I285" s="45" t="str">
        <f t="shared" si="6"/>
        <v>Living Room</v>
      </c>
      <c r="J285" s="22"/>
      <c r="K285" s="47"/>
      <c r="L285" s="47"/>
      <c r="M285" s="47"/>
      <c r="N285" s="50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4">
      <c r="A286" s="40" t="s">
        <v>298</v>
      </c>
      <c r="B286" s="41" t="s">
        <v>356</v>
      </c>
      <c r="C286" s="40" t="s">
        <v>217</v>
      </c>
      <c r="D286" s="42">
        <v>684</v>
      </c>
      <c r="E286" s="43">
        <v>389</v>
      </c>
      <c r="F286" s="44">
        <v>303</v>
      </c>
      <c r="G286" s="45">
        <f t="shared" si="4"/>
        <v>207252</v>
      </c>
      <c r="H286" s="30" t="str">
        <f t="shared" si="5"/>
        <v>Furniture</v>
      </c>
      <c r="I286" s="45" t="str">
        <f t="shared" si="6"/>
        <v>Living Room</v>
      </c>
      <c r="J286" s="22"/>
      <c r="K286" s="47"/>
      <c r="L286" s="47"/>
      <c r="M286" s="47"/>
      <c r="N286" s="50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4">
      <c r="A287" s="40" t="s">
        <v>296</v>
      </c>
      <c r="B287" s="41" t="s">
        <v>357</v>
      </c>
      <c r="C287" s="40" t="s">
        <v>190</v>
      </c>
      <c r="D287" s="42">
        <v>455</v>
      </c>
      <c r="E287" s="43">
        <v>340</v>
      </c>
      <c r="F287" s="44">
        <v>310</v>
      </c>
      <c r="G287" s="45">
        <f t="shared" si="4"/>
        <v>141050</v>
      </c>
      <c r="H287" s="30" t="str">
        <f t="shared" si="5"/>
        <v>Furniture</v>
      </c>
      <c r="I287" s="45" t="str">
        <f t="shared" si="6"/>
        <v>Living Room</v>
      </c>
      <c r="J287" s="22"/>
      <c r="K287" s="47"/>
      <c r="L287" s="47"/>
      <c r="M287" s="47"/>
      <c r="N287" s="50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4">
      <c r="A288" s="40" t="s">
        <v>298</v>
      </c>
      <c r="B288" s="41" t="s">
        <v>356</v>
      </c>
      <c r="C288" s="40" t="s">
        <v>317</v>
      </c>
      <c r="D288" s="42">
        <v>684</v>
      </c>
      <c r="E288" s="43">
        <v>94</v>
      </c>
      <c r="F288" s="44">
        <v>156</v>
      </c>
      <c r="G288" s="45">
        <f t="shared" si="4"/>
        <v>106704</v>
      </c>
      <c r="H288" s="30" t="str">
        <f t="shared" si="5"/>
        <v>Furniture</v>
      </c>
      <c r="I288" s="45" t="str">
        <f t="shared" si="6"/>
        <v>Living Room</v>
      </c>
      <c r="J288" s="22"/>
      <c r="K288" s="47"/>
      <c r="L288" s="47"/>
      <c r="M288" s="47"/>
      <c r="N288" s="50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4">
      <c r="A289" s="40" t="s">
        <v>298</v>
      </c>
      <c r="B289" s="41" t="s">
        <v>356</v>
      </c>
      <c r="C289" s="40" t="s">
        <v>190</v>
      </c>
      <c r="D289" s="42">
        <v>684</v>
      </c>
      <c r="E289" s="43">
        <v>363</v>
      </c>
      <c r="F289" s="44">
        <v>143</v>
      </c>
      <c r="G289" s="45">
        <f t="shared" si="4"/>
        <v>97812</v>
      </c>
      <c r="H289" s="30" t="str">
        <f t="shared" si="5"/>
        <v>Furniture</v>
      </c>
      <c r="I289" s="45" t="str">
        <f t="shared" si="6"/>
        <v>Living Room</v>
      </c>
      <c r="J289" s="22"/>
      <c r="K289" s="47"/>
      <c r="L289" s="47"/>
      <c r="M289" s="47"/>
      <c r="N289" s="50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4">
      <c r="A290" s="40" t="s">
        <v>298</v>
      </c>
      <c r="B290" s="41" t="s">
        <v>356</v>
      </c>
      <c r="C290" s="40" t="s">
        <v>202</v>
      </c>
      <c r="D290" s="42">
        <v>684</v>
      </c>
      <c r="E290" s="43">
        <v>489</v>
      </c>
      <c r="F290" s="44">
        <v>119</v>
      </c>
      <c r="G290" s="45">
        <f t="shared" si="4"/>
        <v>81396</v>
      </c>
      <c r="H290" s="30" t="str">
        <f t="shared" si="5"/>
        <v>Furniture</v>
      </c>
      <c r="I290" s="45" t="str">
        <f t="shared" si="6"/>
        <v>Living Room</v>
      </c>
      <c r="J290" s="22"/>
      <c r="K290" s="47"/>
      <c r="L290" s="47"/>
      <c r="M290" s="47"/>
      <c r="N290" s="50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4">
      <c r="A291" s="40" t="s">
        <v>300</v>
      </c>
      <c r="B291" s="41" t="s">
        <v>229</v>
      </c>
      <c r="C291" s="40" t="s">
        <v>190</v>
      </c>
      <c r="D291" s="42">
        <v>5.99</v>
      </c>
      <c r="E291" s="43">
        <v>196</v>
      </c>
      <c r="F291" s="44">
        <v>4968</v>
      </c>
      <c r="G291" s="45">
        <f t="shared" si="4"/>
        <v>29758.32</v>
      </c>
      <c r="H291" s="30" t="str">
        <f t="shared" si="5"/>
        <v>Textiles</v>
      </c>
      <c r="I291" s="45" t="str">
        <f t="shared" si="6"/>
        <v>Kitchen</v>
      </c>
      <c r="J291" s="22"/>
      <c r="K291" s="47"/>
      <c r="L291" s="47"/>
      <c r="M291" s="47"/>
      <c r="N291" s="50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4">
      <c r="A292" s="40" t="s">
        <v>300</v>
      </c>
      <c r="B292" s="41" t="s">
        <v>229</v>
      </c>
      <c r="C292" s="40" t="s">
        <v>213</v>
      </c>
      <c r="D292" s="42">
        <v>5.99</v>
      </c>
      <c r="E292" s="43">
        <v>288</v>
      </c>
      <c r="F292" s="44">
        <v>2822</v>
      </c>
      <c r="G292" s="45">
        <f t="shared" si="4"/>
        <v>16903.78</v>
      </c>
      <c r="H292" s="30" t="str">
        <f t="shared" si="5"/>
        <v>Textiles</v>
      </c>
      <c r="I292" s="45" t="str">
        <f t="shared" si="6"/>
        <v>Kitchen</v>
      </c>
      <c r="J292" s="22"/>
      <c r="K292" s="47"/>
      <c r="L292" s="47"/>
      <c r="M292" s="47"/>
      <c r="N292" s="50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4">
      <c r="A293" s="40" t="s">
        <v>300</v>
      </c>
      <c r="B293" s="41" t="s">
        <v>229</v>
      </c>
      <c r="C293" s="40" t="s">
        <v>217</v>
      </c>
      <c r="D293" s="42">
        <v>5.99</v>
      </c>
      <c r="E293" s="43">
        <v>381</v>
      </c>
      <c r="F293" s="44">
        <v>2375</v>
      </c>
      <c r="G293" s="45">
        <f t="shared" si="4"/>
        <v>14226.25</v>
      </c>
      <c r="H293" s="30" t="str">
        <f t="shared" si="5"/>
        <v>Textiles</v>
      </c>
      <c r="I293" s="45" t="str">
        <f t="shared" si="6"/>
        <v>Kitchen</v>
      </c>
      <c r="J293" s="22"/>
      <c r="K293" s="47"/>
      <c r="L293" s="47"/>
      <c r="M293" s="47"/>
      <c r="N293" s="50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4">
      <c r="A294" s="40" t="s">
        <v>300</v>
      </c>
      <c r="B294" s="41" t="s">
        <v>229</v>
      </c>
      <c r="C294" s="40" t="s">
        <v>306</v>
      </c>
      <c r="D294" s="42">
        <v>5.99</v>
      </c>
      <c r="E294" s="43">
        <v>58</v>
      </c>
      <c r="F294" s="44">
        <v>2205</v>
      </c>
      <c r="G294" s="45">
        <f t="shared" si="4"/>
        <v>13207.95</v>
      </c>
      <c r="H294" s="30" t="str">
        <f t="shared" si="5"/>
        <v>Textiles</v>
      </c>
      <c r="I294" s="45" t="str">
        <f t="shared" si="6"/>
        <v>Kitchen</v>
      </c>
      <c r="J294" s="22"/>
      <c r="K294" s="47"/>
      <c r="L294" s="47"/>
      <c r="M294" s="47"/>
      <c r="N294" s="50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4">
      <c r="A295" s="40" t="s">
        <v>299</v>
      </c>
      <c r="B295" s="41" t="s">
        <v>358</v>
      </c>
      <c r="C295" s="40" t="s">
        <v>217</v>
      </c>
      <c r="D295" s="42">
        <v>8.99</v>
      </c>
      <c r="E295" s="43">
        <v>227</v>
      </c>
      <c r="F295" s="44">
        <v>1384</v>
      </c>
      <c r="G295" s="45">
        <f t="shared" si="4"/>
        <v>12442.16</v>
      </c>
      <c r="H295" s="30" t="str">
        <f t="shared" si="5"/>
        <v>Textiles</v>
      </c>
      <c r="I295" s="45" t="str">
        <f t="shared" si="6"/>
        <v>Bedroom</v>
      </c>
      <c r="J295" s="22"/>
      <c r="K295" s="47"/>
      <c r="L295" s="47"/>
      <c r="M295" s="47"/>
      <c r="N295" s="50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4">
      <c r="A296" s="40" t="s">
        <v>299</v>
      </c>
      <c r="B296" s="41" t="s">
        <v>358</v>
      </c>
      <c r="C296" s="40" t="s">
        <v>213</v>
      </c>
      <c r="D296" s="42">
        <v>8.99</v>
      </c>
      <c r="E296" s="43">
        <v>344</v>
      </c>
      <c r="F296" s="44">
        <v>1215</v>
      </c>
      <c r="G296" s="45">
        <f t="shared" si="4"/>
        <v>10922.85</v>
      </c>
      <c r="H296" s="30" t="str">
        <f t="shared" si="5"/>
        <v>Textiles</v>
      </c>
      <c r="I296" s="45" t="str">
        <f t="shared" si="6"/>
        <v>Bedroom</v>
      </c>
      <c r="J296" s="22"/>
      <c r="K296" s="47"/>
      <c r="L296" s="47"/>
      <c r="M296" s="47"/>
      <c r="N296" s="50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4">
      <c r="A297" s="40" t="s">
        <v>299</v>
      </c>
      <c r="B297" s="41" t="s">
        <v>358</v>
      </c>
      <c r="C297" s="40" t="s">
        <v>211</v>
      </c>
      <c r="D297" s="42">
        <v>8.99</v>
      </c>
      <c r="E297" s="43">
        <v>216</v>
      </c>
      <c r="F297" s="44">
        <v>1146</v>
      </c>
      <c r="G297" s="45">
        <f t="shared" si="4"/>
        <v>10302.540000000001</v>
      </c>
      <c r="H297" s="30" t="str">
        <f t="shared" si="5"/>
        <v>Textiles</v>
      </c>
      <c r="I297" s="45" t="str">
        <f t="shared" si="6"/>
        <v>Bedroom</v>
      </c>
      <c r="J297" s="22"/>
      <c r="K297" s="47"/>
      <c r="L297" s="47"/>
      <c r="M297" s="47"/>
      <c r="N297" s="50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4">
      <c r="A298" s="40" t="s">
        <v>296</v>
      </c>
      <c r="B298" s="41" t="s">
        <v>357</v>
      </c>
      <c r="C298" s="40" t="s">
        <v>175</v>
      </c>
      <c r="D298" s="42">
        <v>455</v>
      </c>
      <c r="E298" s="43">
        <v>245</v>
      </c>
      <c r="F298" s="44">
        <v>14</v>
      </c>
      <c r="G298" s="45">
        <f t="shared" si="4"/>
        <v>6370</v>
      </c>
      <c r="H298" s="30" t="str">
        <f t="shared" si="5"/>
        <v>Furniture</v>
      </c>
      <c r="I298" s="45" t="str">
        <f t="shared" si="6"/>
        <v>Living Room</v>
      </c>
      <c r="J298" s="22"/>
      <c r="K298" s="47"/>
      <c r="L298" s="47"/>
      <c r="M298" s="47"/>
      <c r="N298" s="50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4">
      <c r="A299" s="40" t="s">
        <v>301</v>
      </c>
      <c r="B299" s="41" t="s">
        <v>359</v>
      </c>
      <c r="C299" s="40" t="s">
        <v>175</v>
      </c>
      <c r="D299" s="42">
        <v>250</v>
      </c>
      <c r="E299" s="43">
        <v>80</v>
      </c>
      <c r="F299" s="44">
        <v>296</v>
      </c>
      <c r="G299" s="45">
        <f t="shared" si="4"/>
        <v>74000</v>
      </c>
      <c r="H299" s="30" t="str">
        <f t="shared" si="5"/>
        <v>Furniture</v>
      </c>
      <c r="I299" s="45" t="str">
        <f t="shared" si="6"/>
        <v>Entryways</v>
      </c>
      <c r="J299" s="22"/>
      <c r="K299" s="47"/>
      <c r="L299" s="47"/>
      <c r="M299" s="47"/>
      <c r="N299" s="50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4">
      <c r="A300" s="40" t="s">
        <v>301</v>
      </c>
      <c r="B300" s="41" t="s">
        <v>360</v>
      </c>
      <c r="C300" s="40" t="s">
        <v>171</v>
      </c>
      <c r="D300" s="42">
        <v>250</v>
      </c>
      <c r="E300" s="43">
        <v>302</v>
      </c>
      <c r="F300" s="44">
        <v>210</v>
      </c>
      <c r="G300" s="45">
        <f t="shared" si="4"/>
        <v>52500</v>
      </c>
      <c r="H300" s="30" t="str">
        <f t="shared" si="5"/>
        <v>Furniture</v>
      </c>
      <c r="I300" s="45" t="str">
        <f t="shared" si="6"/>
        <v>Entryways</v>
      </c>
      <c r="J300" s="22"/>
      <c r="K300" s="47"/>
      <c r="L300" s="47"/>
      <c r="M300" s="47"/>
      <c r="N300" s="50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4">
      <c r="A301" s="40" t="s">
        <v>304</v>
      </c>
      <c r="B301" s="41" t="s">
        <v>361</v>
      </c>
      <c r="C301" s="40" t="s">
        <v>175</v>
      </c>
      <c r="D301" s="42">
        <v>599</v>
      </c>
      <c r="E301" s="43">
        <v>286</v>
      </c>
      <c r="F301" s="44">
        <v>967</v>
      </c>
      <c r="G301" s="45">
        <f t="shared" si="4"/>
        <v>579233</v>
      </c>
      <c r="H301" s="30" t="str">
        <f t="shared" si="5"/>
        <v>Furniture</v>
      </c>
      <c r="I301" s="45" t="str">
        <f t="shared" si="6"/>
        <v>Dining</v>
      </c>
      <c r="J301" s="22"/>
      <c r="K301" s="47"/>
      <c r="L301" s="47"/>
      <c r="M301" s="47"/>
      <c r="N301" s="50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4">
      <c r="A302" s="40" t="s">
        <v>304</v>
      </c>
      <c r="B302" s="41" t="s">
        <v>361</v>
      </c>
      <c r="C302" s="40" t="s">
        <v>171</v>
      </c>
      <c r="D302" s="42">
        <v>599</v>
      </c>
      <c r="E302" s="43">
        <v>215</v>
      </c>
      <c r="F302" s="44">
        <v>290</v>
      </c>
      <c r="G302" s="45">
        <f t="shared" si="4"/>
        <v>173710</v>
      </c>
      <c r="H302" s="30" t="str">
        <f t="shared" si="5"/>
        <v>Furniture</v>
      </c>
      <c r="I302" s="45" t="str">
        <f t="shared" si="6"/>
        <v>Dining</v>
      </c>
      <c r="J302" s="22"/>
      <c r="K302" s="47"/>
      <c r="L302" s="47"/>
      <c r="M302" s="47"/>
      <c r="N302" s="50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4">
      <c r="A303" s="40" t="s">
        <v>307</v>
      </c>
      <c r="B303" s="41" t="s">
        <v>362</v>
      </c>
      <c r="C303" s="40" t="s">
        <v>175</v>
      </c>
      <c r="D303" s="42">
        <v>499</v>
      </c>
      <c r="E303" s="43">
        <v>201</v>
      </c>
      <c r="F303" s="44">
        <v>1301</v>
      </c>
      <c r="G303" s="45">
        <f t="shared" si="4"/>
        <v>649199</v>
      </c>
      <c r="H303" s="30" t="str">
        <f t="shared" si="5"/>
        <v>Furniture</v>
      </c>
      <c r="I303" s="45" t="str">
        <f t="shared" si="6"/>
        <v>Dining</v>
      </c>
      <c r="J303" s="22"/>
      <c r="K303" s="47"/>
      <c r="L303" s="47"/>
      <c r="M303" s="47"/>
      <c r="N303" s="50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4">
      <c r="A304" s="40" t="s">
        <v>307</v>
      </c>
      <c r="B304" s="48" t="s">
        <v>362</v>
      </c>
      <c r="C304" s="49" t="s">
        <v>171</v>
      </c>
      <c r="D304" s="42">
        <v>499</v>
      </c>
      <c r="E304" s="43">
        <v>481</v>
      </c>
      <c r="F304" s="44">
        <v>950</v>
      </c>
      <c r="G304" s="45">
        <f t="shared" si="4"/>
        <v>474050</v>
      </c>
      <c r="H304" s="30" t="str">
        <f t="shared" si="5"/>
        <v>Furniture</v>
      </c>
      <c r="I304" s="45" t="str">
        <f t="shared" si="6"/>
        <v>Dining</v>
      </c>
      <c r="J304" s="22"/>
      <c r="K304" s="47"/>
      <c r="L304" s="47"/>
      <c r="M304" s="47"/>
      <c r="N304" s="50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4">
      <c r="A305" s="40" t="s">
        <v>308</v>
      </c>
      <c r="B305" s="48" t="s">
        <v>363</v>
      </c>
      <c r="C305" s="49" t="s">
        <v>175</v>
      </c>
      <c r="D305" s="42">
        <v>450</v>
      </c>
      <c r="E305" s="43">
        <v>232</v>
      </c>
      <c r="F305" s="44">
        <v>912</v>
      </c>
      <c r="G305" s="45">
        <f t="shared" si="4"/>
        <v>410400</v>
      </c>
      <c r="H305" s="30" t="str">
        <f t="shared" si="5"/>
        <v>Furniture</v>
      </c>
      <c r="I305" s="45" t="str">
        <f t="shared" si="6"/>
        <v>Entryways</v>
      </c>
      <c r="J305" s="22"/>
      <c r="K305" s="47"/>
      <c r="L305" s="47"/>
      <c r="M305" s="47"/>
      <c r="N305" s="50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4">
      <c r="A306" s="40" t="s">
        <v>309</v>
      </c>
      <c r="B306" s="48" t="s">
        <v>364</v>
      </c>
      <c r="C306" s="49" t="s">
        <v>175</v>
      </c>
      <c r="D306" s="42">
        <v>189</v>
      </c>
      <c r="E306" s="43">
        <v>141</v>
      </c>
      <c r="F306" s="44">
        <v>438</v>
      </c>
      <c r="G306" s="45">
        <f t="shared" si="4"/>
        <v>82782</v>
      </c>
      <c r="H306" s="30" t="str">
        <f t="shared" si="5"/>
        <v>Furniture</v>
      </c>
      <c r="I306" s="45" t="str">
        <f t="shared" si="6"/>
        <v>Living Room</v>
      </c>
      <c r="J306" s="22"/>
      <c r="K306" s="47"/>
      <c r="L306" s="47"/>
      <c r="M306" s="47"/>
      <c r="N306" s="50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4">
      <c r="A307" s="40" t="s">
        <v>309</v>
      </c>
      <c r="B307" s="48" t="s">
        <v>364</v>
      </c>
      <c r="C307" s="49" t="s">
        <v>171</v>
      </c>
      <c r="D307" s="42">
        <v>189</v>
      </c>
      <c r="E307" s="43">
        <v>275</v>
      </c>
      <c r="F307" s="44">
        <v>164</v>
      </c>
      <c r="G307" s="45">
        <f t="shared" si="4"/>
        <v>30996</v>
      </c>
      <c r="H307" s="30" t="str">
        <f t="shared" si="5"/>
        <v>Furniture</v>
      </c>
      <c r="I307" s="45" t="str">
        <f t="shared" si="6"/>
        <v>Living Room</v>
      </c>
      <c r="J307" s="22"/>
      <c r="K307" s="47"/>
      <c r="L307" s="47"/>
      <c r="M307" s="47"/>
      <c r="N307" s="50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4">
      <c r="A308" s="40" t="s">
        <v>310</v>
      </c>
      <c r="B308" s="48" t="s">
        <v>365</v>
      </c>
      <c r="C308" s="49" t="s">
        <v>175</v>
      </c>
      <c r="D308" s="42">
        <v>189</v>
      </c>
      <c r="E308" s="43">
        <v>493</v>
      </c>
      <c r="F308" s="44">
        <v>363</v>
      </c>
      <c r="G308" s="45">
        <f t="shared" si="4"/>
        <v>68607</v>
      </c>
      <c r="H308" s="30" t="str">
        <f t="shared" si="5"/>
        <v>Furniture</v>
      </c>
      <c r="I308" s="45" t="str">
        <f t="shared" si="6"/>
        <v>Entryways</v>
      </c>
      <c r="J308" s="22"/>
      <c r="K308" s="47"/>
      <c r="L308" s="47"/>
      <c r="M308" s="47"/>
      <c r="N308" s="50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4">
      <c r="A309" s="40" t="s">
        <v>312</v>
      </c>
      <c r="B309" s="48" t="s">
        <v>366</v>
      </c>
      <c r="C309" s="49" t="s">
        <v>175</v>
      </c>
      <c r="D309" s="42">
        <v>699</v>
      </c>
      <c r="E309" s="43">
        <v>369</v>
      </c>
      <c r="F309" s="44">
        <v>913</v>
      </c>
      <c r="G309" s="45">
        <f t="shared" si="4"/>
        <v>638187</v>
      </c>
      <c r="H309" s="30" t="str">
        <f t="shared" si="5"/>
        <v>Furniture</v>
      </c>
      <c r="I309" s="45" t="str">
        <f t="shared" si="6"/>
        <v>Dining</v>
      </c>
      <c r="J309" s="22"/>
      <c r="K309" s="47"/>
      <c r="L309" s="47"/>
      <c r="M309" s="47"/>
      <c r="N309" s="50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4">
      <c r="A310" s="40" t="s">
        <v>312</v>
      </c>
      <c r="B310" s="48" t="s">
        <v>366</v>
      </c>
      <c r="C310" s="49" t="s">
        <v>171</v>
      </c>
      <c r="D310" s="42">
        <v>699</v>
      </c>
      <c r="E310" s="43">
        <v>23</v>
      </c>
      <c r="F310" s="44">
        <v>632</v>
      </c>
      <c r="G310" s="45">
        <f t="shared" si="4"/>
        <v>441768</v>
      </c>
      <c r="H310" s="30" t="str">
        <f t="shared" si="5"/>
        <v>Furniture</v>
      </c>
      <c r="I310" s="45" t="str">
        <f t="shared" si="6"/>
        <v>Dining</v>
      </c>
      <c r="J310" s="22"/>
      <c r="K310" s="47"/>
      <c r="L310" s="47"/>
      <c r="M310" s="47"/>
      <c r="N310" s="50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4">
      <c r="A311" s="2"/>
      <c r="B311" s="19"/>
      <c r="C311" s="19"/>
      <c r="D311" s="20"/>
      <c r="E311" s="1"/>
      <c r="F311" s="1"/>
      <c r="G311" s="21"/>
      <c r="H311" s="20"/>
      <c r="I311" s="21"/>
      <c r="J311" s="22"/>
      <c r="K311" s="47"/>
      <c r="L311" s="47"/>
      <c r="M311" s="47"/>
      <c r="N311" s="50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4">
      <c r="A312" s="2"/>
      <c r="B312" s="19"/>
      <c r="C312" s="19"/>
      <c r="D312" s="20"/>
      <c r="E312" s="1"/>
      <c r="F312" s="1"/>
      <c r="G312" s="21"/>
      <c r="H312" s="20"/>
      <c r="I312" s="21"/>
      <c r="J312" s="22"/>
      <c r="K312" s="47"/>
      <c r="L312" s="47"/>
      <c r="M312" s="47"/>
      <c r="N312" s="50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4">
      <c r="A313" s="2"/>
      <c r="B313" s="19"/>
      <c r="C313" s="19"/>
      <c r="D313" s="20"/>
      <c r="E313" s="1"/>
      <c r="F313" s="1"/>
      <c r="G313" s="21"/>
      <c r="H313" s="20"/>
      <c r="I313" s="21"/>
      <c r="J313" s="22"/>
      <c r="K313" s="47"/>
      <c r="L313" s="47"/>
      <c r="M313" s="47"/>
      <c r="N313" s="50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4">
      <c r="A314" s="2"/>
      <c r="B314" s="19"/>
      <c r="C314" s="19"/>
      <c r="D314" s="20"/>
      <c r="E314" s="1"/>
      <c r="F314" s="1"/>
      <c r="G314" s="21"/>
      <c r="H314" s="20"/>
      <c r="I314" s="21"/>
      <c r="J314" s="22"/>
      <c r="K314" s="47"/>
      <c r="L314" s="47"/>
      <c r="M314" s="47"/>
      <c r="N314" s="50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4">
      <c r="A315" s="2"/>
      <c r="B315" s="19"/>
      <c r="C315" s="19"/>
      <c r="D315" s="20"/>
      <c r="E315" s="1"/>
      <c r="F315" s="1"/>
      <c r="G315" s="21"/>
      <c r="H315" s="20"/>
      <c r="I315" s="21"/>
      <c r="J315" s="22"/>
      <c r="K315" s="47"/>
      <c r="L315" s="47"/>
      <c r="M315" s="47"/>
      <c r="N315" s="50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4">
      <c r="A316" s="2"/>
      <c r="B316" s="19"/>
      <c r="C316" s="19"/>
      <c r="D316" s="20"/>
      <c r="E316" s="1"/>
      <c r="F316" s="1"/>
      <c r="G316" s="21"/>
      <c r="H316" s="20"/>
      <c r="I316" s="21"/>
      <c r="J316" s="22"/>
      <c r="K316" s="47"/>
      <c r="L316" s="47"/>
      <c r="M316" s="47"/>
      <c r="N316" s="50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4">
      <c r="A317" s="2"/>
      <c r="B317" s="19"/>
      <c r="C317" s="19"/>
      <c r="D317" s="20"/>
      <c r="E317" s="1"/>
      <c r="F317" s="1"/>
      <c r="G317" s="21"/>
      <c r="H317" s="20"/>
      <c r="I317" s="21"/>
      <c r="J317" s="22"/>
      <c r="K317" s="47"/>
      <c r="L317" s="47"/>
      <c r="M317" s="47"/>
      <c r="N317" s="50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4">
      <c r="A318" s="2"/>
      <c r="B318" s="19"/>
      <c r="C318" s="19"/>
      <c r="D318" s="20"/>
      <c r="E318" s="1"/>
      <c r="F318" s="1"/>
      <c r="G318" s="21"/>
      <c r="H318" s="20"/>
      <c r="I318" s="21"/>
      <c r="J318" s="22"/>
      <c r="K318" s="47"/>
      <c r="L318" s="47"/>
      <c r="M318" s="47"/>
      <c r="N318" s="50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4">
      <c r="A319" s="2"/>
      <c r="B319" s="19"/>
      <c r="C319" s="19"/>
      <c r="D319" s="20"/>
      <c r="E319" s="1"/>
      <c r="F319" s="1"/>
      <c r="G319" s="21"/>
      <c r="H319" s="20"/>
      <c r="I319" s="21"/>
      <c r="J319" s="22"/>
      <c r="K319" s="47"/>
      <c r="L319" s="47"/>
      <c r="M319" s="47"/>
      <c r="N319" s="50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4">
      <c r="A320" s="2"/>
      <c r="B320" s="19"/>
      <c r="C320" s="19"/>
      <c r="D320" s="20"/>
      <c r="E320" s="1"/>
      <c r="F320" s="1"/>
      <c r="G320" s="21"/>
      <c r="H320" s="20"/>
      <c r="I320" s="21"/>
      <c r="J320" s="22"/>
      <c r="K320" s="47"/>
      <c r="L320" s="47"/>
      <c r="M320" s="47"/>
      <c r="N320" s="50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4">
      <c r="A321" s="2"/>
      <c r="B321" s="19"/>
      <c r="C321" s="19"/>
      <c r="D321" s="20"/>
      <c r="E321" s="1"/>
      <c r="F321" s="1"/>
      <c r="G321" s="21"/>
      <c r="H321" s="20"/>
      <c r="I321" s="21"/>
      <c r="J321" s="22"/>
      <c r="K321" s="47"/>
      <c r="L321" s="47"/>
      <c r="M321" s="47"/>
      <c r="N321" s="50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4">
      <c r="A322" s="2"/>
      <c r="B322" s="19"/>
      <c r="C322" s="19"/>
      <c r="D322" s="20"/>
      <c r="E322" s="1"/>
      <c r="F322" s="1"/>
      <c r="G322" s="21"/>
      <c r="H322" s="20"/>
      <c r="I322" s="21"/>
      <c r="J322" s="22"/>
      <c r="K322" s="47"/>
      <c r="L322" s="47"/>
      <c r="M322" s="47"/>
      <c r="N322" s="50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4">
      <c r="A323" s="2"/>
      <c r="B323" s="19"/>
      <c r="C323" s="19"/>
      <c r="D323" s="20"/>
      <c r="E323" s="1"/>
      <c r="F323" s="1"/>
      <c r="G323" s="21"/>
      <c r="H323" s="20"/>
      <c r="I323" s="21"/>
      <c r="J323" s="22"/>
      <c r="K323" s="47"/>
      <c r="L323" s="47"/>
      <c r="M323" s="47"/>
      <c r="N323" s="50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4">
      <c r="A324" s="2"/>
      <c r="B324" s="19"/>
      <c r="C324" s="19"/>
      <c r="D324" s="20"/>
      <c r="E324" s="1"/>
      <c r="F324" s="1"/>
      <c r="G324" s="21"/>
      <c r="H324" s="20"/>
      <c r="I324" s="21"/>
      <c r="J324" s="22"/>
      <c r="K324" s="47"/>
      <c r="L324" s="47"/>
      <c r="M324" s="47"/>
      <c r="N324" s="50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4">
      <c r="A325" s="2"/>
      <c r="B325" s="19"/>
      <c r="C325" s="19"/>
      <c r="D325" s="20"/>
      <c r="E325" s="1"/>
      <c r="F325" s="1"/>
      <c r="G325" s="21"/>
      <c r="H325" s="20"/>
      <c r="I325" s="21"/>
      <c r="J325" s="22"/>
      <c r="K325" s="47"/>
      <c r="L325" s="47"/>
      <c r="M325" s="47"/>
      <c r="N325" s="50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4">
      <c r="A326" s="2"/>
      <c r="B326" s="19"/>
      <c r="C326" s="19"/>
      <c r="D326" s="20"/>
      <c r="E326" s="1"/>
      <c r="F326" s="1"/>
      <c r="G326" s="21"/>
      <c r="H326" s="20"/>
      <c r="I326" s="21"/>
      <c r="J326" s="22"/>
      <c r="K326" s="47"/>
      <c r="L326" s="47"/>
      <c r="M326" s="47"/>
      <c r="N326" s="50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4">
      <c r="A327" s="2"/>
      <c r="B327" s="19"/>
      <c r="C327" s="19"/>
      <c r="D327" s="20"/>
      <c r="E327" s="1"/>
      <c r="F327" s="1"/>
      <c r="G327" s="21"/>
      <c r="H327" s="20"/>
      <c r="I327" s="21"/>
      <c r="J327" s="22"/>
      <c r="K327" s="47"/>
      <c r="L327" s="47"/>
      <c r="M327" s="47"/>
      <c r="N327" s="50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4">
      <c r="A328" s="2"/>
      <c r="B328" s="19"/>
      <c r="C328" s="19"/>
      <c r="D328" s="20"/>
      <c r="E328" s="1"/>
      <c r="F328" s="1"/>
      <c r="G328" s="21"/>
      <c r="H328" s="20"/>
      <c r="I328" s="21"/>
      <c r="J328" s="22"/>
      <c r="K328" s="47"/>
      <c r="L328" s="47"/>
      <c r="M328" s="47"/>
      <c r="N328" s="50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4">
      <c r="A329" s="2"/>
      <c r="B329" s="19"/>
      <c r="C329" s="19"/>
      <c r="D329" s="20"/>
      <c r="E329" s="1"/>
      <c r="F329" s="1"/>
      <c r="G329" s="21"/>
      <c r="H329" s="20"/>
      <c r="I329" s="21"/>
      <c r="J329" s="22"/>
      <c r="K329" s="47"/>
      <c r="L329" s="47"/>
      <c r="M329" s="47"/>
      <c r="N329" s="50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4">
      <c r="A330" s="2"/>
      <c r="B330" s="19"/>
      <c r="C330" s="19"/>
      <c r="D330" s="20"/>
      <c r="E330" s="1"/>
      <c r="F330" s="1"/>
      <c r="G330" s="21"/>
      <c r="H330" s="20"/>
      <c r="I330" s="21"/>
      <c r="J330" s="22"/>
      <c r="K330" s="47"/>
      <c r="L330" s="47"/>
      <c r="M330" s="47"/>
      <c r="N330" s="50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4">
      <c r="A331" s="2"/>
      <c r="B331" s="19"/>
      <c r="C331" s="19"/>
      <c r="D331" s="20"/>
      <c r="E331" s="1"/>
      <c r="F331" s="1"/>
      <c r="G331" s="21"/>
      <c r="H331" s="20"/>
      <c r="I331" s="21"/>
      <c r="J331" s="22"/>
      <c r="K331" s="47"/>
      <c r="L331" s="47"/>
      <c r="M331" s="47"/>
      <c r="N331" s="50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4">
      <c r="A332" s="2"/>
      <c r="B332" s="19"/>
      <c r="C332" s="19"/>
      <c r="D332" s="20"/>
      <c r="E332" s="1"/>
      <c r="F332" s="1"/>
      <c r="G332" s="21"/>
      <c r="H332" s="20"/>
      <c r="I332" s="21"/>
      <c r="J332" s="22"/>
      <c r="K332" s="47"/>
      <c r="L332" s="47"/>
      <c r="M332" s="47"/>
      <c r="N332" s="50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4">
      <c r="A333" s="2"/>
      <c r="B333" s="19"/>
      <c r="C333" s="19"/>
      <c r="D333" s="20"/>
      <c r="E333" s="1"/>
      <c r="F333" s="1"/>
      <c r="G333" s="21"/>
      <c r="H333" s="20"/>
      <c r="I333" s="21"/>
      <c r="J333" s="22"/>
      <c r="K333" s="47"/>
      <c r="L333" s="47"/>
      <c r="M333" s="47"/>
      <c r="N333" s="50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4">
      <c r="A334" s="2"/>
      <c r="B334" s="19"/>
      <c r="C334" s="19"/>
      <c r="D334" s="20"/>
      <c r="E334" s="1"/>
      <c r="F334" s="1"/>
      <c r="G334" s="21"/>
      <c r="H334" s="20"/>
      <c r="I334" s="21"/>
      <c r="J334" s="22"/>
      <c r="K334" s="47"/>
      <c r="L334" s="47"/>
      <c r="M334" s="47"/>
      <c r="N334" s="50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4">
      <c r="A335" s="2"/>
      <c r="B335" s="19"/>
      <c r="C335" s="19"/>
      <c r="D335" s="20"/>
      <c r="E335" s="1"/>
      <c r="F335" s="1"/>
      <c r="G335" s="21"/>
      <c r="H335" s="20"/>
      <c r="I335" s="21"/>
      <c r="J335" s="22"/>
      <c r="K335" s="47"/>
      <c r="L335" s="47"/>
      <c r="M335" s="47"/>
      <c r="N335" s="50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4">
      <c r="A336" s="2"/>
      <c r="B336" s="19"/>
      <c r="C336" s="19"/>
      <c r="D336" s="20"/>
      <c r="E336" s="1"/>
      <c r="F336" s="1"/>
      <c r="G336" s="21"/>
      <c r="H336" s="20"/>
      <c r="I336" s="21"/>
      <c r="J336" s="22"/>
      <c r="K336" s="47"/>
      <c r="L336" s="47"/>
      <c r="M336" s="47"/>
      <c r="N336" s="50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4">
      <c r="A337" s="2"/>
      <c r="B337" s="19"/>
      <c r="C337" s="19"/>
      <c r="D337" s="20"/>
      <c r="E337" s="1"/>
      <c r="F337" s="1"/>
      <c r="G337" s="21"/>
      <c r="H337" s="20"/>
      <c r="I337" s="21"/>
      <c r="J337" s="22"/>
      <c r="K337" s="47"/>
      <c r="L337" s="47"/>
      <c r="M337" s="47"/>
      <c r="N337" s="50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4">
      <c r="A338" s="2"/>
      <c r="B338" s="19"/>
      <c r="C338" s="19"/>
      <c r="D338" s="20"/>
      <c r="E338" s="1"/>
      <c r="F338" s="1"/>
      <c r="G338" s="21"/>
      <c r="H338" s="20"/>
      <c r="I338" s="21"/>
      <c r="J338" s="22"/>
      <c r="K338" s="47"/>
      <c r="L338" s="47"/>
      <c r="M338" s="47"/>
      <c r="N338" s="50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4">
      <c r="A339" s="2"/>
      <c r="B339" s="19"/>
      <c r="C339" s="19"/>
      <c r="D339" s="20"/>
      <c r="E339" s="1"/>
      <c r="F339" s="1"/>
      <c r="G339" s="21"/>
      <c r="H339" s="20"/>
      <c r="I339" s="21"/>
      <c r="J339" s="22"/>
      <c r="K339" s="47"/>
      <c r="L339" s="47"/>
      <c r="M339" s="47"/>
      <c r="N339" s="50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4">
      <c r="A340" s="2"/>
      <c r="B340" s="19"/>
      <c r="C340" s="19"/>
      <c r="D340" s="20"/>
      <c r="E340" s="1"/>
      <c r="F340" s="1"/>
      <c r="G340" s="21"/>
      <c r="H340" s="20"/>
      <c r="I340" s="21"/>
      <c r="J340" s="22"/>
      <c r="K340" s="47"/>
      <c r="L340" s="47"/>
      <c r="M340" s="47"/>
      <c r="N340" s="50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4">
      <c r="A341" s="2"/>
      <c r="B341" s="19"/>
      <c r="C341" s="19"/>
      <c r="D341" s="20"/>
      <c r="E341" s="1"/>
      <c r="F341" s="1"/>
      <c r="G341" s="21"/>
      <c r="H341" s="20"/>
      <c r="I341" s="21"/>
      <c r="J341" s="22"/>
      <c r="K341" s="47"/>
      <c r="L341" s="47"/>
      <c r="M341" s="47"/>
      <c r="N341" s="50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4">
      <c r="A342" s="2"/>
      <c r="B342" s="19"/>
      <c r="C342" s="19"/>
      <c r="D342" s="20"/>
      <c r="E342" s="1"/>
      <c r="F342" s="1"/>
      <c r="G342" s="21"/>
      <c r="H342" s="20"/>
      <c r="I342" s="21"/>
      <c r="J342" s="22"/>
      <c r="K342" s="47"/>
      <c r="L342" s="47"/>
      <c r="M342" s="47"/>
      <c r="N342" s="50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4">
      <c r="A343" s="2"/>
      <c r="B343" s="19"/>
      <c r="C343" s="19"/>
      <c r="D343" s="20"/>
      <c r="E343" s="1"/>
      <c r="F343" s="1"/>
      <c r="G343" s="21"/>
      <c r="H343" s="20"/>
      <c r="I343" s="21"/>
      <c r="J343" s="22"/>
      <c r="K343" s="47"/>
      <c r="L343" s="47"/>
      <c r="M343" s="47"/>
      <c r="N343" s="50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4">
      <c r="A344" s="2"/>
      <c r="B344" s="19"/>
      <c r="C344" s="19"/>
      <c r="D344" s="20"/>
      <c r="E344" s="1"/>
      <c r="F344" s="1"/>
      <c r="G344" s="21"/>
      <c r="H344" s="20"/>
      <c r="I344" s="21"/>
      <c r="J344" s="22"/>
      <c r="K344" s="47"/>
      <c r="L344" s="47"/>
      <c r="M344" s="47"/>
      <c r="N344" s="50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4">
      <c r="A345" s="2"/>
      <c r="B345" s="19"/>
      <c r="C345" s="19"/>
      <c r="D345" s="20"/>
      <c r="E345" s="1"/>
      <c r="F345" s="1"/>
      <c r="G345" s="21"/>
      <c r="H345" s="20"/>
      <c r="I345" s="21"/>
      <c r="J345" s="22"/>
      <c r="K345" s="47"/>
      <c r="L345" s="47"/>
      <c r="M345" s="47"/>
      <c r="N345" s="50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4">
      <c r="A346" s="2"/>
      <c r="B346" s="19"/>
      <c r="C346" s="19"/>
      <c r="D346" s="20"/>
      <c r="E346" s="1"/>
      <c r="F346" s="1"/>
      <c r="G346" s="21"/>
      <c r="H346" s="20"/>
      <c r="I346" s="21"/>
      <c r="J346" s="22"/>
      <c r="K346" s="47"/>
      <c r="L346" s="47"/>
      <c r="M346" s="47"/>
      <c r="N346" s="50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4">
      <c r="A347" s="2"/>
      <c r="B347" s="19"/>
      <c r="C347" s="19"/>
      <c r="D347" s="20"/>
      <c r="E347" s="1"/>
      <c r="F347" s="1"/>
      <c r="G347" s="21"/>
      <c r="H347" s="20"/>
      <c r="I347" s="21"/>
      <c r="J347" s="22"/>
      <c r="K347" s="47"/>
      <c r="L347" s="47"/>
      <c r="M347" s="47"/>
      <c r="N347" s="50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4">
      <c r="A348" s="2"/>
      <c r="B348" s="19"/>
      <c r="C348" s="19"/>
      <c r="D348" s="20"/>
      <c r="E348" s="1"/>
      <c r="F348" s="1"/>
      <c r="G348" s="21"/>
      <c r="H348" s="20"/>
      <c r="I348" s="21"/>
      <c r="J348" s="22"/>
      <c r="K348" s="47"/>
      <c r="L348" s="47"/>
      <c r="M348" s="47"/>
      <c r="N348" s="50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4">
      <c r="A349" s="2"/>
      <c r="B349" s="19"/>
      <c r="C349" s="19"/>
      <c r="D349" s="20"/>
      <c r="E349" s="1"/>
      <c r="F349" s="1"/>
      <c r="G349" s="21"/>
      <c r="H349" s="20"/>
      <c r="I349" s="21"/>
      <c r="J349" s="22"/>
      <c r="K349" s="47"/>
      <c r="L349" s="47"/>
      <c r="M349" s="47"/>
      <c r="N349" s="50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4">
      <c r="A350" s="2"/>
      <c r="B350" s="19"/>
      <c r="C350" s="19"/>
      <c r="D350" s="20"/>
      <c r="E350" s="1"/>
      <c r="F350" s="1"/>
      <c r="G350" s="21"/>
      <c r="H350" s="20"/>
      <c r="I350" s="21"/>
      <c r="J350" s="22"/>
      <c r="K350" s="47"/>
      <c r="L350" s="47"/>
      <c r="M350" s="47"/>
      <c r="N350" s="50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4">
      <c r="A351" s="2"/>
      <c r="B351" s="19"/>
      <c r="C351" s="19"/>
      <c r="D351" s="20"/>
      <c r="E351" s="1"/>
      <c r="F351" s="1"/>
      <c r="G351" s="21"/>
      <c r="H351" s="20"/>
      <c r="I351" s="21"/>
      <c r="J351" s="22"/>
      <c r="K351" s="47"/>
      <c r="L351" s="47"/>
      <c r="M351" s="47"/>
      <c r="N351" s="50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4">
      <c r="A352" s="2"/>
      <c r="B352" s="19"/>
      <c r="C352" s="19"/>
      <c r="D352" s="20"/>
      <c r="E352" s="1"/>
      <c r="F352" s="1"/>
      <c r="G352" s="21"/>
      <c r="H352" s="20"/>
      <c r="I352" s="21"/>
      <c r="J352" s="22"/>
      <c r="K352" s="47"/>
      <c r="L352" s="47"/>
      <c r="M352" s="47"/>
      <c r="N352" s="50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4">
      <c r="A353" s="2"/>
      <c r="B353" s="19"/>
      <c r="C353" s="19"/>
      <c r="D353" s="20"/>
      <c r="E353" s="1"/>
      <c r="F353" s="1"/>
      <c r="G353" s="21"/>
      <c r="H353" s="20"/>
      <c r="I353" s="21"/>
      <c r="J353" s="22"/>
      <c r="K353" s="47"/>
      <c r="L353" s="47"/>
      <c r="M353" s="47"/>
      <c r="N353" s="50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4">
      <c r="A354" s="2"/>
      <c r="B354" s="19"/>
      <c r="C354" s="19"/>
      <c r="D354" s="20"/>
      <c r="E354" s="1"/>
      <c r="F354" s="1"/>
      <c r="G354" s="21"/>
      <c r="H354" s="20"/>
      <c r="I354" s="21"/>
      <c r="J354" s="22"/>
      <c r="K354" s="47"/>
      <c r="L354" s="47"/>
      <c r="M354" s="47"/>
      <c r="N354" s="50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4">
      <c r="A355" s="2"/>
      <c r="B355" s="19"/>
      <c r="C355" s="19"/>
      <c r="D355" s="20"/>
      <c r="E355" s="1"/>
      <c r="F355" s="1"/>
      <c r="G355" s="21"/>
      <c r="H355" s="20"/>
      <c r="I355" s="21"/>
      <c r="J355" s="22"/>
      <c r="K355" s="47"/>
      <c r="L355" s="47"/>
      <c r="M355" s="47"/>
      <c r="N355" s="50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4">
      <c r="A356" s="2"/>
      <c r="B356" s="19"/>
      <c r="C356" s="19"/>
      <c r="D356" s="20"/>
      <c r="E356" s="1"/>
      <c r="F356" s="1"/>
      <c r="G356" s="21"/>
      <c r="H356" s="20"/>
      <c r="I356" s="21"/>
      <c r="J356" s="22"/>
      <c r="K356" s="47"/>
      <c r="L356" s="47"/>
      <c r="M356" s="47"/>
      <c r="N356" s="50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4">
      <c r="A357" s="2"/>
      <c r="B357" s="19"/>
      <c r="C357" s="19"/>
      <c r="D357" s="20"/>
      <c r="E357" s="1"/>
      <c r="F357" s="1"/>
      <c r="G357" s="21"/>
      <c r="H357" s="20"/>
      <c r="I357" s="21"/>
      <c r="J357" s="22"/>
      <c r="K357" s="47"/>
      <c r="L357" s="47"/>
      <c r="M357" s="47"/>
      <c r="N357" s="50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4">
      <c r="A358" s="2"/>
      <c r="B358" s="19"/>
      <c r="C358" s="19"/>
      <c r="D358" s="20"/>
      <c r="E358" s="1"/>
      <c r="F358" s="1"/>
      <c r="G358" s="21"/>
      <c r="H358" s="20"/>
      <c r="I358" s="21"/>
      <c r="J358" s="22"/>
      <c r="K358" s="47"/>
      <c r="L358" s="47"/>
      <c r="M358" s="47"/>
      <c r="N358" s="50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4">
      <c r="A359" s="2"/>
      <c r="B359" s="19"/>
      <c r="C359" s="19"/>
      <c r="D359" s="20"/>
      <c r="E359" s="1"/>
      <c r="F359" s="1"/>
      <c r="G359" s="21"/>
      <c r="H359" s="20"/>
      <c r="I359" s="21"/>
      <c r="J359" s="22"/>
      <c r="K359" s="47"/>
      <c r="L359" s="47"/>
      <c r="M359" s="47"/>
      <c r="N359" s="50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4">
      <c r="A360" s="2"/>
      <c r="B360" s="19"/>
      <c r="C360" s="19"/>
      <c r="D360" s="20"/>
      <c r="E360" s="1"/>
      <c r="F360" s="1"/>
      <c r="G360" s="21"/>
      <c r="H360" s="20"/>
      <c r="I360" s="21"/>
      <c r="J360" s="22"/>
      <c r="K360" s="47"/>
      <c r="L360" s="47"/>
      <c r="M360" s="47"/>
      <c r="N360" s="50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4">
      <c r="A361" s="2"/>
      <c r="B361" s="19"/>
      <c r="C361" s="19"/>
      <c r="D361" s="20"/>
      <c r="E361" s="1"/>
      <c r="F361" s="1"/>
      <c r="G361" s="21"/>
      <c r="H361" s="20"/>
      <c r="I361" s="21"/>
      <c r="J361" s="22"/>
      <c r="K361" s="47"/>
      <c r="L361" s="47"/>
      <c r="M361" s="47"/>
      <c r="N361" s="50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4">
      <c r="A362" s="2"/>
      <c r="B362" s="19"/>
      <c r="C362" s="19"/>
      <c r="D362" s="20"/>
      <c r="E362" s="1"/>
      <c r="F362" s="1"/>
      <c r="G362" s="21"/>
      <c r="H362" s="20"/>
      <c r="I362" s="21"/>
      <c r="J362" s="22"/>
      <c r="K362" s="47"/>
      <c r="L362" s="47"/>
      <c r="M362" s="47"/>
      <c r="N362" s="50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4">
      <c r="A363" s="2"/>
      <c r="B363" s="19"/>
      <c r="C363" s="19"/>
      <c r="D363" s="20"/>
      <c r="E363" s="1"/>
      <c r="F363" s="1"/>
      <c r="G363" s="21"/>
      <c r="H363" s="20"/>
      <c r="I363" s="21"/>
      <c r="J363" s="22"/>
      <c r="K363" s="47"/>
      <c r="L363" s="47"/>
      <c r="M363" s="47"/>
      <c r="N363" s="50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4">
      <c r="A364" s="2"/>
      <c r="B364" s="19"/>
      <c r="C364" s="19"/>
      <c r="D364" s="20"/>
      <c r="E364" s="1"/>
      <c r="F364" s="1"/>
      <c r="G364" s="21"/>
      <c r="H364" s="20"/>
      <c r="I364" s="21"/>
      <c r="J364" s="22"/>
      <c r="K364" s="47"/>
      <c r="L364" s="47"/>
      <c r="M364" s="47"/>
      <c r="N364" s="50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4">
      <c r="A365" s="2"/>
      <c r="B365" s="19"/>
      <c r="C365" s="19"/>
      <c r="D365" s="20"/>
      <c r="E365" s="1"/>
      <c r="F365" s="1"/>
      <c r="G365" s="21"/>
      <c r="H365" s="20"/>
      <c r="I365" s="21"/>
      <c r="J365" s="22"/>
      <c r="K365" s="47"/>
      <c r="L365" s="47"/>
      <c r="M365" s="47"/>
      <c r="N365" s="50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4">
      <c r="A366" s="2"/>
      <c r="B366" s="19"/>
      <c r="C366" s="19"/>
      <c r="D366" s="20"/>
      <c r="E366" s="1"/>
      <c r="F366" s="1"/>
      <c r="G366" s="21"/>
      <c r="H366" s="20"/>
      <c r="I366" s="21"/>
      <c r="J366" s="22"/>
      <c r="K366" s="47"/>
      <c r="L366" s="47"/>
      <c r="M366" s="47"/>
      <c r="N366" s="50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4">
      <c r="A367" s="2"/>
      <c r="B367" s="19"/>
      <c r="C367" s="19"/>
      <c r="D367" s="20"/>
      <c r="E367" s="1"/>
      <c r="F367" s="1"/>
      <c r="G367" s="21"/>
      <c r="H367" s="20"/>
      <c r="I367" s="21"/>
      <c r="J367" s="22"/>
      <c r="K367" s="47"/>
      <c r="L367" s="47"/>
      <c r="M367" s="47"/>
      <c r="N367" s="50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4">
      <c r="A368" s="2"/>
      <c r="B368" s="19"/>
      <c r="C368" s="19"/>
      <c r="D368" s="20"/>
      <c r="E368" s="1"/>
      <c r="F368" s="1"/>
      <c r="G368" s="21"/>
      <c r="H368" s="20"/>
      <c r="I368" s="21"/>
      <c r="J368" s="22"/>
      <c r="K368" s="47"/>
      <c r="L368" s="47"/>
      <c r="M368" s="47"/>
      <c r="N368" s="50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4">
      <c r="A369" s="2"/>
      <c r="B369" s="19"/>
      <c r="C369" s="19"/>
      <c r="D369" s="20"/>
      <c r="E369" s="1"/>
      <c r="F369" s="1"/>
      <c r="G369" s="21"/>
      <c r="H369" s="20"/>
      <c r="I369" s="21"/>
      <c r="J369" s="22"/>
      <c r="K369" s="47"/>
      <c r="L369" s="47"/>
      <c r="M369" s="47"/>
      <c r="N369" s="50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4">
      <c r="A370" s="2"/>
      <c r="B370" s="19"/>
      <c r="C370" s="19"/>
      <c r="D370" s="20"/>
      <c r="E370" s="1"/>
      <c r="F370" s="1"/>
      <c r="G370" s="21"/>
      <c r="H370" s="20"/>
      <c r="I370" s="21"/>
      <c r="J370" s="22"/>
      <c r="K370" s="47"/>
      <c r="L370" s="47"/>
      <c r="M370" s="47"/>
      <c r="N370" s="50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4">
      <c r="A371" s="2"/>
      <c r="B371" s="19"/>
      <c r="C371" s="19"/>
      <c r="D371" s="20"/>
      <c r="E371" s="1"/>
      <c r="F371" s="1"/>
      <c r="G371" s="21"/>
      <c r="H371" s="20"/>
      <c r="I371" s="21"/>
      <c r="J371" s="22"/>
      <c r="K371" s="47"/>
      <c r="L371" s="47"/>
      <c r="M371" s="47"/>
      <c r="N371" s="50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4">
      <c r="A372" s="2"/>
      <c r="B372" s="19"/>
      <c r="C372" s="19"/>
      <c r="D372" s="20"/>
      <c r="E372" s="1"/>
      <c r="F372" s="1"/>
      <c r="G372" s="21"/>
      <c r="H372" s="20"/>
      <c r="I372" s="21"/>
      <c r="J372" s="22"/>
      <c r="K372" s="47"/>
      <c r="L372" s="47"/>
      <c r="M372" s="47"/>
      <c r="N372" s="50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4">
      <c r="A373" s="2"/>
      <c r="B373" s="19"/>
      <c r="C373" s="19"/>
      <c r="D373" s="20"/>
      <c r="E373" s="1"/>
      <c r="F373" s="1"/>
      <c r="G373" s="21"/>
      <c r="H373" s="20"/>
      <c r="I373" s="21"/>
      <c r="J373" s="22"/>
      <c r="K373" s="47"/>
      <c r="L373" s="47"/>
      <c r="M373" s="47"/>
      <c r="N373" s="50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4">
      <c r="A374" s="2"/>
      <c r="B374" s="19"/>
      <c r="C374" s="19"/>
      <c r="D374" s="20"/>
      <c r="E374" s="1"/>
      <c r="F374" s="1"/>
      <c r="G374" s="21"/>
      <c r="H374" s="20"/>
      <c r="I374" s="21"/>
      <c r="J374" s="22"/>
      <c r="K374" s="47"/>
      <c r="L374" s="47"/>
      <c r="M374" s="47"/>
      <c r="N374" s="50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4">
      <c r="A375" s="2"/>
      <c r="B375" s="19"/>
      <c r="C375" s="19"/>
      <c r="D375" s="20"/>
      <c r="E375" s="1"/>
      <c r="F375" s="1"/>
      <c r="G375" s="21"/>
      <c r="H375" s="20"/>
      <c r="I375" s="21"/>
      <c r="J375" s="22"/>
      <c r="K375" s="47"/>
      <c r="L375" s="47"/>
      <c r="M375" s="47"/>
      <c r="N375" s="50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4">
      <c r="A376" s="2"/>
      <c r="B376" s="19"/>
      <c r="C376" s="19"/>
      <c r="D376" s="20"/>
      <c r="E376" s="1"/>
      <c r="F376" s="1"/>
      <c r="G376" s="21"/>
      <c r="H376" s="20"/>
      <c r="I376" s="21"/>
      <c r="J376" s="22"/>
      <c r="K376" s="47"/>
      <c r="L376" s="47"/>
      <c r="M376" s="47"/>
      <c r="N376" s="50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4">
      <c r="A377" s="2"/>
      <c r="B377" s="19"/>
      <c r="C377" s="19"/>
      <c r="D377" s="20"/>
      <c r="E377" s="1"/>
      <c r="F377" s="1"/>
      <c r="G377" s="21"/>
      <c r="H377" s="20"/>
      <c r="I377" s="21"/>
      <c r="J377" s="22"/>
      <c r="K377" s="47"/>
      <c r="L377" s="47"/>
      <c r="M377" s="47"/>
      <c r="N377" s="50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4">
      <c r="A378" s="2"/>
      <c r="B378" s="19"/>
      <c r="C378" s="19"/>
      <c r="D378" s="20"/>
      <c r="E378" s="1"/>
      <c r="F378" s="1"/>
      <c r="G378" s="21"/>
      <c r="H378" s="20"/>
      <c r="I378" s="21"/>
      <c r="J378" s="22"/>
      <c r="K378" s="47"/>
      <c r="L378" s="47"/>
      <c r="M378" s="47"/>
      <c r="N378" s="50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4">
      <c r="A379" s="2"/>
      <c r="B379" s="19"/>
      <c r="C379" s="19"/>
      <c r="D379" s="20"/>
      <c r="E379" s="1"/>
      <c r="F379" s="1"/>
      <c r="G379" s="21"/>
      <c r="H379" s="20"/>
      <c r="I379" s="21"/>
      <c r="J379" s="22"/>
      <c r="K379" s="47"/>
      <c r="L379" s="47"/>
      <c r="M379" s="47"/>
      <c r="N379" s="50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4">
      <c r="A380" s="2"/>
      <c r="B380" s="19"/>
      <c r="C380" s="19"/>
      <c r="D380" s="20"/>
      <c r="E380" s="1"/>
      <c r="F380" s="1"/>
      <c r="G380" s="21"/>
      <c r="H380" s="20"/>
      <c r="I380" s="21"/>
      <c r="J380" s="22"/>
      <c r="K380" s="47"/>
      <c r="L380" s="47"/>
      <c r="M380" s="47"/>
      <c r="N380" s="50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4">
      <c r="A381" s="2"/>
      <c r="B381" s="19"/>
      <c r="C381" s="19"/>
      <c r="D381" s="20"/>
      <c r="E381" s="1"/>
      <c r="F381" s="1"/>
      <c r="G381" s="21"/>
      <c r="H381" s="20"/>
      <c r="I381" s="21"/>
      <c r="J381" s="22"/>
      <c r="K381" s="47"/>
      <c r="L381" s="47"/>
      <c r="M381" s="47"/>
      <c r="N381" s="50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4">
      <c r="A382" s="2"/>
      <c r="B382" s="19"/>
      <c r="C382" s="19"/>
      <c r="D382" s="20"/>
      <c r="E382" s="1"/>
      <c r="F382" s="1"/>
      <c r="G382" s="21"/>
      <c r="H382" s="20"/>
      <c r="I382" s="21"/>
      <c r="J382" s="22"/>
      <c r="K382" s="47"/>
      <c r="L382" s="47"/>
      <c r="M382" s="47"/>
      <c r="N382" s="50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4">
      <c r="A383" s="2"/>
      <c r="B383" s="19"/>
      <c r="C383" s="19"/>
      <c r="D383" s="20"/>
      <c r="E383" s="1"/>
      <c r="F383" s="1"/>
      <c r="G383" s="21"/>
      <c r="H383" s="20"/>
      <c r="I383" s="21"/>
      <c r="J383" s="22"/>
      <c r="K383" s="47"/>
      <c r="L383" s="47"/>
      <c r="M383" s="47"/>
      <c r="N383" s="50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4">
      <c r="A384" s="2"/>
      <c r="B384" s="19"/>
      <c r="C384" s="19"/>
      <c r="D384" s="20"/>
      <c r="E384" s="1"/>
      <c r="F384" s="1"/>
      <c r="G384" s="21"/>
      <c r="H384" s="20"/>
      <c r="I384" s="21"/>
      <c r="J384" s="22"/>
      <c r="K384" s="47"/>
      <c r="L384" s="47"/>
      <c r="M384" s="47"/>
      <c r="N384" s="50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4">
      <c r="A385" s="2"/>
      <c r="B385" s="19"/>
      <c r="C385" s="19"/>
      <c r="D385" s="20"/>
      <c r="E385" s="1"/>
      <c r="F385" s="1"/>
      <c r="G385" s="21"/>
      <c r="H385" s="20"/>
      <c r="I385" s="21"/>
      <c r="J385" s="22"/>
      <c r="K385" s="47"/>
      <c r="L385" s="47"/>
      <c r="M385" s="47"/>
      <c r="N385" s="50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4">
      <c r="A386" s="2"/>
      <c r="B386" s="19"/>
      <c r="C386" s="19"/>
      <c r="D386" s="20"/>
      <c r="E386" s="1"/>
      <c r="F386" s="1"/>
      <c r="G386" s="21"/>
      <c r="H386" s="20"/>
      <c r="I386" s="21"/>
      <c r="J386" s="22"/>
      <c r="K386" s="47"/>
      <c r="L386" s="47"/>
      <c r="M386" s="47"/>
      <c r="N386" s="50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4">
      <c r="A387" s="2"/>
      <c r="B387" s="19"/>
      <c r="C387" s="19"/>
      <c r="D387" s="20"/>
      <c r="E387" s="1"/>
      <c r="F387" s="1"/>
      <c r="G387" s="21"/>
      <c r="H387" s="20"/>
      <c r="I387" s="21"/>
      <c r="J387" s="22"/>
      <c r="K387" s="47"/>
      <c r="L387" s="47"/>
      <c r="M387" s="47"/>
      <c r="N387" s="50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4">
      <c r="A388" s="2"/>
      <c r="B388" s="19"/>
      <c r="C388" s="19"/>
      <c r="D388" s="20"/>
      <c r="E388" s="1"/>
      <c r="F388" s="1"/>
      <c r="G388" s="21"/>
      <c r="H388" s="20"/>
      <c r="I388" s="21"/>
      <c r="J388" s="22"/>
      <c r="K388" s="47"/>
      <c r="L388" s="47"/>
      <c r="M388" s="47"/>
      <c r="N388" s="50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4">
      <c r="A389" s="2"/>
      <c r="B389" s="19"/>
      <c r="C389" s="19"/>
      <c r="D389" s="20"/>
      <c r="E389" s="1"/>
      <c r="F389" s="1"/>
      <c r="G389" s="21"/>
      <c r="H389" s="20"/>
      <c r="I389" s="21"/>
      <c r="J389" s="22"/>
      <c r="K389" s="47"/>
      <c r="L389" s="47"/>
      <c r="M389" s="47"/>
      <c r="N389" s="50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4">
      <c r="A390" s="2"/>
      <c r="B390" s="19"/>
      <c r="C390" s="19"/>
      <c r="D390" s="20"/>
      <c r="E390" s="1"/>
      <c r="F390" s="1"/>
      <c r="G390" s="21"/>
      <c r="H390" s="20"/>
      <c r="I390" s="21"/>
      <c r="J390" s="22"/>
      <c r="K390" s="47"/>
      <c r="L390" s="47"/>
      <c r="M390" s="47"/>
      <c r="N390" s="50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4">
      <c r="A391" s="2"/>
      <c r="B391" s="19"/>
      <c r="C391" s="19"/>
      <c r="D391" s="20"/>
      <c r="E391" s="1"/>
      <c r="F391" s="1"/>
      <c r="G391" s="21"/>
      <c r="H391" s="20"/>
      <c r="I391" s="21"/>
      <c r="J391" s="22"/>
      <c r="K391" s="47"/>
      <c r="L391" s="47"/>
      <c r="M391" s="47"/>
      <c r="N391" s="50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4">
      <c r="A392" s="2"/>
      <c r="B392" s="19"/>
      <c r="C392" s="19"/>
      <c r="D392" s="20"/>
      <c r="E392" s="1"/>
      <c r="F392" s="1"/>
      <c r="G392" s="21"/>
      <c r="H392" s="20"/>
      <c r="I392" s="21"/>
      <c r="J392" s="22"/>
      <c r="K392" s="47"/>
      <c r="L392" s="47"/>
      <c r="M392" s="47"/>
      <c r="N392" s="50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4">
      <c r="A393" s="2"/>
      <c r="B393" s="19"/>
      <c r="C393" s="19"/>
      <c r="D393" s="20"/>
      <c r="E393" s="1"/>
      <c r="F393" s="1"/>
      <c r="G393" s="21"/>
      <c r="H393" s="20"/>
      <c r="I393" s="21"/>
      <c r="J393" s="22"/>
      <c r="K393" s="47"/>
      <c r="L393" s="47"/>
      <c r="M393" s="47"/>
      <c r="N393" s="50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4">
      <c r="A394" s="2"/>
      <c r="B394" s="19"/>
      <c r="C394" s="19"/>
      <c r="D394" s="20"/>
      <c r="E394" s="1"/>
      <c r="F394" s="1"/>
      <c r="G394" s="21"/>
      <c r="H394" s="20"/>
      <c r="I394" s="21"/>
      <c r="J394" s="22"/>
      <c r="K394" s="47"/>
      <c r="L394" s="47"/>
      <c r="M394" s="47"/>
      <c r="N394" s="50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4">
      <c r="A395" s="2"/>
      <c r="B395" s="19"/>
      <c r="C395" s="19"/>
      <c r="D395" s="20"/>
      <c r="E395" s="1"/>
      <c r="F395" s="1"/>
      <c r="G395" s="21"/>
      <c r="H395" s="20"/>
      <c r="I395" s="21"/>
      <c r="J395" s="22"/>
      <c r="K395" s="47"/>
      <c r="L395" s="47"/>
      <c r="M395" s="47"/>
      <c r="N395" s="50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4">
      <c r="A396" s="2"/>
      <c r="B396" s="19"/>
      <c r="C396" s="19"/>
      <c r="D396" s="20"/>
      <c r="E396" s="1"/>
      <c r="F396" s="1"/>
      <c r="G396" s="21"/>
      <c r="H396" s="20"/>
      <c r="I396" s="21"/>
      <c r="J396" s="22"/>
      <c r="K396" s="47"/>
      <c r="L396" s="47"/>
      <c r="M396" s="47"/>
      <c r="N396" s="50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4">
      <c r="A397" s="2"/>
      <c r="B397" s="19"/>
      <c r="C397" s="19"/>
      <c r="D397" s="20"/>
      <c r="E397" s="1"/>
      <c r="F397" s="1"/>
      <c r="G397" s="21"/>
      <c r="H397" s="20"/>
      <c r="I397" s="21"/>
      <c r="J397" s="22"/>
      <c r="K397" s="47"/>
      <c r="L397" s="47"/>
      <c r="M397" s="47"/>
      <c r="N397" s="50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4">
      <c r="A398" s="2"/>
      <c r="B398" s="19"/>
      <c r="C398" s="19"/>
      <c r="D398" s="20"/>
      <c r="E398" s="1"/>
      <c r="F398" s="1"/>
      <c r="G398" s="21"/>
      <c r="H398" s="20"/>
      <c r="I398" s="21"/>
      <c r="J398" s="22"/>
      <c r="K398" s="47"/>
      <c r="L398" s="47"/>
      <c r="M398" s="47"/>
      <c r="N398" s="50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4">
      <c r="A399" s="2"/>
      <c r="B399" s="19"/>
      <c r="C399" s="19"/>
      <c r="D399" s="20"/>
      <c r="E399" s="1"/>
      <c r="F399" s="1"/>
      <c r="G399" s="21"/>
      <c r="H399" s="20"/>
      <c r="I399" s="21"/>
      <c r="J399" s="22"/>
      <c r="K399" s="47"/>
      <c r="L399" s="47"/>
      <c r="M399" s="47"/>
      <c r="N399" s="50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4">
      <c r="A400" s="2"/>
      <c r="B400" s="19"/>
      <c r="C400" s="19"/>
      <c r="D400" s="20"/>
      <c r="E400" s="1"/>
      <c r="F400" s="1"/>
      <c r="G400" s="21"/>
      <c r="H400" s="20"/>
      <c r="I400" s="21"/>
      <c r="J400" s="22"/>
      <c r="K400" s="47"/>
      <c r="L400" s="47"/>
      <c r="M400" s="47"/>
      <c r="N400" s="50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4">
      <c r="A401" s="2"/>
      <c r="B401" s="19"/>
      <c r="C401" s="19"/>
      <c r="D401" s="20"/>
      <c r="E401" s="1"/>
      <c r="F401" s="1"/>
      <c r="G401" s="21"/>
      <c r="H401" s="20"/>
      <c r="I401" s="21"/>
      <c r="J401" s="22"/>
      <c r="K401" s="47"/>
      <c r="L401" s="47"/>
      <c r="M401" s="47"/>
      <c r="N401" s="50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4">
      <c r="A402" s="2"/>
      <c r="B402" s="19"/>
      <c r="C402" s="19"/>
      <c r="D402" s="20"/>
      <c r="E402" s="1"/>
      <c r="F402" s="1"/>
      <c r="G402" s="21"/>
      <c r="H402" s="20"/>
      <c r="I402" s="21"/>
      <c r="J402" s="22"/>
      <c r="K402" s="47"/>
      <c r="L402" s="47"/>
      <c r="M402" s="47"/>
      <c r="N402" s="50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4">
      <c r="A403" s="2"/>
      <c r="B403" s="19"/>
      <c r="C403" s="19"/>
      <c r="D403" s="20"/>
      <c r="E403" s="1"/>
      <c r="F403" s="1"/>
      <c r="G403" s="21"/>
      <c r="H403" s="20"/>
      <c r="I403" s="21"/>
      <c r="J403" s="22"/>
      <c r="K403" s="47"/>
      <c r="L403" s="47"/>
      <c r="M403" s="47"/>
      <c r="N403" s="50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4">
      <c r="A404" s="2"/>
      <c r="B404" s="19"/>
      <c r="C404" s="19"/>
      <c r="D404" s="20"/>
      <c r="E404" s="1"/>
      <c r="F404" s="1"/>
      <c r="G404" s="21"/>
      <c r="H404" s="20"/>
      <c r="I404" s="21"/>
      <c r="J404" s="22"/>
      <c r="K404" s="47"/>
      <c r="L404" s="47"/>
      <c r="M404" s="47"/>
      <c r="N404" s="50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4">
      <c r="A405" s="2"/>
      <c r="B405" s="19"/>
      <c r="C405" s="19"/>
      <c r="D405" s="20"/>
      <c r="E405" s="1"/>
      <c r="F405" s="1"/>
      <c r="G405" s="21"/>
      <c r="H405" s="20"/>
      <c r="I405" s="21"/>
      <c r="J405" s="22"/>
      <c r="K405" s="47"/>
      <c r="L405" s="47"/>
      <c r="M405" s="47"/>
      <c r="N405" s="50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4">
      <c r="A406" s="2"/>
      <c r="B406" s="19"/>
      <c r="C406" s="19"/>
      <c r="D406" s="20"/>
      <c r="E406" s="1"/>
      <c r="F406" s="1"/>
      <c r="G406" s="21"/>
      <c r="H406" s="20"/>
      <c r="I406" s="21"/>
      <c r="J406" s="22"/>
      <c r="K406" s="47"/>
      <c r="L406" s="47"/>
      <c r="M406" s="47"/>
      <c r="N406" s="50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4">
      <c r="A407" s="2"/>
      <c r="B407" s="19"/>
      <c r="C407" s="19"/>
      <c r="D407" s="20"/>
      <c r="E407" s="1"/>
      <c r="F407" s="1"/>
      <c r="G407" s="21"/>
      <c r="H407" s="20"/>
      <c r="I407" s="21"/>
      <c r="J407" s="22"/>
      <c r="K407" s="47"/>
      <c r="L407" s="47"/>
      <c r="M407" s="47"/>
      <c r="N407" s="50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4">
      <c r="A408" s="2"/>
      <c r="B408" s="19"/>
      <c r="C408" s="19"/>
      <c r="D408" s="20"/>
      <c r="E408" s="1"/>
      <c r="F408" s="1"/>
      <c r="G408" s="21"/>
      <c r="H408" s="20"/>
      <c r="I408" s="21"/>
      <c r="J408" s="22"/>
      <c r="K408" s="47"/>
      <c r="L408" s="47"/>
      <c r="M408" s="47"/>
      <c r="N408" s="50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4">
      <c r="A409" s="2"/>
      <c r="B409" s="19"/>
      <c r="C409" s="19"/>
      <c r="D409" s="20"/>
      <c r="E409" s="1"/>
      <c r="F409" s="1"/>
      <c r="G409" s="21"/>
      <c r="H409" s="20"/>
      <c r="I409" s="21"/>
      <c r="J409" s="22"/>
      <c r="K409" s="47"/>
      <c r="L409" s="47"/>
      <c r="M409" s="47"/>
      <c r="N409" s="50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4">
      <c r="A410" s="2"/>
      <c r="B410" s="19"/>
      <c r="C410" s="19"/>
      <c r="D410" s="20"/>
      <c r="E410" s="1"/>
      <c r="F410" s="1"/>
      <c r="G410" s="21"/>
      <c r="H410" s="20"/>
      <c r="I410" s="21"/>
      <c r="J410" s="22"/>
      <c r="K410" s="47"/>
      <c r="L410" s="47"/>
      <c r="M410" s="47"/>
      <c r="N410" s="50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4">
      <c r="A411" s="2"/>
      <c r="B411" s="19"/>
      <c r="C411" s="19"/>
      <c r="D411" s="20"/>
      <c r="E411" s="1"/>
      <c r="F411" s="1"/>
      <c r="G411" s="21"/>
      <c r="H411" s="20"/>
      <c r="I411" s="21"/>
      <c r="J411" s="22"/>
      <c r="K411" s="47"/>
      <c r="L411" s="47"/>
      <c r="M411" s="47"/>
      <c r="N411" s="50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4">
      <c r="A412" s="2"/>
      <c r="B412" s="19"/>
      <c r="C412" s="19"/>
      <c r="D412" s="20"/>
      <c r="E412" s="1"/>
      <c r="F412" s="1"/>
      <c r="G412" s="21"/>
      <c r="H412" s="20"/>
      <c r="I412" s="21"/>
      <c r="J412" s="22"/>
      <c r="K412" s="47"/>
      <c r="L412" s="47"/>
      <c r="M412" s="47"/>
      <c r="N412" s="50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4">
      <c r="A413" s="2"/>
      <c r="B413" s="19"/>
      <c r="C413" s="19"/>
      <c r="D413" s="20"/>
      <c r="E413" s="1"/>
      <c r="F413" s="1"/>
      <c r="G413" s="21"/>
      <c r="H413" s="20"/>
      <c r="I413" s="21"/>
      <c r="J413" s="22"/>
      <c r="K413" s="47"/>
      <c r="L413" s="47"/>
      <c r="M413" s="47"/>
      <c r="N413" s="50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4">
      <c r="A414" s="2"/>
      <c r="B414" s="19"/>
      <c r="C414" s="19"/>
      <c r="D414" s="20"/>
      <c r="E414" s="1"/>
      <c r="F414" s="1"/>
      <c r="G414" s="21"/>
      <c r="H414" s="20"/>
      <c r="I414" s="21"/>
      <c r="J414" s="22"/>
      <c r="K414" s="47"/>
      <c r="L414" s="47"/>
      <c r="M414" s="47"/>
      <c r="N414" s="50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4">
      <c r="A415" s="2"/>
      <c r="B415" s="19"/>
      <c r="C415" s="19"/>
      <c r="D415" s="20"/>
      <c r="E415" s="1"/>
      <c r="F415" s="1"/>
      <c r="G415" s="21"/>
      <c r="H415" s="20"/>
      <c r="I415" s="21"/>
      <c r="J415" s="22"/>
      <c r="K415" s="47"/>
      <c r="L415" s="47"/>
      <c r="M415" s="47"/>
      <c r="N415" s="50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4">
      <c r="A416" s="2"/>
      <c r="B416" s="19"/>
      <c r="C416" s="19"/>
      <c r="D416" s="20"/>
      <c r="E416" s="1"/>
      <c r="F416" s="1"/>
      <c r="G416" s="21"/>
      <c r="H416" s="20"/>
      <c r="I416" s="21"/>
      <c r="J416" s="22"/>
      <c r="K416" s="47"/>
      <c r="L416" s="47"/>
      <c r="M416" s="47"/>
      <c r="N416" s="50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4">
      <c r="A417" s="2"/>
      <c r="B417" s="19"/>
      <c r="C417" s="19"/>
      <c r="D417" s="20"/>
      <c r="E417" s="1"/>
      <c r="F417" s="1"/>
      <c r="G417" s="21"/>
      <c r="H417" s="20"/>
      <c r="I417" s="21"/>
      <c r="J417" s="22"/>
      <c r="K417" s="47"/>
      <c r="L417" s="47"/>
      <c r="M417" s="47"/>
      <c r="N417" s="50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4">
      <c r="A418" s="2"/>
      <c r="B418" s="19"/>
      <c r="C418" s="19"/>
      <c r="D418" s="20"/>
      <c r="E418" s="1"/>
      <c r="F418" s="1"/>
      <c r="G418" s="21"/>
      <c r="H418" s="20"/>
      <c r="I418" s="21"/>
      <c r="J418" s="22"/>
      <c r="K418" s="47"/>
      <c r="L418" s="47"/>
      <c r="M418" s="47"/>
      <c r="N418" s="50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4">
      <c r="A419" s="2"/>
      <c r="B419" s="19"/>
      <c r="C419" s="19"/>
      <c r="D419" s="20"/>
      <c r="E419" s="1"/>
      <c r="F419" s="1"/>
      <c r="G419" s="21"/>
      <c r="H419" s="20"/>
      <c r="I419" s="21"/>
      <c r="J419" s="22"/>
      <c r="K419" s="47"/>
      <c r="L419" s="47"/>
      <c r="M419" s="47"/>
      <c r="N419" s="50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4">
      <c r="A420" s="2"/>
      <c r="B420" s="19"/>
      <c r="C420" s="19"/>
      <c r="D420" s="20"/>
      <c r="E420" s="1"/>
      <c r="F420" s="1"/>
      <c r="G420" s="21"/>
      <c r="H420" s="20"/>
      <c r="I420" s="21"/>
      <c r="J420" s="22"/>
      <c r="K420" s="47"/>
      <c r="L420" s="47"/>
      <c r="M420" s="47"/>
      <c r="N420" s="50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4">
      <c r="A421" s="2"/>
      <c r="B421" s="19"/>
      <c r="C421" s="19"/>
      <c r="D421" s="20"/>
      <c r="E421" s="1"/>
      <c r="F421" s="1"/>
      <c r="G421" s="21"/>
      <c r="H421" s="20"/>
      <c r="I421" s="21"/>
      <c r="J421" s="22"/>
      <c r="K421" s="47"/>
      <c r="L421" s="47"/>
      <c r="M421" s="47"/>
      <c r="N421" s="50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4">
      <c r="A422" s="2"/>
      <c r="B422" s="19"/>
      <c r="C422" s="19"/>
      <c r="D422" s="20"/>
      <c r="E422" s="1"/>
      <c r="F422" s="1"/>
      <c r="G422" s="21"/>
      <c r="H422" s="20"/>
      <c r="I422" s="21"/>
      <c r="J422" s="22"/>
      <c r="K422" s="47"/>
      <c r="L422" s="47"/>
      <c r="M422" s="47"/>
      <c r="N422" s="50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4">
      <c r="A423" s="2"/>
      <c r="B423" s="19"/>
      <c r="C423" s="19"/>
      <c r="D423" s="20"/>
      <c r="E423" s="1"/>
      <c r="F423" s="1"/>
      <c r="G423" s="21"/>
      <c r="H423" s="20"/>
      <c r="I423" s="21"/>
      <c r="J423" s="22"/>
      <c r="K423" s="47"/>
      <c r="L423" s="47"/>
      <c r="M423" s="47"/>
      <c r="N423" s="50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4">
      <c r="A424" s="2"/>
      <c r="B424" s="19"/>
      <c r="C424" s="19"/>
      <c r="D424" s="20"/>
      <c r="E424" s="1"/>
      <c r="F424" s="1"/>
      <c r="G424" s="21"/>
      <c r="H424" s="20"/>
      <c r="I424" s="21"/>
      <c r="J424" s="22"/>
      <c r="K424" s="47"/>
      <c r="L424" s="47"/>
      <c r="M424" s="47"/>
      <c r="N424" s="50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4">
      <c r="A425" s="2"/>
      <c r="B425" s="19"/>
      <c r="C425" s="19"/>
      <c r="D425" s="20"/>
      <c r="E425" s="1"/>
      <c r="F425" s="1"/>
      <c r="G425" s="21"/>
      <c r="H425" s="20"/>
      <c r="I425" s="21"/>
      <c r="J425" s="22"/>
      <c r="K425" s="47"/>
      <c r="L425" s="47"/>
      <c r="M425" s="47"/>
      <c r="N425" s="50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4">
      <c r="A426" s="2"/>
      <c r="B426" s="19"/>
      <c r="C426" s="19"/>
      <c r="D426" s="20"/>
      <c r="E426" s="1"/>
      <c r="F426" s="1"/>
      <c r="G426" s="21"/>
      <c r="H426" s="20"/>
      <c r="I426" s="21"/>
      <c r="J426" s="22"/>
      <c r="K426" s="47"/>
      <c r="L426" s="47"/>
      <c r="M426" s="47"/>
      <c r="N426" s="50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4">
      <c r="A427" s="2"/>
      <c r="B427" s="19"/>
      <c r="C427" s="19"/>
      <c r="D427" s="20"/>
      <c r="E427" s="1"/>
      <c r="F427" s="1"/>
      <c r="G427" s="21"/>
      <c r="H427" s="20"/>
      <c r="I427" s="21"/>
      <c r="J427" s="22"/>
      <c r="K427" s="47"/>
      <c r="L427" s="47"/>
      <c r="M427" s="47"/>
      <c r="N427" s="50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4">
      <c r="A428" s="2"/>
      <c r="B428" s="19"/>
      <c r="C428" s="19"/>
      <c r="D428" s="20"/>
      <c r="E428" s="1"/>
      <c r="F428" s="1"/>
      <c r="G428" s="21"/>
      <c r="H428" s="20"/>
      <c r="I428" s="21"/>
      <c r="J428" s="22"/>
      <c r="K428" s="47"/>
      <c r="L428" s="47"/>
      <c r="M428" s="47"/>
      <c r="N428" s="50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4">
      <c r="A429" s="2"/>
      <c r="B429" s="19"/>
      <c r="C429" s="19"/>
      <c r="D429" s="20"/>
      <c r="E429" s="1"/>
      <c r="F429" s="1"/>
      <c r="G429" s="21"/>
      <c r="H429" s="20"/>
      <c r="I429" s="21"/>
      <c r="J429" s="22"/>
      <c r="K429" s="47"/>
      <c r="L429" s="47"/>
      <c r="M429" s="47"/>
      <c r="N429" s="50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4">
      <c r="A430" s="2"/>
      <c r="B430" s="19"/>
      <c r="C430" s="19"/>
      <c r="D430" s="20"/>
      <c r="E430" s="1"/>
      <c r="F430" s="1"/>
      <c r="G430" s="21"/>
      <c r="H430" s="20"/>
      <c r="I430" s="21"/>
      <c r="J430" s="22"/>
      <c r="K430" s="47"/>
      <c r="L430" s="47"/>
      <c r="M430" s="47"/>
      <c r="N430" s="50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4">
      <c r="A431" s="2"/>
      <c r="B431" s="19"/>
      <c r="C431" s="19"/>
      <c r="D431" s="20"/>
      <c r="E431" s="1"/>
      <c r="F431" s="1"/>
      <c r="G431" s="21"/>
      <c r="H431" s="20"/>
      <c r="I431" s="21"/>
      <c r="J431" s="22"/>
      <c r="K431" s="47"/>
      <c r="L431" s="47"/>
      <c r="M431" s="47"/>
      <c r="N431" s="50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4">
      <c r="A432" s="2"/>
      <c r="B432" s="19"/>
      <c r="C432" s="19"/>
      <c r="D432" s="20"/>
      <c r="E432" s="1"/>
      <c r="F432" s="1"/>
      <c r="G432" s="21"/>
      <c r="H432" s="20"/>
      <c r="I432" s="21"/>
      <c r="J432" s="22"/>
      <c r="K432" s="47"/>
      <c r="L432" s="47"/>
      <c r="M432" s="47"/>
      <c r="N432" s="50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4">
      <c r="A433" s="2"/>
      <c r="B433" s="19"/>
      <c r="C433" s="19"/>
      <c r="D433" s="20"/>
      <c r="E433" s="1"/>
      <c r="F433" s="1"/>
      <c r="G433" s="21"/>
      <c r="H433" s="20"/>
      <c r="I433" s="21"/>
      <c r="J433" s="22"/>
      <c r="K433" s="47"/>
      <c r="L433" s="47"/>
      <c r="M433" s="47"/>
      <c r="N433" s="50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4">
      <c r="A434" s="2"/>
      <c r="B434" s="19"/>
      <c r="C434" s="19"/>
      <c r="D434" s="20"/>
      <c r="E434" s="1"/>
      <c r="F434" s="1"/>
      <c r="G434" s="21"/>
      <c r="H434" s="20"/>
      <c r="I434" s="21"/>
      <c r="J434" s="22"/>
      <c r="K434" s="47"/>
      <c r="L434" s="47"/>
      <c r="M434" s="47"/>
      <c r="N434" s="50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4">
      <c r="A435" s="2"/>
      <c r="B435" s="19"/>
      <c r="C435" s="19"/>
      <c r="D435" s="20"/>
      <c r="E435" s="1"/>
      <c r="F435" s="1"/>
      <c r="G435" s="21"/>
      <c r="H435" s="20"/>
      <c r="I435" s="21"/>
      <c r="J435" s="22"/>
      <c r="K435" s="47"/>
      <c r="L435" s="47"/>
      <c r="M435" s="47"/>
      <c r="N435" s="50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4">
      <c r="A436" s="2"/>
      <c r="B436" s="19"/>
      <c r="C436" s="19"/>
      <c r="D436" s="20"/>
      <c r="E436" s="1"/>
      <c r="F436" s="1"/>
      <c r="G436" s="21"/>
      <c r="H436" s="20"/>
      <c r="I436" s="21"/>
      <c r="J436" s="22"/>
      <c r="K436" s="47"/>
      <c r="L436" s="47"/>
      <c r="M436" s="47"/>
      <c r="N436" s="50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4">
      <c r="A437" s="2"/>
      <c r="B437" s="19"/>
      <c r="C437" s="19"/>
      <c r="D437" s="20"/>
      <c r="E437" s="1"/>
      <c r="F437" s="1"/>
      <c r="G437" s="21"/>
      <c r="H437" s="20"/>
      <c r="I437" s="21"/>
      <c r="J437" s="22"/>
      <c r="K437" s="47"/>
      <c r="L437" s="47"/>
      <c r="M437" s="47"/>
      <c r="N437" s="50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4">
      <c r="A438" s="2"/>
      <c r="B438" s="19"/>
      <c r="C438" s="19"/>
      <c r="D438" s="20"/>
      <c r="E438" s="1"/>
      <c r="F438" s="1"/>
      <c r="G438" s="21"/>
      <c r="H438" s="20"/>
      <c r="I438" s="21"/>
      <c r="J438" s="22"/>
      <c r="K438" s="47"/>
      <c r="L438" s="47"/>
      <c r="M438" s="47"/>
      <c r="N438" s="50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4">
      <c r="A439" s="2"/>
      <c r="B439" s="19"/>
      <c r="C439" s="19"/>
      <c r="D439" s="20"/>
      <c r="E439" s="1"/>
      <c r="F439" s="1"/>
      <c r="G439" s="21"/>
      <c r="H439" s="20"/>
      <c r="I439" s="21"/>
      <c r="J439" s="22"/>
      <c r="K439" s="47"/>
      <c r="L439" s="47"/>
      <c r="M439" s="47"/>
      <c r="N439" s="50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4">
      <c r="A440" s="2"/>
      <c r="B440" s="19"/>
      <c r="C440" s="19"/>
      <c r="D440" s="20"/>
      <c r="E440" s="1"/>
      <c r="F440" s="1"/>
      <c r="G440" s="21"/>
      <c r="H440" s="20"/>
      <c r="I440" s="21"/>
      <c r="J440" s="22"/>
      <c r="K440" s="47"/>
      <c r="L440" s="47"/>
      <c r="M440" s="47"/>
      <c r="N440" s="50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4">
      <c r="A441" s="2"/>
      <c r="B441" s="19"/>
      <c r="C441" s="19"/>
      <c r="D441" s="20"/>
      <c r="E441" s="1"/>
      <c r="F441" s="1"/>
      <c r="G441" s="21"/>
      <c r="H441" s="20"/>
      <c r="I441" s="21"/>
      <c r="J441" s="22"/>
      <c r="K441" s="47"/>
      <c r="L441" s="47"/>
      <c r="M441" s="47"/>
      <c r="N441" s="50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4">
      <c r="A442" s="2"/>
      <c r="B442" s="19"/>
      <c r="C442" s="19"/>
      <c r="D442" s="20"/>
      <c r="E442" s="1"/>
      <c r="F442" s="1"/>
      <c r="G442" s="21"/>
      <c r="H442" s="20"/>
      <c r="I442" s="21"/>
      <c r="J442" s="22"/>
      <c r="K442" s="47"/>
      <c r="L442" s="47"/>
      <c r="M442" s="47"/>
      <c r="N442" s="50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4">
      <c r="A443" s="2"/>
      <c r="B443" s="19"/>
      <c r="C443" s="19"/>
      <c r="D443" s="20"/>
      <c r="E443" s="1"/>
      <c r="F443" s="1"/>
      <c r="G443" s="21"/>
      <c r="H443" s="20"/>
      <c r="I443" s="21"/>
      <c r="J443" s="22"/>
      <c r="K443" s="47"/>
      <c r="L443" s="47"/>
      <c r="M443" s="47"/>
      <c r="N443" s="50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4">
      <c r="A444" s="2"/>
      <c r="B444" s="19"/>
      <c r="C444" s="19"/>
      <c r="D444" s="20"/>
      <c r="E444" s="1"/>
      <c r="F444" s="1"/>
      <c r="G444" s="21"/>
      <c r="H444" s="20"/>
      <c r="I444" s="21"/>
      <c r="J444" s="22"/>
      <c r="K444" s="47"/>
      <c r="L444" s="47"/>
      <c r="M444" s="47"/>
      <c r="N444" s="50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4">
      <c r="A445" s="2"/>
      <c r="B445" s="19"/>
      <c r="C445" s="19"/>
      <c r="D445" s="20"/>
      <c r="E445" s="1"/>
      <c r="F445" s="1"/>
      <c r="G445" s="21"/>
      <c r="H445" s="20"/>
      <c r="I445" s="21"/>
      <c r="J445" s="22"/>
      <c r="K445" s="47"/>
      <c r="L445" s="47"/>
      <c r="M445" s="47"/>
      <c r="N445" s="50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4">
      <c r="A446" s="2"/>
      <c r="B446" s="19"/>
      <c r="C446" s="19"/>
      <c r="D446" s="20"/>
      <c r="E446" s="1"/>
      <c r="F446" s="1"/>
      <c r="G446" s="21"/>
      <c r="H446" s="20"/>
      <c r="I446" s="21"/>
      <c r="J446" s="22"/>
      <c r="K446" s="47"/>
      <c r="L446" s="47"/>
      <c r="M446" s="47"/>
      <c r="N446" s="50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4">
      <c r="A447" s="2"/>
      <c r="B447" s="19"/>
      <c r="C447" s="19"/>
      <c r="D447" s="20"/>
      <c r="E447" s="1"/>
      <c r="F447" s="1"/>
      <c r="G447" s="21"/>
      <c r="H447" s="20"/>
      <c r="I447" s="21"/>
      <c r="J447" s="22"/>
      <c r="K447" s="47"/>
      <c r="L447" s="47"/>
      <c r="M447" s="47"/>
      <c r="N447" s="50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4">
      <c r="A448" s="2"/>
      <c r="B448" s="19"/>
      <c r="C448" s="19"/>
      <c r="D448" s="20"/>
      <c r="E448" s="1"/>
      <c r="F448" s="1"/>
      <c r="G448" s="21"/>
      <c r="H448" s="20"/>
      <c r="I448" s="21"/>
      <c r="J448" s="22"/>
      <c r="K448" s="47"/>
      <c r="L448" s="47"/>
      <c r="M448" s="47"/>
      <c r="N448" s="50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4">
      <c r="A449" s="2"/>
      <c r="B449" s="19"/>
      <c r="C449" s="19"/>
      <c r="D449" s="20"/>
      <c r="E449" s="1"/>
      <c r="F449" s="1"/>
      <c r="G449" s="21"/>
      <c r="H449" s="20"/>
      <c r="I449" s="21"/>
      <c r="J449" s="22"/>
      <c r="K449" s="47"/>
      <c r="L449" s="47"/>
      <c r="M449" s="47"/>
      <c r="N449" s="50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4">
      <c r="A450" s="2"/>
      <c r="B450" s="19"/>
      <c r="C450" s="19"/>
      <c r="D450" s="20"/>
      <c r="E450" s="1"/>
      <c r="F450" s="1"/>
      <c r="G450" s="21"/>
      <c r="H450" s="20"/>
      <c r="I450" s="21"/>
      <c r="J450" s="22"/>
      <c r="K450" s="47"/>
      <c r="L450" s="47"/>
      <c r="M450" s="47"/>
      <c r="N450" s="50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4">
      <c r="A451" s="2"/>
      <c r="B451" s="19"/>
      <c r="C451" s="19"/>
      <c r="D451" s="20"/>
      <c r="E451" s="1"/>
      <c r="F451" s="1"/>
      <c r="G451" s="21"/>
      <c r="H451" s="20"/>
      <c r="I451" s="21"/>
      <c r="J451" s="22"/>
      <c r="K451" s="47"/>
      <c r="L451" s="47"/>
      <c r="M451" s="47"/>
      <c r="N451" s="50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4">
      <c r="A452" s="2"/>
      <c r="B452" s="19"/>
      <c r="C452" s="19"/>
      <c r="D452" s="20"/>
      <c r="E452" s="1"/>
      <c r="F452" s="1"/>
      <c r="G452" s="21"/>
      <c r="H452" s="20"/>
      <c r="I452" s="21"/>
      <c r="J452" s="22"/>
      <c r="K452" s="47"/>
      <c r="L452" s="47"/>
      <c r="M452" s="47"/>
      <c r="N452" s="50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4">
      <c r="A453" s="2"/>
      <c r="B453" s="19"/>
      <c r="C453" s="19"/>
      <c r="D453" s="20"/>
      <c r="E453" s="1"/>
      <c r="F453" s="1"/>
      <c r="G453" s="21"/>
      <c r="H453" s="20"/>
      <c r="I453" s="21"/>
      <c r="J453" s="22"/>
      <c r="K453" s="47"/>
      <c r="L453" s="47"/>
      <c r="M453" s="47"/>
      <c r="N453" s="50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4">
      <c r="A454" s="2"/>
      <c r="B454" s="19"/>
      <c r="C454" s="19"/>
      <c r="D454" s="20"/>
      <c r="E454" s="1"/>
      <c r="F454" s="1"/>
      <c r="G454" s="21"/>
      <c r="H454" s="20"/>
      <c r="I454" s="21"/>
      <c r="J454" s="22"/>
      <c r="K454" s="47"/>
      <c r="L454" s="47"/>
      <c r="M454" s="47"/>
      <c r="N454" s="50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4">
      <c r="A455" s="2"/>
      <c r="B455" s="19"/>
      <c r="C455" s="19"/>
      <c r="D455" s="20"/>
      <c r="E455" s="1"/>
      <c r="F455" s="1"/>
      <c r="G455" s="21"/>
      <c r="H455" s="20"/>
      <c r="I455" s="21"/>
      <c r="J455" s="22"/>
      <c r="K455" s="47"/>
      <c r="L455" s="47"/>
      <c r="M455" s="47"/>
      <c r="N455" s="50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4">
      <c r="A456" s="2"/>
      <c r="B456" s="19"/>
      <c r="C456" s="19"/>
      <c r="D456" s="20"/>
      <c r="E456" s="1"/>
      <c r="F456" s="1"/>
      <c r="G456" s="21"/>
      <c r="H456" s="20"/>
      <c r="I456" s="21"/>
      <c r="J456" s="22"/>
      <c r="K456" s="47"/>
      <c r="L456" s="47"/>
      <c r="M456" s="47"/>
      <c r="N456" s="50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4">
      <c r="A457" s="2"/>
      <c r="B457" s="19"/>
      <c r="C457" s="19"/>
      <c r="D457" s="20"/>
      <c r="E457" s="1"/>
      <c r="F457" s="1"/>
      <c r="G457" s="21"/>
      <c r="H457" s="20"/>
      <c r="I457" s="21"/>
      <c r="J457" s="22"/>
      <c r="K457" s="47"/>
      <c r="L457" s="47"/>
      <c r="M457" s="47"/>
      <c r="N457" s="50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4">
      <c r="A458" s="2"/>
      <c r="B458" s="19"/>
      <c r="C458" s="19"/>
      <c r="D458" s="20"/>
      <c r="E458" s="1"/>
      <c r="F458" s="1"/>
      <c r="G458" s="21"/>
      <c r="H458" s="20"/>
      <c r="I458" s="21"/>
      <c r="J458" s="22"/>
      <c r="K458" s="47"/>
      <c r="L458" s="47"/>
      <c r="M458" s="47"/>
      <c r="N458" s="50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4">
      <c r="A459" s="2"/>
      <c r="B459" s="19"/>
      <c r="C459" s="19"/>
      <c r="D459" s="20"/>
      <c r="E459" s="1"/>
      <c r="F459" s="1"/>
      <c r="G459" s="21"/>
      <c r="H459" s="20"/>
      <c r="I459" s="21"/>
      <c r="J459" s="22"/>
      <c r="K459" s="47"/>
      <c r="L459" s="47"/>
      <c r="M459" s="47"/>
      <c r="N459" s="50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4">
      <c r="A460" s="2"/>
      <c r="B460" s="19"/>
      <c r="C460" s="19"/>
      <c r="D460" s="20"/>
      <c r="E460" s="1"/>
      <c r="F460" s="1"/>
      <c r="G460" s="21"/>
      <c r="H460" s="20"/>
      <c r="I460" s="21"/>
      <c r="J460" s="22"/>
      <c r="K460" s="47"/>
      <c r="L460" s="47"/>
      <c r="M460" s="47"/>
      <c r="N460" s="50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4">
      <c r="A461" s="2"/>
      <c r="B461" s="19"/>
      <c r="C461" s="19"/>
      <c r="D461" s="20"/>
      <c r="E461" s="1"/>
      <c r="F461" s="1"/>
      <c r="G461" s="21"/>
      <c r="H461" s="20"/>
      <c r="I461" s="21"/>
      <c r="J461" s="22"/>
      <c r="K461" s="47"/>
      <c r="L461" s="47"/>
      <c r="M461" s="47"/>
      <c r="N461" s="50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4">
      <c r="A462" s="2"/>
      <c r="B462" s="19"/>
      <c r="C462" s="19"/>
      <c r="D462" s="20"/>
      <c r="E462" s="1"/>
      <c r="F462" s="1"/>
      <c r="G462" s="21"/>
      <c r="H462" s="20"/>
      <c r="I462" s="21"/>
      <c r="J462" s="22"/>
      <c r="K462" s="47"/>
      <c r="L462" s="47"/>
      <c r="M462" s="47"/>
      <c r="N462" s="50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4">
      <c r="A463" s="2"/>
      <c r="B463" s="19"/>
      <c r="C463" s="19"/>
      <c r="D463" s="20"/>
      <c r="E463" s="1"/>
      <c r="F463" s="1"/>
      <c r="G463" s="21"/>
      <c r="H463" s="20"/>
      <c r="I463" s="21"/>
      <c r="J463" s="22"/>
      <c r="K463" s="47"/>
      <c r="L463" s="47"/>
      <c r="M463" s="47"/>
      <c r="N463" s="50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4">
      <c r="A464" s="2"/>
      <c r="B464" s="19"/>
      <c r="C464" s="19"/>
      <c r="D464" s="20"/>
      <c r="E464" s="1"/>
      <c r="F464" s="1"/>
      <c r="G464" s="21"/>
      <c r="H464" s="20"/>
      <c r="I464" s="21"/>
      <c r="J464" s="22"/>
      <c r="K464" s="47"/>
      <c r="L464" s="47"/>
      <c r="M464" s="47"/>
      <c r="N464" s="50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4">
      <c r="A465" s="2"/>
      <c r="B465" s="19"/>
      <c r="C465" s="19"/>
      <c r="D465" s="20"/>
      <c r="E465" s="1"/>
      <c r="F465" s="1"/>
      <c r="G465" s="21"/>
      <c r="H465" s="20"/>
      <c r="I465" s="21"/>
      <c r="J465" s="22"/>
      <c r="K465" s="47"/>
      <c r="L465" s="47"/>
      <c r="M465" s="47"/>
      <c r="N465" s="50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4">
      <c r="A466" s="2"/>
      <c r="B466" s="19"/>
      <c r="C466" s="19"/>
      <c r="D466" s="20"/>
      <c r="E466" s="1"/>
      <c r="F466" s="1"/>
      <c r="G466" s="21"/>
      <c r="H466" s="20"/>
      <c r="I466" s="21"/>
      <c r="J466" s="22"/>
      <c r="K466" s="47"/>
      <c r="L466" s="47"/>
      <c r="M466" s="47"/>
      <c r="N466" s="50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4">
      <c r="A467" s="2"/>
      <c r="B467" s="19"/>
      <c r="C467" s="19"/>
      <c r="D467" s="20"/>
      <c r="E467" s="1"/>
      <c r="F467" s="1"/>
      <c r="G467" s="21"/>
      <c r="H467" s="20"/>
      <c r="I467" s="21"/>
      <c r="J467" s="22"/>
      <c r="K467" s="47"/>
      <c r="L467" s="47"/>
      <c r="M467" s="47"/>
      <c r="N467" s="50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4">
      <c r="A468" s="2"/>
      <c r="B468" s="19"/>
      <c r="C468" s="19"/>
      <c r="D468" s="20"/>
      <c r="E468" s="1"/>
      <c r="F468" s="1"/>
      <c r="G468" s="21"/>
      <c r="H468" s="20"/>
      <c r="I468" s="21"/>
      <c r="J468" s="22"/>
      <c r="K468" s="47"/>
      <c r="L468" s="47"/>
      <c r="M468" s="47"/>
      <c r="N468" s="50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4">
      <c r="A469" s="2"/>
      <c r="B469" s="19"/>
      <c r="C469" s="19"/>
      <c r="D469" s="20"/>
      <c r="E469" s="1"/>
      <c r="F469" s="1"/>
      <c r="G469" s="21"/>
      <c r="H469" s="20"/>
      <c r="I469" s="21"/>
      <c r="J469" s="22"/>
      <c r="K469" s="47"/>
      <c r="L469" s="47"/>
      <c r="M469" s="47"/>
      <c r="N469" s="50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4">
      <c r="A470" s="2"/>
      <c r="B470" s="19"/>
      <c r="C470" s="19"/>
      <c r="D470" s="20"/>
      <c r="E470" s="1"/>
      <c r="F470" s="1"/>
      <c r="G470" s="21"/>
      <c r="H470" s="20"/>
      <c r="I470" s="21"/>
      <c r="J470" s="22"/>
      <c r="K470" s="47"/>
      <c r="L470" s="47"/>
      <c r="M470" s="47"/>
      <c r="N470" s="50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4">
      <c r="A471" s="2"/>
      <c r="B471" s="19"/>
      <c r="C471" s="19"/>
      <c r="D471" s="20"/>
      <c r="E471" s="1"/>
      <c r="F471" s="1"/>
      <c r="G471" s="21"/>
      <c r="H471" s="20"/>
      <c r="I471" s="21"/>
      <c r="J471" s="22"/>
      <c r="K471" s="47"/>
      <c r="L471" s="47"/>
      <c r="M471" s="47"/>
      <c r="N471" s="50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4">
      <c r="A472" s="2"/>
      <c r="B472" s="19"/>
      <c r="C472" s="19"/>
      <c r="D472" s="20"/>
      <c r="E472" s="1"/>
      <c r="F472" s="1"/>
      <c r="G472" s="21"/>
      <c r="H472" s="20"/>
      <c r="I472" s="21"/>
      <c r="J472" s="22"/>
      <c r="K472" s="47"/>
      <c r="L472" s="47"/>
      <c r="M472" s="47"/>
      <c r="N472" s="50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4">
      <c r="A473" s="2"/>
      <c r="B473" s="19"/>
      <c r="C473" s="19"/>
      <c r="D473" s="20"/>
      <c r="E473" s="1"/>
      <c r="F473" s="1"/>
      <c r="G473" s="21"/>
      <c r="H473" s="20"/>
      <c r="I473" s="21"/>
      <c r="J473" s="22"/>
      <c r="K473" s="47"/>
      <c r="L473" s="47"/>
      <c r="M473" s="47"/>
      <c r="N473" s="50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4">
      <c r="A474" s="2"/>
      <c r="B474" s="19"/>
      <c r="C474" s="19"/>
      <c r="D474" s="20"/>
      <c r="E474" s="1"/>
      <c r="F474" s="1"/>
      <c r="G474" s="21"/>
      <c r="H474" s="20"/>
      <c r="I474" s="21"/>
      <c r="J474" s="22"/>
      <c r="K474" s="47"/>
      <c r="L474" s="47"/>
      <c r="M474" s="47"/>
      <c r="N474" s="50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4">
      <c r="A475" s="2"/>
      <c r="B475" s="19"/>
      <c r="C475" s="19"/>
      <c r="D475" s="20"/>
      <c r="E475" s="1"/>
      <c r="F475" s="1"/>
      <c r="G475" s="21"/>
      <c r="H475" s="20"/>
      <c r="I475" s="21"/>
      <c r="J475" s="22"/>
      <c r="K475" s="47"/>
      <c r="L475" s="47"/>
      <c r="M475" s="47"/>
      <c r="N475" s="50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4">
      <c r="A476" s="2"/>
      <c r="B476" s="19"/>
      <c r="C476" s="19"/>
      <c r="D476" s="20"/>
      <c r="E476" s="1"/>
      <c r="F476" s="1"/>
      <c r="G476" s="21"/>
      <c r="H476" s="20"/>
      <c r="I476" s="21"/>
      <c r="J476" s="22"/>
      <c r="K476" s="47"/>
      <c r="L476" s="47"/>
      <c r="M476" s="47"/>
      <c r="N476" s="50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4">
      <c r="A477" s="2"/>
      <c r="B477" s="19"/>
      <c r="C477" s="19"/>
      <c r="D477" s="20"/>
      <c r="E477" s="1"/>
      <c r="F477" s="1"/>
      <c r="G477" s="21"/>
      <c r="H477" s="20"/>
      <c r="I477" s="21"/>
      <c r="J477" s="22"/>
      <c r="K477" s="47"/>
      <c r="L477" s="47"/>
      <c r="M477" s="47"/>
      <c r="N477" s="50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4">
      <c r="A478" s="2"/>
      <c r="B478" s="19"/>
      <c r="C478" s="19"/>
      <c r="D478" s="20"/>
      <c r="E478" s="1"/>
      <c r="F478" s="1"/>
      <c r="G478" s="21"/>
      <c r="H478" s="20"/>
      <c r="I478" s="21"/>
      <c r="J478" s="22"/>
      <c r="K478" s="47"/>
      <c r="L478" s="47"/>
      <c r="M478" s="47"/>
      <c r="N478" s="50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4">
      <c r="A479" s="2"/>
      <c r="B479" s="19"/>
      <c r="C479" s="19"/>
      <c r="D479" s="20"/>
      <c r="E479" s="1"/>
      <c r="F479" s="1"/>
      <c r="G479" s="21"/>
      <c r="H479" s="20"/>
      <c r="I479" s="21"/>
      <c r="J479" s="22"/>
      <c r="K479" s="47"/>
      <c r="L479" s="47"/>
      <c r="M479" s="47"/>
      <c r="N479" s="50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4">
      <c r="A480" s="2"/>
      <c r="B480" s="19"/>
      <c r="C480" s="19"/>
      <c r="D480" s="20"/>
      <c r="E480" s="1"/>
      <c r="F480" s="1"/>
      <c r="G480" s="21"/>
      <c r="H480" s="20"/>
      <c r="I480" s="21"/>
      <c r="J480" s="22"/>
      <c r="K480" s="47"/>
      <c r="L480" s="47"/>
      <c r="M480" s="47"/>
      <c r="N480" s="50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4">
      <c r="A481" s="2"/>
      <c r="B481" s="19"/>
      <c r="C481" s="19"/>
      <c r="D481" s="20"/>
      <c r="E481" s="1"/>
      <c r="F481" s="1"/>
      <c r="G481" s="21"/>
      <c r="H481" s="20"/>
      <c r="I481" s="21"/>
      <c r="J481" s="22"/>
      <c r="K481" s="47"/>
      <c r="L481" s="47"/>
      <c r="M481" s="47"/>
      <c r="N481" s="50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4">
      <c r="A482" s="2"/>
      <c r="B482" s="19"/>
      <c r="C482" s="19"/>
      <c r="D482" s="20"/>
      <c r="E482" s="1"/>
      <c r="F482" s="1"/>
      <c r="G482" s="21"/>
      <c r="H482" s="20"/>
      <c r="I482" s="21"/>
      <c r="J482" s="22"/>
      <c r="K482" s="47"/>
      <c r="L482" s="47"/>
      <c r="M482" s="47"/>
      <c r="N482" s="50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4">
      <c r="A483" s="2"/>
      <c r="B483" s="19"/>
      <c r="C483" s="19"/>
      <c r="D483" s="20"/>
      <c r="E483" s="1"/>
      <c r="F483" s="1"/>
      <c r="G483" s="21"/>
      <c r="H483" s="20"/>
      <c r="I483" s="21"/>
      <c r="J483" s="22"/>
      <c r="K483" s="47"/>
      <c r="L483" s="47"/>
      <c r="M483" s="47"/>
      <c r="N483" s="50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4">
      <c r="A484" s="2"/>
      <c r="B484" s="19"/>
      <c r="C484" s="19"/>
      <c r="D484" s="20"/>
      <c r="E484" s="1"/>
      <c r="F484" s="1"/>
      <c r="G484" s="21"/>
      <c r="H484" s="20"/>
      <c r="I484" s="21"/>
      <c r="J484" s="22"/>
      <c r="K484" s="47"/>
      <c r="L484" s="47"/>
      <c r="M484" s="47"/>
      <c r="N484" s="50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4">
      <c r="A485" s="2"/>
      <c r="B485" s="19"/>
      <c r="C485" s="19"/>
      <c r="D485" s="20"/>
      <c r="E485" s="1"/>
      <c r="F485" s="1"/>
      <c r="G485" s="21"/>
      <c r="H485" s="20"/>
      <c r="I485" s="21"/>
      <c r="J485" s="22"/>
      <c r="K485" s="47"/>
      <c r="L485" s="47"/>
      <c r="M485" s="47"/>
      <c r="N485" s="50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4">
      <c r="A486" s="2"/>
      <c r="B486" s="19"/>
      <c r="C486" s="19"/>
      <c r="D486" s="20"/>
      <c r="E486" s="1"/>
      <c r="F486" s="1"/>
      <c r="G486" s="21"/>
      <c r="H486" s="20"/>
      <c r="I486" s="21"/>
      <c r="J486" s="22"/>
      <c r="K486" s="47"/>
      <c r="L486" s="47"/>
      <c r="M486" s="47"/>
      <c r="N486" s="50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4">
      <c r="A487" s="2"/>
      <c r="B487" s="19"/>
      <c r="C487" s="19"/>
      <c r="D487" s="20"/>
      <c r="E487" s="1"/>
      <c r="F487" s="1"/>
      <c r="G487" s="21"/>
      <c r="H487" s="20"/>
      <c r="I487" s="21"/>
      <c r="J487" s="22"/>
      <c r="K487" s="47"/>
      <c r="L487" s="47"/>
      <c r="M487" s="47"/>
      <c r="N487" s="50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4">
      <c r="A488" s="2"/>
      <c r="B488" s="19"/>
      <c r="C488" s="19"/>
      <c r="D488" s="20"/>
      <c r="E488" s="1"/>
      <c r="F488" s="1"/>
      <c r="G488" s="21"/>
      <c r="H488" s="20"/>
      <c r="I488" s="21"/>
      <c r="J488" s="22"/>
      <c r="K488" s="47"/>
      <c r="L488" s="47"/>
      <c r="M488" s="47"/>
      <c r="N488" s="50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4">
      <c r="A489" s="2"/>
      <c r="B489" s="19"/>
      <c r="C489" s="19"/>
      <c r="D489" s="20"/>
      <c r="E489" s="1"/>
      <c r="F489" s="1"/>
      <c r="G489" s="21"/>
      <c r="H489" s="20"/>
      <c r="I489" s="21"/>
      <c r="J489" s="22"/>
      <c r="K489" s="47"/>
      <c r="L489" s="47"/>
      <c r="M489" s="47"/>
      <c r="N489" s="50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4">
      <c r="A490" s="2"/>
      <c r="B490" s="19"/>
      <c r="C490" s="19"/>
      <c r="D490" s="20"/>
      <c r="E490" s="1"/>
      <c r="F490" s="1"/>
      <c r="G490" s="21"/>
      <c r="H490" s="20"/>
      <c r="I490" s="21"/>
      <c r="J490" s="22"/>
      <c r="K490" s="47"/>
      <c r="L490" s="47"/>
      <c r="M490" s="47"/>
      <c r="N490" s="50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4">
      <c r="A491" s="2"/>
      <c r="B491" s="19"/>
      <c r="C491" s="19"/>
      <c r="D491" s="20"/>
      <c r="E491" s="1"/>
      <c r="F491" s="1"/>
      <c r="G491" s="21"/>
      <c r="H491" s="20"/>
      <c r="I491" s="21"/>
      <c r="J491" s="22"/>
      <c r="K491" s="47"/>
      <c r="L491" s="47"/>
      <c r="M491" s="47"/>
      <c r="N491" s="50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4">
      <c r="A492" s="2"/>
      <c r="B492" s="19"/>
      <c r="C492" s="19"/>
      <c r="D492" s="20"/>
      <c r="E492" s="1"/>
      <c r="F492" s="1"/>
      <c r="G492" s="21"/>
      <c r="H492" s="20"/>
      <c r="I492" s="21"/>
      <c r="J492" s="22"/>
      <c r="K492" s="47"/>
      <c r="L492" s="47"/>
      <c r="M492" s="47"/>
      <c r="N492" s="50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4">
      <c r="A493" s="2"/>
      <c r="B493" s="19"/>
      <c r="C493" s="19"/>
      <c r="D493" s="20"/>
      <c r="E493" s="1"/>
      <c r="F493" s="1"/>
      <c r="G493" s="21"/>
      <c r="H493" s="20"/>
      <c r="I493" s="21"/>
      <c r="J493" s="22"/>
      <c r="K493" s="47"/>
      <c r="L493" s="47"/>
      <c r="M493" s="47"/>
      <c r="N493" s="50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4">
      <c r="A494" s="2"/>
      <c r="B494" s="19"/>
      <c r="C494" s="19"/>
      <c r="D494" s="20"/>
      <c r="E494" s="1"/>
      <c r="F494" s="1"/>
      <c r="G494" s="21"/>
      <c r="H494" s="20"/>
      <c r="I494" s="21"/>
      <c r="J494" s="22"/>
      <c r="K494" s="47"/>
      <c r="L494" s="47"/>
      <c r="M494" s="47"/>
      <c r="N494" s="50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4">
      <c r="A495" s="2"/>
      <c r="B495" s="19"/>
      <c r="C495" s="19"/>
      <c r="D495" s="20"/>
      <c r="E495" s="1"/>
      <c r="F495" s="1"/>
      <c r="G495" s="21"/>
      <c r="H495" s="20"/>
      <c r="I495" s="21"/>
      <c r="J495" s="22"/>
      <c r="K495" s="47"/>
      <c r="L495" s="47"/>
      <c r="M495" s="47"/>
      <c r="N495" s="50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4">
      <c r="A496" s="2"/>
      <c r="B496" s="19"/>
      <c r="C496" s="19"/>
      <c r="D496" s="20"/>
      <c r="E496" s="1"/>
      <c r="F496" s="1"/>
      <c r="G496" s="21"/>
      <c r="H496" s="20"/>
      <c r="I496" s="21"/>
      <c r="J496" s="22"/>
      <c r="K496" s="47"/>
      <c r="L496" s="47"/>
      <c r="M496" s="47"/>
      <c r="N496" s="50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4">
      <c r="A497" s="2"/>
      <c r="B497" s="19"/>
      <c r="C497" s="19"/>
      <c r="D497" s="20"/>
      <c r="E497" s="1"/>
      <c r="F497" s="1"/>
      <c r="G497" s="21"/>
      <c r="H497" s="20"/>
      <c r="I497" s="21"/>
      <c r="J497" s="22"/>
      <c r="K497" s="47"/>
      <c r="L497" s="47"/>
      <c r="M497" s="47"/>
      <c r="N497" s="50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4">
      <c r="A498" s="2"/>
      <c r="B498" s="19"/>
      <c r="C498" s="19"/>
      <c r="D498" s="20"/>
      <c r="E498" s="1"/>
      <c r="F498" s="1"/>
      <c r="G498" s="21"/>
      <c r="H498" s="20"/>
      <c r="I498" s="21"/>
      <c r="J498" s="22"/>
      <c r="K498" s="47"/>
      <c r="L498" s="47"/>
      <c r="M498" s="47"/>
      <c r="N498" s="50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4">
      <c r="A499" s="2"/>
      <c r="B499" s="19"/>
      <c r="C499" s="19"/>
      <c r="D499" s="20"/>
      <c r="E499" s="1"/>
      <c r="F499" s="1"/>
      <c r="G499" s="21"/>
      <c r="H499" s="20"/>
      <c r="I499" s="21"/>
      <c r="J499" s="22"/>
      <c r="K499" s="47"/>
      <c r="L499" s="47"/>
      <c r="M499" s="47"/>
      <c r="N499" s="50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4">
      <c r="A500" s="2"/>
      <c r="B500" s="19"/>
      <c r="C500" s="19"/>
      <c r="D500" s="20"/>
      <c r="E500" s="1"/>
      <c r="F500" s="1"/>
      <c r="G500" s="21"/>
      <c r="H500" s="20"/>
      <c r="I500" s="21"/>
      <c r="J500" s="22"/>
      <c r="K500" s="47"/>
      <c r="L500" s="47"/>
      <c r="M500" s="47"/>
      <c r="N500" s="50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4">
      <c r="A501" s="2"/>
      <c r="B501" s="19"/>
      <c r="C501" s="19"/>
      <c r="D501" s="20"/>
      <c r="E501" s="1"/>
      <c r="F501" s="1"/>
      <c r="G501" s="21"/>
      <c r="H501" s="20"/>
      <c r="I501" s="21"/>
      <c r="J501" s="22"/>
      <c r="K501" s="47"/>
      <c r="L501" s="47"/>
      <c r="M501" s="47"/>
      <c r="N501" s="50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4">
      <c r="A502" s="2"/>
      <c r="B502" s="19"/>
      <c r="C502" s="19"/>
      <c r="D502" s="20"/>
      <c r="E502" s="1"/>
      <c r="F502" s="1"/>
      <c r="G502" s="21"/>
      <c r="H502" s="20"/>
      <c r="I502" s="21"/>
      <c r="J502" s="22"/>
      <c r="K502" s="47"/>
      <c r="L502" s="47"/>
      <c r="M502" s="47"/>
      <c r="N502" s="50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4">
      <c r="A503" s="2"/>
      <c r="B503" s="19"/>
      <c r="C503" s="19"/>
      <c r="D503" s="20"/>
      <c r="E503" s="1"/>
      <c r="F503" s="1"/>
      <c r="G503" s="21"/>
      <c r="H503" s="20"/>
      <c r="I503" s="21"/>
      <c r="J503" s="22"/>
      <c r="K503" s="47"/>
      <c r="L503" s="47"/>
      <c r="M503" s="47"/>
      <c r="N503" s="50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4">
      <c r="A504" s="2"/>
      <c r="B504" s="19"/>
      <c r="C504" s="19"/>
      <c r="D504" s="20"/>
      <c r="E504" s="1"/>
      <c r="F504" s="1"/>
      <c r="G504" s="21"/>
      <c r="H504" s="20"/>
      <c r="I504" s="21"/>
      <c r="J504" s="22"/>
      <c r="K504" s="47"/>
      <c r="L504" s="47"/>
      <c r="M504" s="47"/>
      <c r="N504" s="50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4">
      <c r="A505" s="2"/>
      <c r="B505" s="19"/>
      <c r="C505" s="19"/>
      <c r="D505" s="20"/>
      <c r="E505" s="1"/>
      <c r="F505" s="1"/>
      <c r="G505" s="21"/>
      <c r="H505" s="20"/>
      <c r="I505" s="21"/>
      <c r="J505" s="22"/>
      <c r="K505" s="47"/>
      <c r="L505" s="47"/>
      <c r="M505" s="47"/>
      <c r="N505" s="50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4">
      <c r="A506" s="2"/>
      <c r="B506" s="19"/>
      <c r="C506" s="19"/>
      <c r="D506" s="20"/>
      <c r="E506" s="1"/>
      <c r="F506" s="1"/>
      <c r="G506" s="21"/>
      <c r="H506" s="20"/>
      <c r="I506" s="21"/>
      <c r="J506" s="22"/>
      <c r="K506" s="47"/>
      <c r="L506" s="47"/>
      <c r="M506" s="47"/>
      <c r="N506" s="50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4">
      <c r="A507" s="2"/>
      <c r="B507" s="19"/>
      <c r="C507" s="19"/>
      <c r="D507" s="20"/>
      <c r="E507" s="1"/>
      <c r="F507" s="1"/>
      <c r="G507" s="21"/>
      <c r="H507" s="20"/>
      <c r="I507" s="21"/>
      <c r="J507" s="22"/>
      <c r="K507" s="47"/>
      <c r="L507" s="47"/>
      <c r="M507" s="47"/>
      <c r="N507" s="50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4">
      <c r="A508" s="2"/>
      <c r="B508" s="19"/>
      <c r="C508" s="19"/>
      <c r="D508" s="20"/>
      <c r="E508" s="1"/>
      <c r="F508" s="1"/>
      <c r="G508" s="21"/>
      <c r="H508" s="20"/>
      <c r="I508" s="21"/>
      <c r="J508" s="22"/>
      <c r="K508" s="47"/>
      <c r="L508" s="47"/>
      <c r="M508" s="47"/>
      <c r="N508" s="50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4">
      <c r="A509" s="2"/>
      <c r="B509" s="19"/>
      <c r="C509" s="19"/>
      <c r="D509" s="20"/>
      <c r="E509" s="1"/>
      <c r="F509" s="1"/>
      <c r="G509" s="21"/>
      <c r="H509" s="20"/>
      <c r="I509" s="21"/>
      <c r="J509" s="22"/>
      <c r="K509" s="47"/>
      <c r="L509" s="47"/>
      <c r="M509" s="47"/>
      <c r="N509" s="50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4">
      <c r="A510" s="2"/>
      <c r="B510" s="19"/>
      <c r="C510" s="19"/>
      <c r="D510" s="20"/>
      <c r="E510" s="1"/>
      <c r="F510" s="1"/>
      <c r="G510" s="21"/>
      <c r="H510" s="20"/>
      <c r="I510" s="21"/>
      <c r="J510" s="22"/>
      <c r="K510" s="47"/>
      <c r="L510" s="47"/>
      <c r="M510" s="47"/>
      <c r="N510" s="50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4">
      <c r="A511" s="2"/>
      <c r="B511" s="19"/>
      <c r="C511" s="19"/>
      <c r="D511" s="20"/>
      <c r="E511" s="1"/>
      <c r="F511" s="1"/>
      <c r="G511" s="21"/>
      <c r="H511" s="20"/>
      <c r="I511" s="21"/>
      <c r="J511" s="22"/>
      <c r="K511" s="2"/>
      <c r="L511" s="2"/>
      <c r="M511" s="2"/>
      <c r="N511" s="50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4">
      <c r="A512" s="2"/>
      <c r="B512" s="19"/>
      <c r="C512" s="19"/>
      <c r="D512" s="20"/>
      <c r="E512" s="1"/>
      <c r="F512" s="1"/>
      <c r="G512" s="21"/>
      <c r="H512" s="20"/>
      <c r="I512" s="21"/>
      <c r="J512" s="22"/>
      <c r="K512" s="2"/>
      <c r="L512" s="2"/>
      <c r="M512" s="2"/>
      <c r="N512" s="50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4">
      <c r="A513" s="2"/>
      <c r="B513" s="19"/>
      <c r="C513" s="19"/>
      <c r="D513" s="20"/>
      <c r="E513" s="1"/>
      <c r="F513" s="1"/>
      <c r="G513" s="21"/>
      <c r="H513" s="20"/>
      <c r="I513" s="21"/>
      <c r="J513" s="22"/>
      <c r="K513" s="2"/>
      <c r="L513" s="2"/>
      <c r="M513" s="2"/>
      <c r="N513" s="50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4">
      <c r="A514" s="2"/>
      <c r="B514" s="19"/>
      <c r="C514" s="19"/>
      <c r="D514" s="20"/>
      <c r="E514" s="1"/>
      <c r="F514" s="1"/>
      <c r="G514" s="21"/>
      <c r="H514" s="20"/>
      <c r="I514" s="21"/>
      <c r="J514" s="22"/>
      <c r="K514" s="2"/>
      <c r="L514" s="2"/>
      <c r="M514" s="2"/>
      <c r="N514" s="50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4">
      <c r="A515" s="2"/>
      <c r="B515" s="19"/>
      <c r="C515" s="19"/>
      <c r="D515" s="20"/>
      <c r="E515" s="1"/>
      <c r="F515" s="1"/>
      <c r="G515" s="21"/>
      <c r="H515" s="20"/>
      <c r="I515" s="21"/>
      <c r="J515" s="22"/>
      <c r="K515" s="2"/>
      <c r="L515" s="2"/>
      <c r="M515" s="2"/>
      <c r="N515" s="50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4">
      <c r="A516" s="2"/>
      <c r="B516" s="19"/>
      <c r="C516" s="19"/>
      <c r="D516" s="20"/>
      <c r="E516" s="1"/>
      <c r="F516" s="1"/>
      <c r="G516" s="21"/>
      <c r="H516" s="20"/>
      <c r="I516" s="21"/>
      <c r="J516" s="22"/>
      <c r="K516" s="2"/>
      <c r="L516" s="2"/>
      <c r="M516" s="2"/>
      <c r="N516" s="50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4">
      <c r="A517" s="2"/>
      <c r="B517" s="19"/>
      <c r="C517" s="19"/>
      <c r="D517" s="20"/>
      <c r="E517" s="1"/>
      <c r="F517" s="1"/>
      <c r="G517" s="21"/>
      <c r="H517" s="20"/>
      <c r="I517" s="21"/>
      <c r="J517" s="22"/>
      <c r="K517" s="2"/>
      <c r="L517" s="2"/>
      <c r="M517" s="2"/>
      <c r="N517" s="50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4">
      <c r="A518" s="2"/>
      <c r="B518" s="19"/>
      <c r="C518" s="19"/>
      <c r="D518" s="20"/>
      <c r="E518" s="1"/>
      <c r="F518" s="1"/>
      <c r="G518" s="21"/>
      <c r="H518" s="20"/>
      <c r="I518" s="21"/>
      <c r="J518" s="22"/>
      <c r="K518" s="2"/>
      <c r="L518" s="2"/>
      <c r="M518" s="2"/>
      <c r="N518" s="50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4">
      <c r="A519" s="2"/>
      <c r="B519" s="19"/>
      <c r="C519" s="19"/>
      <c r="D519" s="20"/>
      <c r="E519" s="1"/>
      <c r="F519" s="1"/>
      <c r="G519" s="21"/>
      <c r="H519" s="20"/>
      <c r="I519" s="21"/>
      <c r="J519" s="22"/>
      <c r="K519" s="2"/>
      <c r="L519" s="2"/>
      <c r="M519" s="2"/>
      <c r="N519" s="50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4">
      <c r="A520" s="2"/>
      <c r="B520" s="19"/>
      <c r="C520" s="19"/>
      <c r="D520" s="20"/>
      <c r="E520" s="1"/>
      <c r="F520" s="1"/>
      <c r="G520" s="21"/>
      <c r="H520" s="20"/>
      <c r="I520" s="21"/>
      <c r="J520" s="22"/>
      <c r="K520" s="2"/>
      <c r="L520" s="2"/>
      <c r="M520" s="2"/>
      <c r="N520" s="50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4">
      <c r="A521" s="2"/>
      <c r="B521" s="19"/>
      <c r="C521" s="19"/>
      <c r="D521" s="20"/>
      <c r="E521" s="1"/>
      <c r="F521" s="1"/>
      <c r="G521" s="21"/>
      <c r="H521" s="20"/>
      <c r="I521" s="21"/>
      <c r="J521" s="22"/>
      <c r="K521" s="2"/>
      <c r="L521" s="2"/>
      <c r="M521" s="2"/>
      <c r="N521" s="50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4">
      <c r="A522" s="2"/>
      <c r="B522" s="19"/>
      <c r="C522" s="19"/>
      <c r="D522" s="20"/>
      <c r="E522" s="1"/>
      <c r="F522" s="1"/>
      <c r="G522" s="21"/>
      <c r="H522" s="20"/>
      <c r="I522" s="21"/>
      <c r="J522" s="22"/>
      <c r="K522" s="2"/>
      <c r="L522" s="2"/>
      <c r="M522" s="2"/>
      <c r="N522" s="50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4">
      <c r="A523" s="2"/>
      <c r="B523" s="19"/>
      <c r="C523" s="19"/>
      <c r="D523" s="20"/>
      <c r="E523" s="1"/>
      <c r="F523" s="1"/>
      <c r="G523" s="21"/>
      <c r="H523" s="20"/>
      <c r="I523" s="21"/>
      <c r="J523" s="22"/>
      <c r="K523" s="2"/>
      <c r="L523" s="2"/>
      <c r="M523" s="2"/>
      <c r="N523" s="50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4">
      <c r="A524" s="2"/>
      <c r="B524" s="19"/>
      <c r="C524" s="19"/>
      <c r="D524" s="20"/>
      <c r="E524" s="1"/>
      <c r="F524" s="1"/>
      <c r="G524" s="21"/>
      <c r="H524" s="20"/>
      <c r="I524" s="21"/>
      <c r="J524" s="22"/>
      <c r="K524" s="2"/>
      <c r="L524" s="2"/>
      <c r="M524" s="2"/>
      <c r="N524" s="50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4">
      <c r="A525" s="2"/>
      <c r="B525" s="19"/>
      <c r="C525" s="19"/>
      <c r="D525" s="20"/>
      <c r="E525" s="1"/>
      <c r="F525" s="1"/>
      <c r="G525" s="21"/>
      <c r="H525" s="20"/>
      <c r="I525" s="21"/>
      <c r="J525" s="22"/>
      <c r="K525" s="2"/>
      <c r="L525" s="2"/>
      <c r="M525" s="2"/>
      <c r="N525" s="50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4">
      <c r="A526" s="2"/>
      <c r="B526" s="19"/>
      <c r="C526" s="19"/>
      <c r="D526" s="20"/>
      <c r="E526" s="1"/>
      <c r="F526" s="1"/>
      <c r="G526" s="21"/>
      <c r="H526" s="20"/>
      <c r="I526" s="21"/>
      <c r="J526" s="22"/>
      <c r="K526" s="2"/>
      <c r="L526" s="2"/>
      <c r="M526" s="2"/>
      <c r="N526" s="50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4">
      <c r="A527" s="2"/>
      <c r="B527" s="19"/>
      <c r="C527" s="19"/>
      <c r="D527" s="20"/>
      <c r="E527" s="1"/>
      <c r="F527" s="1"/>
      <c r="G527" s="21"/>
      <c r="H527" s="20"/>
      <c r="I527" s="21"/>
      <c r="J527" s="22"/>
      <c r="K527" s="2"/>
      <c r="L527" s="2"/>
      <c r="M527" s="2"/>
      <c r="N527" s="50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4">
      <c r="A528" s="2"/>
      <c r="B528" s="19"/>
      <c r="C528" s="19"/>
      <c r="D528" s="20"/>
      <c r="E528" s="1"/>
      <c r="F528" s="1"/>
      <c r="G528" s="21"/>
      <c r="H528" s="20"/>
      <c r="I528" s="21"/>
      <c r="J528" s="22"/>
      <c r="K528" s="2"/>
      <c r="L528" s="2"/>
      <c r="M528" s="2"/>
      <c r="N528" s="50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4">
      <c r="A529" s="2"/>
      <c r="B529" s="19"/>
      <c r="C529" s="19"/>
      <c r="D529" s="20"/>
      <c r="E529" s="1"/>
      <c r="F529" s="1"/>
      <c r="G529" s="21"/>
      <c r="H529" s="20"/>
      <c r="I529" s="21"/>
      <c r="J529" s="22"/>
      <c r="K529" s="2"/>
      <c r="L529" s="2"/>
      <c r="M529" s="2"/>
      <c r="N529" s="50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4">
      <c r="A530" s="2"/>
      <c r="B530" s="19"/>
      <c r="C530" s="19"/>
      <c r="D530" s="20"/>
      <c r="E530" s="1"/>
      <c r="F530" s="1"/>
      <c r="G530" s="21"/>
      <c r="H530" s="20"/>
      <c r="I530" s="21"/>
      <c r="J530" s="22"/>
      <c r="K530" s="2"/>
      <c r="L530" s="2"/>
      <c r="M530" s="2"/>
      <c r="N530" s="50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4">
      <c r="A531" s="2"/>
      <c r="B531" s="19"/>
      <c r="C531" s="19"/>
      <c r="D531" s="20"/>
      <c r="E531" s="1"/>
      <c r="F531" s="1"/>
      <c r="G531" s="21"/>
      <c r="H531" s="20"/>
      <c r="I531" s="21"/>
      <c r="J531" s="22"/>
      <c r="K531" s="2"/>
      <c r="L531" s="2"/>
      <c r="M531" s="2"/>
      <c r="N531" s="50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4">
      <c r="A532" s="2"/>
      <c r="B532" s="19"/>
      <c r="C532" s="19"/>
      <c r="D532" s="20"/>
      <c r="E532" s="1"/>
      <c r="F532" s="1"/>
      <c r="G532" s="21"/>
      <c r="H532" s="20"/>
      <c r="I532" s="21"/>
      <c r="J532" s="22"/>
      <c r="K532" s="2"/>
      <c r="L532" s="2"/>
      <c r="M532" s="2"/>
      <c r="N532" s="50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4">
      <c r="A533" s="2"/>
      <c r="B533" s="19"/>
      <c r="C533" s="19"/>
      <c r="D533" s="20"/>
      <c r="E533" s="1"/>
      <c r="F533" s="1"/>
      <c r="G533" s="21"/>
      <c r="H533" s="20"/>
      <c r="I533" s="21"/>
      <c r="J533" s="22"/>
      <c r="K533" s="2"/>
      <c r="L533" s="2"/>
      <c r="M533" s="2"/>
      <c r="N533" s="50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4">
      <c r="A534" s="2"/>
      <c r="B534" s="19"/>
      <c r="C534" s="19"/>
      <c r="D534" s="20"/>
      <c r="E534" s="1"/>
      <c r="F534" s="1"/>
      <c r="G534" s="21"/>
      <c r="H534" s="20"/>
      <c r="I534" s="21"/>
      <c r="J534" s="22"/>
      <c r="K534" s="2"/>
      <c r="L534" s="2"/>
      <c r="M534" s="2"/>
      <c r="N534" s="50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4">
      <c r="A535" s="2"/>
      <c r="B535" s="19"/>
      <c r="C535" s="19"/>
      <c r="D535" s="20"/>
      <c r="E535" s="1"/>
      <c r="F535" s="1"/>
      <c r="G535" s="21"/>
      <c r="H535" s="20"/>
      <c r="I535" s="21"/>
      <c r="J535" s="22"/>
      <c r="K535" s="2"/>
      <c r="L535" s="2"/>
      <c r="M535" s="2"/>
      <c r="N535" s="50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4">
      <c r="A536" s="2"/>
      <c r="B536" s="19"/>
      <c r="C536" s="19"/>
      <c r="D536" s="20"/>
      <c r="E536" s="1"/>
      <c r="F536" s="1"/>
      <c r="G536" s="21"/>
      <c r="H536" s="20"/>
      <c r="I536" s="21"/>
      <c r="J536" s="22"/>
      <c r="K536" s="2"/>
      <c r="L536" s="2"/>
      <c r="M536" s="2"/>
      <c r="N536" s="50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4">
      <c r="A537" s="2"/>
      <c r="B537" s="19"/>
      <c r="C537" s="19"/>
      <c r="D537" s="20"/>
      <c r="E537" s="1"/>
      <c r="F537" s="1"/>
      <c r="G537" s="21"/>
      <c r="H537" s="20"/>
      <c r="I537" s="21"/>
      <c r="J537" s="22"/>
      <c r="K537" s="2"/>
      <c r="L537" s="2"/>
      <c r="M537" s="2"/>
      <c r="N537" s="50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4">
      <c r="A538" s="2"/>
      <c r="B538" s="19"/>
      <c r="C538" s="19"/>
      <c r="D538" s="20"/>
      <c r="E538" s="1"/>
      <c r="F538" s="1"/>
      <c r="G538" s="21"/>
      <c r="H538" s="20"/>
      <c r="I538" s="21"/>
      <c r="J538" s="22"/>
      <c r="K538" s="2"/>
      <c r="L538" s="2"/>
      <c r="M538" s="2"/>
      <c r="N538" s="50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4">
      <c r="A539" s="2"/>
      <c r="B539" s="19"/>
      <c r="C539" s="19"/>
      <c r="D539" s="20"/>
      <c r="E539" s="1"/>
      <c r="F539" s="1"/>
      <c r="G539" s="21"/>
      <c r="H539" s="20"/>
      <c r="I539" s="21"/>
      <c r="J539" s="22"/>
      <c r="K539" s="2"/>
      <c r="L539" s="2"/>
      <c r="M539" s="2"/>
      <c r="N539" s="50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4">
      <c r="A540" s="2"/>
      <c r="B540" s="19"/>
      <c r="C540" s="19"/>
      <c r="D540" s="20"/>
      <c r="E540" s="1"/>
      <c r="F540" s="1"/>
      <c r="G540" s="21"/>
      <c r="H540" s="20"/>
      <c r="I540" s="21"/>
      <c r="J540" s="22"/>
      <c r="K540" s="2"/>
      <c r="L540" s="2"/>
      <c r="M540" s="2"/>
      <c r="N540" s="50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4">
      <c r="A541" s="2"/>
      <c r="B541" s="19"/>
      <c r="C541" s="19"/>
      <c r="D541" s="20"/>
      <c r="E541" s="1"/>
      <c r="F541" s="1"/>
      <c r="G541" s="21"/>
      <c r="H541" s="20"/>
      <c r="I541" s="21"/>
      <c r="J541" s="22"/>
      <c r="K541" s="2"/>
      <c r="L541" s="2"/>
      <c r="M541" s="2"/>
      <c r="N541" s="50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4">
      <c r="A542" s="2"/>
      <c r="B542" s="19"/>
      <c r="C542" s="19"/>
      <c r="D542" s="20"/>
      <c r="E542" s="1"/>
      <c r="F542" s="1"/>
      <c r="G542" s="21"/>
      <c r="H542" s="20"/>
      <c r="I542" s="21"/>
      <c r="J542" s="22"/>
      <c r="K542" s="2"/>
      <c r="L542" s="2"/>
      <c r="M542" s="2"/>
      <c r="N542" s="50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4">
      <c r="A543" s="2"/>
      <c r="B543" s="19"/>
      <c r="C543" s="19"/>
      <c r="D543" s="20"/>
      <c r="E543" s="1"/>
      <c r="F543" s="1"/>
      <c r="G543" s="21"/>
      <c r="H543" s="20"/>
      <c r="I543" s="21"/>
      <c r="J543" s="22"/>
      <c r="K543" s="2"/>
      <c r="L543" s="2"/>
      <c r="M543" s="2"/>
      <c r="N543" s="50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4">
      <c r="A544" s="2"/>
      <c r="B544" s="19"/>
      <c r="C544" s="19"/>
      <c r="D544" s="20"/>
      <c r="E544" s="1"/>
      <c r="F544" s="1"/>
      <c r="G544" s="21"/>
      <c r="H544" s="20"/>
      <c r="I544" s="21"/>
      <c r="J544" s="22"/>
      <c r="K544" s="2"/>
      <c r="L544" s="2"/>
      <c r="M544" s="2"/>
      <c r="N544" s="50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4">
      <c r="A545" s="2"/>
      <c r="B545" s="19"/>
      <c r="C545" s="19"/>
      <c r="D545" s="20"/>
      <c r="E545" s="1"/>
      <c r="F545" s="1"/>
      <c r="G545" s="21"/>
      <c r="H545" s="20"/>
      <c r="I545" s="21"/>
      <c r="J545" s="22"/>
      <c r="K545" s="2"/>
      <c r="L545" s="2"/>
      <c r="M545" s="2"/>
      <c r="N545" s="50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4">
      <c r="A546" s="2"/>
      <c r="B546" s="19"/>
      <c r="C546" s="19"/>
      <c r="D546" s="20"/>
      <c r="E546" s="1"/>
      <c r="F546" s="1"/>
      <c r="G546" s="21"/>
      <c r="H546" s="20"/>
      <c r="I546" s="21"/>
      <c r="J546" s="22"/>
      <c r="K546" s="2"/>
      <c r="L546" s="2"/>
      <c r="M546" s="2"/>
      <c r="N546" s="50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4">
      <c r="A547" s="2"/>
      <c r="B547" s="19"/>
      <c r="C547" s="19"/>
      <c r="D547" s="20"/>
      <c r="E547" s="1"/>
      <c r="F547" s="1"/>
      <c r="G547" s="21"/>
      <c r="H547" s="20"/>
      <c r="I547" s="21"/>
      <c r="J547" s="22"/>
      <c r="K547" s="2"/>
      <c r="L547" s="2"/>
      <c r="M547" s="2"/>
      <c r="N547" s="50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4">
      <c r="A548" s="2"/>
      <c r="B548" s="19"/>
      <c r="C548" s="19"/>
      <c r="D548" s="20"/>
      <c r="E548" s="1"/>
      <c r="F548" s="1"/>
      <c r="G548" s="21"/>
      <c r="H548" s="20"/>
      <c r="I548" s="21"/>
      <c r="J548" s="22"/>
      <c r="K548" s="2"/>
      <c r="L548" s="2"/>
      <c r="M548" s="2"/>
      <c r="N548" s="50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4">
      <c r="A549" s="2"/>
      <c r="B549" s="19"/>
      <c r="C549" s="19"/>
      <c r="D549" s="20"/>
      <c r="E549" s="1"/>
      <c r="F549" s="1"/>
      <c r="G549" s="21"/>
      <c r="H549" s="20"/>
      <c r="I549" s="21"/>
      <c r="J549" s="22"/>
      <c r="K549" s="2"/>
      <c r="L549" s="2"/>
      <c r="M549" s="2"/>
      <c r="N549" s="50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4">
      <c r="A550" s="2"/>
      <c r="B550" s="19"/>
      <c r="C550" s="19"/>
      <c r="D550" s="20"/>
      <c r="E550" s="1"/>
      <c r="F550" s="1"/>
      <c r="G550" s="21"/>
      <c r="H550" s="20"/>
      <c r="I550" s="21"/>
      <c r="J550" s="22"/>
      <c r="K550" s="2"/>
      <c r="L550" s="2"/>
      <c r="M550" s="2"/>
      <c r="N550" s="50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4">
      <c r="A551" s="2"/>
      <c r="B551" s="19"/>
      <c r="C551" s="19"/>
      <c r="D551" s="20"/>
      <c r="E551" s="1"/>
      <c r="F551" s="1"/>
      <c r="G551" s="21"/>
      <c r="H551" s="20"/>
      <c r="I551" s="21"/>
      <c r="J551" s="22"/>
      <c r="K551" s="2"/>
      <c r="L551" s="2"/>
      <c r="M551" s="2"/>
      <c r="N551" s="50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4">
      <c r="A552" s="2"/>
      <c r="B552" s="19"/>
      <c r="C552" s="19"/>
      <c r="D552" s="20"/>
      <c r="E552" s="1"/>
      <c r="F552" s="1"/>
      <c r="G552" s="21"/>
      <c r="H552" s="20"/>
      <c r="I552" s="21"/>
      <c r="J552" s="22"/>
      <c r="K552" s="2"/>
      <c r="L552" s="2"/>
      <c r="M552" s="2"/>
      <c r="N552" s="50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4">
      <c r="A553" s="2"/>
      <c r="B553" s="19"/>
      <c r="C553" s="19"/>
      <c r="D553" s="20"/>
      <c r="E553" s="1"/>
      <c r="F553" s="1"/>
      <c r="G553" s="21"/>
      <c r="H553" s="20"/>
      <c r="I553" s="21"/>
      <c r="J553" s="22"/>
      <c r="K553" s="2"/>
      <c r="L553" s="2"/>
      <c r="M553" s="2"/>
      <c r="N553" s="50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4">
      <c r="A554" s="2"/>
      <c r="B554" s="19"/>
      <c r="C554" s="19"/>
      <c r="D554" s="20"/>
      <c r="E554" s="1"/>
      <c r="F554" s="1"/>
      <c r="G554" s="21"/>
      <c r="H554" s="20"/>
      <c r="I554" s="21"/>
      <c r="J554" s="22"/>
      <c r="K554" s="2"/>
      <c r="L554" s="2"/>
      <c r="M554" s="2"/>
      <c r="N554" s="50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4">
      <c r="A555" s="2"/>
      <c r="B555" s="19"/>
      <c r="C555" s="19"/>
      <c r="D555" s="20"/>
      <c r="E555" s="1"/>
      <c r="F555" s="1"/>
      <c r="G555" s="21"/>
      <c r="H555" s="20"/>
      <c r="I555" s="21"/>
      <c r="J555" s="22"/>
      <c r="K555" s="2"/>
      <c r="L555" s="2"/>
      <c r="M555" s="2"/>
      <c r="N555" s="50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4">
      <c r="A556" s="2"/>
      <c r="B556" s="19"/>
      <c r="C556" s="19"/>
      <c r="D556" s="20"/>
      <c r="E556" s="1"/>
      <c r="F556" s="1"/>
      <c r="G556" s="21"/>
      <c r="H556" s="20"/>
      <c r="I556" s="21"/>
      <c r="J556" s="22"/>
      <c r="K556" s="2"/>
      <c r="L556" s="2"/>
      <c r="M556" s="2"/>
      <c r="N556" s="50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4">
      <c r="A557" s="2"/>
      <c r="B557" s="19"/>
      <c r="C557" s="19"/>
      <c r="D557" s="20"/>
      <c r="E557" s="1"/>
      <c r="F557" s="1"/>
      <c r="G557" s="21"/>
      <c r="H557" s="20"/>
      <c r="I557" s="21"/>
      <c r="J557" s="22"/>
      <c r="K557" s="2"/>
      <c r="L557" s="2"/>
      <c r="M557" s="2"/>
      <c r="N557" s="50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4">
      <c r="A558" s="2"/>
      <c r="B558" s="19"/>
      <c r="C558" s="19"/>
      <c r="D558" s="20"/>
      <c r="E558" s="1"/>
      <c r="F558" s="1"/>
      <c r="G558" s="21"/>
      <c r="H558" s="20"/>
      <c r="I558" s="21"/>
      <c r="J558" s="22"/>
      <c r="K558" s="2"/>
      <c r="L558" s="2"/>
      <c r="M558" s="2"/>
      <c r="N558" s="50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4">
      <c r="A559" s="2"/>
      <c r="B559" s="19"/>
      <c r="C559" s="19"/>
      <c r="D559" s="20"/>
      <c r="E559" s="1"/>
      <c r="F559" s="1"/>
      <c r="G559" s="21"/>
      <c r="H559" s="20"/>
      <c r="I559" s="21"/>
      <c r="J559" s="22"/>
      <c r="K559" s="2"/>
      <c r="L559" s="2"/>
      <c r="M559" s="2"/>
      <c r="N559" s="50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4">
      <c r="A560" s="2"/>
      <c r="B560" s="19"/>
      <c r="C560" s="19"/>
      <c r="D560" s="20"/>
      <c r="E560" s="1"/>
      <c r="F560" s="1"/>
      <c r="G560" s="21"/>
      <c r="H560" s="20"/>
      <c r="I560" s="21"/>
      <c r="J560" s="22"/>
      <c r="K560" s="2"/>
      <c r="L560" s="2"/>
      <c r="M560" s="2"/>
      <c r="N560" s="50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4">
      <c r="A561" s="2"/>
      <c r="B561" s="19"/>
      <c r="C561" s="19"/>
      <c r="D561" s="20"/>
      <c r="E561" s="1"/>
      <c r="F561" s="1"/>
      <c r="G561" s="21"/>
      <c r="H561" s="20"/>
      <c r="I561" s="21"/>
      <c r="J561" s="22"/>
      <c r="K561" s="2"/>
      <c r="L561" s="2"/>
      <c r="M561" s="2"/>
      <c r="N561" s="50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4">
      <c r="A562" s="2"/>
      <c r="B562" s="19"/>
      <c r="C562" s="19"/>
      <c r="D562" s="20"/>
      <c r="E562" s="1"/>
      <c r="F562" s="1"/>
      <c r="G562" s="21"/>
      <c r="H562" s="20"/>
      <c r="I562" s="21"/>
      <c r="J562" s="22"/>
      <c r="K562" s="2"/>
      <c r="L562" s="2"/>
      <c r="M562" s="2"/>
      <c r="N562" s="50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4">
      <c r="A563" s="2"/>
      <c r="B563" s="19"/>
      <c r="C563" s="19"/>
      <c r="D563" s="20"/>
      <c r="E563" s="1"/>
      <c r="F563" s="1"/>
      <c r="G563" s="21"/>
      <c r="H563" s="20"/>
      <c r="I563" s="21"/>
      <c r="J563" s="22"/>
      <c r="K563" s="2"/>
      <c r="L563" s="2"/>
      <c r="M563" s="2"/>
      <c r="N563" s="50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4">
      <c r="A564" s="2"/>
      <c r="B564" s="19"/>
      <c r="C564" s="19"/>
      <c r="D564" s="20"/>
      <c r="E564" s="1"/>
      <c r="F564" s="1"/>
      <c r="G564" s="21"/>
      <c r="H564" s="20"/>
      <c r="I564" s="21"/>
      <c r="J564" s="22"/>
      <c r="K564" s="2"/>
      <c r="L564" s="2"/>
      <c r="M564" s="2"/>
      <c r="N564" s="50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4">
      <c r="A565" s="2"/>
      <c r="B565" s="19"/>
      <c r="C565" s="19"/>
      <c r="D565" s="20"/>
      <c r="E565" s="1"/>
      <c r="F565" s="1"/>
      <c r="G565" s="21"/>
      <c r="H565" s="20"/>
      <c r="I565" s="21"/>
      <c r="J565" s="22"/>
      <c r="K565" s="2"/>
      <c r="L565" s="2"/>
      <c r="M565" s="2"/>
      <c r="N565" s="50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4">
      <c r="A566" s="2"/>
      <c r="B566" s="19"/>
      <c r="C566" s="19"/>
      <c r="D566" s="20"/>
      <c r="E566" s="1"/>
      <c r="F566" s="1"/>
      <c r="G566" s="21"/>
      <c r="H566" s="20"/>
      <c r="I566" s="21"/>
      <c r="J566" s="22"/>
      <c r="K566" s="2"/>
      <c r="L566" s="2"/>
      <c r="M566" s="2"/>
      <c r="N566" s="50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4">
      <c r="A567" s="2"/>
      <c r="B567" s="19"/>
      <c r="C567" s="19"/>
      <c r="D567" s="20"/>
      <c r="E567" s="1"/>
      <c r="F567" s="1"/>
      <c r="G567" s="21"/>
      <c r="H567" s="20"/>
      <c r="I567" s="21"/>
      <c r="J567" s="22"/>
      <c r="K567" s="2"/>
      <c r="L567" s="2"/>
      <c r="M567" s="2"/>
      <c r="N567" s="50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4">
      <c r="A568" s="2"/>
      <c r="B568" s="19"/>
      <c r="C568" s="19"/>
      <c r="D568" s="20"/>
      <c r="E568" s="1"/>
      <c r="F568" s="1"/>
      <c r="G568" s="21"/>
      <c r="H568" s="20"/>
      <c r="I568" s="21"/>
      <c r="J568" s="22"/>
      <c r="K568" s="2"/>
      <c r="L568" s="2"/>
      <c r="M568" s="2"/>
      <c r="N568" s="50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4">
      <c r="A569" s="2"/>
      <c r="B569" s="19"/>
      <c r="C569" s="19"/>
      <c r="D569" s="20"/>
      <c r="E569" s="1"/>
      <c r="F569" s="1"/>
      <c r="G569" s="21"/>
      <c r="H569" s="20"/>
      <c r="I569" s="21"/>
      <c r="J569" s="22"/>
      <c r="K569" s="2"/>
      <c r="L569" s="2"/>
      <c r="M569" s="2"/>
      <c r="N569" s="50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4">
      <c r="A570" s="2"/>
      <c r="B570" s="19"/>
      <c r="C570" s="19"/>
      <c r="D570" s="20"/>
      <c r="E570" s="1"/>
      <c r="F570" s="1"/>
      <c r="G570" s="21"/>
      <c r="H570" s="20"/>
      <c r="I570" s="21"/>
      <c r="J570" s="22"/>
      <c r="K570" s="2"/>
      <c r="L570" s="2"/>
      <c r="M570" s="2"/>
      <c r="N570" s="50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4">
      <c r="A571" s="2"/>
      <c r="B571" s="19"/>
      <c r="C571" s="19"/>
      <c r="D571" s="20"/>
      <c r="E571" s="1"/>
      <c r="F571" s="1"/>
      <c r="G571" s="21"/>
      <c r="H571" s="20"/>
      <c r="I571" s="21"/>
      <c r="J571" s="22"/>
      <c r="K571" s="2"/>
      <c r="L571" s="2"/>
      <c r="M571" s="2"/>
      <c r="N571" s="50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4">
      <c r="A572" s="2"/>
      <c r="B572" s="19"/>
      <c r="C572" s="19"/>
      <c r="D572" s="20"/>
      <c r="E572" s="1"/>
      <c r="F572" s="1"/>
      <c r="G572" s="21"/>
      <c r="H572" s="20"/>
      <c r="I572" s="21"/>
      <c r="J572" s="22"/>
      <c r="K572" s="2"/>
      <c r="L572" s="2"/>
      <c r="M572" s="2"/>
      <c r="N572" s="50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4">
      <c r="A573" s="2"/>
      <c r="B573" s="19"/>
      <c r="C573" s="19"/>
      <c r="D573" s="20"/>
      <c r="E573" s="1"/>
      <c r="F573" s="1"/>
      <c r="G573" s="21"/>
      <c r="H573" s="20"/>
      <c r="I573" s="21"/>
      <c r="J573" s="22"/>
      <c r="K573" s="2"/>
      <c r="L573" s="2"/>
      <c r="M573" s="2"/>
      <c r="N573" s="50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4">
      <c r="A574" s="2"/>
      <c r="B574" s="19"/>
      <c r="C574" s="19"/>
      <c r="D574" s="20"/>
      <c r="E574" s="1"/>
      <c r="F574" s="1"/>
      <c r="G574" s="21"/>
      <c r="H574" s="20"/>
      <c r="I574" s="21"/>
      <c r="J574" s="22"/>
      <c r="K574" s="2"/>
      <c r="L574" s="2"/>
      <c r="M574" s="2"/>
      <c r="N574" s="50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4">
      <c r="A575" s="2"/>
      <c r="B575" s="19"/>
      <c r="C575" s="19"/>
      <c r="D575" s="20"/>
      <c r="E575" s="1"/>
      <c r="F575" s="1"/>
      <c r="G575" s="21"/>
      <c r="H575" s="20"/>
      <c r="I575" s="21"/>
      <c r="J575" s="22"/>
      <c r="K575" s="2"/>
      <c r="L575" s="2"/>
      <c r="M575" s="2"/>
      <c r="N575" s="50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4">
      <c r="A576" s="2"/>
      <c r="B576" s="19"/>
      <c r="C576" s="19"/>
      <c r="D576" s="20"/>
      <c r="E576" s="1"/>
      <c r="F576" s="1"/>
      <c r="G576" s="21"/>
      <c r="H576" s="20"/>
      <c r="I576" s="21"/>
      <c r="J576" s="22"/>
      <c r="K576" s="2"/>
      <c r="L576" s="2"/>
      <c r="M576" s="2"/>
      <c r="N576" s="50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4">
      <c r="A577" s="2"/>
      <c r="B577" s="19"/>
      <c r="C577" s="19"/>
      <c r="D577" s="20"/>
      <c r="E577" s="1"/>
      <c r="F577" s="1"/>
      <c r="G577" s="21"/>
      <c r="H577" s="20"/>
      <c r="I577" s="21"/>
      <c r="J577" s="22"/>
      <c r="K577" s="2"/>
      <c r="L577" s="2"/>
      <c r="M577" s="2"/>
      <c r="N577" s="50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4">
      <c r="A578" s="2"/>
      <c r="B578" s="19"/>
      <c r="C578" s="19"/>
      <c r="D578" s="20"/>
      <c r="E578" s="1"/>
      <c r="F578" s="1"/>
      <c r="G578" s="21"/>
      <c r="H578" s="20"/>
      <c r="I578" s="21"/>
      <c r="J578" s="22"/>
      <c r="K578" s="2"/>
      <c r="L578" s="2"/>
      <c r="M578" s="2"/>
      <c r="N578" s="50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4">
      <c r="A579" s="2"/>
      <c r="B579" s="19"/>
      <c r="C579" s="19"/>
      <c r="D579" s="20"/>
      <c r="E579" s="1"/>
      <c r="F579" s="1"/>
      <c r="G579" s="21"/>
      <c r="H579" s="20"/>
      <c r="I579" s="21"/>
      <c r="J579" s="22"/>
      <c r="K579" s="2"/>
      <c r="L579" s="2"/>
      <c r="M579" s="2"/>
      <c r="N579" s="50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4">
      <c r="A580" s="2"/>
      <c r="B580" s="19"/>
      <c r="C580" s="19"/>
      <c r="D580" s="20"/>
      <c r="E580" s="1"/>
      <c r="F580" s="1"/>
      <c r="G580" s="21"/>
      <c r="H580" s="20"/>
      <c r="I580" s="21"/>
      <c r="J580" s="22"/>
      <c r="K580" s="2"/>
      <c r="L580" s="2"/>
      <c r="M580" s="2"/>
      <c r="N580" s="50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4">
      <c r="A581" s="2"/>
      <c r="B581" s="19"/>
      <c r="C581" s="19"/>
      <c r="D581" s="20"/>
      <c r="E581" s="1"/>
      <c r="F581" s="1"/>
      <c r="G581" s="21"/>
      <c r="H581" s="20"/>
      <c r="I581" s="21"/>
      <c r="J581" s="22"/>
      <c r="K581" s="2"/>
      <c r="L581" s="2"/>
      <c r="M581" s="2"/>
      <c r="N581" s="50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4">
      <c r="A582" s="2"/>
      <c r="B582" s="19"/>
      <c r="C582" s="19"/>
      <c r="D582" s="20"/>
      <c r="E582" s="1"/>
      <c r="F582" s="1"/>
      <c r="G582" s="21"/>
      <c r="H582" s="20"/>
      <c r="I582" s="21"/>
      <c r="J582" s="22"/>
      <c r="K582" s="2"/>
      <c r="L582" s="2"/>
      <c r="M582" s="2"/>
      <c r="N582" s="50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4">
      <c r="A583" s="2"/>
      <c r="B583" s="19"/>
      <c r="C583" s="19"/>
      <c r="D583" s="20"/>
      <c r="E583" s="1"/>
      <c r="F583" s="1"/>
      <c r="G583" s="21"/>
      <c r="H583" s="20"/>
      <c r="I583" s="21"/>
      <c r="J583" s="22"/>
      <c r="K583" s="2"/>
      <c r="L583" s="2"/>
      <c r="M583" s="2"/>
      <c r="N583" s="50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4">
      <c r="A584" s="2"/>
      <c r="B584" s="19"/>
      <c r="C584" s="19"/>
      <c r="D584" s="20"/>
      <c r="E584" s="1"/>
      <c r="F584" s="1"/>
      <c r="G584" s="21"/>
      <c r="H584" s="20"/>
      <c r="I584" s="21"/>
      <c r="J584" s="22"/>
      <c r="K584" s="2"/>
      <c r="L584" s="2"/>
      <c r="M584" s="2"/>
      <c r="N584" s="50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4">
      <c r="A585" s="2"/>
      <c r="B585" s="19"/>
      <c r="C585" s="19"/>
      <c r="D585" s="20"/>
      <c r="E585" s="1"/>
      <c r="F585" s="1"/>
      <c r="G585" s="21"/>
      <c r="H585" s="20"/>
      <c r="I585" s="21"/>
      <c r="J585" s="22"/>
      <c r="K585" s="2"/>
      <c r="L585" s="2"/>
      <c r="M585" s="2"/>
      <c r="N585" s="50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4">
      <c r="A586" s="2"/>
      <c r="B586" s="19"/>
      <c r="C586" s="19"/>
      <c r="D586" s="20"/>
      <c r="E586" s="1"/>
      <c r="F586" s="1"/>
      <c r="G586" s="21"/>
      <c r="H586" s="20"/>
      <c r="I586" s="21"/>
      <c r="J586" s="22"/>
      <c r="K586" s="2"/>
      <c r="L586" s="2"/>
      <c r="M586" s="2"/>
      <c r="N586" s="50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4">
      <c r="A587" s="2"/>
      <c r="B587" s="19"/>
      <c r="C587" s="19"/>
      <c r="D587" s="20"/>
      <c r="E587" s="1"/>
      <c r="F587" s="1"/>
      <c r="G587" s="21"/>
      <c r="H587" s="20"/>
      <c r="I587" s="21"/>
      <c r="J587" s="22"/>
      <c r="K587" s="2"/>
      <c r="L587" s="2"/>
      <c r="M587" s="2"/>
      <c r="N587" s="50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4">
      <c r="A588" s="2"/>
      <c r="B588" s="19"/>
      <c r="C588" s="19"/>
      <c r="D588" s="20"/>
      <c r="E588" s="1"/>
      <c r="F588" s="1"/>
      <c r="G588" s="21"/>
      <c r="H588" s="20"/>
      <c r="I588" s="21"/>
      <c r="J588" s="22"/>
      <c r="K588" s="2"/>
      <c r="L588" s="2"/>
      <c r="M588" s="2"/>
      <c r="N588" s="50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4">
      <c r="A589" s="2"/>
      <c r="B589" s="19"/>
      <c r="C589" s="19"/>
      <c r="D589" s="20"/>
      <c r="E589" s="1"/>
      <c r="F589" s="1"/>
      <c r="G589" s="21"/>
      <c r="H589" s="20"/>
      <c r="I589" s="21"/>
      <c r="J589" s="22"/>
      <c r="K589" s="2"/>
      <c r="L589" s="2"/>
      <c r="M589" s="2"/>
      <c r="N589" s="50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4">
      <c r="A590" s="2"/>
      <c r="B590" s="19"/>
      <c r="C590" s="19"/>
      <c r="D590" s="20"/>
      <c r="E590" s="1"/>
      <c r="F590" s="1"/>
      <c r="G590" s="21"/>
      <c r="H590" s="20"/>
      <c r="I590" s="21"/>
      <c r="J590" s="22"/>
      <c r="K590" s="2"/>
      <c r="L590" s="2"/>
      <c r="M590" s="2"/>
      <c r="N590" s="50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4">
      <c r="A591" s="2"/>
      <c r="B591" s="19"/>
      <c r="C591" s="19"/>
      <c r="D591" s="20"/>
      <c r="E591" s="1"/>
      <c r="F591" s="1"/>
      <c r="G591" s="21"/>
      <c r="H591" s="20"/>
      <c r="I591" s="21"/>
      <c r="J591" s="22"/>
      <c r="K591" s="2"/>
      <c r="L591" s="2"/>
      <c r="M591" s="2"/>
      <c r="N591" s="50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4">
      <c r="A592" s="2"/>
      <c r="B592" s="19"/>
      <c r="C592" s="19"/>
      <c r="D592" s="20"/>
      <c r="E592" s="1"/>
      <c r="F592" s="1"/>
      <c r="G592" s="21"/>
      <c r="H592" s="20"/>
      <c r="I592" s="21"/>
      <c r="J592" s="22"/>
      <c r="K592" s="2"/>
      <c r="L592" s="2"/>
      <c r="M592" s="2"/>
      <c r="N592" s="50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4">
      <c r="A593" s="2"/>
      <c r="B593" s="19"/>
      <c r="C593" s="19"/>
      <c r="D593" s="20"/>
      <c r="E593" s="1"/>
      <c r="F593" s="1"/>
      <c r="G593" s="21"/>
      <c r="H593" s="20"/>
      <c r="I593" s="21"/>
      <c r="J593" s="22"/>
      <c r="K593" s="2"/>
      <c r="L593" s="2"/>
      <c r="M593" s="2"/>
      <c r="N593" s="50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4">
      <c r="A594" s="2"/>
      <c r="B594" s="19"/>
      <c r="C594" s="19"/>
      <c r="D594" s="20"/>
      <c r="E594" s="1"/>
      <c r="F594" s="1"/>
      <c r="G594" s="21"/>
      <c r="H594" s="20"/>
      <c r="I594" s="21"/>
      <c r="J594" s="22"/>
      <c r="K594" s="2"/>
      <c r="L594" s="2"/>
      <c r="M594" s="2"/>
      <c r="N594" s="50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4">
      <c r="A595" s="2"/>
      <c r="B595" s="19"/>
      <c r="C595" s="19"/>
      <c r="D595" s="20"/>
      <c r="E595" s="1"/>
      <c r="F595" s="1"/>
      <c r="G595" s="21"/>
      <c r="H595" s="20"/>
      <c r="I595" s="21"/>
      <c r="J595" s="22"/>
      <c r="K595" s="2"/>
      <c r="L595" s="2"/>
      <c r="M595" s="2"/>
      <c r="N595" s="50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4">
      <c r="A596" s="2"/>
      <c r="B596" s="19"/>
      <c r="C596" s="19"/>
      <c r="D596" s="20"/>
      <c r="E596" s="1"/>
      <c r="F596" s="1"/>
      <c r="G596" s="21"/>
      <c r="H596" s="20"/>
      <c r="I596" s="21"/>
      <c r="J596" s="22"/>
      <c r="K596" s="2"/>
      <c r="L596" s="2"/>
      <c r="M596" s="2"/>
      <c r="N596" s="50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4">
      <c r="A597" s="2"/>
      <c r="B597" s="19"/>
      <c r="C597" s="19"/>
      <c r="D597" s="20"/>
      <c r="E597" s="1"/>
      <c r="F597" s="1"/>
      <c r="G597" s="21"/>
      <c r="H597" s="20"/>
      <c r="I597" s="21"/>
      <c r="J597" s="22"/>
      <c r="K597" s="2"/>
      <c r="L597" s="2"/>
      <c r="M597" s="2"/>
      <c r="N597" s="50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4">
      <c r="A598" s="2"/>
      <c r="B598" s="19"/>
      <c r="C598" s="19"/>
      <c r="D598" s="20"/>
      <c r="E598" s="1"/>
      <c r="F598" s="1"/>
      <c r="G598" s="21"/>
      <c r="H598" s="20"/>
      <c r="I598" s="21"/>
      <c r="J598" s="22"/>
      <c r="K598" s="2"/>
      <c r="L598" s="2"/>
      <c r="M598" s="2"/>
      <c r="N598" s="50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4">
      <c r="A599" s="2"/>
      <c r="B599" s="19"/>
      <c r="C599" s="19"/>
      <c r="D599" s="20"/>
      <c r="E599" s="1"/>
      <c r="F599" s="1"/>
      <c r="G599" s="21"/>
      <c r="H599" s="20"/>
      <c r="I599" s="21"/>
      <c r="J599" s="22"/>
      <c r="K599" s="2"/>
      <c r="L599" s="2"/>
      <c r="M599" s="2"/>
      <c r="N599" s="50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4">
      <c r="A600" s="2"/>
      <c r="B600" s="19"/>
      <c r="C600" s="19"/>
      <c r="D600" s="20"/>
      <c r="E600" s="1"/>
      <c r="F600" s="1"/>
      <c r="G600" s="21"/>
      <c r="H600" s="20"/>
      <c r="I600" s="21"/>
      <c r="J600" s="22"/>
      <c r="K600" s="2"/>
      <c r="L600" s="2"/>
      <c r="M600" s="2"/>
      <c r="N600" s="50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4">
      <c r="A601" s="2"/>
      <c r="B601" s="19"/>
      <c r="C601" s="19"/>
      <c r="D601" s="20"/>
      <c r="E601" s="1"/>
      <c r="F601" s="1"/>
      <c r="G601" s="21"/>
      <c r="H601" s="20"/>
      <c r="I601" s="21"/>
      <c r="J601" s="22"/>
      <c r="K601" s="2"/>
      <c r="L601" s="2"/>
      <c r="M601" s="2"/>
      <c r="N601" s="50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4">
      <c r="A602" s="2"/>
      <c r="B602" s="19"/>
      <c r="C602" s="19"/>
      <c r="D602" s="20"/>
      <c r="E602" s="1"/>
      <c r="F602" s="1"/>
      <c r="G602" s="21"/>
      <c r="H602" s="20"/>
      <c r="I602" s="21"/>
      <c r="J602" s="22"/>
      <c r="K602" s="2"/>
      <c r="L602" s="2"/>
      <c r="M602" s="2"/>
      <c r="N602" s="50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4">
      <c r="A603" s="2"/>
      <c r="B603" s="19"/>
      <c r="C603" s="19"/>
      <c r="D603" s="20"/>
      <c r="E603" s="1"/>
      <c r="F603" s="1"/>
      <c r="G603" s="21"/>
      <c r="H603" s="20"/>
      <c r="I603" s="21"/>
      <c r="J603" s="22"/>
      <c r="K603" s="2"/>
      <c r="L603" s="2"/>
      <c r="M603" s="2"/>
      <c r="N603" s="50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4">
      <c r="A604" s="2"/>
      <c r="B604" s="19"/>
      <c r="C604" s="19"/>
      <c r="D604" s="20"/>
      <c r="E604" s="1"/>
      <c r="F604" s="1"/>
      <c r="G604" s="21"/>
      <c r="H604" s="20"/>
      <c r="I604" s="21"/>
      <c r="J604" s="22"/>
      <c r="K604" s="2"/>
      <c r="L604" s="2"/>
      <c r="M604" s="2"/>
      <c r="N604" s="50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4">
      <c r="A605" s="2"/>
      <c r="B605" s="19"/>
      <c r="C605" s="19"/>
      <c r="D605" s="20"/>
      <c r="E605" s="1"/>
      <c r="F605" s="1"/>
      <c r="G605" s="21"/>
      <c r="H605" s="20"/>
      <c r="I605" s="21"/>
      <c r="J605" s="22"/>
      <c r="K605" s="2"/>
      <c r="L605" s="2"/>
      <c r="M605" s="2"/>
      <c r="N605" s="50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4">
      <c r="A606" s="2"/>
      <c r="B606" s="19"/>
      <c r="C606" s="19"/>
      <c r="D606" s="20"/>
      <c r="E606" s="1"/>
      <c r="F606" s="1"/>
      <c r="G606" s="21"/>
      <c r="H606" s="20"/>
      <c r="I606" s="21"/>
      <c r="J606" s="22"/>
      <c r="K606" s="2"/>
      <c r="L606" s="2"/>
      <c r="M606" s="2"/>
      <c r="N606" s="50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4">
      <c r="A607" s="2"/>
      <c r="B607" s="19"/>
      <c r="C607" s="19"/>
      <c r="D607" s="20"/>
      <c r="E607" s="1"/>
      <c r="F607" s="1"/>
      <c r="G607" s="21"/>
      <c r="H607" s="20"/>
      <c r="I607" s="21"/>
      <c r="J607" s="22"/>
      <c r="K607" s="2"/>
      <c r="L607" s="2"/>
      <c r="M607" s="2"/>
      <c r="N607" s="50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4">
      <c r="A608" s="2"/>
      <c r="B608" s="19"/>
      <c r="C608" s="19"/>
      <c r="D608" s="20"/>
      <c r="E608" s="1"/>
      <c r="F608" s="1"/>
      <c r="G608" s="21"/>
      <c r="H608" s="20"/>
      <c r="I608" s="21"/>
      <c r="J608" s="22"/>
      <c r="K608" s="2"/>
      <c r="L608" s="2"/>
      <c r="M608" s="2"/>
      <c r="N608" s="50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4">
      <c r="A609" s="2"/>
      <c r="B609" s="19"/>
      <c r="C609" s="19"/>
      <c r="D609" s="20"/>
      <c r="E609" s="1"/>
      <c r="F609" s="1"/>
      <c r="G609" s="21"/>
      <c r="H609" s="20"/>
      <c r="I609" s="21"/>
      <c r="J609" s="22"/>
      <c r="K609" s="2"/>
      <c r="L609" s="2"/>
      <c r="M609" s="2"/>
      <c r="N609" s="50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4">
      <c r="A610" s="2"/>
      <c r="B610" s="19"/>
      <c r="C610" s="19"/>
      <c r="D610" s="20"/>
      <c r="E610" s="1"/>
      <c r="F610" s="1"/>
      <c r="G610" s="21"/>
      <c r="H610" s="20"/>
      <c r="I610" s="21"/>
      <c r="J610" s="22"/>
      <c r="K610" s="2"/>
      <c r="L610" s="2"/>
      <c r="M610" s="2"/>
      <c r="N610" s="50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4">
      <c r="A611" s="2"/>
      <c r="B611" s="19"/>
      <c r="C611" s="19"/>
      <c r="D611" s="20"/>
      <c r="E611" s="1"/>
      <c r="F611" s="1"/>
      <c r="G611" s="21"/>
      <c r="H611" s="20"/>
      <c r="I611" s="21"/>
      <c r="J611" s="22"/>
      <c r="K611" s="2"/>
      <c r="L611" s="2"/>
      <c r="M611" s="2"/>
      <c r="N611" s="50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4">
      <c r="A612" s="2"/>
      <c r="B612" s="19"/>
      <c r="C612" s="19"/>
      <c r="D612" s="20"/>
      <c r="E612" s="1"/>
      <c r="F612" s="1"/>
      <c r="G612" s="21"/>
      <c r="H612" s="20"/>
      <c r="I612" s="21"/>
      <c r="J612" s="22"/>
      <c r="K612" s="2"/>
      <c r="L612" s="2"/>
      <c r="M612" s="2"/>
      <c r="N612" s="50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4">
      <c r="A613" s="2"/>
      <c r="B613" s="19"/>
      <c r="C613" s="19"/>
      <c r="D613" s="20"/>
      <c r="E613" s="1"/>
      <c r="F613" s="1"/>
      <c r="G613" s="21"/>
      <c r="H613" s="20"/>
      <c r="I613" s="21"/>
      <c r="J613" s="22"/>
      <c r="K613" s="2"/>
      <c r="L613" s="2"/>
      <c r="M613" s="2"/>
      <c r="N613" s="50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4">
      <c r="A614" s="2"/>
      <c r="B614" s="19"/>
      <c r="C614" s="19"/>
      <c r="D614" s="20"/>
      <c r="E614" s="1"/>
      <c r="F614" s="1"/>
      <c r="G614" s="21"/>
      <c r="H614" s="20"/>
      <c r="I614" s="21"/>
      <c r="J614" s="22"/>
      <c r="K614" s="2"/>
      <c r="L614" s="2"/>
      <c r="M614" s="2"/>
      <c r="N614" s="50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4">
      <c r="A615" s="2"/>
      <c r="B615" s="19"/>
      <c r="C615" s="19"/>
      <c r="D615" s="20"/>
      <c r="E615" s="1"/>
      <c r="F615" s="1"/>
      <c r="G615" s="21"/>
      <c r="H615" s="20"/>
      <c r="I615" s="21"/>
      <c r="J615" s="22"/>
      <c r="K615" s="2"/>
      <c r="L615" s="2"/>
      <c r="M615" s="2"/>
      <c r="N615" s="50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4">
      <c r="A616" s="2"/>
      <c r="B616" s="19"/>
      <c r="C616" s="19"/>
      <c r="D616" s="20"/>
      <c r="E616" s="1"/>
      <c r="F616" s="1"/>
      <c r="G616" s="21"/>
      <c r="H616" s="20"/>
      <c r="I616" s="21"/>
      <c r="J616" s="22"/>
      <c r="K616" s="2"/>
      <c r="L616" s="2"/>
      <c r="M616" s="2"/>
      <c r="N616" s="50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4">
      <c r="A617" s="2"/>
      <c r="B617" s="19"/>
      <c r="C617" s="19"/>
      <c r="D617" s="20"/>
      <c r="E617" s="1"/>
      <c r="F617" s="1"/>
      <c r="G617" s="21"/>
      <c r="H617" s="20"/>
      <c r="I617" s="21"/>
      <c r="J617" s="22"/>
      <c r="K617" s="2"/>
      <c r="L617" s="2"/>
      <c r="M617" s="2"/>
      <c r="N617" s="50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4">
      <c r="A618" s="2"/>
      <c r="B618" s="19"/>
      <c r="C618" s="19"/>
      <c r="D618" s="20"/>
      <c r="E618" s="1"/>
      <c r="F618" s="1"/>
      <c r="G618" s="21"/>
      <c r="H618" s="20"/>
      <c r="I618" s="21"/>
      <c r="J618" s="22"/>
      <c r="K618" s="2"/>
      <c r="L618" s="2"/>
      <c r="M618" s="2"/>
      <c r="N618" s="50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4">
      <c r="A619" s="2"/>
      <c r="B619" s="19"/>
      <c r="C619" s="19"/>
      <c r="D619" s="20"/>
      <c r="E619" s="1"/>
      <c r="F619" s="1"/>
      <c r="G619" s="21"/>
      <c r="H619" s="20"/>
      <c r="I619" s="21"/>
      <c r="J619" s="22"/>
      <c r="K619" s="2"/>
      <c r="L619" s="2"/>
      <c r="M619" s="2"/>
      <c r="N619" s="50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4">
      <c r="A620" s="2"/>
      <c r="B620" s="19"/>
      <c r="C620" s="19"/>
      <c r="D620" s="20"/>
      <c r="E620" s="1"/>
      <c r="F620" s="1"/>
      <c r="G620" s="21"/>
      <c r="H620" s="20"/>
      <c r="I620" s="21"/>
      <c r="J620" s="22"/>
      <c r="K620" s="2"/>
      <c r="L620" s="2"/>
      <c r="M620" s="2"/>
      <c r="N620" s="50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4">
      <c r="A621" s="2"/>
      <c r="B621" s="19"/>
      <c r="C621" s="19"/>
      <c r="D621" s="20"/>
      <c r="E621" s="1"/>
      <c r="F621" s="1"/>
      <c r="G621" s="21"/>
      <c r="H621" s="20"/>
      <c r="I621" s="21"/>
      <c r="J621" s="22"/>
      <c r="K621" s="2"/>
      <c r="L621" s="2"/>
      <c r="M621" s="2"/>
      <c r="N621" s="50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4">
      <c r="A622" s="2"/>
      <c r="B622" s="19"/>
      <c r="C622" s="19"/>
      <c r="D622" s="20"/>
      <c r="E622" s="1"/>
      <c r="F622" s="1"/>
      <c r="G622" s="21"/>
      <c r="H622" s="20"/>
      <c r="I622" s="21"/>
      <c r="J622" s="22"/>
      <c r="K622" s="2"/>
      <c r="L622" s="2"/>
      <c r="M622" s="2"/>
      <c r="N622" s="50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4">
      <c r="A623" s="2"/>
      <c r="B623" s="19"/>
      <c r="C623" s="19"/>
      <c r="D623" s="20"/>
      <c r="E623" s="1"/>
      <c r="F623" s="1"/>
      <c r="G623" s="21"/>
      <c r="H623" s="20"/>
      <c r="I623" s="21"/>
      <c r="J623" s="22"/>
      <c r="K623" s="2"/>
      <c r="L623" s="2"/>
      <c r="M623" s="2"/>
      <c r="N623" s="50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4">
      <c r="A624" s="2"/>
      <c r="B624" s="19"/>
      <c r="C624" s="19"/>
      <c r="D624" s="20"/>
      <c r="E624" s="1"/>
      <c r="F624" s="1"/>
      <c r="G624" s="21"/>
      <c r="H624" s="20"/>
      <c r="I624" s="21"/>
      <c r="J624" s="22"/>
      <c r="K624" s="2"/>
      <c r="L624" s="2"/>
      <c r="M624" s="2"/>
      <c r="N624" s="50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4">
      <c r="A625" s="2"/>
      <c r="B625" s="19"/>
      <c r="C625" s="19"/>
      <c r="D625" s="20"/>
      <c r="E625" s="1"/>
      <c r="F625" s="1"/>
      <c r="G625" s="21"/>
      <c r="H625" s="20"/>
      <c r="I625" s="21"/>
      <c r="J625" s="22"/>
      <c r="K625" s="2"/>
      <c r="L625" s="2"/>
      <c r="M625" s="2"/>
      <c r="N625" s="50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4">
      <c r="A626" s="2"/>
      <c r="B626" s="19"/>
      <c r="C626" s="19"/>
      <c r="D626" s="20"/>
      <c r="E626" s="1"/>
      <c r="F626" s="1"/>
      <c r="G626" s="21"/>
      <c r="H626" s="20"/>
      <c r="I626" s="21"/>
      <c r="J626" s="22"/>
      <c r="K626" s="2"/>
      <c r="L626" s="2"/>
      <c r="M626" s="2"/>
      <c r="N626" s="50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4">
      <c r="A627" s="2"/>
      <c r="B627" s="19"/>
      <c r="C627" s="19"/>
      <c r="D627" s="20"/>
      <c r="E627" s="1"/>
      <c r="F627" s="1"/>
      <c r="G627" s="21"/>
      <c r="H627" s="20"/>
      <c r="I627" s="21"/>
      <c r="J627" s="22"/>
      <c r="K627" s="2"/>
      <c r="L627" s="2"/>
      <c r="M627" s="2"/>
      <c r="N627" s="50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4">
      <c r="A628" s="2"/>
      <c r="B628" s="19"/>
      <c r="C628" s="19"/>
      <c r="D628" s="20"/>
      <c r="E628" s="1"/>
      <c r="F628" s="1"/>
      <c r="G628" s="21"/>
      <c r="H628" s="20"/>
      <c r="I628" s="21"/>
      <c r="J628" s="22"/>
      <c r="K628" s="2"/>
      <c r="L628" s="2"/>
      <c r="M628" s="2"/>
      <c r="N628" s="50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4">
      <c r="A629" s="2"/>
      <c r="B629" s="19"/>
      <c r="C629" s="19"/>
      <c r="D629" s="20"/>
      <c r="E629" s="1"/>
      <c r="F629" s="1"/>
      <c r="G629" s="21"/>
      <c r="H629" s="20"/>
      <c r="I629" s="21"/>
      <c r="J629" s="22"/>
      <c r="K629" s="2"/>
      <c r="L629" s="2"/>
      <c r="M629" s="2"/>
      <c r="N629" s="50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4">
      <c r="A630" s="2"/>
      <c r="B630" s="19"/>
      <c r="C630" s="19"/>
      <c r="D630" s="20"/>
      <c r="E630" s="1"/>
      <c r="F630" s="1"/>
      <c r="G630" s="21"/>
      <c r="H630" s="20"/>
      <c r="I630" s="21"/>
      <c r="J630" s="22"/>
      <c r="K630" s="2"/>
      <c r="L630" s="2"/>
      <c r="M630" s="2"/>
      <c r="N630" s="50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4">
      <c r="A631" s="2"/>
      <c r="B631" s="19"/>
      <c r="C631" s="19"/>
      <c r="D631" s="20"/>
      <c r="E631" s="1"/>
      <c r="F631" s="1"/>
      <c r="G631" s="21"/>
      <c r="H631" s="20"/>
      <c r="I631" s="21"/>
      <c r="J631" s="22"/>
      <c r="K631" s="2"/>
      <c r="L631" s="2"/>
      <c r="M631" s="2"/>
      <c r="N631" s="50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4">
      <c r="A632" s="2"/>
      <c r="B632" s="19"/>
      <c r="C632" s="19"/>
      <c r="D632" s="20"/>
      <c r="E632" s="1"/>
      <c r="F632" s="1"/>
      <c r="G632" s="21"/>
      <c r="H632" s="20"/>
      <c r="I632" s="21"/>
      <c r="J632" s="22"/>
      <c r="K632" s="2"/>
      <c r="L632" s="2"/>
      <c r="M632" s="2"/>
      <c r="N632" s="50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4">
      <c r="A633" s="2"/>
      <c r="B633" s="19"/>
      <c r="C633" s="19"/>
      <c r="D633" s="20"/>
      <c r="E633" s="1"/>
      <c r="F633" s="1"/>
      <c r="G633" s="21"/>
      <c r="H633" s="20"/>
      <c r="I633" s="21"/>
      <c r="J633" s="22"/>
      <c r="K633" s="2"/>
      <c r="L633" s="2"/>
      <c r="M633" s="2"/>
      <c r="N633" s="50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4">
      <c r="A634" s="2"/>
      <c r="B634" s="19"/>
      <c r="C634" s="19"/>
      <c r="D634" s="20"/>
      <c r="E634" s="1"/>
      <c r="F634" s="1"/>
      <c r="G634" s="21"/>
      <c r="H634" s="20"/>
      <c r="I634" s="21"/>
      <c r="J634" s="22"/>
      <c r="K634" s="2"/>
      <c r="L634" s="2"/>
      <c r="M634" s="2"/>
      <c r="N634" s="50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4">
      <c r="A635" s="2"/>
      <c r="B635" s="19"/>
      <c r="C635" s="19"/>
      <c r="D635" s="20"/>
      <c r="E635" s="1"/>
      <c r="F635" s="1"/>
      <c r="G635" s="21"/>
      <c r="H635" s="20"/>
      <c r="I635" s="21"/>
      <c r="J635" s="22"/>
      <c r="K635" s="2"/>
      <c r="L635" s="2"/>
      <c r="M635" s="2"/>
      <c r="N635" s="50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4">
      <c r="A636" s="2"/>
      <c r="B636" s="19"/>
      <c r="C636" s="19"/>
      <c r="D636" s="20"/>
      <c r="E636" s="1"/>
      <c r="F636" s="1"/>
      <c r="G636" s="21"/>
      <c r="H636" s="20"/>
      <c r="I636" s="21"/>
      <c r="J636" s="22"/>
      <c r="K636" s="2"/>
      <c r="L636" s="2"/>
      <c r="M636" s="2"/>
      <c r="N636" s="50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4">
      <c r="A637" s="2"/>
      <c r="B637" s="19"/>
      <c r="C637" s="19"/>
      <c r="D637" s="20"/>
      <c r="E637" s="1"/>
      <c r="F637" s="1"/>
      <c r="G637" s="21"/>
      <c r="H637" s="20"/>
      <c r="I637" s="21"/>
      <c r="J637" s="22"/>
      <c r="K637" s="2"/>
      <c r="L637" s="2"/>
      <c r="M637" s="2"/>
      <c r="N637" s="50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4">
      <c r="A638" s="2"/>
      <c r="B638" s="19"/>
      <c r="C638" s="19"/>
      <c r="D638" s="20"/>
      <c r="E638" s="1"/>
      <c r="F638" s="1"/>
      <c r="G638" s="21"/>
      <c r="H638" s="20"/>
      <c r="I638" s="21"/>
      <c r="J638" s="22"/>
      <c r="K638" s="2"/>
      <c r="L638" s="2"/>
      <c r="M638" s="2"/>
      <c r="N638" s="50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4">
      <c r="A639" s="2"/>
      <c r="B639" s="19"/>
      <c r="C639" s="19"/>
      <c r="D639" s="20"/>
      <c r="E639" s="1"/>
      <c r="F639" s="1"/>
      <c r="G639" s="21"/>
      <c r="H639" s="20"/>
      <c r="I639" s="21"/>
      <c r="J639" s="22"/>
      <c r="K639" s="2"/>
      <c r="L639" s="2"/>
      <c r="M639" s="2"/>
      <c r="N639" s="50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4">
      <c r="A640" s="2"/>
      <c r="B640" s="19"/>
      <c r="C640" s="19"/>
      <c r="D640" s="20"/>
      <c r="E640" s="1"/>
      <c r="F640" s="1"/>
      <c r="G640" s="21"/>
      <c r="H640" s="20"/>
      <c r="I640" s="21"/>
      <c r="J640" s="22"/>
      <c r="K640" s="2"/>
      <c r="L640" s="2"/>
      <c r="M640" s="2"/>
      <c r="N640" s="50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4">
      <c r="A641" s="2"/>
      <c r="B641" s="19"/>
      <c r="C641" s="19"/>
      <c r="D641" s="20"/>
      <c r="E641" s="1"/>
      <c r="F641" s="1"/>
      <c r="G641" s="21"/>
      <c r="H641" s="20"/>
      <c r="I641" s="21"/>
      <c r="J641" s="22"/>
      <c r="K641" s="2"/>
      <c r="L641" s="2"/>
      <c r="M641" s="2"/>
      <c r="N641" s="50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4">
      <c r="A642" s="2"/>
      <c r="B642" s="19"/>
      <c r="C642" s="19"/>
      <c r="D642" s="20"/>
      <c r="E642" s="1"/>
      <c r="F642" s="1"/>
      <c r="G642" s="21"/>
      <c r="H642" s="20"/>
      <c r="I642" s="21"/>
      <c r="J642" s="22"/>
      <c r="K642" s="2"/>
      <c r="L642" s="2"/>
      <c r="M642" s="2"/>
      <c r="N642" s="50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4">
      <c r="A643" s="2"/>
      <c r="B643" s="19"/>
      <c r="C643" s="19"/>
      <c r="D643" s="20"/>
      <c r="E643" s="1"/>
      <c r="F643" s="1"/>
      <c r="G643" s="21"/>
      <c r="H643" s="20"/>
      <c r="I643" s="21"/>
      <c r="J643" s="22"/>
      <c r="K643" s="2"/>
      <c r="L643" s="2"/>
      <c r="M643" s="2"/>
      <c r="N643" s="50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4">
      <c r="A644" s="2"/>
      <c r="B644" s="19"/>
      <c r="C644" s="19"/>
      <c r="D644" s="20"/>
      <c r="E644" s="1"/>
      <c r="F644" s="1"/>
      <c r="G644" s="21"/>
      <c r="H644" s="20"/>
      <c r="I644" s="21"/>
      <c r="J644" s="22"/>
      <c r="K644" s="2"/>
      <c r="L644" s="2"/>
      <c r="M644" s="2"/>
      <c r="N644" s="50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4">
      <c r="A645" s="2"/>
      <c r="B645" s="19"/>
      <c r="C645" s="19"/>
      <c r="D645" s="20"/>
      <c r="E645" s="1"/>
      <c r="F645" s="1"/>
      <c r="G645" s="21"/>
      <c r="H645" s="20"/>
      <c r="I645" s="21"/>
      <c r="J645" s="22"/>
      <c r="K645" s="2"/>
      <c r="L645" s="2"/>
      <c r="M645" s="2"/>
      <c r="N645" s="50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4">
      <c r="A646" s="2"/>
      <c r="B646" s="19"/>
      <c r="C646" s="19"/>
      <c r="D646" s="20"/>
      <c r="E646" s="1"/>
      <c r="F646" s="1"/>
      <c r="G646" s="21"/>
      <c r="H646" s="20"/>
      <c r="I646" s="21"/>
      <c r="J646" s="22"/>
      <c r="K646" s="2"/>
      <c r="L646" s="2"/>
      <c r="M646" s="2"/>
      <c r="N646" s="50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4">
      <c r="A647" s="2"/>
      <c r="B647" s="19"/>
      <c r="C647" s="19"/>
      <c r="D647" s="20"/>
      <c r="E647" s="1"/>
      <c r="F647" s="1"/>
      <c r="G647" s="21"/>
      <c r="H647" s="20"/>
      <c r="I647" s="21"/>
      <c r="J647" s="22"/>
      <c r="K647" s="2"/>
      <c r="L647" s="2"/>
      <c r="M647" s="2"/>
      <c r="N647" s="50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4">
      <c r="A648" s="2"/>
      <c r="B648" s="19"/>
      <c r="C648" s="19"/>
      <c r="D648" s="20"/>
      <c r="E648" s="1"/>
      <c r="F648" s="1"/>
      <c r="G648" s="21"/>
      <c r="H648" s="20"/>
      <c r="I648" s="21"/>
      <c r="J648" s="22"/>
      <c r="K648" s="2"/>
      <c r="L648" s="2"/>
      <c r="M648" s="2"/>
      <c r="N648" s="50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4">
      <c r="A649" s="2"/>
      <c r="B649" s="19"/>
      <c r="C649" s="19"/>
      <c r="D649" s="20"/>
      <c r="E649" s="1"/>
      <c r="F649" s="1"/>
      <c r="G649" s="21"/>
      <c r="H649" s="20"/>
      <c r="I649" s="21"/>
      <c r="J649" s="22"/>
      <c r="K649" s="2"/>
      <c r="L649" s="2"/>
      <c r="M649" s="2"/>
      <c r="N649" s="50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4">
      <c r="A650" s="2"/>
      <c r="B650" s="19"/>
      <c r="C650" s="19"/>
      <c r="D650" s="20"/>
      <c r="E650" s="1"/>
      <c r="F650" s="1"/>
      <c r="G650" s="21"/>
      <c r="H650" s="20"/>
      <c r="I650" s="21"/>
      <c r="J650" s="22"/>
      <c r="K650" s="2"/>
      <c r="L650" s="2"/>
      <c r="M650" s="2"/>
      <c r="N650" s="50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4">
      <c r="A651" s="2"/>
      <c r="B651" s="19"/>
      <c r="C651" s="19"/>
      <c r="D651" s="20"/>
      <c r="E651" s="1"/>
      <c r="F651" s="1"/>
      <c r="G651" s="21"/>
      <c r="H651" s="20"/>
      <c r="I651" s="21"/>
      <c r="J651" s="22"/>
      <c r="K651" s="2"/>
      <c r="L651" s="2"/>
      <c r="M651" s="2"/>
      <c r="N651" s="50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4">
      <c r="A652" s="2"/>
      <c r="B652" s="19"/>
      <c r="C652" s="19"/>
      <c r="D652" s="20"/>
      <c r="E652" s="1"/>
      <c r="F652" s="1"/>
      <c r="G652" s="21"/>
      <c r="H652" s="20"/>
      <c r="I652" s="21"/>
      <c r="J652" s="22"/>
      <c r="K652" s="2"/>
      <c r="L652" s="2"/>
      <c r="M652" s="2"/>
      <c r="N652" s="50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4">
      <c r="A653" s="2"/>
      <c r="B653" s="19"/>
      <c r="C653" s="19"/>
      <c r="D653" s="20"/>
      <c r="E653" s="1"/>
      <c r="F653" s="1"/>
      <c r="G653" s="21"/>
      <c r="H653" s="20"/>
      <c r="I653" s="21"/>
      <c r="J653" s="22"/>
      <c r="K653" s="2"/>
      <c r="L653" s="2"/>
      <c r="M653" s="2"/>
      <c r="N653" s="50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4">
      <c r="A654" s="2"/>
      <c r="B654" s="19"/>
      <c r="C654" s="19"/>
      <c r="D654" s="20"/>
      <c r="E654" s="1"/>
      <c r="F654" s="1"/>
      <c r="G654" s="21"/>
      <c r="H654" s="20"/>
      <c r="I654" s="21"/>
      <c r="J654" s="22"/>
      <c r="K654" s="2"/>
      <c r="L654" s="2"/>
      <c r="M654" s="2"/>
      <c r="N654" s="50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4">
      <c r="A655" s="2"/>
      <c r="B655" s="19"/>
      <c r="C655" s="19"/>
      <c r="D655" s="20"/>
      <c r="E655" s="1"/>
      <c r="F655" s="1"/>
      <c r="G655" s="21"/>
      <c r="H655" s="20"/>
      <c r="I655" s="21"/>
      <c r="J655" s="22"/>
      <c r="K655" s="2"/>
      <c r="L655" s="2"/>
      <c r="M655" s="2"/>
      <c r="N655" s="50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4">
      <c r="A656" s="2"/>
      <c r="B656" s="19"/>
      <c r="C656" s="19"/>
      <c r="D656" s="20"/>
      <c r="E656" s="1"/>
      <c r="F656" s="1"/>
      <c r="G656" s="21"/>
      <c r="H656" s="20"/>
      <c r="I656" s="21"/>
      <c r="J656" s="22"/>
      <c r="K656" s="2"/>
      <c r="L656" s="2"/>
      <c r="M656" s="2"/>
      <c r="N656" s="50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4">
      <c r="A657" s="2"/>
      <c r="B657" s="19"/>
      <c r="C657" s="19"/>
      <c r="D657" s="20"/>
      <c r="E657" s="1"/>
      <c r="F657" s="1"/>
      <c r="G657" s="21"/>
      <c r="H657" s="20"/>
      <c r="I657" s="21"/>
      <c r="J657" s="22"/>
      <c r="K657" s="2"/>
      <c r="L657" s="2"/>
      <c r="M657" s="2"/>
      <c r="N657" s="50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4">
      <c r="A658" s="2"/>
      <c r="B658" s="19"/>
      <c r="C658" s="19"/>
      <c r="D658" s="20"/>
      <c r="E658" s="1"/>
      <c r="F658" s="1"/>
      <c r="G658" s="21"/>
      <c r="H658" s="20"/>
      <c r="I658" s="21"/>
      <c r="J658" s="22"/>
      <c r="K658" s="2"/>
      <c r="L658" s="2"/>
      <c r="M658" s="2"/>
      <c r="N658" s="50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4">
      <c r="A659" s="2"/>
      <c r="B659" s="19"/>
      <c r="C659" s="19"/>
      <c r="D659" s="20"/>
      <c r="E659" s="1"/>
      <c r="F659" s="1"/>
      <c r="G659" s="21"/>
      <c r="H659" s="20"/>
      <c r="I659" s="21"/>
      <c r="J659" s="22"/>
      <c r="K659" s="2"/>
      <c r="L659" s="2"/>
      <c r="M659" s="2"/>
      <c r="N659" s="50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4">
      <c r="A660" s="2"/>
      <c r="B660" s="19"/>
      <c r="C660" s="19"/>
      <c r="D660" s="20"/>
      <c r="E660" s="1"/>
      <c r="F660" s="1"/>
      <c r="G660" s="21"/>
      <c r="H660" s="20"/>
      <c r="I660" s="21"/>
      <c r="J660" s="22"/>
      <c r="K660" s="2"/>
      <c r="L660" s="2"/>
      <c r="M660" s="2"/>
      <c r="N660" s="50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4">
      <c r="A661" s="2"/>
      <c r="B661" s="19"/>
      <c r="C661" s="19"/>
      <c r="D661" s="20"/>
      <c r="E661" s="1"/>
      <c r="F661" s="1"/>
      <c r="G661" s="21"/>
      <c r="H661" s="20"/>
      <c r="I661" s="21"/>
      <c r="J661" s="22"/>
      <c r="K661" s="2"/>
      <c r="L661" s="2"/>
      <c r="M661" s="2"/>
      <c r="N661" s="50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4">
      <c r="A662" s="2"/>
      <c r="B662" s="19"/>
      <c r="C662" s="19"/>
      <c r="D662" s="20"/>
      <c r="E662" s="1"/>
      <c r="F662" s="1"/>
      <c r="G662" s="21"/>
      <c r="H662" s="20"/>
      <c r="I662" s="21"/>
      <c r="J662" s="22"/>
      <c r="K662" s="2"/>
      <c r="L662" s="2"/>
      <c r="M662" s="2"/>
      <c r="N662" s="50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4">
      <c r="A663" s="2"/>
      <c r="B663" s="19"/>
      <c r="C663" s="19"/>
      <c r="D663" s="20"/>
      <c r="E663" s="1"/>
      <c r="F663" s="1"/>
      <c r="G663" s="21"/>
      <c r="H663" s="20"/>
      <c r="I663" s="21"/>
      <c r="J663" s="22"/>
      <c r="K663" s="2"/>
      <c r="L663" s="2"/>
      <c r="M663" s="2"/>
      <c r="N663" s="50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4">
      <c r="A664" s="2"/>
      <c r="B664" s="19"/>
      <c r="C664" s="19"/>
      <c r="D664" s="20"/>
      <c r="E664" s="1"/>
      <c r="F664" s="1"/>
      <c r="G664" s="21"/>
      <c r="H664" s="20"/>
      <c r="I664" s="21"/>
      <c r="J664" s="22"/>
      <c r="K664" s="2"/>
      <c r="L664" s="2"/>
      <c r="M664" s="2"/>
      <c r="N664" s="50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4">
      <c r="A665" s="2"/>
      <c r="B665" s="19"/>
      <c r="C665" s="19"/>
      <c r="D665" s="20"/>
      <c r="E665" s="1"/>
      <c r="F665" s="1"/>
      <c r="G665" s="21"/>
      <c r="H665" s="20"/>
      <c r="I665" s="21"/>
      <c r="J665" s="22"/>
      <c r="K665" s="2"/>
      <c r="L665" s="2"/>
      <c r="M665" s="2"/>
      <c r="N665" s="50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4">
      <c r="A666" s="2"/>
      <c r="B666" s="19"/>
      <c r="C666" s="19"/>
      <c r="D666" s="20"/>
      <c r="E666" s="1"/>
      <c r="F666" s="1"/>
      <c r="G666" s="21"/>
      <c r="H666" s="20"/>
      <c r="I666" s="21"/>
      <c r="J666" s="22"/>
      <c r="K666" s="2"/>
      <c r="L666" s="2"/>
      <c r="M666" s="2"/>
      <c r="N666" s="50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4">
      <c r="A667" s="2"/>
      <c r="B667" s="19"/>
      <c r="C667" s="19"/>
      <c r="D667" s="20"/>
      <c r="E667" s="1"/>
      <c r="F667" s="1"/>
      <c r="G667" s="21"/>
      <c r="H667" s="20"/>
      <c r="I667" s="21"/>
      <c r="J667" s="22"/>
      <c r="K667" s="2"/>
      <c r="L667" s="2"/>
      <c r="M667" s="2"/>
      <c r="N667" s="50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4">
      <c r="A668" s="2"/>
      <c r="B668" s="19"/>
      <c r="C668" s="19"/>
      <c r="D668" s="20"/>
      <c r="E668" s="1"/>
      <c r="F668" s="1"/>
      <c r="G668" s="21"/>
      <c r="H668" s="20"/>
      <c r="I668" s="21"/>
      <c r="J668" s="22"/>
      <c r="K668" s="2"/>
      <c r="L668" s="2"/>
      <c r="M668" s="2"/>
      <c r="N668" s="50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4">
      <c r="A669" s="2"/>
      <c r="B669" s="19"/>
      <c r="C669" s="19"/>
      <c r="D669" s="20"/>
      <c r="E669" s="1"/>
      <c r="F669" s="1"/>
      <c r="G669" s="21"/>
      <c r="H669" s="20"/>
      <c r="I669" s="21"/>
      <c r="J669" s="22"/>
      <c r="K669" s="2"/>
      <c r="L669" s="2"/>
      <c r="M669" s="2"/>
      <c r="N669" s="50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4">
      <c r="A670" s="2"/>
      <c r="B670" s="19"/>
      <c r="C670" s="19"/>
      <c r="D670" s="20"/>
      <c r="E670" s="1"/>
      <c r="F670" s="1"/>
      <c r="G670" s="21"/>
      <c r="H670" s="20"/>
      <c r="I670" s="21"/>
      <c r="J670" s="22"/>
      <c r="K670" s="2"/>
      <c r="L670" s="2"/>
      <c r="M670" s="2"/>
      <c r="N670" s="50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4">
      <c r="A671" s="2"/>
      <c r="B671" s="19"/>
      <c r="C671" s="19"/>
      <c r="D671" s="20"/>
      <c r="E671" s="1"/>
      <c r="F671" s="1"/>
      <c r="G671" s="21"/>
      <c r="H671" s="20"/>
      <c r="I671" s="21"/>
      <c r="J671" s="22"/>
      <c r="K671" s="2"/>
      <c r="L671" s="2"/>
      <c r="M671" s="2"/>
      <c r="N671" s="50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4">
      <c r="A672" s="2"/>
      <c r="B672" s="19"/>
      <c r="C672" s="19"/>
      <c r="D672" s="20"/>
      <c r="E672" s="1"/>
      <c r="F672" s="1"/>
      <c r="G672" s="21"/>
      <c r="H672" s="20"/>
      <c r="I672" s="21"/>
      <c r="J672" s="22"/>
      <c r="K672" s="2"/>
      <c r="L672" s="2"/>
      <c r="M672" s="2"/>
      <c r="N672" s="50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4">
      <c r="A673" s="2"/>
      <c r="B673" s="19"/>
      <c r="C673" s="19"/>
      <c r="D673" s="20"/>
      <c r="E673" s="1"/>
      <c r="F673" s="1"/>
      <c r="G673" s="21"/>
      <c r="H673" s="20"/>
      <c r="I673" s="21"/>
      <c r="J673" s="22"/>
      <c r="K673" s="2"/>
      <c r="L673" s="2"/>
      <c r="M673" s="2"/>
      <c r="N673" s="50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4">
      <c r="A674" s="2"/>
      <c r="B674" s="19"/>
      <c r="C674" s="19"/>
      <c r="D674" s="20"/>
      <c r="E674" s="1"/>
      <c r="F674" s="1"/>
      <c r="G674" s="21"/>
      <c r="H674" s="20"/>
      <c r="I674" s="21"/>
      <c r="J674" s="22"/>
      <c r="K674" s="2"/>
      <c r="L674" s="2"/>
      <c r="M674" s="2"/>
      <c r="N674" s="50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4">
      <c r="A675" s="2"/>
      <c r="B675" s="19"/>
      <c r="C675" s="19"/>
      <c r="D675" s="20"/>
      <c r="E675" s="1"/>
      <c r="F675" s="1"/>
      <c r="G675" s="21"/>
      <c r="H675" s="20"/>
      <c r="I675" s="21"/>
      <c r="J675" s="22"/>
      <c r="K675" s="2"/>
      <c r="L675" s="2"/>
      <c r="M675" s="2"/>
      <c r="N675" s="50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4">
      <c r="A676" s="2"/>
      <c r="B676" s="19"/>
      <c r="C676" s="19"/>
      <c r="D676" s="20"/>
      <c r="E676" s="1"/>
      <c r="F676" s="1"/>
      <c r="G676" s="21"/>
      <c r="H676" s="20"/>
      <c r="I676" s="21"/>
      <c r="J676" s="22"/>
      <c r="K676" s="2"/>
      <c r="L676" s="2"/>
      <c r="M676" s="2"/>
      <c r="N676" s="50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4">
      <c r="A677" s="2"/>
      <c r="B677" s="19"/>
      <c r="C677" s="19"/>
      <c r="D677" s="20"/>
      <c r="E677" s="1"/>
      <c r="F677" s="1"/>
      <c r="G677" s="21"/>
      <c r="H677" s="20"/>
      <c r="I677" s="21"/>
      <c r="J677" s="22"/>
      <c r="K677" s="2"/>
      <c r="L677" s="2"/>
      <c r="M677" s="2"/>
      <c r="N677" s="50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4">
      <c r="A678" s="2"/>
      <c r="B678" s="19"/>
      <c r="C678" s="19"/>
      <c r="D678" s="20"/>
      <c r="E678" s="1"/>
      <c r="F678" s="1"/>
      <c r="G678" s="21"/>
      <c r="H678" s="20"/>
      <c r="I678" s="21"/>
      <c r="J678" s="22"/>
      <c r="K678" s="2"/>
      <c r="L678" s="2"/>
      <c r="M678" s="2"/>
      <c r="N678" s="50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4">
      <c r="A679" s="2"/>
      <c r="B679" s="19"/>
      <c r="C679" s="19"/>
      <c r="D679" s="20"/>
      <c r="E679" s="1"/>
      <c r="F679" s="1"/>
      <c r="G679" s="21"/>
      <c r="H679" s="20"/>
      <c r="I679" s="21"/>
      <c r="J679" s="22"/>
      <c r="K679" s="2"/>
      <c r="L679" s="2"/>
      <c r="M679" s="2"/>
      <c r="N679" s="50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4">
      <c r="A680" s="2"/>
      <c r="B680" s="19"/>
      <c r="C680" s="19"/>
      <c r="D680" s="20"/>
      <c r="E680" s="1"/>
      <c r="F680" s="1"/>
      <c r="G680" s="21"/>
      <c r="H680" s="20"/>
      <c r="I680" s="21"/>
      <c r="J680" s="22"/>
      <c r="K680" s="2"/>
      <c r="L680" s="2"/>
      <c r="M680" s="2"/>
      <c r="N680" s="50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4">
      <c r="A681" s="2"/>
      <c r="B681" s="19"/>
      <c r="C681" s="19"/>
      <c r="D681" s="20"/>
      <c r="E681" s="1"/>
      <c r="F681" s="1"/>
      <c r="G681" s="21"/>
      <c r="H681" s="20"/>
      <c r="I681" s="21"/>
      <c r="J681" s="22"/>
      <c r="K681" s="2"/>
      <c r="L681" s="2"/>
      <c r="M681" s="2"/>
      <c r="N681" s="50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4">
      <c r="A682" s="2"/>
      <c r="B682" s="19"/>
      <c r="C682" s="19"/>
      <c r="D682" s="20"/>
      <c r="E682" s="1"/>
      <c r="F682" s="1"/>
      <c r="G682" s="21"/>
      <c r="H682" s="20"/>
      <c r="I682" s="21"/>
      <c r="J682" s="22"/>
      <c r="K682" s="2"/>
      <c r="L682" s="2"/>
      <c r="M682" s="2"/>
      <c r="N682" s="50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4">
      <c r="A683" s="2"/>
      <c r="B683" s="19"/>
      <c r="C683" s="19"/>
      <c r="D683" s="20"/>
      <c r="E683" s="1"/>
      <c r="F683" s="1"/>
      <c r="G683" s="21"/>
      <c r="H683" s="20"/>
      <c r="I683" s="21"/>
      <c r="J683" s="22"/>
      <c r="K683" s="2"/>
      <c r="L683" s="2"/>
      <c r="M683" s="2"/>
      <c r="N683" s="50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4">
      <c r="A684" s="2"/>
      <c r="B684" s="19"/>
      <c r="C684" s="19"/>
      <c r="D684" s="20"/>
      <c r="E684" s="1"/>
      <c r="F684" s="1"/>
      <c r="G684" s="21"/>
      <c r="H684" s="20"/>
      <c r="I684" s="21"/>
      <c r="J684" s="22"/>
      <c r="K684" s="2"/>
      <c r="L684" s="2"/>
      <c r="M684" s="2"/>
      <c r="N684" s="50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4">
      <c r="A685" s="2"/>
      <c r="B685" s="19"/>
      <c r="C685" s="19"/>
      <c r="D685" s="20"/>
      <c r="E685" s="1"/>
      <c r="F685" s="1"/>
      <c r="G685" s="21"/>
      <c r="H685" s="20"/>
      <c r="I685" s="21"/>
      <c r="J685" s="22"/>
      <c r="K685" s="2"/>
      <c r="L685" s="2"/>
      <c r="M685" s="2"/>
      <c r="N685" s="50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4">
      <c r="A686" s="2"/>
      <c r="B686" s="19"/>
      <c r="C686" s="19"/>
      <c r="D686" s="20"/>
      <c r="E686" s="1"/>
      <c r="F686" s="1"/>
      <c r="G686" s="21"/>
      <c r="H686" s="20"/>
      <c r="I686" s="21"/>
      <c r="J686" s="22"/>
      <c r="K686" s="2"/>
      <c r="L686" s="2"/>
      <c r="M686" s="2"/>
      <c r="N686" s="50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4">
      <c r="A687" s="2"/>
      <c r="B687" s="19"/>
      <c r="C687" s="19"/>
      <c r="D687" s="20"/>
      <c r="E687" s="1"/>
      <c r="F687" s="1"/>
      <c r="G687" s="21"/>
      <c r="H687" s="20"/>
      <c r="I687" s="21"/>
      <c r="J687" s="22"/>
      <c r="K687" s="2"/>
      <c r="L687" s="2"/>
      <c r="M687" s="2"/>
      <c r="N687" s="50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4">
      <c r="A688" s="2"/>
      <c r="B688" s="19"/>
      <c r="C688" s="19"/>
      <c r="D688" s="20"/>
      <c r="E688" s="1"/>
      <c r="F688" s="1"/>
      <c r="G688" s="21"/>
      <c r="H688" s="20"/>
      <c r="I688" s="21"/>
      <c r="J688" s="22"/>
      <c r="K688" s="2"/>
      <c r="L688" s="2"/>
      <c r="M688" s="2"/>
      <c r="N688" s="50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4">
      <c r="A689" s="2"/>
      <c r="B689" s="19"/>
      <c r="C689" s="19"/>
      <c r="D689" s="20"/>
      <c r="E689" s="1"/>
      <c r="F689" s="1"/>
      <c r="G689" s="21"/>
      <c r="H689" s="20"/>
      <c r="I689" s="21"/>
      <c r="J689" s="22"/>
      <c r="K689" s="2"/>
      <c r="L689" s="2"/>
      <c r="M689" s="2"/>
      <c r="N689" s="50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4">
      <c r="A690" s="2"/>
      <c r="B690" s="19"/>
      <c r="C690" s="19"/>
      <c r="D690" s="20"/>
      <c r="E690" s="1"/>
      <c r="F690" s="1"/>
      <c r="G690" s="21"/>
      <c r="H690" s="20"/>
      <c r="I690" s="21"/>
      <c r="J690" s="22"/>
      <c r="K690" s="2"/>
      <c r="L690" s="2"/>
      <c r="M690" s="2"/>
      <c r="N690" s="50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4">
      <c r="A691" s="2"/>
      <c r="B691" s="19"/>
      <c r="C691" s="19"/>
      <c r="D691" s="20"/>
      <c r="E691" s="1"/>
      <c r="F691" s="1"/>
      <c r="G691" s="21"/>
      <c r="H691" s="20"/>
      <c r="I691" s="21"/>
      <c r="J691" s="22"/>
      <c r="K691" s="2"/>
      <c r="L691" s="2"/>
      <c r="M691" s="2"/>
      <c r="N691" s="50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4">
      <c r="A692" s="2"/>
      <c r="B692" s="19"/>
      <c r="C692" s="19"/>
      <c r="D692" s="20"/>
      <c r="E692" s="1"/>
      <c r="F692" s="1"/>
      <c r="G692" s="21"/>
      <c r="H692" s="20"/>
      <c r="I692" s="21"/>
      <c r="J692" s="22"/>
      <c r="K692" s="2"/>
      <c r="L692" s="2"/>
      <c r="M692" s="2"/>
      <c r="N692" s="50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4">
      <c r="A693" s="2"/>
      <c r="B693" s="19"/>
      <c r="C693" s="19"/>
      <c r="D693" s="20"/>
      <c r="E693" s="1"/>
      <c r="F693" s="1"/>
      <c r="G693" s="21"/>
      <c r="H693" s="20"/>
      <c r="I693" s="21"/>
      <c r="J693" s="22"/>
      <c r="K693" s="2"/>
      <c r="L693" s="2"/>
      <c r="M693" s="2"/>
      <c r="N693" s="50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4">
      <c r="A694" s="2"/>
      <c r="B694" s="19"/>
      <c r="C694" s="19"/>
      <c r="D694" s="20"/>
      <c r="E694" s="1"/>
      <c r="F694" s="1"/>
      <c r="G694" s="21"/>
      <c r="H694" s="20"/>
      <c r="I694" s="21"/>
      <c r="J694" s="22"/>
      <c r="K694" s="2"/>
      <c r="L694" s="2"/>
      <c r="M694" s="2"/>
      <c r="N694" s="50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4">
      <c r="A695" s="2"/>
      <c r="B695" s="19"/>
      <c r="C695" s="19"/>
      <c r="D695" s="20"/>
      <c r="E695" s="1"/>
      <c r="F695" s="1"/>
      <c r="G695" s="21"/>
      <c r="H695" s="20"/>
      <c r="I695" s="21"/>
      <c r="J695" s="22"/>
      <c r="K695" s="2"/>
      <c r="L695" s="2"/>
      <c r="M695" s="2"/>
      <c r="N695" s="50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4">
      <c r="A696" s="2"/>
      <c r="B696" s="19"/>
      <c r="C696" s="19"/>
      <c r="D696" s="20"/>
      <c r="E696" s="1"/>
      <c r="F696" s="1"/>
      <c r="G696" s="21"/>
      <c r="H696" s="20"/>
      <c r="I696" s="21"/>
      <c r="J696" s="22"/>
      <c r="K696" s="2"/>
      <c r="L696" s="2"/>
      <c r="M696" s="2"/>
      <c r="N696" s="50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4">
      <c r="A697" s="2"/>
      <c r="B697" s="19"/>
      <c r="C697" s="19"/>
      <c r="D697" s="20"/>
      <c r="E697" s="1"/>
      <c r="F697" s="1"/>
      <c r="G697" s="21"/>
      <c r="H697" s="20"/>
      <c r="I697" s="21"/>
      <c r="J697" s="22"/>
      <c r="K697" s="2"/>
      <c r="L697" s="2"/>
      <c r="M697" s="2"/>
      <c r="N697" s="50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4">
      <c r="A698" s="2"/>
      <c r="B698" s="19"/>
      <c r="C698" s="19"/>
      <c r="D698" s="20"/>
      <c r="E698" s="1"/>
      <c r="F698" s="1"/>
      <c r="G698" s="21"/>
      <c r="H698" s="20"/>
      <c r="I698" s="21"/>
      <c r="J698" s="22"/>
      <c r="K698" s="2"/>
      <c r="L698" s="2"/>
      <c r="M698" s="2"/>
      <c r="N698" s="50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4">
      <c r="A699" s="2"/>
      <c r="B699" s="19"/>
      <c r="C699" s="19"/>
      <c r="D699" s="20"/>
      <c r="E699" s="1"/>
      <c r="F699" s="1"/>
      <c r="G699" s="21"/>
      <c r="H699" s="20"/>
      <c r="I699" s="21"/>
      <c r="J699" s="22"/>
      <c r="K699" s="2"/>
      <c r="L699" s="2"/>
      <c r="M699" s="2"/>
      <c r="N699" s="50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4">
      <c r="A700" s="2"/>
      <c r="B700" s="19"/>
      <c r="C700" s="19"/>
      <c r="D700" s="20"/>
      <c r="E700" s="1"/>
      <c r="F700" s="1"/>
      <c r="G700" s="21"/>
      <c r="H700" s="20"/>
      <c r="I700" s="21"/>
      <c r="J700" s="22"/>
      <c r="K700" s="2"/>
      <c r="L700" s="2"/>
      <c r="M700" s="2"/>
      <c r="N700" s="50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4">
      <c r="A701" s="2"/>
      <c r="B701" s="19"/>
      <c r="C701" s="19"/>
      <c r="D701" s="20"/>
      <c r="E701" s="1"/>
      <c r="F701" s="1"/>
      <c r="G701" s="21"/>
      <c r="H701" s="20"/>
      <c r="I701" s="21"/>
      <c r="J701" s="22"/>
      <c r="K701" s="2"/>
      <c r="L701" s="2"/>
      <c r="M701" s="2"/>
      <c r="N701" s="50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4">
      <c r="A702" s="2"/>
      <c r="B702" s="19"/>
      <c r="C702" s="19"/>
      <c r="D702" s="20"/>
      <c r="E702" s="1"/>
      <c r="F702" s="1"/>
      <c r="G702" s="21"/>
      <c r="H702" s="20"/>
      <c r="I702" s="21"/>
      <c r="J702" s="22"/>
      <c r="K702" s="2"/>
      <c r="L702" s="2"/>
      <c r="M702" s="2"/>
      <c r="N702" s="50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4">
      <c r="A703" s="2"/>
      <c r="B703" s="19"/>
      <c r="C703" s="19"/>
      <c r="D703" s="20"/>
      <c r="E703" s="1"/>
      <c r="F703" s="1"/>
      <c r="G703" s="21"/>
      <c r="H703" s="20"/>
      <c r="I703" s="21"/>
      <c r="J703" s="22"/>
      <c r="K703" s="2"/>
      <c r="L703" s="2"/>
      <c r="M703" s="2"/>
      <c r="N703" s="50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4">
      <c r="A704" s="2"/>
      <c r="B704" s="19"/>
      <c r="C704" s="19"/>
      <c r="D704" s="20"/>
      <c r="E704" s="1"/>
      <c r="F704" s="1"/>
      <c r="G704" s="21"/>
      <c r="H704" s="20"/>
      <c r="I704" s="21"/>
      <c r="J704" s="22"/>
      <c r="K704" s="2"/>
      <c r="L704" s="2"/>
      <c r="M704" s="2"/>
      <c r="N704" s="50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4">
      <c r="A705" s="2"/>
      <c r="B705" s="19"/>
      <c r="C705" s="19"/>
      <c r="D705" s="20"/>
      <c r="E705" s="1"/>
      <c r="F705" s="1"/>
      <c r="G705" s="21"/>
      <c r="H705" s="20"/>
      <c r="I705" s="21"/>
      <c r="J705" s="22"/>
      <c r="K705" s="2"/>
      <c r="L705" s="2"/>
      <c r="M705" s="2"/>
      <c r="N705" s="50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4">
      <c r="A706" s="2"/>
      <c r="B706" s="19"/>
      <c r="C706" s="19"/>
      <c r="D706" s="20"/>
      <c r="E706" s="1"/>
      <c r="F706" s="1"/>
      <c r="G706" s="21"/>
      <c r="H706" s="20"/>
      <c r="I706" s="21"/>
      <c r="J706" s="22"/>
      <c r="K706" s="2"/>
      <c r="L706" s="2"/>
      <c r="M706" s="2"/>
      <c r="N706" s="50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4">
      <c r="A707" s="2"/>
      <c r="B707" s="19"/>
      <c r="C707" s="19"/>
      <c r="D707" s="20"/>
      <c r="E707" s="1"/>
      <c r="F707" s="1"/>
      <c r="G707" s="21"/>
      <c r="H707" s="20"/>
      <c r="I707" s="21"/>
      <c r="J707" s="22"/>
      <c r="K707" s="2"/>
      <c r="L707" s="2"/>
      <c r="M707" s="2"/>
      <c r="N707" s="50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4">
      <c r="A708" s="2"/>
      <c r="B708" s="19"/>
      <c r="C708" s="19"/>
      <c r="D708" s="20"/>
      <c r="E708" s="1"/>
      <c r="F708" s="1"/>
      <c r="G708" s="21"/>
      <c r="H708" s="20"/>
      <c r="I708" s="21"/>
      <c r="J708" s="22"/>
      <c r="K708" s="2"/>
      <c r="L708" s="2"/>
      <c r="M708" s="2"/>
      <c r="N708" s="50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4">
      <c r="A709" s="2"/>
      <c r="B709" s="19"/>
      <c r="C709" s="19"/>
      <c r="D709" s="20"/>
      <c r="E709" s="1"/>
      <c r="F709" s="1"/>
      <c r="G709" s="21"/>
      <c r="H709" s="20"/>
      <c r="I709" s="21"/>
      <c r="J709" s="22"/>
      <c r="K709" s="2"/>
      <c r="L709" s="2"/>
      <c r="M709" s="2"/>
      <c r="N709" s="50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4">
      <c r="A710" s="2"/>
      <c r="B710" s="19"/>
      <c r="C710" s="19"/>
      <c r="D710" s="20"/>
      <c r="E710" s="1"/>
      <c r="F710" s="1"/>
      <c r="G710" s="21"/>
      <c r="H710" s="20"/>
      <c r="I710" s="21"/>
      <c r="J710" s="22"/>
      <c r="K710" s="2"/>
      <c r="L710" s="2"/>
      <c r="M710" s="2"/>
      <c r="N710" s="50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4">
      <c r="A711" s="2"/>
      <c r="B711" s="19"/>
      <c r="C711" s="19"/>
      <c r="D711" s="20"/>
      <c r="E711" s="1"/>
      <c r="F711" s="1"/>
      <c r="G711" s="21"/>
      <c r="H711" s="20"/>
      <c r="I711" s="21"/>
      <c r="J711" s="22"/>
      <c r="K711" s="2"/>
      <c r="L711" s="2"/>
      <c r="M711" s="2"/>
      <c r="N711" s="50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4">
      <c r="A712" s="2"/>
      <c r="B712" s="19"/>
      <c r="C712" s="19"/>
      <c r="D712" s="20"/>
      <c r="E712" s="1"/>
      <c r="F712" s="1"/>
      <c r="G712" s="21"/>
      <c r="H712" s="20"/>
      <c r="I712" s="21"/>
      <c r="J712" s="22"/>
      <c r="K712" s="2"/>
      <c r="L712" s="2"/>
      <c r="M712" s="2"/>
      <c r="N712" s="50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4">
      <c r="A713" s="2"/>
      <c r="B713" s="19"/>
      <c r="C713" s="19"/>
      <c r="D713" s="20"/>
      <c r="E713" s="1"/>
      <c r="F713" s="1"/>
      <c r="G713" s="21"/>
      <c r="H713" s="20"/>
      <c r="I713" s="21"/>
      <c r="J713" s="22"/>
      <c r="K713" s="2"/>
      <c r="L713" s="2"/>
      <c r="M713" s="2"/>
      <c r="N713" s="50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4">
      <c r="A714" s="2"/>
      <c r="B714" s="19"/>
      <c r="C714" s="19"/>
      <c r="D714" s="20"/>
      <c r="E714" s="1"/>
      <c r="F714" s="1"/>
      <c r="G714" s="21"/>
      <c r="H714" s="20"/>
      <c r="I714" s="21"/>
      <c r="J714" s="22"/>
      <c r="K714" s="2"/>
      <c r="L714" s="2"/>
      <c r="M714" s="2"/>
      <c r="N714" s="50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4">
      <c r="A715" s="2"/>
      <c r="B715" s="19"/>
      <c r="C715" s="19"/>
      <c r="D715" s="20"/>
      <c r="E715" s="1"/>
      <c r="F715" s="1"/>
      <c r="G715" s="21"/>
      <c r="H715" s="20"/>
      <c r="I715" s="21"/>
      <c r="J715" s="22"/>
      <c r="K715" s="2"/>
      <c r="L715" s="2"/>
      <c r="M715" s="2"/>
      <c r="N715" s="50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4">
      <c r="A716" s="2"/>
      <c r="B716" s="19"/>
      <c r="C716" s="19"/>
      <c r="D716" s="20"/>
      <c r="E716" s="1"/>
      <c r="F716" s="1"/>
      <c r="G716" s="21"/>
      <c r="H716" s="20"/>
      <c r="I716" s="21"/>
      <c r="J716" s="22"/>
      <c r="K716" s="2"/>
      <c r="L716" s="2"/>
      <c r="M716" s="2"/>
      <c r="N716" s="50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4">
      <c r="A717" s="2"/>
      <c r="B717" s="19"/>
      <c r="C717" s="19"/>
      <c r="D717" s="20"/>
      <c r="E717" s="1"/>
      <c r="F717" s="1"/>
      <c r="G717" s="21"/>
      <c r="H717" s="20"/>
      <c r="I717" s="21"/>
      <c r="J717" s="22"/>
      <c r="K717" s="2"/>
      <c r="L717" s="2"/>
      <c r="M717" s="2"/>
      <c r="N717" s="50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4">
      <c r="A718" s="2"/>
      <c r="B718" s="19"/>
      <c r="C718" s="19"/>
      <c r="D718" s="20"/>
      <c r="E718" s="1"/>
      <c r="F718" s="1"/>
      <c r="G718" s="21"/>
      <c r="H718" s="20"/>
      <c r="I718" s="21"/>
      <c r="J718" s="22"/>
      <c r="K718" s="2"/>
      <c r="L718" s="2"/>
      <c r="M718" s="2"/>
      <c r="N718" s="50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4">
      <c r="A719" s="2"/>
      <c r="B719" s="19"/>
      <c r="C719" s="19"/>
      <c r="D719" s="20"/>
      <c r="E719" s="1"/>
      <c r="F719" s="1"/>
      <c r="G719" s="21"/>
      <c r="H719" s="20"/>
      <c r="I719" s="21"/>
      <c r="J719" s="22"/>
      <c r="K719" s="2"/>
      <c r="L719" s="2"/>
      <c r="M719" s="2"/>
      <c r="N719" s="50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4">
      <c r="A720" s="2"/>
      <c r="B720" s="19"/>
      <c r="C720" s="19"/>
      <c r="D720" s="20"/>
      <c r="E720" s="1"/>
      <c r="F720" s="1"/>
      <c r="G720" s="21"/>
      <c r="H720" s="20"/>
      <c r="I720" s="21"/>
      <c r="J720" s="22"/>
      <c r="K720" s="2"/>
      <c r="L720" s="2"/>
      <c r="M720" s="2"/>
      <c r="N720" s="50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4">
      <c r="A721" s="2"/>
      <c r="B721" s="19"/>
      <c r="C721" s="19"/>
      <c r="D721" s="20"/>
      <c r="E721" s="1"/>
      <c r="F721" s="1"/>
      <c r="G721" s="21"/>
      <c r="H721" s="20"/>
      <c r="I721" s="21"/>
      <c r="J721" s="22"/>
      <c r="K721" s="2"/>
      <c r="L721" s="2"/>
      <c r="M721" s="2"/>
      <c r="N721" s="50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4">
      <c r="A722" s="2"/>
      <c r="B722" s="19"/>
      <c r="C722" s="19"/>
      <c r="D722" s="20"/>
      <c r="E722" s="1"/>
      <c r="F722" s="1"/>
      <c r="G722" s="21"/>
      <c r="H722" s="20"/>
      <c r="I722" s="21"/>
      <c r="J722" s="22"/>
      <c r="K722" s="2"/>
      <c r="L722" s="2"/>
      <c r="M722" s="2"/>
      <c r="N722" s="50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4">
      <c r="A723" s="2"/>
      <c r="B723" s="19"/>
      <c r="C723" s="19"/>
      <c r="D723" s="20"/>
      <c r="E723" s="1"/>
      <c r="F723" s="1"/>
      <c r="G723" s="21"/>
      <c r="H723" s="20"/>
      <c r="I723" s="21"/>
      <c r="J723" s="22"/>
      <c r="K723" s="2"/>
      <c r="L723" s="2"/>
      <c r="M723" s="2"/>
      <c r="N723" s="50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4">
      <c r="A724" s="2"/>
      <c r="B724" s="19"/>
      <c r="C724" s="19"/>
      <c r="D724" s="20"/>
      <c r="E724" s="1"/>
      <c r="F724" s="1"/>
      <c r="G724" s="21"/>
      <c r="H724" s="20"/>
      <c r="I724" s="21"/>
      <c r="J724" s="22"/>
      <c r="K724" s="2"/>
      <c r="L724" s="2"/>
      <c r="M724" s="2"/>
      <c r="N724" s="50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4">
      <c r="A725" s="2"/>
      <c r="B725" s="19"/>
      <c r="C725" s="19"/>
      <c r="D725" s="20"/>
      <c r="E725" s="1"/>
      <c r="F725" s="1"/>
      <c r="G725" s="21"/>
      <c r="H725" s="20"/>
      <c r="I725" s="21"/>
      <c r="J725" s="22"/>
      <c r="K725" s="2"/>
      <c r="L725" s="2"/>
      <c r="M725" s="2"/>
      <c r="N725" s="50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4">
      <c r="A726" s="2"/>
      <c r="B726" s="19"/>
      <c r="C726" s="19"/>
      <c r="D726" s="20"/>
      <c r="E726" s="1"/>
      <c r="F726" s="1"/>
      <c r="G726" s="21"/>
      <c r="H726" s="20"/>
      <c r="I726" s="21"/>
      <c r="J726" s="22"/>
      <c r="K726" s="2"/>
      <c r="L726" s="2"/>
      <c r="M726" s="2"/>
      <c r="N726" s="50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4">
      <c r="A727" s="2"/>
      <c r="B727" s="19"/>
      <c r="C727" s="19"/>
      <c r="D727" s="20"/>
      <c r="E727" s="1"/>
      <c r="F727" s="1"/>
      <c r="G727" s="21"/>
      <c r="H727" s="20"/>
      <c r="I727" s="21"/>
      <c r="J727" s="22"/>
      <c r="K727" s="2"/>
      <c r="L727" s="2"/>
      <c r="M727" s="2"/>
      <c r="N727" s="50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4">
      <c r="A728" s="2"/>
      <c r="B728" s="19"/>
      <c r="C728" s="19"/>
      <c r="D728" s="20"/>
      <c r="E728" s="1"/>
      <c r="F728" s="1"/>
      <c r="G728" s="21"/>
      <c r="H728" s="20"/>
      <c r="I728" s="21"/>
      <c r="J728" s="22"/>
      <c r="K728" s="2"/>
      <c r="L728" s="2"/>
      <c r="M728" s="2"/>
      <c r="N728" s="50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4">
      <c r="A729" s="2"/>
      <c r="B729" s="19"/>
      <c r="C729" s="19"/>
      <c r="D729" s="20"/>
      <c r="E729" s="1"/>
      <c r="F729" s="1"/>
      <c r="G729" s="21"/>
      <c r="H729" s="20"/>
      <c r="I729" s="21"/>
      <c r="J729" s="22"/>
      <c r="K729" s="2"/>
      <c r="L729" s="2"/>
      <c r="M729" s="2"/>
      <c r="N729" s="50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4">
      <c r="A730" s="2"/>
      <c r="B730" s="19"/>
      <c r="C730" s="19"/>
      <c r="D730" s="20"/>
      <c r="E730" s="1"/>
      <c r="F730" s="1"/>
      <c r="G730" s="21"/>
      <c r="H730" s="20"/>
      <c r="I730" s="21"/>
      <c r="J730" s="22"/>
      <c r="K730" s="2"/>
      <c r="L730" s="2"/>
      <c r="M730" s="2"/>
      <c r="N730" s="50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4">
      <c r="A731" s="2"/>
      <c r="B731" s="19"/>
      <c r="C731" s="19"/>
      <c r="D731" s="20"/>
      <c r="E731" s="1"/>
      <c r="F731" s="1"/>
      <c r="G731" s="21"/>
      <c r="H731" s="20"/>
      <c r="I731" s="21"/>
      <c r="J731" s="22"/>
      <c r="K731" s="2"/>
      <c r="L731" s="2"/>
      <c r="M731" s="2"/>
      <c r="N731" s="50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4">
      <c r="A732" s="2"/>
      <c r="B732" s="19"/>
      <c r="C732" s="19"/>
      <c r="D732" s="20"/>
      <c r="E732" s="1"/>
      <c r="F732" s="1"/>
      <c r="G732" s="21"/>
      <c r="H732" s="20"/>
      <c r="I732" s="21"/>
      <c r="J732" s="22"/>
      <c r="K732" s="2"/>
      <c r="L732" s="2"/>
      <c r="M732" s="2"/>
      <c r="N732" s="50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4">
      <c r="A733" s="2"/>
      <c r="B733" s="19"/>
      <c r="C733" s="19"/>
      <c r="D733" s="20"/>
      <c r="E733" s="1"/>
      <c r="F733" s="1"/>
      <c r="G733" s="21"/>
      <c r="H733" s="20"/>
      <c r="I733" s="21"/>
      <c r="J733" s="22"/>
      <c r="K733" s="2"/>
      <c r="L733" s="2"/>
      <c r="M733" s="2"/>
      <c r="N733" s="50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4">
      <c r="A734" s="2"/>
      <c r="B734" s="19"/>
      <c r="C734" s="19"/>
      <c r="D734" s="20"/>
      <c r="E734" s="1"/>
      <c r="F734" s="1"/>
      <c r="G734" s="21"/>
      <c r="H734" s="20"/>
      <c r="I734" s="21"/>
      <c r="J734" s="22"/>
      <c r="K734" s="2"/>
      <c r="L734" s="2"/>
      <c r="M734" s="2"/>
      <c r="N734" s="50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4">
      <c r="A735" s="2"/>
      <c r="B735" s="19"/>
      <c r="C735" s="19"/>
      <c r="D735" s="20"/>
      <c r="E735" s="1"/>
      <c r="F735" s="1"/>
      <c r="G735" s="21"/>
      <c r="H735" s="20"/>
      <c r="I735" s="21"/>
      <c r="J735" s="22"/>
      <c r="K735" s="2"/>
      <c r="L735" s="2"/>
      <c r="M735" s="2"/>
      <c r="N735" s="50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4">
      <c r="A736" s="2"/>
      <c r="B736" s="19"/>
      <c r="C736" s="19"/>
      <c r="D736" s="20"/>
      <c r="E736" s="1"/>
      <c r="F736" s="1"/>
      <c r="G736" s="21"/>
      <c r="H736" s="20"/>
      <c r="I736" s="21"/>
      <c r="J736" s="22"/>
      <c r="K736" s="2"/>
      <c r="L736" s="2"/>
      <c r="M736" s="2"/>
      <c r="N736" s="50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4">
      <c r="A737" s="2"/>
      <c r="B737" s="19"/>
      <c r="C737" s="19"/>
      <c r="D737" s="20"/>
      <c r="E737" s="1"/>
      <c r="F737" s="1"/>
      <c r="G737" s="21"/>
      <c r="H737" s="20"/>
      <c r="I737" s="21"/>
      <c r="J737" s="22"/>
      <c r="K737" s="2"/>
      <c r="L737" s="2"/>
      <c r="M737" s="2"/>
      <c r="N737" s="50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4">
      <c r="A738" s="2"/>
      <c r="B738" s="19"/>
      <c r="C738" s="19"/>
      <c r="D738" s="20"/>
      <c r="E738" s="1"/>
      <c r="F738" s="1"/>
      <c r="G738" s="21"/>
      <c r="H738" s="20"/>
      <c r="I738" s="21"/>
      <c r="J738" s="22"/>
      <c r="K738" s="2"/>
      <c r="L738" s="2"/>
      <c r="M738" s="2"/>
      <c r="N738" s="50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4">
      <c r="A739" s="2"/>
      <c r="B739" s="19"/>
      <c r="C739" s="19"/>
      <c r="D739" s="20"/>
      <c r="E739" s="1"/>
      <c r="F739" s="1"/>
      <c r="G739" s="21"/>
      <c r="H739" s="20"/>
      <c r="I739" s="21"/>
      <c r="J739" s="22"/>
      <c r="K739" s="2"/>
      <c r="L739" s="2"/>
      <c r="M739" s="2"/>
      <c r="N739" s="50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4">
      <c r="A740" s="2"/>
      <c r="B740" s="19"/>
      <c r="C740" s="19"/>
      <c r="D740" s="20"/>
      <c r="E740" s="1"/>
      <c r="F740" s="1"/>
      <c r="G740" s="21"/>
      <c r="H740" s="20"/>
      <c r="I740" s="21"/>
      <c r="J740" s="22"/>
      <c r="K740" s="2"/>
      <c r="L740" s="2"/>
      <c r="M740" s="2"/>
      <c r="N740" s="50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4">
      <c r="A741" s="2"/>
      <c r="B741" s="19"/>
      <c r="C741" s="19"/>
      <c r="D741" s="20"/>
      <c r="E741" s="1"/>
      <c r="F741" s="1"/>
      <c r="G741" s="21"/>
      <c r="H741" s="20"/>
      <c r="I741" s="21"/>
      <c r="J741" s="22"/>
      <c r="K741" s="2"/>
      <c r="L741" s="2"/>
      <c r="M741" s="2"/>
      <c r="N741" s="50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4">
      <c r="A742" s="2"/>
      <c r="B742" s="19"/>
      <c r="C742" s="19"/>
      <c r="D742" s="20"/>
      <c r="E742" s="1"/>
      <c r="F742" s="1"/>
      <c r="G742" s="21"/>
      <c r="H742" s="20"/>
      <c r="I742" s="21"/>
      <c r="J742" s="22"/>
      <c r="K742" s="2"/>
      <c r="L742" s="2"/>
      <c r="M742" s="2"/>
      <c r="N742" s="50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4">
      <c r="A743" s="2"/>
      <c r="B743" s="19"/>
      <c r="C743" s="19"/>
      <c r="D743" s="20"/>
      <c r="E743" s="1"/>
      <c r="F743" s="1"/>
      <c r="G743" s="21"/>
      <c r="H743" s="20"/>
      <c r="I743" s="21"/>
      <c r="J743" s="22"/>
      <c r="K743" s="2"/>
      <c r="L743" s="2"/>
      <c r="M743" s="2"/>
      <c r="N743" s="50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4">
      <c r="A744" s="2"/>
      <c r="B744" s="19"/>
      <c r="C744" s="19"/>
      <c r="D744" s="20"/>
      <c r="E744" s="1"/>
      <c r="F744" s="1"/>
      <c r="G744" s="21"/>
      <c r="H744" s="20"/>
      <c r="I744" s="21"/>
      <c r="J744" s="22"/>
      <c r="K744" s="2"/>
      <c r="L744" s="2"/>
      <c r="M744" s="2"/>
      <c r="N744" s="50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4">
      <c r="A745" s="2"/>
      <c r="B745" s="19"/>
      <c r="C745" s="19"/>
      <c r="D745" s="20"/>
      <c r="E745" s="1"/>
      <c r="F745" s="1"/>
      <c r="G745" s="21"/>
      <c r="H745" s="20"/>
      <c r="I745" s="21"/>
      <c r="J745" s="22"/>
      <c r="K745" s="2"/>
      <c r="L745" s="2"/>
      <c r="M745" s="2"/>
      <c r="N745" s="50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4">
      <c r="A746" s="2"/>
      <c r="B746" s="19"/>
      <c r="C746" s="19"/>
      <c r="D746" s="20"/>
      <c r="E746" s="1"/>
      <c r="F746" s="1"/>
      <c r="G746" s="21"/>
      <c r="H746" s="20"/>
      <c r="I746" s="21"/>
      <c r="J746" s="22"/>
      <c r="K746" s="2"/>
      <c r="L746" s="2"/>
      <c r="M746" s="2"/>
      <c r="N746" s="50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4">
      <c r="A747" s="2"/>
      <c r="B747" s="19"/>
      <c r="C747" s="19"/>
      <c r="D747" s="20"/>
      <c r="E747" s="1"/>
      <c r="F747" s="1"/>
      <c r="G747" s="21"/>
      <c r="H747" s="20"/>
      <c r="I747" s="21"/>
      <c r="J747" s="22"/>
      <c r="K747" s="2"/>
      <c r="L747" s="2"/>
      <c r="M747" s="2"/>
      <c r="N747" s="50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4">
      <c r="A748" s="2"/>
      <c r="B748" s="19"/>
      <c r="C748" s="19"/>
      <c r="D748" s="20"/>
      <c r="E748" s="1"/>
      <c r="F748" s="1"/>
      <c r="G748" s="21"/>
      <c r="H748" s="20"/>
      <c r="I748" s="21"/>
      <c r="J748" s="22"/>
      <c r="K748" s="2"/>
      <c r="L748" s="2"/>
      <c r="M748" s="2"/>
      <c r="N748" s="50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4">
      <c r="A749" s="2"/>
      <c r="B749" s="19"/>
      <c r="C749" s="19"/>
      <c r="D749" s="20"/>
      <c r="E749" s="1"/>
      <c r="F749" s="1"/>
      <c r="G749" s="21"/>
      <c r="H749" s="20"/>
      <c r="I749" s="21"/>
      <c r="J749" s="22"/>
      <c r="K749" s="2"/>
      <c r="L749" s="2"/>
      <c r="M749" s="2"/>
      <c r="N749" s="50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4">
      <c r="A750" s="2"/>
      <c r="B750" s="19"/>
      <c r="C750" s="19"/>
      <c r="D750" s="20"/>
      <c r="E750" s="1"/>
      <c r="F750" s="1"/>
      <c r="G750" s="21"/>
      <c r="H750" s="20"/>
      <c r="I750" s="21"/>
      <c r="J750" s="22"/>
      <c r="K750" s="2"/>
      <c r="L750" s="2"/>
      <c r="M750" s="2"/>
      <c r="N750" s="50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4">
      <c r="A751" s="2"/>
      <c r="B751" s="19"/>
      <c r="C751" s="19"/>
      <c r="D751" s="20"/>
      <c r="E751" s="1"/>
      <c r="F751" s="1"/>
      <c r="G751" s="21"/>
      <c r="H751" s="20"/>
      <c r="I751" s="21"/>
      <c r="J751" s="22"/>
      <c r="K751" s="2"/>
      <c r="L751" s="2"/>
      <c r="M751" s="2"/>
      <c r="N751" s="50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4">
      <c r="A752" s="2"/>
      <c r="B752" s="19"/>
      <c r="C752" s="19"/>
      <c r="D752" s="20"/>
      <c r="E752" s="1"/>
      <c r="F752" s="1"/>
      <c r="G752" s="21"/>
      <c r="H752" s="20"/>
      <c r="I752" s="21"/>
      <c r="J752" s="22"/>
      <c r="K752" s="2"/>
      <c r="L752" s="2"/>
      <c r="M752" s="2"/>
      <c r="N752" s="50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4">
      <c r="A753" s="2"/>
      <c r="B753" s="19"/>
      <c r="C753" s="19"/>
      <c r="D753" s="20"/>
      <c r="E753" s="1"/>
      <c r="F753" s="1"/>
      <c r="G753" s="21"/>
      <c r="H753" s="20"/>
      <c r="I753" s="21"/>
      <c r="J753" s="22"/>
      <c r="K753" s="2"/>
      <c r="L753" s="2"/>
      <c r="M753" s="2"/>
      <c r="N753" s="50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4">
      <c r="A754" s="2"/>
      <c r="B754" s="19"/>
      <c r="C754" s="19"/>
      <c r="D754" s="20"/>
      <c r="E754" s="1"/>
      <c r="F754" s="1"/>
      <c r="G754" s="21"/>
      <c r="H754" s="20"/>
      <c r="I754" s="21"/>
      <c r="J754" s="22"/>
      <c r="K754" s="2"/>
      <c r="L754" s="2"/>
      <c r="M754" s="2"/>
      <c r="N754" s="50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4">
      <c r="A755" s="2"/>
      <c r="B755" s="19"/>
      <c r="C755" s="19"/>
      <c r="D755" s="20"/>
      <c r="E755" s="1"/>
      <c r="F755" s="1"/>
      <c r="G755" s="21"/>
      <c r="H755" s="20"/>
      <c r="I755" s="21"/>
      <c r="J755" s="22"/>
      <c r="K755" s="2"/>
      <c r="L755" s="2"/>
      <c r="M755" s="2"/>
      <c r="N755" s="50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4">
      <c r="A756" s="2"/>
      <c r="B756" s="19"/>
      <c r="C756" s="19"/>
      <c r="D756" s="20"/>
      <c r="E756" s="1"/>
      <c r="F756" s="1"/>
      <c r="G756" s="21"/>
      <c r="H756" s="20"/>
      <c r="I756" s="21"/>
      <c r="J756" s="22"/>
      <c r="K756" s="2"/>
      <c r="L756" s="2"/>
      <c r="M756" s="2"/>
      <c r="N756" s="50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4">
      <c r="A757" s="2"/>
      <c r="B757" s="19"/>
      <c r="C757" s="19"/>
      <c r="D757" s="20"/>
      <c r="E757" s="1"/>
      <c r="F757" s="1"/>
      <c r="G757" s="21"/>
      <c r="H757" s="20"/>
      <c r="I757" s="21"/>
      <c r="J757" s="22"/>
      <c r="K757" s="2"/>
      <c r="L757" s="2"/>
      <c r="M757" s="2"/>
      <c r="N757" s="50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4">
      <c r="A758" s="2"/>
      <c r="B758" s="19"/>
      <c r="C758" s="19"/>
      <c r="D758" s="20"/>
      <c r="E758" s="1"/>
      <c r="F758" s="1"/>
      <c r="G758" s="21"/>
      <c r="H758" s="20"/>
      <c r="I758" s="21"/>
      <c r="J758" s="22"/>
      <c r="K758" s="2"/>
      <c r="L758" s="2"/>
      <c r="M758" s="2"/>
      <c r="N758" s="50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4">
      <c r="A759" s="2"/>
      <c r="B759" s="19"/>
      <c r="C759" s="19"/>
      <c r="D759" s="20"/>
      <c r="E759" s="1"/>
      <c r="F759" s="1"/>
      <c r="G759" s="21"/>
      <c r="H759" s="20"/>
      <c r="I759" s="21"/>
      <c r="J759" s="22"/>
      <c r="K759" s="2"/>
      <c r="L759" s="2"/>
      <c r="M759" s="2"/>
      <c r="N759" s="50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4">
      <c r="A760" s="2"/>
      <c r="B760" s="19"/>
      <c r="C760" s="19"/>
      <c r="D760" s="20"/>
      <c r="E760" s="1"/>
      <c r="F760" s="1"/>
      <c r="G760" s="21"/>
      <c r="H760" s="20"/>
      <c r="I760" s="21"/>
      <c r="J760" s="22"/>
      <c r="K760" s="2"/>
      <c r="L760" s="2"/>
      <c r="M760" s="2"/>
      <c r="N760" s="50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4">
      <c r="A761" s="2"/>
      <c r="B761" s="19"/>
      <c r="C761" s="19"/>
      <c r="D761" s="20"/>
      <c r="E761" s="1"/>
      <c r="F761" s="1"/>
      <c r="G761" s="21"/>
      <c r="H761" s="20"/>
      <c r="I761" s="21"/>
      <c r="J761" s="22"/>
      <c r="K761" s="2"/>
      <c r="L761" s="2"/>
      <c r="M761" s="2"/>
      <c r="N761" s="50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4">
      <c r="A762" s="2"/>
      <c r="B762" s="19"/>
      <c r="C762" s="19"/>
      <c r="D762" s="20"/>
      <c r="E762" s="1"/>
      <c r="F762" s="1"/>
      <c r="G762" s="21"/>
      <c r="H762" s="20"/>
      <c r="I762" s="21"/>
      <c r="J762" s="22"/>
      <c r="K762" s="2"/>
      <c r="L762" s="2"/>
      <c r="M762" s="2"/>
      <c r="N762" s="50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4">
      <c r="A763" s="2"/>
      <c r="B763" s="19"/>
      <c r="C763" s="19"/>
      <c r="D763" s="20"/>
      <c r="E763" s="1"/>
      <c r="F763" s="1"/>
      <c r="G763" s="21"/>
      <c r="H763" s="20"/>
      <c r="I763" s="21"/>
      <c r="J763" s="22"/>
      <c r="K763" s="2"/>
      <c r="L763" s="2"/>
      <c r="M763" s="2"/>
      <c r="N763" s="50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4">
      <c r="A764" s="2"/>
      <c r="B764" s="19"/>
      <c r="C764" s="19"/>
      <c r="D764" s="20"/>
      <c r="E764" s="1"/>
      <c r="F764" s="1"/>
      <c r="G764" s="21"/>
      <c r="H764" s="20"/>
      <c r="I764" s="21"/>
      <c r="J764" s="22"/>
      <c r="K764" s="2"/>
      <c r="L764" s="2"/>
      <c r="M764" s="2"/>
      <c r="N764" s="50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4">
      <c r="A765" s="2"/>
      <c r="B765" s="19"/>
      <c r="C765" s="19"/>
      <c r="D765" s="20"/>
      <c r="E765" s="1"/>
      <c r="F765" s="1"/>
      <c r="G765" s="21"/>
      <c r="H765" s="20"/>
      <c r="I765" s="21"/>
      <c r="J765" s="22"/>
      <c r="K765" s="2"/>
      <c r="L765" s="2"/>
      <c r="M765" s="2"/>
      <c r="N765" s="50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4">
      <c r="A766" s="2"/>
      <c r="B766" s="19"/>
      <c r="C766" s="19"/>
      <c r="D766" s="20"/>
      <c r="E766" s="1"/>
      <c r="F766" s="1"/>
      <c r="G766" s="21"/>
      <c r="H766" s="20"/>
      <c r="I766" s="21"/>
      <c r="J766" s="22"/>
      <c r="K766" s="2"/>
      <c r="L766" s="2"/>
      <c r="M766" s="2"/>
      <c r="N766" s="50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4">
      <c r="A767" s="2"/>
      <c r="B767" s="19"/>
      <c r="C767" s="19"/>
      <c r="D767" s="20"/>
      <c r="E767" s="1"/>
      <c r="F767" s="1"/>
      <c r="G767" s="21"/>
      <c r="H767" s="20"/>
      <c r="I767" s="21"/>
      <c r="J767" s="22"/>
      <c r="K767" s="2"/>
      <c r="L767" s="2"/>
      <c r="M767" s="2"/>
      <c r="N767" s="50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4">
      <c r="A768" s="2"/>
      <c r="B768" s="19"/>
      <c r="C768" s="19"/>
      <c r="D768" s="20"/>
      <c r="E768" s="1"/>
      <c r="F768" s="1"/>
      <c r="G768" s="21"/>
      <c r="H768" s="20"/>
      <c r="I768" s="21"/>
      <c r="J768" s="22"/>
      <c r="K768" s="2"/>
      <c r="L768" s="2"/>
      <c r="M768" s="2"/>
      <c r="N768" s="50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4">
      <c r="A769" s="2"/>
      <c r="B769" s="19"/>
      <c r="C769" s="19"/>
      <c r="D769" s="20"/>
      <c r="E769" s="1"/>
      <c r="F769" s="1"/>
      <c r="G769" s="21"/>
      <c r="H769" s="20"/>
      <c r="I769" s="21"/>
      <c r="J769" s="22"/>
      <c r="K769" s="2"/>
      <c r="L769" s="2"/>
      <c r="M769" s="2"/>
      <c r="N769" s="50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4">
      <c r="A770" s="2"/>
      <c r="B770" s="19"/>
      <c r="C770" s="19"/>
      <c r="D770" s="20"/>
      <c r="E770" s="1"/>
      <c r="F770" s="1"/>
      <c r="G770" s="21"/>
      <c r="H770" s="20"/>
      <c r="I770" s="21"/>
      <c r="J770" s="22"/>
      <c r="K770" s="2"/>
      <c r="L770" s="2"/>
      <c r="M770" s="2"/>
      <c r="N770" s="50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4">
      <c r="A771" s="2"/>
      <c r="B771" s="19"/>
      <c r="C771" s="19"/>
      <c r="D771" s="20"/>
      <c r="E771" s="1"/>
      <c r="F771" s="1"/>
      <c r="G771" s="21"/>
      <c r="H771" s="20"/>
      <c r="I771" s="21"/>
      <c r="J771" s="22"/>
      <c r="K771" s="2"/>
      <c r="L771" s="2"/>
      <c r="M771" s="2"/>
      <c r="N771" s="50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4">
      <c r="A772" s="2"/>
      <c r="B772" s="19"/>
      <c r="C772" s="19"/>
      <c r="D772" s="20"/>
      <c r="E772" s="1"/>
      <c r="F772" s="1"/>
      <c r="G772" s="21"/>
      <c r="H772" s="20"/>
      <c r="I772" s="21"/>
      <c r="J772" s="22"/>
      <c r="K772" s="2"/>
      <c r="L772" s="2"/>
      <c r="M772" s="2"/>
      <c r="N772" s="50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4">
      <c r="A773" s="2"/>
      <c r="B773" s="19"/>
      <c r="C773" s="19"/>
      <c r="D773" s="20"/>
      <c r="E773" s="1"/>
      <c r="F773" s="1"/>
      <c r="G773" s="21"/>
      <c r="H773" s="20"/>
      <c r="I773" s="21"/>
      <c r="J773" s="22"/>
      <c r="K773" s="2"/>
      <c r="L773" s="2"/>
      <c r="M773" s="2"/>
      <c r="N773" s="50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4">
      <c r="A774" s="2"/>
      <c r="B774" s="19"/>
      <c r="C774" s="19"/>
      <c r="D774" s="20"/>
      <c r="E774" s="1"/>
      <c r="F774" s="1"/>
      <c r="G774" s="21"/>
      <c r="H774" s="20"/>
      <c r="I774" s="21"/>
      <c r="J774" s="22"/>
      <c r="K774" s="2"/>
      <c r="L774" s="2"/>
      <c r="M774" s="2"/>
      <c r="N774" s="50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4">
      <c r="A775" s="2"/>
      <c r="B775" s="19"/>
      <c r="C775" s="19"/>
      <c r="D775" s="20"/>
      <c r="E775" s="1"/>
      <c r="F775" s="1"/>
      <c r="G775" s="21"/>
      <c r="H775" s="20"/>
      <c r="I775" s="21"/>
      <c r="J775" s="22"/>
      <c r="K775" s="2"/>
      <c r="L775" s="2"/>
      <c r="M775" s="2"/>
      <c r="N775" s="50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4">
      <c r="A776" s="2"/>
      <c r="B776" s="19"/>
      <c r="C776" s="19"/>
      <c r="D776" s="20"/>
      <c r="E776" s="1"/>
      <c r="F776" s="1"/>
      <c r="G776" s="21"/>
      <c r="H776" s="20"/>
      <c r="I776" s="21"/>
      <c r="J776" s="22"/>
      <c r="K776" s="2"/>
      <c r="L776" s="2"/>
      <c r="M776" s="2"/>
      <c r="N776" s="50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4">
      <c r="A777" s="2"/>
      <c r="B777" s="19"/>
      <c r="C777" s="19"/>
      <c r="D777" s="20"/>
      <c r="E777" s="1"/>
      <c r="F777" s="1"/>
      <c r="G777" s="21"/>
      <c r="H777" s="20"/>
      <c r="I777" s="21"/>
      <c r="J777" s="22"/>
      <c r="K777" s="2"/>
      <c r="L777" s="2"/>
      <c r="M777" s="2"/>
      <c r="N777" s="50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4">
      <c r="A778" s="2"/>
      <c r="B778" s="19"/>
      <c r="C778" s="19"/>
      <c r="D778" s="20"/>
      <c r="E778" s="1"/>
      <c r="F778" s="1"/>
      <c r="G778" s="21"/>
      <c r="H778" s="20"/>
      <c r="I778" s="21"/>
      <c r="J778" s="22"/>
      <c r="K778" s="2"/>
      <c r="L778" s="2"/>
      <c r="M778" s="2"/>
      <c r="N778" s="50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4">
      <c r="A779" s="2"/>
      <c r="B779" s="19"/>
      <c r="C779" s="19"/>
      <c r="D779" s="20"/>
      <c r="E779" s="1"/>
      <c r="F779" s="1"/>
      <c r="G779" s="21"/>
      <c r="H779" s="20"/>
      <c r="I779" s="21"/>
      <c r="J779" s="22"/>
      <c r="K779" s="2"/>
      <c r="L779" s="2"/>
      <c r="M779" s="2"/>
      <c r="N779" s="50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4">
      <c r="A780" s="2"/>
      <c r="B780" s="19"/>
      <c r="C780" s="19"/>
      <c r="D780" s="20"/>
      <c r="E780" s="1"/>
      <c r="F780" s="1"/>
      <c r="G780" s="21"/>
      <c r="H780" s="20"/>
      <c r="I780" s="21"/>
      <c r="J780" s="22"/>
      <c r="K780" s="2"/>
      <c r="L780" s="2"/>
      <c r="M780" s="2"/>
      <c r="N780" s="50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4">
      <c r="A781" s="2"/>
      <c r="B781" s="19"/>
      <c r="C781" s="19"/>
      <c r="D781" s="20"/>
      <c r="E781" s="1"/>
      <c r="F781" s="1"/>
      <c r="G781" s="21"/>
      <c r="H781" s="20"/>
      <c r="I781" s="21"/>
      <c r="J781" s="22"/>
      <c r="K781" s="2"/>
      <c r="L781" s="2"/>
      <c r="M781" s="2"/>
      <c r="N781" s="50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4">
      <c r="A782" s="2"/>
      <c r="B782" s="19"/>
      <c r="C782" s="19"/>
      <c r="D782" s="20"/>
      <c r="E782" s="1"/>
      <c r="F782" s="1"/>
      <c r="G782" s="21"/>
      <c r="H782" s="20"/>
      <c r="I782" s="21"/>
      <c r="J782" s="22"/>
      <c r="K782" s="2"/>
      <c r="L782" s="2"/>
      <c r="M782" s="2"/>
      <c r="N782" s="50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4">
      <c r="A783" s="2"/>
      <c r="B783" s="19"/>
      <c r="C783" s="19"/>
      <c r="D783" s="20"/>
      <c r="E783" s="1"/>
      <c r="F783" s="1"/>
      <c r="G783" s="21"/>
      <c r="H783" s="20"/>
      <c r="I783" s="21"/>
      <c r="J783" s="22"/>
      <c r="K783" s="2"/>
      <c r="L783" s="2"/>
      <c r="M783" s="2"/>
      <c r="N783" s="50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4">
      <c r="A784" s="2"/>
      <c r="B784" s="19"/>
      <c r="C784" s="19"/>
      <c r="D784" s="20"/>
      <c r="E784" s="1"/>
      <c r="F784" s="1"/>
      <c r="G784" s="21"/>
      <c r="H784" s="20"/>
      <c r="I784" s="21"/>
      <c r="J784" s="22"/>
      <c r="K784" s="2"/>
      <c r="L784" s="2"/>
      <c r="M784" s="2"/>
      <c r="N784" s="50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4">
      <c r="A785" s="2"/>
      <c r="B785" s="19"/>
      <c r="C785" s="19"/>
      <c r="D785" s="20"/>
      <c r="E785" s="1"/>
      <c r="F785" s="1"/>
      <c r="G785" s="21"/>
      <c r="H785" s="20"/>
      <c r="I785" s="21"/>
      <c r="J785" s="22"/>
      <c r="K785" s="2"/>
      <c r="L785" s="2"/>
      <c r="M785" s="2"/>
      <c r="N785" s="50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4">
      <c r="A786" s="2"/>
      <c r="B786" s="19"/>
      <c r="C786" s="19"/>
      <c r="D786" s="20"/>
      <c r="E786" s="1"/>
      <c r="F786" s="1"/>
      <c r="G786" s="21"/>
      <c r="H786" s="20"/>
      <c r="I786" s="21"/>
      <c r="J786" s="22"/>
      <c r="K786" s="2"/>
      <c r="L786" s="2"/>
      <c r="M786" s="2"/>
      <c r="N786" s="50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4">
      <c r="A787" s="2"/>
      <c r="B787" s="19"/>
      <c r="C787" s="19"/>
      <c r="D787" s="20"/>
      <c r="E787" s="1"/>
      <c r="F787" s="1"/>
      <c r="G787" s="21"/>
      <c r="H787" s="20"/>
      <c r="I787" s="21"/>
      <c r="J787" s="22"/>
      <c r="K787" s="2"/>
      <c r="L787" s="2"/>
      <c r="M787" s="2"/>
      <c r="N787" s="50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4">
      <c r="A788" s="2"/>
      <c r="B788" s="19"/>
      <c r="C788" s="19"/>
      <c r="D788" s="20"/>
      <c r="E788" s="1"/>
      <c r="F788" s="1"/>
      <c r="G788" s="21"/>
      <c r="H788" s="20"/>
      <c r="I788" s="21"/>
      <c r="J788" s="22"/>
      <c r="K788" s="2"/>
      <c r="L788" s="2"/>
      <c r="M788" s="2"/>
      <c r="N788" s="50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4">
      <c r="A789" s="2"/>
      <c r="B789" s="19"/>
      <c r="C789" s="19"/>
      <c r="D789" s="20"/>
      <c r="E789" s="1"/>
      <c r="F789" s="1"/>
      <c r="G789" s="21"/>
      <c r="H789" s="20"/>
      <c r="I789" s="21"/>
      <c r="J789" s="22"/>
      <c r="K789" s="2"/>
      <c r="L789" s="2"/>
      <c r="M789" s="2"/>
      <c r="N789" s="50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4">
      <c r="A790" s="2"/>
      <c r="B790" s="19"/>
      <c r="C790" s="19"/>
      <c r="D790" s="20"/>
      <c r="E790" s="1"/>
      <c r="F790" s="1"/>
      <c r="G790" s="21"/>
      <c r="H790" s="20"/>
      <c r="I790" s="21"/>
      <c r="J790" s="22"/>
      <c r="K790" s="2"/>
      <c r="L790" s="2"/>
      <c r="M790" s="2"/>
      <c r="N790" s="50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4">
      <c r="A791" s="2"/>
      <c r="B791" s="19"/>
      <c r="C791" s="19"/>
      <c r="D791" s="20"/>
      <c r="E791" s="1"/>
      <c r="F791" s="1"/>
      <c r="G791" s="21"/>
      <c r="H791" s="20"/>
      <c r="I791" s="21"/>
      <c r="J791" s="22"/>
      <c r="K791" s="2"/>
      <c r="L791" s="2"/>
      <c r="M791" s="2"/>
      <c r="N791" s="50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4">
      <c r="A792" s="2"/>
      <c r="B792" s="19"/>
      <c r="C792" s="19"/>
      <c r="D792" s="20"/>
      <c r="E792" s="1"/>
      <c r="F792" s="1"/>
      <c r="G792" s="21"/>
      <c r="H792" s="20"/>
      <c r="I792" s="21"/>
      <c r="J792" s="22"/>
      <c r="K792" s="2"/>
      <c r="L792" s="2"/>
      <c r="M792" s="2"/>
      <c r="N792" s="50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4">
      <c r="A793" s="2"/>
      <c r="B793" s="19"/>
      <c r="C793" s="19"/>
      <c r="D793" s="20"/>
      <c r="E793" s="1"/>
      <c r="F793" s="1"/>
      <c r="G793" s="21"/>
      <c r="H793" s="20"/>
      <c r="I793" s="21"/>
      <c r="J793" s="22"/>
      <c r="K793" s="2"/>
      <c r="L793" s="2"/>
      <c r="M793" s="2"/>
      <c r="N793" s="50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4">
      <c r="A794" s="2"/>
      <c r="B794" s="19"/>
      <c r="C794" s="19"/>
      <c r="D794" s="20"/>
      <c r="E794" s="1"/>
      <c r="F794" s="1"/>
      <c r="G794" s="21"/>
      <c r="H794" s="20"/>
      <c r="I794" s="21"/>
      <c r="J794" s="22"/>
      <c r="K794" s="2"/>
      <c r="L794" s="2"/>
      <c r="M794" s="2"/>
      <c r="N794" s="50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4">
      <c r="A795" s="2"/>
      <c r="B795" s="19"/>
      <c r="C795" s="19"/>
      <c r="D795" s="20"/>
      <c r="E795" s="1"/>
      <c r="F795" s="1"/>
      <c r="G795" s="21"/>
      <c r="H795" s="20"/>
      <c r="I795" s="21"/>
      <c r="J795" s="22"/>
      <c r="K795" s="2"/>
      <c r="L795" s="2"/>
      <c r="M795" s="2"/>
      <c r="N795" s="50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4">
      <c r="A796" s="2"/>
      <c r="B796" s="19"/>
      <c r="C796" s="19"/>
      <c r="D796" s="20"/>
      <c r="E796" s="1"/>
      <c r="F796" s="1"/>
      <c r="G796" s="21"/>
      <c r="H796" s="20"/>
      <c r="I796" s="21"/>
      <c r="J796" s="22"/>
      <c r="K796" s="2"/>
      <c r="L796" s="2"/>
      <c r="M796" s="2"/>
      <c r="N796" s="50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4">
      <c r="A797" s="2"/>
      <c r="B797" s="19"/>
      <c r="C797" s="19"/>
      <c r="D797" s="20"/>
      <c r="E797" s="1"/>
      <c r="F797" s="1"/>
      <c r="G797" s="21"/>
      <c r="H797" s="20"/>
      <c r="I797" s="21"/>
      <c r="J797" s="22"/>
      <c r="K797" s="2"/>
      <c r="L797" s="2"/>
      <c r="M797" s="2"/>
      <c r="N797" s="50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4">
      <c r="A798" s="2"/>
      <c r="B798" s="19"/>
      <c r="C798" s="19"/>
      <c r="D798" s="20"/>
      <c r="E798" s="1"/>
      <c r="F798" s="1"/>
      <c r="G798" s="21"/>
      <c r="H798" s="20"/>
      <c r="I798" s="21"/>
      <c r="J798" s="22"/>
      <c r="K798" s="2"/>
      <c r="L798" s="2"/>
      <c r="M798" s="2"/>
      <c r="N798" s="50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4">
      <c r="A799" s="2"/>
      <c r="B799" s="19"/>
      <c r="C799" s="19"/>
      <c r="D799" s="20"/>
      <c r="E799" s="1"/>
      <c r="F799" s="1"/>
      <c r="G799" s="21"/>
      <c r="H799" s="20"/>
      <c r="I799" s="21"/>
      <c r="J799" s="22"/>
      <c r="K799" s="2"/>
      <c r="L799" s="2"/>
      <c r="M799" s="2"/>
      <c r="N799" s="50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4">
      <c r="A800" s="2"/>
      <c r="B800" s="19"/>
      <c r="C800" s="19"/>
      <c r="D800" s="20"/>
      <c r="E800" s="1"/>
      <c r="F800" s="1"/>
      <c r="G800" s="21"/>
      <c r="H800" s="20"/>
      <c r="I800" s="21"/>
      <c r="J800" s="22"/>
      <c r="K800" s="2"/>
      <c r="L800" s="2"/>
      <c r="M800" s="2"/>
      <c r="N800" s="50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4">
      <c r="A801" s="2"/>
      <c r="B801" s="19"/>
      <c r="C801" s="19"/>
      <c r="D801" s="20"/>
      <c r="E801" s="1"/>
      <c r="F801" s="1"/>
      <c r="G801" s="21"/>
      <c r="H801" s="20"/>
      <c r="I801" s="21"/>
      <c r="J801" s="22"/>
      <c r="K801" s="2"/>
      <c r="L801" s="2"/>
      <c r="M801" s="2"/>
      <c r="N801" s="50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4">
      <c r="A802" s="2"/>
      <c r="B802" s="19"/>
      <c r="C802" s="19"/>
      <c r="D802" s="20"/>
      <c r="E802" s="1"/>
      <c r="F802" s="1"/>
      <c r="G802" s="21"/>
      <c r="H802" s="20"/>
      <c r="I802" s="21"/>
      <c r="J802" s="22"/>
      <c r="K802" s="2"/>
      <c r="L802" s="2"/>
      <c r="M802" s="2"/>
      <c r="N802" s="50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4">
      <c r="A803" s="2"/>
      <c r="B803" s="19"/>
      <c r="C803" s="19"/>
      <c r="D803" s="20"/>
      <c r="E803" s="1"/>
      <c r="F803" s="1"/>
      <c r="G803" s="21"/>
      <c r="H803" s="20"/>
      <c r="I803" s="21"/>
      <c r="J803" s="22"/>
      <c r="K803" s="2"/>
      <c r="L803" s="2"/>
      <c r="M803" s="2"/>
      <c r="N803" s="50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4">
      <c r="A804" s="2"/>
      <c r="B804" s="19"/>
      <c r="C804" s="19"/>
      <c r="D804" s="20"/>
      <c r="E804" s="1"/>
      <c r="F804" s="1"/>
      <c r="G804" s="21"/>
      <c r="H804" s="20"/>
      <c r="I804" s="21"/>
      <c r="J804" s="22"/>
      <c r="K804" s="2"/>
      <c r="L804" s="2"/>
      <c r="M804" s="2"/>
      <c r="N804" s="50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4">
      <c r="A805" s="2"/>
      <c r="B805" s="19"/>
      <c r="C805" s="19"/>
      <c r="D805" s="20"/>
      <c r="E805" s="1"/>
      <c r="F805" s="1"/>
      <c r="G805" s="21"/>
      <c r="H805" s="20"/>
      <c r="I805" s="21"/>
      <c r="J805" s="22"/>
      <c r="K805" s="2"/>
      <c r="L805" s="2"/>
      <c r="M805" s="2"/>
      <c r="N805" s="50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4">
      <c r="A806" s="2"/>
      <c r="B806" s="19"/>
      <c r="C806" s="19"/>
      <c r="D806" s="20"/>
      <c r="E806" s="1"/>
      <c r="F806" s="1"/>
      <c r="G806" s="21"/>
      <c r="H806" s="20"/>
      <c r="I806" s="21"/>
      <c r="J806" s="22"/>
      <c r="K806" s="2"/>
      <c r="L806" s="2"/>
      <c r="M806" s="2"/>
      <c r="N806" s="50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4">
      <c r="A807" s="2"/>
      <c r="B807" s="19"/>
      <c r="C807" s="19"/>
      <c r="D807" s="20"/>
      <c r="E807" s="1"/>
      <c r="F807" s="1"/>
      <c r="G807" s="21"/>
      <c r="H807" s="20"/>
      <c r="I807" s="21"/>
      <c r="J807" s="22"/>
      <c r="K807" s="2"/>
      <c r="L807" s="2"/>
      <c r="M807" s="2"/>
      <c r="N807" s="50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4">
      <c r="A808" s="2"/>
      <c r="B808" s="19"/>
      <c r="C808" s="19"/>
      <c r="D808" s="20"/>
      <c r="E808" s="1"/>
      <c r="F808" s="1"/>
      <c r="G808" s="21"/>
      <c r="H808" s="20"/>
      <c r="I808" s="21"/>
      <c r="J808" s="22"/>
      <c r="K808" s="2"/>
      <c r="L808" s="2"/>
      <c r="M808" s="2"/>
      <c r="N808" s="50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4">
      <c r="A809" s="2"/>
      <c r="B809" s="19"/>
      <c r="C809" s="19"/>
      <c r="D809" s="20"/>
      <c r="E809" s="1"/>
      <c r="F809" s="1"/>
      <c r="G809" s="21"/>
      <c r="H809" s="20"/>
      <c r="I809" s="21"/>
      <c r="J809" s="22"/>
      <c r="K809" s="2"/>
      <c r="L809" s="2"/>
      <c r="M809" s="2"/>
      <c r="N809" s="50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4">
      <c r="A810" s="2"/>
      <c r="B810" s="19"/>
      <c r="C810" s="19"/>
      <c r="D810" s="20"/>
      <c r="E810" s="1"/>
      <c r="F810" s="1"/>
      <c r="G810" s="21"/>
      <c r="H810" s="20"/>
      <c r="I810" s="21"/>
      <c r="J810" s="22"/>
      <c r="K810" s="2"/>
      <c r="L810" s="2"/>
      <c r="M810" s="2"/>
      <c r="N810" s="50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4">
      <c r="A811" s="2"/>
      <c r="B811" s="19"/>
      <c r="C811" s="19"/>
      <c r="D811" s="20"/>
      <c r="E811" s="1"/>
      <c r="F811" s="1"/>
      <c r="G811" s="21"/>
      <c r="H811" s="20"/>
      <c r="I811" s="21"/>
      <c r="J811" s="22"/>
      <c r="K811" s="2"/>
      <c r="L811" s="2"/>
      <c r="M811" s="2"/>
      <c r="N811" s="50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4">
      <c r="A812" s="2"/>
      <c r="B812" s="19"/>
      <c r="C812" s="19"/>
      <c r="D812" s="20"/>
      <c r="E812" s="1"/>
      <c r="F812" s="1"/>
      <c r="G812" s="21"/>
      <c r="H812" s="20"/>
      <c r="I812" s="21"/>
      <c r="J812" s="22"/>
      <c r="K812" s="2"/>
      <c r="L812" s="2"/>
      <c r="M812" s="2"/>
      <c r="N812" s="50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4">
      <c r="A813" s="2"/>
      <c r="B813" s="19"/>
      <c r="C813" s="19"/>
      <c r="D813" s="20"/>
      <c r="E813" s="1"/>
      <c r="F813" s="1"/>
      <c r="G813" s="21"/>
      <c r="H813" s="20"/>
      <c r="I813" s="21"/>
      <c r="J813" s="22"/>
      <c r="K813" s="2"/>
      <c r="L813" s="2"/>
      <c r="M813" s="2"/>
      <c r="N813" s="50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4">
      <c r="A814" s="2"/>
      <c r="B814" s="19"/>
      <c r="C814" s="19"/>
      <c r="D814" s="20"/>
      <c r="E814" s="1"/>
      <c r="F814" s="1"/>
      <c r="G814" s="21"/>
      <c r="H814" s="20"/>
      <c r="I814" s="21"/>
      <c r="J814" s="22"/>
      <c r="K814" s="2"/>
      <c r="L814" s="2"/>
      <c r="M814" s="2"/>
      <c r="N814" s="50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4">
      <c r="A815" s="2"/>
      <c r="B815" s="19"/>
      <c r="C815" s="19"/>
      <c r="D815" s="20"/>
      <c r="E815" s="1"/>
      <c r="F815" s="1"/>
      <c r="G815" s="21"/>
      <c r="H815" s="20"/>
      <c r="I815" s="21"/>
      <c r="J815" s="22"/>
      <c r="K815" s="2"/>
      <c r="L815" s="2"/>
      <c r="M815" s="2"/>
      <c r="N815" s="50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4">
      <c r="A816" s="2"/>
      <c r="B816" s="19"/>
      <c r="C816" s="19"/>
      <c r="D816" s="20"/>
      <c r="E816" s="1"/>
      <c r="F816" s="1"/>
      <c r="G816" s="21"/>
      <c r="H816" s="20"/>
      <c r="I816" s="21"/>
      <c r="J816" s="22"/>
      <c r="K816" s="2"/>
      <c r="L816" s="2"/>
      <c r="M816" s="2"/>
      <c r="N816" s="50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4">
      <c r="A817" s="2"/>
      <c r="B817" s="19"/>
      <c r="C817" s="19"/>
      <c r="D817" s="20"/>
      <c r="E817" s="1"/>
      <c r="F817" s="1"/>
      <c r="G817" s="21"/>
      <c r="H817" s="20"/>
      <c r="I817" s="21"/>
      <c r="J817" s="22"/>
      <c r="K817" s="2"/>
      <c r="L817" s="2"/>
      <c r="M817" s="2"/>
      <c r="N817" s="50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4">
      <c r="A818" s="2"/>
      <c r="B818" s="19"/>
      <c r="C818" s="19"/>
      <c r="D818" s="20"/>
      <c r="E818" s="1"/>
      <c r="F818" s="1"/>
      <c r="G818" s="21"/>
      <c r="H818" s="20"/>
      <c r="I818" s="21"/>
      <c r="J818" s="22"/>
      <c r="K818" s="2"/>
      <c r="L818" s="2"/>
      <c r="M818" s="2"/>
      <c r="N818" s="50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4">
      <c r="A819" s="2"/>
      <c r="B819" s="19"/>
      <c r="C819" s="19"/>
      <c r="D819" s="20"/>
      <c r="E819" s="1"/>
      <c r="F819" s="1"/>
      <c r="G819" s="21"/>
      <c r="H819" s="20"/>
      <c r="I819" s="21"/>
      <c r="J819" s="22"/>
      <c r="K819" s="2"/>
      <c r="L819" s="2"/>
      <c r="M819" s="2"/>
      <c r="N819" s="50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4">
      <c r="A820" s="2"/>
      <c r="B820" s="19"/>
      <c r="C820" s="19"/>
      <c r="D820" s="20"/>
      <c r="E820" s="1"/>
      <c r="F820" s="1"/>
      <c r="G820" s="21"/>
      <c r="H820" s="20"/>
      <c r="I820" s="21"/>
      <c r="J820" s="22"/>
      <c r="K820" s="2"/>
      <c r="L820" s="2"/>
      <c r="M820" s="2"/>
      <c r="N820" s="50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4">
      <c r="A821" s="2"/>
      <c r="B821" s="19"/>
      <c r="C821" s="19"/>
      <c r="D821" s="20"/>
      <c r="E821" s="1"/>
      <c r="F821" s="1"/>
      <c r="G821" s="21"/>
      <c r="H821" s="20"/>
      <c r="I821" s="21"/>
      <c r="J821" s="22"/>
      <c r="K821" s="2"/>
      <c r="L821" s="2"/>
      <c r="M821" s="2"/>
      <c r="N821" s="50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4">
      <c r="A822" s="2"/>
      <c r="B822" s="19"/>
      <c r="C822" s="19"/>
      <c r="D822" s="20"/>
      <c r="E822" s="1"/>
      <c r="F822" s="1"/>
      <c r="G822" s="21"/>
      <c r="H822" s="20"/>
      <c r="I822" s="21"/>
      <c r="J822" s="22"/>
      <c r="K822" s="2"/>
      <c r="L822" s="2"/>
      <c r="M822" s="2"/>
      <c r="N822" s="50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4">
      <c r="A823" s="2"/>
      <c r="B823" s="19"/>
      <c r="C823" s="19"/>
      <c r="D823" s="20"/>
      <c r="E823" s="1"/>
      <c r="F823" s="1"/>
      <c r="G823" s="21"/>
      <c r="H823" s="20"/>
      <c r="I823" s="21"/>
      <c r="J823" s="22"/>
      <c r="K823" s="2"/>
      <c r="L823" s="2"/>
      <c r="M823" s="2"/>
      <c r="N823" s="50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4">
      <c r="A824" s="2"/>
      <c r="B824" s="19"/>
      <c r="C824" s="19"/>
      <c r="D824" s="20"/>
      <c r="E824" s="1"/>
      <c r="F824" s="1"/>
      <c r="G824" s="21"/>
      <c r="H824" s="20"/>
      <c r="I824" s="21"/>
      <c r="J824" s="22"/>
      <c r="K824" s="2"/>
      <c r="L824" s="2"/>
      <c r="M824" s="2"/>
      <c r="N824" s="50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4">
      <c r="A825" s="2"/>
      <c r="B825" s="19"/>
      <c r="C825" s="19"/>
      <c r="D825" s="20"/>
      <c r="E825" s="1"/>
      <c r="F825" s="1"/>
      <c r="G825" s="21"/>
      <c r="H825" s="20"/>
      <c r="I825" s="21"/>
      <c r="J825" s="22"/>
      <c r="K825" s="2"/>
      <c r="L825" s="2"/>
      <c r="M825" s="2"/>
      <c r="N825" s="50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4">
      <c r="A826" s="2"/>
      <c r="B826" s="19"/>
      <c r="C826" s="19"/>
      <c r="D826" s="20"/>
      <c r="E826" s="1"/>
      <c r="F826" s="1"/>
      <c r="G826" s="21"/>
      <c r="H826" s="20"/>
      <c r="I826" s="21"/>
      <c r="J826" s="22"/>
      <c r="K826" s="2"/>
      <c r="L826" s="2"/>
      <c r="M826" s="2"/>
      <c r="N826" s="50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4">
      <c r="A827" s="2"/>
      <c r="B827" s="19"/>
      <c r="C827" s="19"/>
      <c r="D827" s="20"/>
      <c r="E827" s="1"/>
      <c r="F827" s="1"/>
      <c r="G827" s="21"/>
      <c r="H827" s="20"/>
      <c r="I827" s="21"/>
      <c r="J827" s="22"/>
      <c r="K827" s="2"/>
      <c r="L827" s="2"/>
      <c r="M827" s="2"/>
      <c r="N827" s="50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4">
      <c r="A828" s="2"/>
      <c r="B828" s="19"/>
      <c r="C828" s="19"/>
      <c r="D828" s="20"/>
      <c r="E828" s="1"/>
      <c r="F828" s="1"/>
      <c r="G828" s="21"/>
      <c r="H828" s="20"/>
      <c r="I828" s="21"/>
      <c r="J828" s="22"/>
      <c r="K828" s="2"/>
      <c r="L828" s="2"/>
      <c r="M828" s="2"/>
      <c r="N828" s="50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4">
      <c r="A829" s="2"/>
      <c r="B829" s="19"/>
      <c r="C829" s="19"/>
      <c r="D829" s="20"/>
      <c r="E829" s="1"/>
      <c r="F829" s="1"/>
      <c r="G829" s="21"/>
      <c r="H829" s="20"/>
      <c r="I829" s="21"/>
      <c r="J829" s="22"/>
      <c r="K829" s="2"/>
      <c r="L829" s="2"/>
      <c r="M829" s="2"/>
      <c r="N829" s="50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4">
      <c r="A830" s="2"/>
      <c r="B830" s="19"/>
      <c r="C830" s="19"/>
      <c r="D830" s="20"/>
      <c r="E830" s="1"/>
      <c r="F830" s="1"/>
      <c r="G830" s="21"/>
      <c r="H830" s="20"/>
      <c r="I830" s="21"/>
      <c r="J830" s="22"/>
      <c r="K830" s="2"/>
      <c r="L830" s="2"/>
      <c r="M830" s="2"/>
      <c r="N830" s="50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4">
      <c r="A831" s="2"/>
      <c r="B831" s="19"/>
      <c r="C831" s="19"/>
      <c r="D831" s="20"/>
      <c r="E831" s="1"/>
      <c r="F831" s="1"/>
      <c r="G831" s="21"/>
      <c r="H831" s="20"/>
      <c r="I831" s="21"/>
      <c r="J831" s="22"/>
      <c r="K831" s="2"/>
      <c r="L831" s="2"/>
      <c r="M831" s="2"/>
      <c r="N831" s="50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4">
      <c r="A832" s="2"/>
      <c r="B832" s="19"/>
      <c r="C832" s="19"/>
      <c r="D832" s="20"/>
      <c r="E832" s="1"/>
      <c r="F832" s="1"/>
      <c r="G832" s="21"/>
      <c r="H832" s="20"/>
      <c r="I832" s="21"/>
      <c r="J832" s="22"/>
      <c r="K832" s="2"/>
      <c r="L832" s="2"/>
      <c r="M832" s="2"/>
      <c r="N832" s="50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4">
      <c r="A833" s="2"/>
      <c r="B833" s="19"/>
      <c r="C833" s="19"/>
      <c r="D833" s="20"/>
      <c r="E833" s="1"/>
      <c r="F833" s="1"/>
      <c r="G833" s="21"/>
      <c r="H833" s="20"/>
      <c r="I833" s="21"/>
      <c r="J833" s="22"/>
      <c r="K833" s="2"/>
      <c r="L833" s="2"/>
      <c r="M833" s="2"/>
      <c r="N833" s="50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4">
      <c r="A834" s="2"/>
      <c r="B834" s="19"/>
      <c r="C834" s="19"/>
      <c r="D834" s="20"/>
      <c r="E834" s="1"/>
      <c r="F834" s="1"/>
      <c r="G834" s="21"/>
      <c r="H834" s="20"/>
      <c r="I834" s="21"/>
      <c r="J834" s="22"/>
      <c r="K834" s="2"/>
      <c r="L834" s="2"/>
      <c r="M834" s="2"/>
      <c r="N834" s="50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4">
      <c r="A835" s="2"/>
      <c r="B835" s="19"/>
      <c r="C835" s="19"/>
      <c r="D835" s="20"/>
      <c r="E835" s="1"/>
      <c r="F835" s="1"/>
      <c r="G835" s="21"/>
      <c r="H835" s="20"/>
      <c r="I835" s="21"/>
      <c r="J835" s="22"/>
      <c r="K835" s="2"/>
      <c r="L835" s="2"/>
      <c r="M835" s="2"/>
      <c r="N835" s="50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4">
      <c r="A836" s="2"/>
      <c r="B836" s="19"/>
      <c r="C836" s="19"/>
      <c r="D836" s="20"/>
      <c r="E836" s="1"/>
      <c r="F836" s="1"/>
      <c r="G836" s="21"/>
      <c r="H836" s="20"/>
      <c r="I836" s="21"/>
      <c r="J836" s="22"/>
      <c r="K836" s="2"/>
      <c r="L836" s="2"/>
      <c r="M836" s="2"/>
      <c r="N836" s="50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4">
      <c r="A837" s="2"/>
      <c r="B837" s="19"/>
      <c r="C837" s="19"/>
      <c r="D837" s="20"/>
      <c r="E837" s="1"/>
      <c r="F837" s="1"/>
      <c r="G837" s="21"/>
      <c r="H837" s="20"/>
      <c r="I837" s="21"/>
      <c r="J837" s="22"/>
      <c r="K837" s="2"/>
      <c r="L837" s="2"/>
      <c r="M837" s="2"/>
      <c r="N837" s="50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4">
      <c r="A838" s="2"/>
      <c r="B838" s="19"/>
      <c r="C838" s="19"/>
      <c r="D838" s="20"/>
      <c r="E838" s="1"/>
      <c r="F838" s="1"/>
      <c r="G838" s="21"/>
      <c r="H838" s="20"/>
      <c r="I838" s="21"/>
      <c r="J838" s="22"/>
      <c r="K838" s="2"/>
      <c r="L838" s="2"/>
      <c r="M838" s="2"/>
      <c r="N838" s="50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4">
      <c r="A839" s="2"/>
      <c r="B839" s="19"/>
      <c r="C839" s="19"/>
      <c r="D839" s="20"/>
      <c r="E839" s="1"/>
      <c r="F839" s="1"/>
      <c r="G839" s="21"/>
      <c r="H839" s="20"/>
      <c r="I839" s="21"/>
      <c r="J839" s="22"/>
      <c r="K839" s="2"/>
      <c r="L839" s="2"/>
      <c r="M839" s="2"/>
      <c r="N839" s="50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4">
      <c r="A840" s="2"/>
      <c r="B840" s="19"/>
      <c r="C840" s="19"/>
      <c r="D840" s="20"/>
      <c r="E840" s="1"/>
      <c r="F840" s="1"/>
      <c r="G840" s="21"/>
      <c r="H840" s="20"/>
      <c r="I840" s="21"/>
      <c r="J840" s="22"/>
      <c r="K840" s="2"/>
      <c r="L840" s="2"/>
      <c r="M840" s="2"/>
      <c r="N840" s="50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4">
      <c r="A841" s="2"/>
      <c r="B841" s="19"/>
      <c r="C841" s="19"/>
      <c r="D841" s="20"/>
      <c r="E841" s="1"/>
      <c r="F841" s="1"/>
      <c r="G841" s="21"/>
      <c r="H841" s="20"/>
      <c r="I841" s="21"/>
      <c r="J841" s="22"/>
      <c r="K841" s="2"/>
      <c r="L841" s="2"/>
      <c r="M841" s="2"/>
      <c r="N841" s="50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4">
      <c r="A842" s="2"/>
      <c r="B842" s="19"/>
      <c r="C842" s="19"/>
      <c r="D842" s="20"/>
      <c r="E842" s="1"/>
      <c r="F842" s="1"/>
      <c r="G842" s="21"/>
      <c r="H842" s="20"/>
      <c r="I842" s="21"/>
      <c r="J842" s="22"/>
      <c r="K842" s="2"/>
      <c r="L842" s="2"/>
      <c r="M842" s="2"/>
      <c r="N842" s="50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4">
      <c r="A843" s="2"/>
      <c r="B843" s="19"/>
      <c r="C843" s="19"/>
      <c r="D843" s="20"/>
      <c r="E843" s="1"/>
      <c r="F843" s="1"/>
      <c r="G843" s="21"/>
      <c r="H843" s="20"/>
      <c r="I843" s="21"/>
      <c r="J843" s="22"/>
      <c r="K843" s="2"/>
      <c r="L843" s="2"/>
      <c r="M843" s="2"/>
      <c r="N843" s="50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4">
      <c r="A844" s="2"/>
      <c r="B844" s="19"/>
      <c r="C844" s="19"/>
      <c r="D844" s="20"/>
      <c r="E844" s="1"/>
      <c r="F844" s="1"/>
      <c r="G844" s="21"/>
      <c r="H844" s="20"/>
      <c r="I844" s="21"/>
      <c r="J844" s="22"/>
      <c r="K844" s="2"/>
      <c r="L844" s="2"/>
      <c r="M844" s="2"/>
      <c r="N844" s="50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4">
      <c r="A845" s="2"/>
      <c r="B845" s="19"/>
      <c r="C845" s="19"/>
      <c r="D845" s="20"/>
      <c r="E845" s="1"/>
      <c r="F845" s="1"/>
      <c r="G845" s="21"/>
      <c r="H845" s="20"/>
      <c r="I845" s="21"/>
      <c r="J845" s="22"/>
      <c r="K845" s="2"/>
      <c r="L845" s="2"/>
      <c r="M845" s="2"/>
      <c r="N845" s="50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4">
      <c r="A846" s="2"/>
      <c r="B846" s="19"/>
      <c r="C846" s="19"/>
      <c r="D846" s="20"/>
      <c r="E846" s="1"/>
      <c r="F846" s="1"/>
      <c r="G846" s="21"/>
      <c r="H846" s="20"/>
      <c r="I846" s="21"/>
      <c r="J846" s="22"/>
      <c r="K846" s="2"/>
      <c r="L846" s="2"/>
      <c r="M846" s="2"/>
      <c r="N846" s="50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4">
      <c r="A847" s="2"/>
      <c r="B847" s="19"/>
      <c r="C847" s="19"/>
      <c r="D847" s="20"/>
      <c r="E847" s="1"/>
      <c r="F847" s="1"/>
      <c r="G847" s="21"/>
      <c r="H847" s="20"/>
      <c r="I847" s="21"/>
      <c r="J847" s="22"/>
      <c r="K847" s="2"/>
      <c r="L847" s="2"/>
      <c r="M847" s="2"/>
      <c r="N847" s="50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4">
      <c r="A848" s="2"/>
      <c r="B848" s="19"/>
      <c r="C848" s="19"/>
      <c r="D848" s="20"/>
      <c r="E848" s="1"/>
      <c r="F848" s="1"/>
      <c r="G848" s="21"/>
      <c r="H848" s="20"/>
      <c r="I848" s="21"/>
      <c r="J848" s="22"/>
      <c r="K848" s="2"/>
      <c r="L848" s="2"/>
      <c r="M848" s="2"/>
      <c r="N848" s="50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4">
      <c r="A849" s="2"/>
      <c r="B849" s="19"/>
      <c r="C849" s="19"/>
      <c r="D849" s="20"/>
      <c r="E849" s="1"/>
      <c r="F849" s="1"/>
      <c r="G849" s="21"/>
      <c r="H849" s="20"/>
      <c r="I849" s="21"/>
      <c r="J849" s="22"/>
      <c r="K849" s="2"/>
      <c r="L849" s="2"/>
      <c r="M849" s="2"/>
      <c r="N849" s="50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4">
      <c r="A850" s="2"/>
      <c r="B850" s="19"/>
      <c r="C850" s="19"/>
      <c r="D850" s="20"/>
      <c r="E850" s="1"/>
      <c r="F850" s="1"/>
      <c r="G850" s="21"/>
      <c r="H850" s="20"/>
      <c r="I850" s="21"/>
      <c r="J850" s="22"/>
      <c r="K850" s="2"/>
      <c r="L850" s="2"/>
      <c r="M850" s="2"/>
      <c r="N850" s="50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4">
      <c r="A851" s="2"/>
      <c r="B851" s="19"/>
      <c r="C851" s="19"/>
      <c r="D851" s="20"/>
      <c r="E851" s="1"/>
      <c r="F851" s="1"/>
      <c r="G851" s="21"/>
      <c r="H851" s="20"/>
      <c r="I851" s="21"/>
      <c r="J851" s="22"/>
      <c r="K851" s="2"/>
      <c r="L851" s="2"/>
      <c r="M851" s="2"/>
      <c r="N851" s="50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4">
      <c r="A852" s="2"/>
      <c r="B852" s="19"/>
      <c r="C852" s="19"/>
      <c r="D852" s="20"/>
      <c r="E852" s="1"/>
      <c r="F852" s="1"/>
      <c r="G852" s="21"/>
      <c r="H852" s="20"/>
      <c r="I852" s="21"/>
      <c r="J852" s="22"/>
      <c r="K852" s="2"/>
      <c r="L852" s="2"/>
      <c r="M852" s="2"/>
      <c r="N852" s="50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4">
      <c r="A853" s="2"/>
      <c r="B853" s="19"/>
      <c r="C853" s="19"/>
      <c r="D853" s="20"/>
      <c r="E853" s="1"/>
      <c r="F853" s="1"/>
      <c r="G853" s="21"/>
      <c r="H853" s="20"/>
      <c r="I853" s="21"/>
      <c r="J853" s="22"/>
      <c r="K853" s="2"/>
      <c r="L853" s="2"/>
      <c r="M853" s="2"/>
      <c r="N853" s="50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4">
      <c r="A854" s="2"/>
      <c r="B854" s="19"/>
      <c r="C854" s="19"/>
      <c r="D854" s="20"/>
      <c r="E854" s="1"/>
      <c r="F854" s="1"/>
      <c r="G854" s="21"/>
      <c r="H854" s="20"/>
      <c r="I854" s="21"/>
      <c r="J854" s="22"/>
      <c r="K854" s="2"/>
      <c r="L854" s="2"/>
      <c r="M854" s="2"/>
      <c r="N854" s="50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4">
      <c r="A855" s="2"/>
      <c r="B855" s="19"/>
      <c r="C855" s="19"/>
      <c r="D855" s="20"/>
      <c r="E855" s="1"/>
      <c r="F855" s="1"/>
      <c r="G855" s="21"/>
      <c r="H855" s="20"/>
      <c r="I855" s="21"/>
      <c r="J855" s="22"/>
      <c r="K855" s="2"/>
      <c r="L855" s="2"/>
      <c r="M855" s="2"/>
      <c r="N855" s="50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4">
      <c r="A856" s="2"/>
      <c r="B856" s="19"/>
      <c r="C856" s="19"/>
      <c r="D856" s="20"/>
      <c r="E856" s="1"/>
      <c r="F856" s="1"/>
      <c r="G856" s="21"/>
      <c r="H856" s="20"/>
      <c r="I856" s="21"/>
      <c r="J856" s="22"/>
      <c r="K856" s="2"/>
      <c r="L856" s="2"/>
      <c r="M856" s="2"/>
      <c r="N856" s="50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4">
      <c r="A857" s="2"/>
      <c r="B857" s="19"/>
      <c r="C857" s="19"/>
      <c r="D857" s="20"/>
      <c r="E857" s="1"/>
      <c r="F857" s="1"/>
      <c r="G857" s="21"/>
      <c r="H857" s="20"/>
      <c r="I857" s="21"/>
      <c r="J857" s="22"/>
      <c r="K857" s="2"/>
      <c r="L857" s="2"/>
      <c r="M857" s="2"/>
      <c r="N857" s="50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4">
      <c r="A858" s="2"/>
      <c r="B858" s="19"/>
      <c r="C858" s="19"/>
      <c r="D858" s="20"/>
      <c r="E858" s="1"/>
      <c r="F858" s="1"/>
      <c r="G858" s="21"/>
      <c r="H858" s="20"/>
      <c r="I858" s="21"/>
      <c r="J858" s="22"/>
      <c r="K858" s="2"/>
      <c r="L858" s="2"/>
      <c r="M858" s="2"/>
      <c r="N858" s="50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4">
      <c r="A859" s="2"/>
      <c r="B859" s="19"/>
      <c r="C859" s="19"/>
      <c r="D859" s="20"/>
      <c r="E859" s="1"/>
      <c r="F859" s="1"/>
      <c r="G859" s="21"/>
      <c r="H859" s="20"/>
      <c r="I859" s="21"/>
      <c r="J859" s="22"/>
      <c r="K859" s="2"/>
      <c r="L859" s="2"/>
      <c r="M859" s="2"/>
      <c r="N859" s="50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4">
      <c r="A860" s="2"/>
      <c r="B860" s="19"/>
      <c r="C860" s="19"/>
      <c r="D860" s="20"/>
      <c r="E860" s="1"/>
      <c r="F860" s="1"/>
      <c r="G860" s="21"/>
      <c r="H860" s="20"/>
      <c r="I860" s="21"/>
      <c r="J860" s="22"/>
      <c r="K860" s="2"/>
      <c r="L860" s="2"/>
      <c r="M860" s="2"/>
      <c r="N860" s="50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4">
      <c r="A861" s="2"/>
      <c r="B861" s="19"/>
      <c r="C861" s="19"/>
      <c r="D861" s="20"/>
      <c r="E861" s="1"/>
      <c r="F861" s="1"/>
      <c r="G861" s="21"/>
      <c r="H861" s="20"/>
      <c r="I861" s="21"/>
      <c r="J861" s="22"/>
      <c r="K861" s="2"/>
      <c r="L861" s="2"/>
      <c r="M861" s="2"/>
      <c r="N861" s="50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4">
      <c r="A862" s="2"/>
      <c r="B862" s="19"/>
      <c r="C862" s="19"/>
      <c r="D862" s="20"/>
      <c r="E862" s="1"/>
      <c r="F862" s="1"/>
      <c r="G862" s="21"/>
      <c r="H862" s="20"/>
      <c r="I862" s="21"/>
      <c r="J862" s="22"/>
      <c r="K862" s="2"/>
      <c r="L862" s="2"/>
      <c r="M862" s="2"/>
      <c r="N862" s="50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4">
      <c r="A863" s="2"/>
      <c r="B863" s="19"/>
      <c r="C863" s="19"/>
      <c r="D863" s="20"/>
      <c r="E863" s="1"/>
      <c r="F863" s="1"/>
      <c r="G863" s="21"/>
      <c r="H863" s="20"/>
      <c r="I863" s="21"/>
      <c r="J863" s="22"/>
      <c r="K863" s="2"/>
      <c r="L863" s="2"/>
      <c r="M863" s="2"/>
      <c r="N863" s="50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4">
      <c r="A864" s="2"/>
      <c r="B864" s="19"/>
      <c r="C864" s="19"/>
      <c r="D864" s="20"/>
      <c r="E864" s="1"/>
      <c r="F864" s="1"/>
      <c r="G864" s="21"/>
      <c r="H864" s="20"/>
      <c r="I864" s="21"/>
      <c r="J864" s="22"/>
      <c r="K864" s="2"/>
      <c r="L864" s="2"/>
      <c r="M864" s="2"/>
      <c r="N864" s="50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4">
      <c r="A865" s="2"/>
      <c r="B865" s="19"/>
      <c r="C865" s="19"/>
      <c r="D865" s="20"/>
      <c r="E865" s="1"/>
      <c r="F865" s="1"/>
      <c r="G865" s="21"/>
      <c r="H865" s="20"/>
      <c r="I865" s="21"/>
      <c r="J865" s="22"/>
      <c r="K865" s="2"/>
      <c r="L865" s="2"/>
      <c r="M865" s="2"/>
      <c r="N865" s="50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4">
      <c r="A866" s="2"/>
      <c r="B866" s="19"/>
      <c r="C866" s="19"/>
      <c r="D866" s="20"/>
      <c r="E866" s="1"/>
      <c r="F866" s="1"/>
      <c r="G866" s="21"/>
      <c r="H866" s="20"/>
      <c r="I866" s="21"/>
      <c r="J866" s="22"/>
      <c r="K866" s="2"/>
      <c r="L866" s="2"/>
      <c r="M866" s="2"/>
      <c r="N866" s="50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4">
      <c r="A867" s="2"/>
      <c r="B867" s="19"/>
      <c r="C867" s="19"/>
      <c r="D867" s="20"/>
      <c r="E867" s="1"/>
      <c r="F867" s="1"/>
      <c r="G867" s="21"/>
      <c r="H867" s="20"/>
      <c r="I867" s="21"/>
      <c r="J867" s="22"/>
      <c r="K867" s="2"/>
      <c r="L867" s="2"/>
      <c r="M867" s="2"/>
      <c r="N867" s="50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4">
      <c r="A868" s="2"/>
      <c r="B868" s="19"/>
      <c r="C868" s="19"/>
      <c r="D868" s="20"/>
      <c r="E868" s="1"/>
      <c r="F868" s="1"/>
      <c r="G868" s="21"/>
      <c r="H868" s="20"/>
      <c r="I868" s="21"/>
      <c r="J868" s="22"/>
      <c r="K868" s="2"/>
      <c r="L868" s="2"/>
      <c r="M868" s="2"/>
      <c r="N868" s="50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4">
      <c r="A869" s="2"/>
      <c r="B869" s="19"/>
      <c r="C869" s="19"/>
      <c r="D869" s="20"/>
      <c r="E869" s="1"/>
      <c r="F869" s="1"/>
      <c r="G869" s="21"/>
      <c r="H869" s="20"/>
      <c r="I869" s="21"/>
      <c r="J869" s="22"/>
      <c r="K869" s="2"/>
      <c r="L869" s="2"/>
      <c r="M869" s="2"/>
      <c r="N869" s="50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4">
      <c r="A870" s="2"/>
      <c r="B870" s="19"/>
      <c r="C870" s="19"/>
      <c r="D870" s="20"/>
      <c r="E870" s="1"/>
      <c r="F870" s="1"/>
      <c r="G870" s="21"/>
      <c r="H870" s="20"/>
      <c r="I870" s="21"/>
      <c r="J870" s="22"/>
      <c r="K870" s="2"/>
      <c r="L870" s="2"/>
      <c r="M870" s="2"/>
      <c r="N870" s="50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4">
      <c r="A871" s="2"/>
      <c r="B871" s="19"/>
      <c r="C871" s="19"/>
      <c r="D871" s="20"/>
      <c r="E871" s="1"/>
      <c r="F871" s="1"/>
      <c r="G871" s="21"/>
      <c r="H871" s="20"/>
      <c r="I871" s="21"/>
      <c r="J871" s="22"/>
      <c r="K871" s="2"/>
      <c r="L871" s="2"/>
      <c r="M871" s="2"/>
      <c r="N871" s="50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4">
      <c r="A872" s="2"/>
      <c r="B872" s="19"/>
      <c r="C872" s="19"/>
      <c r="D872" s="20"/>
      <c r="E872" s="1"/>
      <c r="F872" s="1"/>
      <c r="G872" s="21"/>
      <c r="H872" s="20"/>
      <c r="I872" s="21"/>
      <c r="J872" s="22"/>
      <c r="K872" s="2"/>
      <c r="L872" s="2"/>
      <c r="M872" s="2"/>
      <c r="N872" s="50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4">
      <c r="A873" s="2"/>
      <c r="B873" s="19"/>
      <c r="C873" s="19"/>
      <c r="D873" s="20"/>
      <c r="E873" s="1"/>
      <c r="F873" s="1"/>
      <c r="G873" s="21"/>
      <c r="H873" s="20"/>
      <c r="I873" s="21"/>
      <c r="J873" s="22"/>
      <c r="K873" s="2"/>
      <c r="L873" s="2"/>
      <c r="M873" s="2"/>
      <c r="N873" s="50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4">
      <c r="A874" s="2"/>
      <c r="B874" s="19"/>
      <c r="C874" s="19"/>
      <c r="D874" s="20"/>
      <c r="E874" s="1"/>
      <c r="F874" s="1"/>
      <c r="G874" s="21"/>
      <c r="H874" s="20"/>
      <c r="I874" s="21"/>
      <c r="J874" s="22"/>
      <c r="K874" s="2"/>
      <c r="L874" s="2"/>
      <c r="M874" s="2"/>
      <c r="N874" s="50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4">
      <c r="A875" s="2"/>
      <c r="B875" s="19"/>
      <c r="C875" s="19"/>
      <c r="D875" s="20"/>
      <c r="E875" s="1"/>
      <c r="F875" s="1"/>
      <c r="G875" s="21"/>
      <c r="H875" s="20"/>
      <c r="I875" s="21"/>
      <c r="J875" s="22"/>
      <c r="K875" s="2"/>
      <c r="L875" s="2"/>
      <c r="M875" s="2"/>
      <c r="N875" s="50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4">
      <c r="A876" s="2"/>
      <c r="B876" s="19"/>
      <c r="C876" s="19"/>
      <c r="D876" s="20"/>
      <c r="E876" s="1"/>
      <c r="F876" s="1"/>
      <c r="G876" s="21"/>
      <c r="H876" s="20"/>
      <c r="I876" s="21"/>
      <c r="J876" s="22"/>
      <c r="K876" s="2"/>
      <c r="L876" s="2"/>
      <c r="M876" s="2"/>
      <c r="N876" s="50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4">
      <c r="A877" s="2"/>
      <c r="B877" s="19"/>
      <c r="C877" s="19"/>
      <c r="D877" s="20"/>
      <c r="E877" s="1"/>
      <c r="F877" s="1"/>
      <c r="G877" s="21"/>
      <c r="H877" s="20"/>
      <c r="I877" s="21"/>
      <c r="J877" s="22"/>
      <c r="K877" s="2"/>
      <c r="L877" s="2"/>
      <c r="M877" s="2"/>
      <c r="N877" s="50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4">
      <c r="A878" s="2"/>
      <c r="B878" s="19"/>
      <c r="C878" s="19"/>
      <c r="D878" s="20"/>
      <c r="E878" s="1"/>
      <c r="F878" s="1"/>
      <c r="G878" s="21"/>
      <c r="H878" s="20"/>
      <c r="I878" s="21"/>
      <c r="J878" s="22"/>
      <c r="K878" s="2"/>
      <c r="L878" s="2"/>
      <c r="M878" s="2"/>
      <c r="N878" s="50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4">
      <c r="A879" s="2"/>
      <c r="B879" s="19"/>
      <c r="C879" s="19"/>
      <c r="D879" s="20"/>
      <c r="E879" s="1"/>
      <c r="F879" s="1"/>
      <c r="G879" s="21"/>
      <c r="H879" s="20"/>
      <c r="I879" s="21"/>
      <c r="J879" s="22"/>
      <c r="K879" s="2"/>
      <c r="L879" s="2"/>
      <c r="M879" s="2"/>
      <c r="N879" s="50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4">
      <c r="A880" s="2"/>
      <c r="B880" s="19"/>
      <c r="C880" s="19"/>
      <c r="D880" s="20"/>
      <c r="E880" s="1"/>
      <c r="F880" s="1"/>
      <c r="G880" s="21"/>
      <c r="H880" s="20"/>
      <c r="I880" s="21"/>
      <c r="J880" s="22"/>
      <c r="K880" s="2"/>
      <c r="L880" s="2"/>
      <c r="M880" s="2"/>
      <c r="N880" s="50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4">
      <c r="A881" s="2"/>
      <c r="B881" s="19"/>
      <c r="C881" s="19"/>
      <c r="D881" s="20"/>
      <c r="E881" s="1"/>
      <c r="F881" s="1"/>
      <c r="G881" s="21"/>
      <c r="H881" s="20"/>
      <c r="I881" s="21"/>
      <c r="J881" s="22"/>
      <c r="K881" s="2"/>
      <c r="L881" s="2"/>
      <c r="M881" s="2"/>
      <c r="N881" s="50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4">
      <c r="A882" s="2"/>
      <c r="B882" s="19"/>
      <c r="C882" s="19"/>
      <c r="D882" s="20"/>
      <c r="E882" s="1"/>
      <c r="F882" s="1"/>
      <c r="G882" s="21"/>
      <c r="H882" s="20"/>
      <c r="I882" s="21"/>
      <c r="J882" s="22"/>
      <c r="K882" s="2"/>
      <c r="L882" s="2"/>
      <c r="M882" s="2"/>
      <c r="N882" s="50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4">
      <c r="A883" s="2"/>
      <c r="B883" s="19"/>
      <c r="C883" s="19"/>
      <c r="D883" s="20"/>
      <c r="E883" s="1"/>
      <c r="F883" s="1"/>
      <c r="G883" s="21"/>
      <c r="H883" s="20"/>
      <c r="I883" s="21"/>
      <c r="J883" s="22"/>
      <c r="K883" s="2"/>
      <c r="L883" s="2"/>
      <c r="M883" s="2"/>
      <c r="N883" s="50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4">
      <c r="A884" s="2"/>
      <c r="B884" s="19"/>
      <c r="C884" s="19"/>
      <c r="D884" s="20"/>
      <c r="E884" s="1"/>
      <c r="F884" s="1"/>
      <c r="G884" s="21"/>
      <c r="H884" s="20"/>
      <c r="I884" s="21"/>
      <c r="J884" s="22"/>
      <c r="K884" s="2"/>
      <c r="L884" s="2"/>
      <c r="M884" s="2"/>
      <c r="N884" s="50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4">
      <c r="A885" s="2"/>
      <c r="B885" s="19"/>
      <c r="C885" s="19"/>
      <c r="D885" s="20"/>
      <c r="E885" s="1"/>
      <c r="F885" s="1"/>
      <c r="G885" s="21"/>
      <c r="H885" s="20"/>
      <c r="I885" s="21"/>
      <c r="J885" s="22"/>
      <c r="K885" s="2"/>
      <c r="L885" s="2"/>
      <c r="M885" s="2"/>
      <c r="N885" s="50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4">
      <c r="A886" s="2"/>
      <c r="B886" s="19"/>
      <c r="C886" s="19"/>
      <c r="D886" s="20"/>
      <c r="E886" s="1"/>
      <c r="F886" s="1"/>
      <c r="G886" s="21"/>
      <c r="H886" s="20"/>
      <c r="I886" s="21"/>
      <c r="J886" s="22"/>
      <c r="K886" s="2"/>
      <c r="L886" s="2"/>
      <c r="M886" s="2"/>
      <c r="N886" s="50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4">
      <c r="A887" s="2"/>
      <c r="B887" s="19"/>
      <c r="C887" s="19"/>
      <c r="D887" s="20"/>
      <c r="E887" s="1"/>
      <c r="F887" s="1"/>
      <c r="G887" s="21"/>
      <c r="H887" s="20"/>
      <c r="I887" s="21"/>
      <c r="J887" s="22"/>
      <c r="K887" s="2"/>
      <c r="L887" s="2"/>
      <c r="M887" s="2"/>
      <c r="N887" s="50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4">
      <c r="A888" s="2"/>
      <c r="B888" s="19"/>
      <c r="C888" s="19"/>
      <c r="D888" s="20"/>
      <c r="E888" s="1"/>
      <c r="F888" s="1"/>
      <c r="G888" s="21"/>
      <c r="H888" s="20"/>
      <c r="I888" s="21"/>
      <c r="J888" s="22"/>
      <c r="K888" s="2"/>
      <c r="L888" s="2"/>
      <c r="M888" s="2"/>
      <c r="N888" s="50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4">
      <c r="A889" s="2"/>
      <c r="B889" s="19"/>
      <c r="C889" s="19"/>
      <c r="D889" s="20"/>
      <c r="E889" s="1"/>
      <c r="F889" s="1"/>
      <c r="G889" s="21"/>
      <c r="H889" s="20"/>
      <c r="I889" s="21"/>
      <c r="J889" s="22"/>
      <c r="K889" s="2"/>
      <c r="L889" s="2"/>
      <c r="M889" s="2"/>
      <c r="N889" s="50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4">
      <c r="A890" s="2"/>
      <c r="B890" s="19"/>
      <c r="C890" s="19"/>
      <c r="D890" s="20"/>
      <c r="E890" s="1"/>
      <c r="F890" s="1"/>
      <c r="G890" s="21"/>
      <c r="H890" s="20"/>
      <c r="I890" s="21"/>
      <c r="J890" s="22"/>
      <c r="K890" s="2"/>
      <c r="L890" s="2"/>
      <c r="M890" s="2"/>
      <c r="N890" s="50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4">
      <c r="A891" s="2"/>
      <c r="B891" s="19"/>
      <c r="C891" s="19"/>
      <c r="D891" s="20"/>
      <c r="E891" s="1"/>
      <c r="F891" s="1"/>
      <c r="G891" s="21"/>
      <c r="H891" s="20"/>
      <c r="I891" s="21"/>
      <c r="J891" s="22"/>
      <c r="K891" s="2"/>
      <c r="L891" s="2"/>
      <c r="M891" s="2"/>
      <c r="N891" s="50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4">
      <c r="A892" s="2"/>
      <c r="B892" s="19"/>
      <c r="C892" s="19"/>
      <c r="D892" s="20"/>
      <c r="E892" s="1"/>
      <c r="F892" s="1"/>
      <c r="G892" s="21"/>
      <c r="H892" s="20"/>
      <c r="I892" s="21"/>
      <c r="J892" s="22"/>
      <c r="K892" s="2"/>
      <c r="L892" s="2"/>
      <c r="M892" s="2"/>
      <c r="N892" s="50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4">
      <c r="A893" s="2"/>
      <c r="B893" s="19"/>
      <c r="C893" s="19"/>
      <c r="D893" s="20"/>
      <c r="E893" s="1"/>
      <c r="F893" s="1"/>
      <c r="G893" s="21"/>
      <c r="H893" s="20"/>
      <c r="I893" s="21"/>
      <c r="J893" s="22"/>
      <c r="K893" s="2"/>
      <c r="L893" s="2"/>
      <c r="M893" s="2"/>
      <c r="N893" s="50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4">
      <c r="A894" s="2"/>
      <c r="B894" s="19"/>
      <c r="C894" s="19"/>
      <c r="D894" s="20"/>
      <c r="E894" s="1"/>
      <c r="F894" s="1"/>
      <c r="G894" s="21"/>
      <c r="H894" s="20"/>
      <c r="I894" s="21"/>
      <c r="J894" s="22"/>
      <c r="K894" s="2"/>
      <c r="L894" s="2"/>
      <c r="M894" s="2"/>
      <c r="N894" s="50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4">
      <c r="A895" s="2"/>
      <c r="B895" s="19"/>
      <c r="C895" s="19"/>
      <c r="D895" s="20"/>
      <c r="E895" s="1"/>
      <c r="F895" s="1"/>
      <c r="G895" s="21"/>
      <c r="H895" s="20"/>
      <c r="I895" s="21"/>
      <c r="J895" s="22"/>
      <c r="K895" s="2"/>
      <c r="L895" s="2"/>
      <c r="M895" s="2"/>
      <c r="N895" s="50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4">
      <c r="A896" s="2"/>
      <c r="B896" s="19"/>
      <c r="C896" s="19"/>
      <c r="D896" s="20"/>
      <c r="E896" s="1"/>
      <c r="F896" s="1"/>
      <c r="G896" s="21"/>
      <c r="H896" s="20"/>
      <c r="I896" s="21"/>
      <c r="J896" s="22"/>
      <c r="K896" s="2"/>
      <c r="L896" s="2"/>
      <c r="M896" s="2"/>
      <c r="N896" s="50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4">
      <c r="A897" s="2"/>
      <c r="B897" s="19"/>
      <c r="C897" s="19"/>
      <c r="D897" s="20"/>
      <c r="E897" s="1"/>
      <c r="F897" s="1"/>
      <c r="G897" s="21"/>
      <c r="H897" s="20"/>
      <c r="I897" s="21"/>
      <c r="J897" s="22"/>
      <c r="K897" s="2"/>
      <c r="L897" s="2"/>
      <c r="M897" s="2"/>
      <c r="N897" s="50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4">
      <c r="A898" s="2"/>
      <c r="B898" s="19"/>
      <c r="C898" s="19"/>
      <c r="D898" s="20"/>
      <c r="E898" s="1"/>
      <c r="F898" s="1"/>
      <c r="G898" s="21"/>
      <c r="H898" s="20"/>
      <c r="I898" s="21"/>
      <c r="J898" s="22"/>
      <c r="K898" s="2"/>
      <c r="L898" s="2"/>
      <c r="M898" s="2"/>
      <c r="N898" s="50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4">
      <c r="A899" s="2"/>
      <c r="B899" s="19"/>
      <c r="C899" s="19"/>
      <c r="D899" s="20"/>
      <c r="E899" s="1"/>
      <c r="F899" s="1"/>
      <c r="G899" s="21"/>
      <c r="H899" s="20"/>
      <c r="I899" s="21"/>
      <c r="J899" s="22"/>
      <c r="K899" s="2"/>
      <c r="L899" s="2"/>
      <c r="M899" s="2"/>
      <c r="N899" s="50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4">
      <c r="A900" s="2"/>
      <c r="B900" s="19"/>
      <c r="C900" s="19"/>
      <c r="D900" s="20"/>
      <c r="E900" s="1"/>
      <c r="F900" s="1"/>
      <c r="G900" s="21"/>
      <c r="H900" s="20"/>
      <c r="I900" s="21"/>
      <c r="J900" s="22"/>
      <c r="K900" s="2"/>
      <c r="L900" s="2"/>
      <c r="M900" s="2"/>
      <c r="N900" s="50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4">
      <c r="A901" s="2"/>
      <c r="B901" s="19"/>
      <c r="C901" s="19"/>
      <c r="D901" s="20"/>
      <c r="E901" s="1"/>
      <c r="F901" s="1"/>
      <c r="G901" s="21"/>
      <c r="H901" s="20"/>
      <c r="I901" s="21"/>
      <c r="J901" s="22"/>
      <c r="K901" s="2"/>
      <c r="L901" s="2"/>
      <c r="M901" s="2"/>
      <c r="N901" s="50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4">
      <c r="A902" s="2"/>
      <c r="B902" s="19"/>
      <c r="C902" s="19"/>
      <c r="D902" s="20"/>
      <c r="E902" s="1"/>
      <c r="F902" s="1"/>
      <c r="G902" s="21"/>
      <c r="H902" s="20"/>
      <c r="I902" s="21"/>
      <c r="J902" s="22"/>
      <c r="K902" s="2"/>
      <c r="L902" s="2"/>
      <c r="M902" s="2"/>
      <c r="N902" s="50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4">
      <c r="A903" s="2"/>
      <c r="B903" s="19"/>
      <c r="C903" s="19"/>
      <c r="D903" s="20"/>
      <c r="E903" s="1"/>
      <c r="F903" s="1"/>
      <c r="G903" s="21"/>
      <c r="H903" s="20"/>
      <c r="I903" s="21"/>
      <c r="J903" s="22"/>
      <c r="K903" s="2"/>
      <c r="L903" s="2"/>
      <c r="M903" s="2"/>
      <c r="N903" s="50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4">
      <c r="A904" s="2"/>
      <c r="B904" s="19"/>
      <c r="C904" s="19"/>
      <c r="D904" s="20"/>
      <c r="E904" s="1"/>
      <c r="F904" s="1"/>
      <c r="G904" s="21"/>
      <c r="H904" s="20"/>
      <c r="I904" s="21"/>
      <c r="J904" s="22"/>
      <c r="K904" s="2"/>
      <c r="L904" s="2"/>
      <c r="M904" s="2"/>
      <c r="N904" s="50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4">
      <c r="A905" s="2"/>
      <c r="B905" s="19"/>
      <c r="C905" s="19"/>
      <c r="D905" s="20"/>
      <c r="E905" s="1"/>
      <c r="F905" s="1"/>
      <c r="G905" s="21"/>
      <c r="H905" s="20"/>
      <c r="I905" s="21"/>
      <c r="J905" s="22"/>
      <c r="K905" s="2"/>
      <c r="L905" s="2"/>
      <c r="M905" s="2"/>
      <c r="N905" s="50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4">
      <c r="A906" s="2"/>
      <c r="B906" s="19"/>
      <c r="C906" s="19"/>
      <c r="D906" s="20"/>
      <c r="E906" s="1"/>
      <c r="F906" s="1"/>
      <c r="G906" s="21"/>
      <c r="H906" s="20"/>
      <c r="I906" s="21"/>
      <c r="J906" s="22"/>
      <c r="K906" s="2"/>
      <c r="L906" s="2"/>
      <c r="M906" s="2"/>
      <c r="N906" s="50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4">
      <c r="A907" s="2"/>
      <c r="B907" s="19"/>
      <c r="C907" s="19"/>
      <c r="D907" s="20"/>
      <c r="E907" s="1"/>
      <c r="F907" s="1"/>
      <c r="G907" s="21"/>
      <c r="H907" s="20"/>
      <c r="I907" s="21"/>
      <c r="J907" s="22"/>
      <c r="K907" s="2"/>
      <c r="L907" s="2"/>
      <c r="M907" s="2"/>
      <c r="N907" s="50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4">
      <c r="A908" s="2"/>
      <c r="B908" s="19"/>
      <c r="C908" s="19"/>
      <c r="D908" s="20"/>
      <c r="E908" s="1"/>
      <c r="F908" s="1"/>
      <c r="G908" s="21"/>
      <c r="H908" s="20"/>
      <c r="I908" s="21"/>
      <c r="J908" s="22"/>
      <c r="K908" s="2"/>
      <c r="L908" s="2"/>
      <c r="M908" s="2"/>
      <c r="N908" s="50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4">
      <c r="A909" s="2"/>
      <c r="B909" s="19"/>
      <c r="C909" s="19"/>
      <c r="D909" s="20"/>
      <c r="E909" s="1"/>
      <c r="F909" s="1"/>
      <c r="G909" s="21"/>
      <c r="H909" s="20"/>
      <c r="I909" s="21"/>
      <c r="J909" s="22"/>
      <c r="K909" s="2"/>
      <c r="L909" s="2"/>
      <c r="M909" s="2"/>
      <c r="N909" s="50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4">
      <c r="A910" s="2"/>
      <c r="B910" s="19"/>
      <c r="C910" s="19"/>
      <c r="D910" s="20"/>
      <c r="E910" s="1"/>
      <c r="F910" s="1"/>
      <c r="G910" s="21"/>
      <c r="H910" s="20"/>
      <c r="I910" s="21"/>
      <c r="J910" s="22"/>
      <c r="K910" s="2"/>
      <c r="L910" s="2"/>
      <c r="M910" s="2"/>
      <c r="N910" s="50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4">
      <c r="A911" s="2"/>
      <c r="B911" s="19"/>
      <c r="C911" s="19"/>
      <c r="D911" s="20"/>
      <c r="E911" s="1"/>
      <c r="F911" s="1"/>
      <c r="G911" s="21"/>
      <c r="H911" s="20"/>
      <c r="I911" s="21"/>
      <c r="J911" s="22"/>
      <c r="K911" s="2"/>
      <c r="L911" s="2"/>
      <c r="M911" s="2"/>
      <c r="N911" s="50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4">
      <c r="A912" s="2"/>
      <c r="B912" s="19"/>
      <c r="C912" s="19"/>
      <c r="D912" s="20"/>
      <c r="E912" s="1"/>
      <c r="F912" s="1"/>
      <c r="G912" s="21"/>
      <c r="H912" s="20"/>
      <c r="I912" s="21"/>
      <c r="J912" s="22"/>
      <c r="K912" s="2"/>
      <c r="L912" s="2"/>
      <c r="M912" s="2"/>
      <c r="N912" s="50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4">
      <c r="A913" s="2"/>
      <c r="B913" s="19"/>
      <c r="C913" s="19"/>
      <c r="D913" s="20"/>
      <c r="E913" s="1"/>
      <c r="F913" s="1"/>
      <c r="G913" s="21"/>
      <c r="H913" s="20"/>
      <c r="I913" s="21"/>
      <c r="J913" s="22"/>
      <c r="K913" s="2"/>
      <c r="L913" s="2"/>
      <c r="M913" s="2"/>
      <c r="N913" s="50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4">
      <c r="A914" s="2"/>
      <c r="B914" s="19"/>
      <c r="C914" s="19"/>
      <c r="D914" s="20"/>
      <c r="E914" s="1"/>
      <c r="F914" s="1"/>
      <c r="G914" s="21"/>
      <c r="H914" s="20"/>
      <c r="I914" s="21"/>
      <c r="J914" s="22"/>
      <c r="K914" s="2"/>
      <c r="L914" s="2"/>
      <c r="M914" s="2"/>
      <c r="N914" s="50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4">
      <c r="A915" s="2"/>
      <c r="B915" s="19"/>
      <c r="C915" s="19"/>
      <c r="D915" s="20"/>
      <c r="E915" s="1"/>
      <c r="F915" s="1"/>
      <c r="G915" s="21"/>
      <c r="H915" s="20"/>
      <c r="I915" s="21"/>
      <c r="J915" s="22"/>
      <c r="K915" s="2"/>
      <c r="L915" s="2"/>
      <c r="M915" s="2"/>
      <c r="N915" s="50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4">
      <c r="A916" s="2"/>
      <c r="B916" s="19"/>
      <c r="C916" s="19"/>
      <c r="D916" s="20"/>
      <c r="E916" s="1"/>
      <c r="F916" s="1"/>
      <c r="G916" s="21"/>
      <c r="H916" s="20"/>
      <c r="I916" s="21"/>
      <c r="J916" s="22"/>
      <c r="K916" s="2"/>
      <c r="L916" s="2"/>
      <c r="M916" s="2"/>
      <c r="N916" s="50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4">
      <c r="A917" s="2"/>
      <c r="B917" s="19"/>
      <c r="C917" s="19"/>
      <c r="D917" s="20"/>
      <c r="E917" s="1"/>
      <c r="F917" s="1"/>
      <c r="G917" s="21"/>
      <c r="H917" s="20"/>
      <c r="I917" s="21"/>
      <c r="J917" s="22"/>
      <c r="K917" s="2"/>
      <c r="L917" s="2"/>
      <c r="M917" s="2"/>
      <c r="N917" s="50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4">
      <c r="A918" s="2"/>
      <c r="B918" s="19"/>
      <c r="C918" s="19"/>
      <c r="D918" s="20"/>
      <c r="E918" s="1"/>
      <c r="F918" s="1"/>
      <c r="G918" s="21"/>
      <c r="H918" s="20"/>
      <c r="I918" s="21"/>
      <c r="J918" s="22"/>
      <c r="K918" s="2"/>
      <c r="L918" s="2"/>
      <c r="M918" s="2"/>
      <c r="N918" s="50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4">
      <c r="A919" s="2"/>
      <c r="B919" s="19"/>
      <c r="C919" s="19"/>
      <c r="D919" s="20"/>
      <c r="E919" s="1"/>
      <c r="F919" s="1"/>
      <c r="G919" s="21"/>
      <c r="H919" s="20"/>
      <c r="I919" s="21"/>
      <c r="J919" s="22"/>
      <c r="K919" s="2"/>
      <c r="L919" s="2"/>
      <c r="M919" s="2"/>
      <c r="N919" s="50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4">
      <c r="A920" s="2"/>
      <c r="B920" s="19"/>
      <c r="C920" s="19"/>
      <c r="D920" s="20"/>
      <c r="E920" s="1"/>
      <c r="F920" s="1"/>
      <c r="G920" s="21"/>
      <c r="H920" s="20"/>
      <c r="I920" s="21"/>
      <c r="J920" s="22"/>
      <c r="K920" s="2"/>
      <c r="L920" s="2"/>
      <c r="M920" s="2"/>
      <c r="N920" s="50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4">
      <c r="A921" s="2"/>
      <c r="B921" s="19"/>
      <c r="C921" s="19"/>
      <c r="D921" s="20"/>
      <c r="E921" s="1"/>
      <c r="F921" s="1"/>
      <c r="G921" s="21"/>
      <c r="H921" s="20"/>
      <c r="I921" s="21"/>
      <c r="J921" s="22"/>
      <c r="K921" s="2"/>
      <c r="L921" s="2"/>
      <c r="M921" s="2"/>
      <c r="N921" s="50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4">
      <c r="A922" s="2"/>
      <c r="B922" s="19"/>
      <c r="C922" s="19"/>
      <c r="D922" s="20"/>
      <c r="E922" s="1"/>
      <c r="F922" s="1"/>
      <c r="G922" s="21"/>
      <c r="H922" s="20"/>
      <c r="I922" s="21"/>
      <c r="J922" s="22"/>
      <c r="K922" s="2"/>
      <c r="L922" s="2"/>
      <c r="M922" s="2"/>
      <c r="N922" s="50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4">
      <c r="A923" s="2"/>
      <c r="B923" s="19"/>
      <c r="C923" s="19"/>
      <c r="D923" s="20"/>
      <c r="E923" s="1"/>
      <c r="F923" s="1"/>
      <c r="G923" s="21"/>
      <c r="H923" s="20"/>
      <c r="I923" s="21"/>
      <c r="J923" s="22"/>
      <c r="K923" s="2"/>
      <c r="L923" s="2"/>
      <c r="M923" s="2"/>
      <c r="N923" s="50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4">
      <c r="A924" s="2"/>
      <c r="B924" s="19"/>
      <c r="C924" s="19"/>
      <c r="D924" s="20"/>
      <c r="E924" s="1"/>
      <c r="F924" s="1"/>
      <c r="G924" s="21"/>
      <c r="H924" s="20"/>
      <c r="I924" s="21"/>
      <c r="J924" s="22"/>
      <c r="K924" s="2"/>
      <c r="L924" s="2"/>
      <c r="M924" s="2"/>
      <c r="N924" s="50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4">
      <c r="A925" s="2"/>
      <c r="B925" s="19"/>
      <c r="C925" s="19"/>
      <c r="D925" s="20"/>
      <c r="E925" s="1"/>
      <c r="F925" s="1"/>
      <c r="G925" s="21"/>
      <c r="H925" s="20"/>
      <c r="I925" s="21"/>
      <c r="J925" s="22"/>
      <c r="K925" s="2"/>
      <c r="L925" s="2"/>
      <c r="M925" s="2"/>
      <c r="N925" s="50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4">
      <c r="A926" s="2"/>
      <c r="B926" s="19"/>
      <c r="C926" s="19"/>
      <c r="D926" s="20"/>
      <c r="E926" s="1"/>
      <c r="F926" s="1"/>
      <c r="G926" s="21"/>
      <c r="H926" s="20"/>
      <c r="I926" s="21"/>
      <c r="J926" s="22"/>
      <c r="K926" s="2"/>
      <c r="L926" s="2"/>
      <c r="M926" s="2"/>
      <c r="N926" s="50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4">
      <c r="A927" s="2"/>
      <c r="B927" s="19"/>
      <c r="C927" s="19"/>
      <c r="D927" s="20"/>
      <c r="E927" s="1"/>
      <c r="F927" s="1"/>
      <c r="G927" s="21"/>
      <c r="H927" s="20"/>
      <c r="I927" s="21"/>
      <c r="J927" s="22"/>
      <c r="K927" s="2"/>
      <c r="L927" s="2"/>
      <c r="M927" s="2"/>
      <c r="N927" s="50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4">
      <c r="A928" s="2"/>
      <c r="B928" s="19"/>
      <c r="C928" s="19"/>
      <c r="D928" s="20"/>
      <c r="E928" s="1"/>
      <c r="F928" s="1"/>
      <c r="G928" s="21"/>
      <c r="H928" s="20"/>
      <c r="I928" s="21"/>
      <c r="J928" s="22"/>
      <c r="K928" s="2"/>
      <c r="L928" s="2"/>
      <c r="M928" s="2"/>
      <c r="N928" s="50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4">
      <c r="A929" s="2"/>
      <c r="B929" s="19"/>
      <c r="C929" s="19"/>
      <c r="D929" s="20"/>
      <c r="E929" s="1"/>
      <c r="F929" s="1"/>
      <c r="G929" s="21"/>
      <c r="H929" s="20"/>
      <c r="I929" s="21"/>
      <c r="J929" s="22"/>
      <c r="K929" s="2"/>
      <c r="L929" s="2"/>
      <c r="M929" s="2"/>
      <c r="N929" s="50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4">
      <c r="A930" s="2"/>
      <c r="B930" s="19"/>
      <c r="C930" s="19"/>
      <c r="D930" s="20"/>
      <c r="E930" s="1"/>
      <c r="F930" s="1"/>
      <c r="G930" s="21"/>
      <c r="H930" s="20"/>
      <c r="I930" s="21"/>
      <c r="J930" s="22"/>
      <c r="K930" s="2"/>
      <c r="L930" s="2"/>
      <c r="M930" s="2"/>
      <c r="N930" s="50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4">
      <c r="A931" s="2"/>
      <c r="B931" s="19"/>
      <c r="C931" s="19"/>
      <c r="D931" s="20"/>
      <c r="E931" s="1"/>
      <c r="F931" s="1"/>
      <c r="G931" s="21"/>
      <c r="H931" s="20"/>
      <c r="I931" s="21"/>
      <c r="J931" s="22"/>
      <c r="K931" s="2"/>
      <c r="L931" s="2"/>
      <c r="M931" s="2"/>
      <c r="N931" s="50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4">
      <c r="A932" s="2"/>
      <c r="B932" s="19"/>
      <c r="C932" s="19"/>
      <c r="D932" s="20"/>
      <c r="E932" s="1"/>
      <c r="F932" s="1"/>
      <c r="G932" s="21"/>
      <c r="H932" s="20"/>
      <c r="I932" s="21"/>
      <c r="J932" s="22"/>
      <c r="K932" s="2"/>
      <c r="L932" s="2"/>
      <c r="M932" s="2"/>
      <c r="N932" s="50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4">
      <c r="A933" s="2"/>
      <c r="B933" s="19"/>
      <c r="C933" s="19"/>
      <c r="D933" s="20"/>
      <c r="E933" s="1"/>
      <c r="F933" s="1"/>
      <c r="G933" s="21"/>
      <c r="H933" s="20"/>
      <c r="I933" s="21"/>
      <c r="J933" s="22"/>
      <c r="K933" s="2"/>
      <c r="L933" s="2"/>
      <c r="M933" s="2"/>
      <c r="N933" s="50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4">
      <c r="A934" s="2"/>
      <c r="B934" s="19"/>
      <c r="C934" s="19"/>
      <c r="D934" s="20"/>
      <c r="E934" s="1"/>
      <c r="F934" s="1"/>
      <c r="G934" s="21"/>
      <c r="H934" s="20"/>
      <c r="I934" s="21"/>
      <c r="J934" s="22"/>
      <c r="K934" s="2"/>
      <c r="L934" s="2"/>
      <c r="M934" s="2"/>
      <c r="N934" s="50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4">
      <c r="A935" s="2"/>
      <c r="B935" s="19"/>
      <c r="C935" s="19"/>
      <c r="D935" s="20"/>
      <c r="E935" s="1"/>
      <c r="F935" s="1"/>
      <c r="G935" s="21"/>
      <c r="H935" s="20"/>
      <c r="I935" s="21"/>
      <c r="J935" s="22"/>
      <c r="K935" s="2"/>
      <c r="L935" s="2"/>
      <c r="M935" s="2"/>
      <c r="N935" s="50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4">
      <c r="A936" s="2"/>
      <c r="B936" s="19"/>
      <c r="C936" s="19"/>
      <c r="D936" s="20"/>
      <c r="E936" s="1"/>
      <c r="F936" s="1"/>
      <c r="G936" s="21"/>
      <c r="H936" s="20"/>
      <c r="I936" s="21"/>
      <c r="J936" s="22"/>
      <c r="K936" s="2"/>
      <c r="L936" s="2"/>
      <c r="M936" s="2"/>
      <c r="N936" s="50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4">
      <c r="A937" s="2"/>
      <c r="B937" s="19"/>
      <c r="C937" s="19"/>
      <c r="D937" s="20"/>
      <c r="E937" s="1"/>
      <c r="F937" s="1"/>
      <c r="G937" s="21"/>
      <c r="H937" s="20"/>
      <c r="I937" s="21"/>
      <c r="J937" s="22"/>
      <c r="K937" s="2"/>
      <c r="L937" s="2"/>
      <c r="M937" s="2"/>
      <c r="N937" s="50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4">
      <c r="A938" s="2"/>
      <c r="B938" s="19"/>
      <c r="C938" s="19"/>
      <c r="D938" s="20"/>
      <c r="E938" s="1"/>
      <c r="F938" s="1"/>
      <c r="G938" s="21"/>
      <c r="H938" s="20"/>
      <c r="I938" s="21"/>
      <c r="J938" s="22"/>
      <c r="K938" s="2"/>
      <c r="L938" s="2"/>
      <c r="M938" s="2"/>
      <c r="N938" s="50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4">
      <c r="A939" s="2"/>
      <c r="B939" s="19"/>
      <c r="C939" s="19"/>
      <c r="D939" s="20"/>
      <c r="E939" s="1"/>
      <c r="F939" s="1"/>
      <c r="G939" s="21"/>
      <c r="H939" s="20"/>
      <c r="I939" s="21"/>
      <c r="J939" s="22"/>
      <c r="K939" s="2"/>
      <c r="L939" s="2"/>
      <c r="M939" s="2"/>
      <c r="N939" s="50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4">
      <c r="A940" s="2"/>
      <c r="B940" s="19"/>
      <c r="C940" s="19"/>
      <c r="D940" s="20"/>
      <c r="E940" s="1"/>
      <c r="F940" s="1"/>
      <c r="G940" s="21"/>
      <c r="H940" s="20"/>
      <c r="I940" s="21"/>
      <c r="J940" s="22"/>
      <c r="K940" s="2"/>
      <c r="L940" s="2"/>
      <c r="M940" s="2"/>
      <c r="N940" s="50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4">
      <c r="A941" s="2"/>
      <c r="B941" s="19"/>
      <c r="C941" s="19"/>
      <c r="D941" s="20"/>
      <c r="E941" s="1"/>
      <c r="F941" s="1"/>
      <c r="G941" s="21"/>
      <c r="H941" s="20"/>
      <c r="I941" s="21"/>
      <c r="J941" s="22"/>
      <c r="K941" s="2"/>
      <c r="L941" s="2"/>
      <c r="M941" s="2"/>
      <c r="N941" s="50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4">
      <c r="A942" s="2"/>
      <c r="B942" s="19"/>
      <c r="C942" s="19"/>
      <c r="D942" s="20"/>
      <c r="E942" s="1"/>
      <c r="F942" s="1"/>
      <c r="G942" s="21"/>
      <c r="H942" s="20"/>
      <c r="I942" s="21"/>
      <c r="J942" s="22"/>
      <c r="K942" s="2"/>
      <c r="L942" s="2"/>
      <c r="M942" s="2"/>
      <c r="N942" s="50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4">
      <c r="A943" s="2"/>
      <c r="B943" s="19"/>
      <c r="C943" s="19"/>
      <c r="D943" s="20"/>
      <c r="E943" s="1"/>
      <c r="F943" s="1"/>
      <c r="G943" s="21"/>
      <c r="H943" s="20"/>
      <c r="I943" s="21"/>
      <c r="J943" s="22"/>
      <c r="K943" s="2"/>
      <c r="L943" s="2"/>
      <c r="M943" s="2"/>
      <c r="N943" s="50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4">
      <c r="A944" s="2"/>
      <c r="B944" s="19"/>
      <c r="C944" s="19"/>
      <c r="D944" s="20"/>
      <c r="E944" s="1"/>
      <c r="F944" s="1"/>
      <c r="G944" s="21"/>
      <c r="H944" s="20"/>
      <c r="I944" s="21"/>
      <c r="J944" s="22"/>
      <c r="K944" s="2"/>
      <c r="L944" s="2"/>
      <c r="M944" s="2"/>
      <c r="N944" s="50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4">
      <c r="A945" s="2"/>
      <c r="B945" s="19"/>
      <c r="C945" s="19"/>
      <c r="D945" s="20"/>
      <c r="E945" s="1"/>
      <c r="F945" s="1"/>
      <c r="G945" s="21"/>
      <c r="H945" s="20"/>
      <c r="I945" s="21"/>
      <c r="J945" s="22"/>
      <c r="K945" s="2"/>
      <c r="L945" s="2"/>
      <c r="M945" s="2"/>
      <c r="N945" s="50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4">
      <c r="A946" s="2"/>
      <c r="B946" s="19"/>
      <c r="C946" s="19"/>
      <c r="D946" s="20"/>
      <c r="E946" s="1"/>
      <c r="F946" s="1"/>
      <c r="G946" s="21"/>
      <c r="H946" s="20"/>
      <c r="I946" s="21"/>
      <c r="J946" s="22"/>
      <c r="K946" s="2"/>
      <c r="L946" s="2"/>
      <c r="M946" s="2"/>
      <c r="N946" s="50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4">
      <c r="A947" s="2"/>
      <c r="B947" s="19"/>
      <c r="C947" s="19"/>
      <c r="D947" s="20"/>
      <c r="E947" s="1"/>
      <c r="F947" s="1"/>
      <c r="G947" s="21"/>
      <c r="H947" s="20"/>
      <c r="I947" s="21"/>
      <c r="J947" s="22"/>
      <c r="K947" s="2"/>
      <c r="L947" s="2"/>
      <c r="M947" s="2"/>
      <c r="N947" s="50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4">
      <c r="A948" s="2"/>
      <c r="B948" s="19"/>
      <c r="C948" s="19"/>
      <c r="D948" s="20"/>
      <c r="E948" s="1"/>
      <c r="F948" s="1"/>
      <c r="G948" s="21"/>
      <c r="H948" s="20"/>
      <c r="I948" s="21"/>
      <c r="J948" s="22"/>
      <c r="K948" s="2"/>
      <c r="L948" s="2"/>
      <c r="M948" s="2"/>
      <c r="N948" s="50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4">
      <c r="A949" s="2"/>
      <c r="B949" s="19"/>
      <c r="C949" s="19"/>
      <c r="D949" s="20"/>
      <c r="E949" s="1"/>
      <c r="F949" s="1"/>
      <c r="G949" s="21"/>
      <c r="H949" s="20"/>
      <c r="I949" s="21"/>
      <c r="J949" s="22"/>
      <c r="K949" s="2"/>
      <c r="L949" s="2"/>
      <c r="M949" s="2"/>
      <c r="N949" s="50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4">
      <c r="A950" s="2"/>
      <c r="B950" s="19"/>
      <c r="C950" s="19"/>
      <c r="D950" s="20"/>
      <c r="E950" s="1"/>
      <c r="F950" s="1"/>
      <c r="G950" s="21"/>
      <c r="H950" s="20"/>
      <c r="I950" s="21"/>
      <c r="J950" s="22"/>
      <c r="K950" s="2"/>
      <c r="L950" s="2"/>
      <c r="M950" s="2"/>
      <c r="N950" s="50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4">
      <c r="A951" s="2"/>
      <c r="B951" s="19"/>
      <c r="C951" s="19"/>
      <c r="D951" s="20"/>
      <c r="E951" s="1"/>
      <c r="F951" s="1"/>
      <c r="G951" s="21"/>
      <c r="H951" s="20"/>
      <c r="I951" s="21"/>
      <c r="J951" s="22"/>
      <c r="K951" s="2"/>
      <c r="L951" s="2"/>
      <c r="M951" s="2"/>
      <c r="N951" s="50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4">
      <c r="A952" s="2"/>
      <c r="B952" s="19"/>
      <c r="C952" s="19"/>
      <c r="D952" s="20"/>
      <c r="E952" s="1"/>
      <c r="F952" s="1"/>
      <c r="G952" s="21"/>
      <c r="H952" s="20"/>
      <c r="I952" s="21"/>
      <c r="J952" s="22"/>
      <c r="K952" s="2"/>
      <c r="L952" s="2"/>
      <c r="M952" s="2"/>
      <c r="N952" s="50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4">
      <c r="A953" s="2"/>
      <c r="B953" s="19"/>
      <c r="C953" s="19"/>
      <c r="D953" s="20"/>
      <c r="E953" s="1"/>
      <c r="F953" s="1"/>
      <c r="G953" s="21"/>
      <c r="H953" s="20"/>
      <c r="I953" s="21"/>
      <c r="J953" s="22"/>
      <c r="K953" s="2"/>
      <c r="L953" s="2"/>
      <c r="M953" s="2"/>
      <c r="N953" s="50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4">
      <c r="A954" s="2"/>
      <c r="B954" s="19"/>
      <c r="C954" s="19"/>
      <c r="D954" s="20"/>
      <c r="E954" s="1"/>
      <c r="F954" s="1"/>
      <c r="G954" s="21"/>
      <c r="H954" s="20"/>
      <c r="I954" s="21"/>
      <c r="J954" s="22"/>
      <c r="K954" s="2"/>
      <c r="L954" s="2"/>
      <c r="M954" s="2"/>
      <c r="N954" s="50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4">
      <c r="A955" s="2"/>
      <c r="B955" s="19"/>
      <c r="C955" s="19"/>
      <c r="D955" s="20"/>
      <c r="E955" s="1"/>
      <c r="F955" s="1"/>
      <c r="G955" s="21"/>
      <c r="H955" s="20"/>
      <c r="I955" s="21"/>
      <c r="J955" s="22"/>
      <c r="K955" s="2"/>
      <c r="L955" s="2"/>
      <c r="M955" s="2"/>
      <c r="N955" s="50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4">
      <c r="A956" s="2"/>
      <c r="B956" s="19"/>
      <c r="C956" s="19"/>
      <c r="D956" s="20"/>
      <c r="E956" s="1"/>
      <c r="F956" s="1"/>
      <c r="G956" s="21"/>
      <c r="H956" s="20"/>
      <c r="I956" s="21"/>
      <c r="J956" s="22"/>
      <c r="K956" s="2"/>
      <c r="L956" s="2"/>
      <c r="M956" s="2"/>
      <c r="N956" s="50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4">
      <c r="A957" s="2"/>
      <c r="B957" s="19"/>
      <c r="C957" s="19"/>
      <c r="D957" s="20"/>
      <c r="E957" s="1"/>
      <c r="F957" s="1"/>
      <c r="G957" s="21"/>
      <c r="H957" s="20"/>
      <c r="I957" s="21"/>
      <c r="J957" s="22"/>
      <c r="K957" s="2"/>
      <c r="L957" s="2"/>
      <c r="M957" s="2"/>
      <c r="N957" s="50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4">
      <c r="A958" s="2"/>
      <c r="B958" s="19"/>
      <c r="C958" s="19"/>
      <c r="D958" s="20"/>
      <c r="E958" s="1"/>
      <c r="F958" s="1"/>
      <c r="G958" s="21"/>
      <c r="H958" s="20"/>
      <c r="I958" s="21"/>
      <c r="J958" s="22"/>
      <c r="K958" s="2"/>
      <c r="L958" s="2"/>
      <c r="M958" s="2"/>
      <c r="N958" s="50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4">
      <c r="A959" s="2"/>
      <c r="B959" s="19"/>
      <c r="C959" s="19"/>
      <c r="D959" s="20"/>
      <c r="E959" s="1"/>
      <c r="F959" s="1"/>
      <c r="G959" s="21"/>
      <c r="H959" s="20"/>
      <c r="I959" s="21"/>
      <c r="J959" s="22"/>
      <c r="K959" s="2"/>
      <c r="L959" s="2"/>
      <c r="M959" s="2"/>
      <c r="N959" s="50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4">
      <c r="A960" s="2"/>
      <c r="B960" s="19"/>
      <c r="C960" s="19"/>
      <c r="D960" s="20"/>
      <c r="E960" s="1"/>
      <c r="F960" s="1"/>
      <c r="G960" s="21"/>
      <c r="H960" s="20"/>
      <c r="I960" s="21"/>
      <c r="J960" s="22"/>
      <c r="K960" s="2"/>
      <c r="L960" s="2"/>
      <c r="M960" s="2"/>
      <c r="N960" s="50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4">
      <c r="A961" s="2"/>
      <c r="B961" s="19"/>
      <c r="C961" s="19"/>
      <c r="D961" s="20"/>
      <c r="E961" s="1"/>
      <c r="F961" s="1"/>
      <c r="G961" s="21"/>
      <c r="H961" s="20"/>
      <c r="I961" s="21"/>
      <c r="J961" s="22"/>
      <c r="K961" s="2"/>
      <c r="L961" s="2"/>
      <c r="M961" s="2"/>
      <c r="N961" s="50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4">
      <c r="A962" s="2"/>
      <c r="B962" s="19"/>
      <c r="C962" s="19"/>
      <c r="D962" s="20"/>
      <c r="E962" s="1"/>
      <c r="F962" s="1"/>
      <c r="G962" s="21"/>
      <c r="H962" s="20"/>
      <c r="I962" s="21"/>
      <c r="J962" s="22"/>
      <c r="K962" s="2"/>
      <c r="L962" s="2"/>
      <c r="M962" s="2"/>
      <c r="N962" s="50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4">
      <c r="A963" s="2"/>
      <c r="B963" s="19"/>
      <c r="C963" s="19"/>
      <c r="D963" s="20"/>
      <c r="E963" s="1"/>
      <c r="F963" s="1"/>
      <c r="G963" s="21"/>
      <c r="H963" s="20"/>
      <c r="I963" s="21"/>
      <c r="J963" s="22"/>
      <c r="K963" s="2"/>
      <c r="L963" s="2"/>
      <c r="M963" s="2"/>
      <c r="N963" s="50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4">
      <c r="A964" s="2"/>
      <c r="B964" s="19"/>
      <c r="C964" s="19"/>
      <c r="D964" s="20"/>
      <c r="E964" s="1"/>
      <c r="F964" s="1"/>
      <c r="G964" s="21"/>
      <c r="H964" s="20"/>
      <c r="I964" s="21"/>
      <c r="J964" s="22"/>
      <c r="K964" s="2"/>
      <c r="L964" s="2"/>
      <c r="M964" s="2"/>
      <c r="N964" s="50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4">
      <c r="A965" s="2"/>
      <c r="B965" s="19"/>
      <c r="C965" s="19"/>
      <c r="D965" s="20"/>
      <c r="E965" s="1"/>
      <c r="F965" s="1"/>
      <c r="G965" s="21"/>
      <c r="H965" s="20"/>
      <c r="I965" s="21"/>
      <c r="J965" s="22"/>
      <c r="K965" s="2"/>
      <c r="L965" s="2"/>
      <c r="M965" s="2"/>
      <c r="N965" s="50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4">
      <c r="A966" s="2"/>
      <c r="B966" s="19"/>
      <c r="C966" s="19"/>
      <c r="D966" s="20"/>
      <c r="E966" s="1"/>
      <c r="F966" s="1"/>
      <c r="G966" s="21"/>
      <c r="H966" s="20"/>
      <c r="I966" s="21"/>
      <c r="J966" s="22"/>
      <c r="K966" s="2"/>
      <c r="L966" s="2"/>
      <c r="M966" s="2"/>
      <c r="N966" s="50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4">
      <c r="A967" s="2"/>
      <c r="B967" s="19"/>
      <c r="C967" s="19"/>
      <c r="D967" s="20"/>
      <c r="E967" s="1"/>
      <c r="F967" s="1"/>
      <c r="G967" s="21"/>
      <c r="H967" s="20"/>
      <c r="I967" s="21"/>
      <c r="J967" s="22"/>
      <c r="K967" s="2"/>
      <c r="L967" s="2"/>
      <c r="M967" s="2"/>
      <c r="N967" s="50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4">
      <c r="A968" s="2"/>
      <c r="B968" s="19"/>
      <c r="C968" s="19"/>
      <c r="D968" s="20"/>
      <c r="E968" s="1"/>
      <c r="F968" s="1"/>
      <c r="G968" s="21"/>
      <c r="H968" s="20"/>
      <c r="I968" s="21"/>
      <c r="J968" s="22"/>
      <c r="K968" s="2"/>
      <c r="L968" s="2"/>
      <c r="M968" s="2"/>
      <c r="N968" s="50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4">
      <c r="A969" s="2"/>
      <c r="B969" s="19"/>
      <c r="C969" s="19"/>
      <c r="D969" s="20"/>
      <c r="E969" s="1"/>
      <c r="F969" s="1"/>
      <c r="G969" s="21"/>
      <c r="H969" s="20"/>
      <c r="I969" s="21"/>
      <c r="J969" s="22"/>
      <c r="K969" s="2"/>
      <c r="L969" s="2"/>
      <c r="M969" s="2"/>
      <c r="N969" s="50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4">
      <c r="A970" s="2"/>
      <c r="B970" s="19"/>
      <c r="C970" s="19"/>
      <c r="D970" s="20"/>
      <c r="E970" s="1"/>
      <c r="F970" s="1"/>
      <c r="G970" s="21"/>
      <c r="H970" s="20"/>
      <c r="I970" s="21"/>
      <c r="J970" s="22"/>
      <c r="K970" s="2"/>
      <c r="L970" s="2"/>
      <c r="M970" s="2"/>
      <c r="N970" s="50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4">
      <c r="A971" s="2"/>
      <c r="B971" s="19"/>
      <c r="C971" s="19"/>
      <c r="D971" s="20"/>
      <c r="E971" s="1"/>
      <c r="F971" s="1"/>
      <c r="G971" s="21"/>
      <c r="H971" s="20"/>
      <c r="I971" s="21"/>
      <c r="J971" s="22"/>
      <c r="K971" s="2"/>
      <c r="L971" s="2"/>
      <c r="M971" s="2"/>
      <c r="N971" s="50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4">
      <c r="A972" s="2"/>
      <c r="B972" s="19"/>
      <c r="C972" s="19"/>
      <c r="D972" s="20"/>
      <c r="E972" s="1"/>
      <c r="F972" s="1"/>
      <c r="G972" s="21"/>
      <c r="H972" s="20"/>
      <c r="I972" s="21"/>
      <c r="J972" s="22"/>
      <c r="K972" s="2"/>
      <c r="L972" s="2"/>
      <c r="M972" s="2"/>
      <c r="N972" s="50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4">
      <c r="A973" s="2"/>
      <c r="B973" s="19"/>
      <c r="C973" s="19"/>
      <c r="D973" s="20"/>
      <c r="E973" s="1"/>
      <c r="F973" s="1"/>
      <c r="G973" s="21"/>
      <c r="H973" s="20"/>
      <c r="I973" s="21"/>
      <c r="J973" s="22"/>
      <c r="K973" s="2"/>
      <c r="L973" s="2"/>
      <c r="M973" s="2"/>
      <c r="N973" s="50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4">
      <c r="A974" s="2"/>
      <c r="B974" s="19"/>
      <c r="C974" s="19"/>
      <c r="D974" s="20"/>
      <c r="E974" s="1"/>
      <c r="F974" s="1"/>
      <c r="G974" s="21"/>
      <c r="H974" s="20"/>
      <c r="I974" s="21"/>
      <c r="J974" s="22"/>
      <c r="K974" s="2"/>
      <c r="L974" s="2"/>
      <c r="M974" s="2"/>
      <c r="N974" s="50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4">
      <c r="A975" s="2"/>
      <c r="B975" s="19"/>
      <c r="C975" s="19"/>
      <c r="D975" s="20"/>
      <c r="E975" s="1"/>
      <c r="F975" s="1"/>
      <c r="G975" s="21"/>
      <c r="H975" s="20"/>
      <c r="I975" s="21"/>
      <c r="J975" s="22"/>
      <c r="K975" s="2"/>
      <c r="L975" s="2"/>
      <c r="M975" s="2"/>
      <c r="N975" s="50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4">
      <c r="A976" s="2"/>
      <c r="B976" s="19"/>
      <c r="C976" s="19"/>
      <c r="D976" s="20"/>
      <c r="E976" s="1"/>
      <c r="F976" s="1"/>
      <c r="G976" s="21"/>
      <c r="H976" s="20"/>
      <c r="I976" s="21"/>
      <c r="J976" s="22"/>
      <c r="K976" s="2"/>
      <c r="L976" s="2"/>
      <c r="M976" s="2"/>
      <c r="N976" s="50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4">
      <c r="A977" s="2"/>
      <c r="B977" s="19"/>
      <c r="C977" s="19"/>
      <c r="D977" s="20"/>
      <c r="E977" s="1"/>
      <c r="F977" s="1"/>
      <c r="G977" s="21"/>
      <c r="H977" s="20"/>
      <c r="I977" s="21"/>
      <c r="J977" s="22"/>
      <c r="K977" s="2"/>
      <c r="L977" s="2"/>
      <c r="M977" s="2"/>
      <c r="N977" s="50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4">
      <c r="A978" s="2"/>
      <c r="B978" s="19"/>
      <c r="C978" s="19"/>
      <c r="D978" s="20"/>
      <c r="E978" s="1"/>
      <c r="F978" s="1"/>
      <c r="G978" s="21"/>
      <c r="H978" s="20"/>
      <c r="I978" s="21"/>
      <c r="J978" s="22"/>
      <c r="K978" s="2"/>
      <c r="L978" s="2"/>
      <c r="M978" s="2"/>
      <c r="N978" s="50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4">
      <c r="A979" s="2"/>
      <c r="B979" s="19"/>
      <c r="C979" s="19"/>
      <c r="D979" s="20"/>
      <c r="E979" s="1"/>
      <c r="F979" s="1"/>
      <c r="G979" s="21"/>
      <c r="H979" s="20"/>
      <c r="I979" s="21"/>
      <c r="J979" s="22"/>
      <c r="K979" s="2"/>
      <c r="L979" s="2"/>
      <c r="M979" s="2"/>
      <c r="N979" s="50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4">
      <c r="A980" s="2"/>
      <c r="B980" s="19"/>
      <c r="C980" s="19"/>
      <c r="D980" s="20"/>
      <c r="E980" s="1"/>
      <c r="F980" s="1"/>
      <c r="G980" s="21"/>
      <c r="H980" s="20"/>
      <c r="I980" s="21"/>
      <c r="J980" s="22"/>
      <c r="K980" s="2"/>
      <c r="L980" s="2"/>
      <c r="M980" s="2"/>
      <c r="N980" s="50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4">
      <c r="A981" s="2"/>
      <c r="B981" s="19"/>
      <c r="C981" s="19"/>
      <c r="D981" s="20"/>
      <c r="E981" s="1"/>
      <c r="F981" s="1"/>
      <c r="G981" s="21"/>
      <c r="H981" s="20"/>
      <c r="I981" s="21"/>
      <c r="J981" s="22"/>
      <c r="K981" s="2"/>
      <c r="L981" s="2"/>
      <c r="M981" s="2"/>
      <c r="N981" s="50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4">
      <c r="A982" s="2"/>
      <c r="B982" s="19"/>
      <c r="C982" s="19"/>
      <c r="D982" s="20"/>
      <c r="E982" s="1"/>
      <c r="F982" s="1"/>
      <c r="G982" s="21"/>
      <c r="H982" s="20"/>
      <c r="I982" s="21"/>
      <c r="J982" s="22"/>
      <c r="K982" s="2"/>
      <c r="L982" s="2"/>
      <c r="M982" s="2"/>
      <c r="N982" s="50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4">
      <c r="A983" s="2"/>
      <c r="B983" s="19"/>
      <c r="C983" s="19"/>
      <c r="D983" s="20"/>
      <c r="E983" s="1"/>
      <c r="F983" s="1"/>
      <c r="G983" s="21"/>
      <c r="H983" s="20"/>
      <c r="I983" s="21"/>
      <c r="J983" s="22"/>
      <c r="K983" s="2"/>
      <c r="L983" s="2"/>
      <c r="M983" s="2"/>
      <c r="N983" s="50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4">
      <c r="A984" s="2"/>
      <c r="B984" s="19"/>
      <c r="C984" s="19"/>
      <c r="D984" s="20"/>
      <c r="E984" s="1"/>
      <c r="F984" s="1"/>
      <c r="G984" s="21"/>
      <c r="H984" s="20"/>
      <c r="I984" s="21"/>
      <c r="J984" s="22"/>
      <c r="K984" s="2"/>
      <c r="L984" s="2"/>
      <c r="M984" s="2"/>
      <c r="N984" s="50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4">
      <c r="A985" s="2"/>
      <c r="B985" s="19"/>
      <c r="C985" s="19"/>
      <c r="D985" s="20"/>
      <c r="E985" s="1"/>
      <c r="F985" s="1"/>
      <c r="G985" s="21"/>
      <c r="H985" s="20"/>
      <c r="I985" s="21"/>
      <c r="J985" s="22"/>
      <c r="K985" s="2"/>
      <c r="L985" s="2"/>
      <c r="M985" s="2"/>
      <c r="N985" s="50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4">
      <c r="A986" s="2"/>
      <c r="B986" s="19"/>
      <c r="C986" s="19"/>
      <c r="D986" s="20"/>
      <c r="E986" s="1"/>
      <c r="F986" s="1"/>
      <c r="G986" s="21"/>
      <c r="H986" s="20"/>
      <c r="I986" s="21"/>
      <c r="J986" s="22"/>
      <c r="K986" s="2"/>
      <c r="L986" s="2"/>
      <c r="M986" s="2"/>
      <c r="N986" s="50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4">
      <c r="A987" s="2"/>
      <c r="B987" s="19"/>
      <c r="C987" s="19"/>
      <c r="D987" s="20"/>
      <c r="E987" s="1"/>
      <c r="F987" s="1"/>
      <c r="G987" s="21"/>
      <c r="H987" s="20"/>
      <c r="I987" s="21"/>
      <c r="J987" s="22"/>
      <c r="K987" s="2"/>
      <c r="L987" s="2"/>
      <c r="M987" s="2"/>
      <c r="N987" s="50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4">
      <c r="A988" s="2"/>
      <c r="B988" s="19"/>
      <c r="C988" s="19"/>
      <c r="D988" s="20"/>
      <c r="E988" s="1"/>
      <c r="F988" s="1"/>
      <c r="G988" s="21"/>
      <c r="H988" s="20"/>
      <c r="I988" s="21"/>
      <c r="J988" s="22"/>
      <c r="K988" s="2"/>
      <c r="L988" s="2"/>
      <c r="M988" s="2"/>
      <c r="N988" s="50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4">
      <c r="A989" s="2"/>
      <c r="B989" s="19"/>
      <c r="C989" s="19"/>
      <c r="D989" s="20"/>
      <c r="E989" s="1"/>
      <c r="F989" s="1"/>
      <c r="G989" s="21"/>
      <c r="H989" s="20"/>
      <c r="I989" s="21"/>
      <c r="J989" s="22"/>
      <c r="K989" s="2"/>
      <c r="L989" s="2"/>
      <c r="M989" s="2"/>
      <c r="N989" s="50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4">
      <c r="A990" s="2"/>
      <c r="B990" s="19"/>
      <c r="C990" s="19"/>
      <c r="D990" s="20"/>
      <c r="E990" s="1"/>
      <c r="F990" s="1"/>
      <c r="G990" s="21"/>
      <c r="H990" s="20"/>
      <c r="I990" s="21"/>
      <c r="J990" s="22"/>
      <c r="K990" s="2"/>
      <c r="L990" s="2"/>
      <c r="M990" s="2"/>
      <c r="N990" s="50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4">
      <c r="A991" s="2"/>
      <c r="B991" s="19"/>
      <c r="C991" s="19"/>
      <c r="D991" s="20"/>
      <c r="E991" s="1"/>
      <c r="F991" s="1"/>
      <c r="G991" s="21"/>
      <c r="H991" s="20"/>
      <c r="I991" s="21"/>
      <c r="J991" s="22"/>
      <c r="K991" s="2"/>
      <c r="L991" s="2"/>
      <c r="M991" s="2"/>
      <c r="N991" s="50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4">
      <c r="A992" s="2"/>
      <c r="B992" s="19"/>
      <c r="C992" s="19"/>
      <c r="D992" s="20"/>
      <c r="E992" s="1"/>
      <c r="F992" s="1"/>
      <c r="G992" s="21"/>
      <c r="H992" s="20"/>
      <c r="I992" s="21"/>
      <c r="J992" s="22"/>
      <c r="K992" s="2"/>
      <c r="L992" s="2"/>
      <c r="M992" s="2"/>
      <c r="N992" s="50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4">
      <c r="A993" s="2"/>
      <c r="B993" s="19"/>
      <c r="C993" s="19"/>
      <c r="D993" s="20"/>
      <c r="E993" s="1"/>
      <c r="F993" s="1"/>
      <c r="G993" s="21"/>
      <c r="H993" s="20"/>
      <c r="I993" s="21"/>
      <c r="J993" s="22"/>
      <c r="K993" s="2"/>
      <c r="L993" s="2"/>
      <c r="M993" s="2"/>
      <c r="N993" s="50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4">
      <c r="A994" s="2"/>
      <c r="B994" s="19"/>
      <c r="C994" s="19"/>
      <c r="D994" s="20"/>
      <c r="E994" s="1"/>
      <c r="F994" s="1"/>
      <c r="G994" s="21"/>
      <c r="H994" s="20"/>
      <c r="I994" s="21"/>
      <c r="J994" s="22"/>
      <c r="K994" s="2"/>
      <c r="L994" s="2"/>
      <c r="M994" s="2"/>
      <c r="N994" s="50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4">
      <c r="A995" s="2"/>
      <c r="B995" s="19"/>
      <c r="C995" s="19"/>
      <c r="D995" s="20"/>
      <c r="E995" s="1"/>
      <c r="F995" s="1"/>
      <c r="G995" s="21"/>
      <c r="H995" s="20"/>
      <c r="I995" s="21"/>
      <c r="J995" s="22"/>
      <c r="K995" s="2"/>
      <c r="L995" s="2"/>
      <c r="M995" s="2"/>
      <c r="N995" s="50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4">
      <c r="A996" s="2"/>
      <c r="B996" s="19"/>
      <c r="C996" s="19"/>
      <c r="D996" s="20"/>
      <c r="E996" s="1"/>
      <c r="F996" s="1"/>
      <c r="G996" s="21"/>
      <c r="H996" s="20"/>
      <c r="I996" s="21"/>
      <c r="J996" s="22"/>
      <c r="K996" s="2"/>
      <c r="L996" s="2"/>
      <c r="M996" s="2"/>
      <c r="N996" s="50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4">
      <c r="A997" s="2"/>
      <c r="B997" s="19"/>
      <c r="C997" s="19"/>
      <c r="D997" s="20"/>
      <c r="E997" s="1"/>
      <c r="F997" s="1"/>
      <c r="G997" s="21"/>
      <c r="H997" s="20"/>
      <c r="I997" s="21"/>
      <c r="J997" s="22"/>
      <c r="K997" s="2"/>
      <c r="L997" s="2"/>
      <c r="M997" s="2"/>
      <c r="N997" s="50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4">
      <c r="A998" s="2"/>
      <c r="B998" s="19"/>
      <c r="C998" s="19"/>
      <c r="D998" s="20"/>
      <c r="E998" s="1"/>
      <c r="F998" s="1"/>
      <c r="G998" s="21"/>
      <c r="H998" s="20"/>
      <c r="I998" s="21"/>
      <c r="J998" s="22"/>
      <c r="K998" s="2"/>
      <c r="L998" s="2"/>
      <c r="M998" s="2"/>
      <c r="N998" s="50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4">
      <c r="A999" s="2"/>
      <c r="B999" s="19"/>
      <c r="C999" s="19"/>
      <c r="D999" s="20"/>
      <c r="E999" s="1"/>
      <c r="F999" s="1"/>
      <c r="G999" s="21"/>
      <c r="H999" s="20"/>
      <c r="I999" s="21"/>
      <c r="J999" s="22"/>
      <c r="K999" s="2"/>
      <c r="L999" s="2"/>
      <c r="M999" s="2"/>
      <c r="N999" s="50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4">
      <c r="A1000" s="2"/>
      <c r="B1000" s="19"/>
      <c r="C1000" s="19"/>
      <c r="D1000" s="20"/>
      <c r="E1000" s="1"/>
      <c r="F1000" s="1"/>
      <c r="G1000" s="21"/>
      <c r="H1000" s="20"/>
      <c r="I1000" s="21"/>
      <c r="J1000" s="22"/>
      <c r="K1000" s="2"/>
      <c r="L1000" s="2"/>
      <c r="M1000" s="2"/>
      <c r="N1000" s="50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4.4">
      <c r="A1001" s="2"/>
      <c r="B1001" s="19"/>
      <c r="C1001" s="19"/>
      <c r="D1001" s="20"/>
      <c r="E1001" s="1"/>
      <c r="F1001" s="1"/>
      <c r="G1001" s="21"/>
      <c r="H1001" s="20"/>
      <c r="I1001" s="21"/>
      <c r="J1001" s="22"/>
      <c r="K1001" s="2"/>
      <c r="L1001" s="2"/>
      <c r="M1001" s="2"/>
      <c r="N1001" s="50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38761D"/>
    <outlinePr summaryBelow="0" summaryRight="0"/>
  </sheetPr>
  <dimension ref="A1:AH1000"/>
  <sheetViews>
    <sheetView workbookViewId="0"/>
  </sheetViews>
  <sheetFormatPr defaultColWidth="14.44140625" defaultRowHeight="15" customHeight="1"/>
  <cols>
    <col min="4" max="4" width="19.109375" customWidth="1"/>
    <col min="7" max="7" width="18.44140625" customWidth="1"/>
    <col min="8" max="8" width="23" customWidth="1"/>
  </cols>
  <sheetData>
    <row r="1" spans="1:34">
      <c r="A1" s="52" t="s">
        <v>367</v>
      </c>
      <c r="B1" s="52" t="s">
        <v>368</v>
      </c>
      <c r="C1" s="52" t="s">
        <v>369</v>
      </c>
      <c r="D1" s="52" t="s">
        <v>370</v>
      </c>
      <c r="E1" s="52" t="s">
        <v>371</v>
      </c>
      <c r="F1" s="53" t="s">
        <v>372</v>
      </c>
      <c r="G1" s="52" t="s">
        <v>373</v>
      </c>
      <c r="H1" s="52" t="s">
        <v>374</v>
      </c>
      <c r="I1" s="52" t="s">
        <v>375</v>
      </c>
      <c r="J1" s="52" t="s">
        <v>376</v>
      </c>
      <c r="K1" s="52" t="s">
        <v>377</v>
      </c>
      <c r="L1" s="52" t="s">
        <v>378</v>
      </c>
      <c r="M1" s="54" t="s">
        <v>379</v>
      </c>
      <c r="N1" s="55" t="s">
        <v>380</v>
      </c>
      <c r="O1" s="56" t="s">
        <v>381</v>
      </c>
      <c r="P1" s="57" t="s">
        <v>382</v>
      </c>
      <c r="Q1" s="58"/>
      <c r="R1" s="58"/>
      <c r="S1" s="59" t="s">
        <v>383</v>
      </c>
      <c r="T1" s="59" t="s">
        <v>374</v>
      </c>
      <c r="U1" s="60"/>
      <c r="V1" s="61" t="s">
        <v>367</v>
      </c>
      <c r="W1" s="61" t="s">
        <v>384</v>
      </c>
      <c r="X1" s="58"/>
      <c r="Y1" s="62">
        <v>0</v>
      </c>
      <c r="Z1" s="62">
        <v>5000</v>
      </c>
      <c r="AA1" s="62">
        <v>25000</v>
      </c>
      <c r="AB1" s="62">
        <v>35000</v>
      </c>
      <c r="AC1" s="62">
        <v>45000</v>
      </c>
      <c r="AD1" s="62">
        <v>55000</v>
      </c>
      <c r="AE1" s="62">
        <v>65000</v>
      </c>
      <c r="AF1" s="62">
        <v>75000</v>
      </c>
      <c r="AG1" s="62">
        <v>85000</v>
      </c>
      <c r="AH1" s="62">
        <v>95000</v>
      </c>
    </row>
    <row r="2" spans="1:34">
      <c r="A2" s="13">
        <v>1232122</v>
      </c>
      <c r="B2" s="13" t="s">
        <v>385</v>
      </c>
      <c r="C2" s="13" t="s">
        <v>386</v>
      </c>
      <c r="D2" s="13" t="str">
        <f t="shared" ref="D2:D256" si="0">TRIM(PROPER(CONCATENATE(B2," ",C2)))</f>
        <v>Laila Friese</v>
      </c>
      <c r="E2" s="13"/>
      <c r="F2" s="13"/>
      <c r="G2" s="13"/>
      <c r="H2" s="63" t="s">
        <v>387</v>
      </c>
      <c r="I2" s="13" t="s">
        <v>388</v>
      </c>
      <c r="J2" s="64">
        <v>37445</v>
      </c>
      <c r="K2" s="65"/>
      <c r="L2" s="65"/>
      <c r="M2" s="66">
        <v>70139</v>
      </c>
      <c r="N2" s="67"/>
      <c r="O2" s="68"/>
      <c r="P2" s="68"/>
      <c r="Q2" s="69"/>
      <c r="R2" s="69"/>
      <c r="S2" s="13" t="s">
        <v>389</v>
      </c>
      <c r="T2" s="13" t="s">
        <v>387</v>
      </c>
      <c r="U2" s="58"/>
      <c r="V2" s="13">
        <v>1232122</v>
      </c>
      <c r="W2" s="13" t="s">
        <v>390</v>
      </c>
      <c r="X2" s="58"/>
      <c r="Y2" s="70">
        <v>0</v>
      </c>
      <c r="Z2" s="71">
        <v>0.01</v>
      </c>
      <c r="AA2" s="71">
        <v>0.05</v>
      </c>
      <c r="AB2" s="71">
        <v>0.06</v>
      </c>
      <c r="AC2" s="71">
        <v>7.0000000000000007E-2</v>
      </c>
      <c r="AD2" s="71">
        <v>0.08</v>
      </c>
      <c r="AE2" s="71">
        <v>0.1</v>
      </c>
      <c r="AF2" s="71">
        <v>0.11</v>
      </c>
      <c r="AG2" s="71">
        <v>0.12</v>
      </c>
      <c r="AH2" s="71">
        <v>0.13</v>
      </c>
    </row>
    <row r="3" spans="1:34">
      <c r="A3" s="13">
        <v>1232132</v>
      </c>
      <c r="B3" s="13" t="s">
        <v>391</v>
      </c>
      <c r="C3" s="13" t="s">
        <v>392</v>
      </c>
      <c r="D3" s="13" t="str">
        <f t="shared" si="0"/>
        <v>Alden Puccio</v>
      </c>
      <c r="E3" s="13"/>
      <c r="F3" s="13"/>
      <c r="G3" s="13"/>
      <c r="H3" s="63" t="s">
        <v>393</v>
      </c>
      <c r="I3" s="13" t="s">
        <v>394</v>
      </c>
      <c r="J3" s="64">
        <v>41869</v>
      </c>
      <c r="K3" s="65"/>
      <c r="L3" s="65"/>
      <c r="M3" s="66">
        <v>30954</v>
      </c>
      <c r="N3" s="67"/>
      <c r="O3" s="68"/>
      <c r="P3" s="68"/>
      <c r="Q3" s="72"/>
      <c r="R3" s="69"/>
      <c r="S3" s="13" t="s">
        <v>395</v>
      </c>
      <c r="T3" s="13" t="s">
        <v>393</v>
      </c>
      <c r="U3" s="58"/>
      <c r="V3" s="13">
        <v>1232132</v>
      </c>
      <c r="W3" s="13" t="s">
        <v>396</v>
      </c>
      <c r="X3" s="58"/>
      <c r="Y3" s="13"/>
      <c r="Z3" s="13"/>
      <c r="AA3" s="13"/>
      <c r="AB3" s="13"/>
      <c r="AC3" s="13"/>
      <c r="AD3" s="13"/>
      <c r="AE3" s="13"/>
      <c r="AF3" s="13"/>
      <c r="AG3" s="13"/>
      <c r="AH3" s="13"/>
    </row>
    <row r="4" spans="1:34">
      <c r="A4" s="13">
        <v>1232142</v>
      </c>
      <c r="B4" s="13" t="s">
        <v>397</v>
      </c>
      <c r="C4" s="13" t="s">
        <v>398</v>
      </c>
      <c r="D4" s="13" t="str">
        <f t="shared" si="0"/>
        <v>Dona Mccammon</v>
      </c>
      <c r="E4" s="13"/>
      <c r="F4" s="13"/>
      <c r="G4" s="13"/>
      <c r="H4" s="63" t="s">
        <v>399</v>
      </c>
      <c r="I4" s="13" t="s">
        <v>400</v>
      </c>
      <c r="J4" s="64">
        <v>40421</v>
      </c>
      <c r="K4" s="65"/>
      <c r="L4" s="65"/>
      <c r="M4" s="66">
        <v>49140</v>
      </c>
      <c r="N4" s="67"/>
      <c r="O4" s="68"/>
      <c r="P4" s="68"/>
      <c r="Q4" s="58"/>
      <c r="R4" s="58"/>
      <c r="S4" s="13" t="s">
        <v>401</v>
      </c>
      <c r="T4" s="13" t="s">
        <v>399</v>
      </c>
      <c r="U4" s="58"/>
      <c r="V4" s="13">
        <v>1232142</v>
      </c>
      <c r="W4" s="13" t="s">
        <v>402</v>
      </c>
      <c r="X4" s="58"/>
      <c r="Y4" s="13"/>
      <c r="Z4" s="13"/>
      <c r="AA4" s="13"/>
      <c r="AB4" s="13"/>
      <c r="AC4" s="13"/>
      <c r="AD4" s="13"/>
      <c r="AE4" s="13"/>
      <c r="AF4" s="13"/>
      <c r="AG4" s="13"/>
      <c r="AH4" s="13"/>
    </row>
    <row r="5" spans="1:34">
      <c r="A5" s="13">
        <v>1232152</v>
      </c>
      <c r="B5" s="13" t="s">
        <v>403</v>
      </c>
      <c r="C5" s="13" t="s">
        <v>404</v>
      </c>
      <c r="D5" s="13" t="str">
        <f t="shared" si="0"/>
        <v>Leland Upton</v>
      </c>
      <c r="E5" s="13"/>
      <c r="F5" s="13"/>
      <c r="G5" s="13"/>
      <c r="H5" s="63" t="s">
        <v>405</v>
      </c>
      <c r="I5" s="13" t="s">
        <v>406</v>
      </c>
      <c r="J5" s="64">
        <v>42425</v>
      </c>
      <c r="K5" s="65"/>
      <c r="L5" s="65"/>
      <c r="M5" s="66">
        <v>41213</v>
      </c>
      <c r="N5" s="67"/>
      <c r="O5" s="68"/>
      <c r="P5" s="68"/>
      <c r="Q5" s="69"/>
      <c r="R5" s="69"/>
      <c r="S5" s="13" t="s">
        <v>407</v>
      </c>
      <c r="T5" s="13" t="s">
        <v>405</v>
      </c>
      <c r="U5" s="58"/>
      <c r="V5" s="13">
        <v>1232152</v>
      </c>
      <c r="W5" s="13" t="s">
        <v>408</v>
      </c>
      <c r="X5" s="58"/>
      <c r="Y5" s="13"/>
      <c r="Z5" s="13"/>
      <c r="AA5" s="13"/>
      <c r="AB5" s="13"/>
      <c r="AC5" s="13"/>
      <c r="AD5" s="13"/>
      <c r="AE5" s="13"/>
      <c r="AF5" s="13"/>
      <c r="AG5" s="13"/>
      <c r="AH5" s="13"/>
    </row>
    <row r="6" spans="1:34">
      <c r="A6" s="13">
        <v>1232162</v>
      </c>
      <c r="B6" s="13" t="s">
        <v>409</v>
      </c>
      <c r="C6" s="13" t="s">
        <v>410</v>
      </c>
      <c r="D6" s="13" t="str">
        <f t="shared" si="0"/>
        <v>Ariane Belvin</v>
      </c>
      <c r="E6" s="13"/>
      <c r="F6" s="13"/>
      <c r="G6" s="13"/>
      <c r="H6" s="63" t="s">
        <v>411</v>
      </c>
      <c r="I6" s="13" t="s">
        <v>388</v>
      </c>
      <c r="J6" s="64">
        <v>40721</v>
      </c>
      <c r="K6" s="65"/>
      <c r="L6" s="65"/>
      <c r="M6" s="66">
        <v>84126</v>
      </c>
      <c r="N6" s="67"/>
      <c r="O6" s="68"/>
      <c r="P6" s="68"/>
      <c r="Q6" s="69"/>
      <c r="R6" s="69"/>
      <c r="S6" s="13" t="s">
        <v>412</v>
      </c>
      <c r="T6" s="13" t="s">
        <v>411</v>
      </c>
      <c r="U6" s="58"/>
      <c r="V6" s="13">
        <v>1232162</v>
      </c>
      <c r="W6" s="13" t="s">
        <v>413</v>
      </c>
      <c r="X6" s="58"/>
      <c r="Y6" s="13"/>
      <c r="Z6" s="13"/>
      <c r="AA6" s="13"/>
      <c r="AB6" s="13"/>
      <c r="AC6" s="13"/>
      <c r="AD6" s="13"/>
      <c r="AE6" s="13"/>
      <c r="AF6" s="13"/>
      <c r="AG6" s="13"/>
      <c r="AH6" s="13"/>
    </row>
    <row r="7" spans="1:34">
      <c r="A7" s="13">
        <v>1232172</v>
      </c>
      <c r="B7" s="13" t="s">
        <v>414</v>
      </c>
      <c r="C7" s="13" t="s">
        <v>415</v>
      </c>
      <c r="D7" s="13" t="str">
        <f t="shared" si="0"/>
        <v>Regine Ellender</v>
      </c>
      <c r="E7" s="13"/>
      <c r="F7" s="13"/>
      <c r="G7" s="13"/>
      <c r="H7" s="63" t="s">
        <v>416</v>
      </c>
      <c r="I7" s="13" t="s">
        <v>388</v>
      </c>
      <c r="J7" s="64">
        <v>40025</v>
      </c>
      <c r="K7" s="65"/>
      <c r="L7" s="65"/>
      <c r="M7" s="66">
        <v>70266</v>
      </c>
      <c r="N7" s="67"/>
      <c r="O7" s="68"/>
      <c r="P7" s="68"/>
      <c r="Q7" s="69"/>
      <c r="R7" s="69"/>
      <c r="S7" s="13" t="s">
        <v>417</v>
      </c>
      <c r="T7" s="13" t="s">
        <v>416</v>
      </c>
      <c r="U7" s="58"/>
      <c r="V7" s="13">
        <v>1232172</v>
      </c>
      <c r="W7" s="13" t="s">
        <v>418</v>
      </c>
      <c r="X7" s="58"/>
      <c r="Y7" s="13"/>
      <c r="Z7" s="13"/>
      <c r="AA7" s="13"/>
      <c r="AB7" s="13"/>
      <c r="AC7" s="13"/>
      <c r="AD7" s="13"/>
      <c r="AE7" s="13"/>
      <c r="AF7" s="13"/>
      <c r="AG7" s="13"/>
      <c r="AH7" s="13"/>
    </row>
    <row r="8" spans="1:34">
      <c r="A8" s="13">
        <v>1232182</v>
      </c>
      <c r="B8" s="13" t="s">
        <v>419</v>
      </c>
      <c r="C8" s="13" t="s">
        <v>420</v>
      </c>
      <c r="D8" s="13" t="str">
        <f t="shared" si="0"/>
        <v>Vincenza Petrus</v>
      </c>
      <c r="E8" s="13"/>
      <c r="F8" s="13"/>
      <c r="G8" s="13"/>
      <c r="H8" s="63" t="s">
        <v>421</v>
      </c>
      <c r="I8" s="13" t="s">
        <v>394</v>
      </c>
      <c r="J8" s="64">
        <v>37491</v>
      </c>
      <c r="K8" s="65"/>
      <c r="L8" s="65"/>
      <c r="M8" s="66">
        <v>17609</v>
      </c>
      <c r="N8" s="67"/>
      <c r="O8" s="68"/>
      <c r="P8" s="68"/>
      <c r="Q8" s="69"/>
      <c r="R8" s="69"/>
      <c r="S8" s="13" t="s">
        <v>422</v>
      </c>
      <c r="T8" s="13" t="s">
        <v>421</v>
      </c>
      <c r="U8" s="58"/>
      <c r="V8" s="13">
        <v>1232182</v>
      </c>
      <c r="W8" s="13" t="s">
        <v>423</v>
      </c>
      <c r="X8" s="58"/>
      <c r="Y8" s="13"/>
      <c r="Z8" s="13"/>
      <c r="AA8" s="13"/>
      <c r="AB8" s="13"/>
      <c r="AC8" s="13"/>
      <c r="AD8" s="13"/>
      <c r="AE8" s="13"/>
      <c r="AF8" s="13"/>
      <c r="AG8" s="13"/>
      <c r="AH8" s="13"/>
    </row>
    <row r="9" spans="1:34">
      <c r="A9" s="13">
        <v>1232192</v>
      </c>
      <c r="B9" s="13" t="s">
        <v>424</v>
      </c>
      <c r="C9" s="13" t="s">
        <v>425</v>
      </c>
      <c r="D9" s="13" t="str">
        <f t="shared" si="0"/>
        <v>Maegan Sandusky</v>
      </c>
      <c r="E9" s="13"/>
      <c r="F9" s="13"/>
      <c r="G9" s="13"/>
      <c r="H9" s="63" t="s">
        <v>426</v>
      </c>
      <c r="I9" s="13" t="s">
        <v>400</v>
      </c>
      <c r="J9" s="64">
        <v>40463</v>
      </c>
      <c r="K9" s="65"/>
      <c r="L9" s="65"/>
      <c r="M9" s="66">
        <v>76902</v>
      </c>
      <c r="N9" s="67"/>
      <c r="O9" s="68"/>
      <c r="P9" s="68"/>
      <c r="Q9" s="69"/>
      <c r="R9" s="69"/>
      <c r="S9" s="13" t="s">
        <v>427</v>
      </c>
      <c r="T9" s="13" t="s">
        <v>426</v>
      </c>
      <c r="U9" s="58"/>
      <c r="V9" s="13">
        <v>1232192</v>
      </c>
      <c r="W9" s="13" t="s">
        <v>428</v>
      </c>
      <c r="X9" s="58"/>
      <c r="Y9" s="13"/>
      <c r="Z9" s="13"/>
      <c r="AA9" s="13"/>
      <c r="AB9" s="13"/>
      <c r="AC9" s="13"/>
      <c r="AD9" s="13"/>
      <c r="AE9" s="13"/>
      <c r="AF9" s="13"/>
      <c r="AG9" s="13"/>
      <c r="AH9" s="13"/>
    </row>
    <row r="10" spans="1:34">
      <c r="A10" s="13">
        <v>1232202</v>
      </c>
      <c r="B10" s="13" t="s">
        <v>429</v>
      </c>
      <c r="C10" s="13" t="s">
        <v>430</v>
      </c>
      <c r="D10" s="13" t="str">
        <f t="shared" si="0"/>
        <v>Erma Vicini</v>
      </c>
      <c r="E10" s="13"/>
      <c r="F10" s="13"/>
      <c r="G10" s="13"/>
      <c r="H10" s="63" t="s">
        <v>431</v>
      </c>
      <c r="I10" s="13" t="s">
        <v>388</v>
      </c>
      <c r="J10" s="64">
        <v>37534</v>
      </c>
      <c r="K10" s="65"/>
      <c r="L10" s="65"/>
      <c r="M10" s="66">
        <v>86804</v>
      </c>
      <c r="N10" s="67"/>
      <c r="O10" s="68"/>
      <c r="P10" s="68"/>
      <c r="Q10" s="58"/>
      <c r="R10" s="58"/>
      <c r="S10" s="13" t="s">
        <v>432</v>
      </c>
      <c r="T10" s="13" t="s">
        <v>431</v>
      </c>
      <c r="U10" s="58"/>
      <c r="V10" s="13">
        <v>1232202</v>
      </c>
      <c r="W10" s="13" t="s">
        <v>433</v>
      </c>
      <c r="X10" s="58"/>
      <c r="Y10" s="13"/>
      <c r="Z10" s="13"/>
      <c r="AA10" s="13"/>
      <c r="AB10" s="13"/>
      <c r="AC10" s="13"/>
      <c r="AD10" s="13"/>
      <c r="AE10" s="13"/>
      <c r="AF10" s="13"/>
      <c r="AG10" s="13"/>
      <c r="AH10" s="13"/>
    </row>
    <row r="11" spans="1:34">
      <c r="A11" s="13">
        <v>1232212</v>
      </c>
      <c r="B11" s="13" t="s">
        <v>434</v>
      </c>
      <c r="C11" s="13" t="s">
        <v>435</v>
      </c>
      <c r="D11" s="13" t="str">
        <f t="shared" si="0"/>
        <v>Laura Mcmakin</v>
      </c>
      <c r="E11" s="13"/>
      <c r="F11" s="13"/>
      <c r="G11" s="13"/>
      <c r="H11" s="63" t="s">
        <v>436</v>
      </c>
      <c r="I11" s="13" t="s">
        <v>388</v>
      </c>
      <c r="J11" s="64">
        <v>38678</v>
      </c>
      <c r="K11" s="65"/>
      <c r="L11" s="65"/>
      <c r="M11" s="66">
        <v>35553</v>
      </c>
      <c r="N11" s="67"/>
      <c r="O11" s="68"/>
      <c r="P11" s="68"/>
      <c r="Q11" s="58"/>
      <c r="R11" s="58"/>
      <c r="S11" s="13" t="s">
        <v>437</v>
      </c>
      <c r="T11" s="13" t="s">
        <v>436</v>
      </c>
      <c r="U11" s="58"/>
      <c r="V11" s="13">
        <v>1232212</v>
      </c>
      <c r="W11" s="13" t="s">
        <v>438</v>
      </c>
      <c r="X11" s="58"/>
      <c r="Y11" s="13"/>
      <c r="Z11" s="13"/>
      <c r="AA11" s="13"/>
      <c r="AB11" s="13"/>
      <c r="AC11" s="13"/>
      <c r="AD11" s="13"/>
      <c r="AE11" s="13"/>
      <c r="AF11" s="13"/>
      <c r="AG11" s="13"/>
      <c r="AH11" s="13"/>
    </row>
    <row r="12" spans="1:34">
      <c r="A12" s="13">
        <v>1232222</v>
      </c>
      <c r="B12" s="13" t="s">
        <v>439</v>
      </c>
      <c r="C12" s="13" t="s">
        <v>440</v>
      </c>
      <c r="D12" s="13" t="str">
        <f t="shared" si="0"/>
        <v>Giuseppina Bonilla</v>
      </c>
      <c r="E12" s="13"/>
      <c r="F12" s="13"/>
      <c r="G12" s="13"/>
      <c r="H12" s="63" t="s">
        <v>441</v>
      </c>
      <c r="I12" s="13" t="s">
        <v>394</v>
      </c>
      <c r="J12" s="64">
        <v>39056</v>
      </c>
      <c r="K12" s="65"/>
      <c r="L12" s="65"/>
      <c r="M12" s="66">
        <v>20486</v>
      </c>
      <c r="N12" s="67"/>
      <c r="O12" s="68"/>
      <c r="P12" s="68"/>
      <c r="Q12" s="58"/>
      <c r="R12" s="58"/>
      <c r="S12" s="13" t="s">
        <v>442</v>
      </c>
      <c r="T12" s="13" t="s">
        <v>441</v>
      </c>
      <c r="U12" s="58"/>
      <c r="V12" s="13">
        <v>1232222</v>
      </c>
      <c r="W12" s="13" t="s">
        <v>443</v>
      </c>
      <c r="X12" s="58"/>
      <c r="Y12" s="13"/>
      <c r="Z12" s="13"/>
      <c r="AA12" s="13"/>
      <c r="AB12" s="13"/>
      <c r="AC12" s="13"/>
      <c r="AD12" s="13"/>
      <c r="AE12" s="13"/>
      <c r="AF12" s="13"/>
      <c r="AG12" s="13"/>
      <c r="AH12" s="13"/>
    </row>
    <row r="13" spans="1:34">
      <c r="A13" s="13">
        <v>1232232</v>
      </c>
      <c r="B13" s="13" t="s">
        <v>444</v>
      </c>
      <c r="C13" s="13" t="s">
        <v>445</v>
      </c>
      <c r="D13" s="13" t="str">
        <f t="shared" si="0"/>
        <v>Kerstin Thode</v>
      </c>
      <c r="E13" s="13"/>
      <c r="F13" s="13"/>
      <c r="G13" s="13"/>
      <c r="H13" s="63" t="s">
        <v>446</v>
      </c>
      <c r="I13" s="13" t="s">
        <v>388</v>
      </c>
      <c r="J13" s="64">
        <v>39416</v>
      </c>
      <c r="K13" s="65"/>
      <c r="L13" s="65"/>
      <c r="M13" s="66">
        <v>57005</v>
      </c>
      <c r="N13" s="67"/>
      <c r="O13" s="68"/>
      <c r="P13" s="68"/>
      <c r="Q13" s="69"/>
      <c r="R13" s="69"/>
      <c r="S13" s="13" t="s">
        <v>447</v>
      </c>
      <c r="T13" s="73" t="s">
        <v>446</v>
      </c>
      <c r="U13" s="58"/>
      <c r="V13" s="13">
        <v>1232232</v>
      </c>
      <c r="W13" s="13" t="s">
        <v>448</v>
      </c>
      <c r="X13" s="58"/>
      <c r="Y13" s="13"/>
      <c r="Z13" s="13"/>
      <c r="AA13" s="13"/>
      <c r="AB13" s="13"/>
      <c r="AC13" s="13"/>
      <c r="AD13" s="13"/>
      <c r="AE13" s="13"/>
      <c r="AF13" s="13"/>
      <c r="AG13" s="13"/>
      <c r="AH13" s="13"/>
    </row>
    <row r="14" spans="1:34">
      <c r="A14" s="13">
        <v>1232242</v>
      </c>
      <c r="B14" s="13" t="s">
        <v>449</v>
      </c>
      <c r="C14" s="13" t="s">
        <v>450</v>
      </c>
      <c r="D14" s="13" t="str">
        <f t="shared" si="0"/>
        <v>Sonny Harbour</v>
      </c>
      <c r="E14" s="13"/>
      <c r="F14" s="13"/>
      <c r="G14" s="13"/>
      <c r="H14" s="63" t="s">
        <v>451</v>
      </c>
      <c r="I14" s="13" t="s">
        <v>394</v>
      </c>
      <c r="J14" s="64">
        <v>42053</v>
      </c>
      <c r="K14" s="65"/>
      <c r="L14" s="65"/>
      <c r="M14" s="66">
        <v>35165</v>
      </c>
      <c r="N14" s="67"/>
      <c r="O14" s="68"/>
      <c r="P14" s="68"/>
      <c r="Q14" s="69"/>
      <c r="R14" s="69"/>
      <c r="S14" s="13" t="s">
        <v>452</v>
      </c>
      <c r="T14" s="13" t="s">
        <v>451</v>
      </c>
      <c r="U14" s="58"/>
      <c r="V14" s="13">
        <v>1232242</v>
      </c>
      <c r="W14" s="13" t="s">
        <v>453</v>
      </c>
      <c r="X14" s="58"/>
      <c r="Y14" s="13"/>
      <c r="Z14" s="13"/>
      <c r="AA14" s="13"/>
      <c r="AB14" s="13"/>
      <c r="AC14" s="13"/>
      <c r="AD14" s="13"/>
      <c r="AE14" s="13"/>
      <c r="AF14" s="13"/>
      <c r="AG14" s="13"/>
      <c r="AH14" s="13"/>
    </row>
    <row r="15" spans="1:34">
      <c r="A15" s="13">
        <v>1232252</v>
      </c>
      <c r="B15" s="13" t="s">
        <v>454</v>
      </c>
      <c r="C15" s="13" t="s">
        <v>455</v>
      </c>
      <c r="D15" s="13" t="str">
        <f t="shared" si="0"/>
        <v>Teena Wurst</v>
      </c>
      <c r="E15" s="13"/>
      <c r="F15" s="13"/>
      <c r="G15" s="13"/>
      <c r="H15" s="63" t="s">
        <v>456</v>
      </c>
      <c r="I15" s="13" t="s">
        <v>388</v>
      </c>
      <c r="J15" s="64">
        <v>42410</v>
      </c>
      <c r="K15" s="65"/>
      <c r="L15" s="65"/>
      <c r="M15" s="66">
        <v>92127</v>
      </c>
      <c r="N15" s="67"/>
      <c r="O15" s="68"/>
      <c r="P15" s="68"/>
      <c r="Q15" s="58"/>
      <c r="R15" s="58"/>
      <c r="S15" s="13" t="s">
        <v>457</v>
      </c>
      <c r="T15" s="13" t="s">
        <v>456</v>
      </c>
      <c r="U15" s="58"/>
      <c r="V15" s="13">
        <v>1232252</v>
      </c>
      <c r="W15" s="13" t="s">
        <v>458</v>
      </c>
      <c r="X15" s="58"/>
      <c r="Y15" s="13"/>
      <c r="Z15" s="13"/>
      <c r="AA15" s="13"/>
      <c r="AB15" s="13"/>
      <c r="AC15" s="13"/>
      <c r="AD15" s="13"/>
      <c r="AE15" s="13"/>
      <c r="AF15" s="13"/>
      <c r="AG15" s="13"/>
      <c r="AH15" s="13"/>
    </row>
    <row r="16" spans="1:34">
      <c r="A16" s="13">
        <v>1232262</v>
      </c>
      <c r="B16" s="13" t="s">
        <v>459</v>
      </c>
      <c r="C16" s="13" t="s">
        <v>460</v>
      </c>
      <c r="D16" s="13" t="str">
        <f t="shared" si="0"/>
        <v>Lanie Witmer</v>
      </c>
      <c r="E16" s="13"/>
      <c r="F16" s="13"/>
      <c r="G16" s="13"/>
      <c r="H16" s="63" t="s">
        <v>461</v>
      </c>
      <c r="I16" s="13" t="s">
        <v>388</v>
      </c>
      <c r="J16" s="64">
        <v>38038</v>
      </c>
      <c r="K16" s="65"/>
      <c r="L16" s="65"/>
      <c r="M16" s="66">
        <v>86447</v>
      </c>
      <c r="N16" s="67"/>
      <c r="O16" s="68"/>
      <c r="P16" s="68"/>
      <c r="Q16" s="58"/>
      <c r="R16" s="58"/>
      <c r="S16" s="13" t="s">
        <v>462</v>
      </c>
      <c r="T16" s="13" t="s">
        <v>461</v>
      </c>
      <c r="U16" s="58"/>
      <c r="V16" s="13">
        <v>1232262</v>
      </c>
      <c r="W16" s="13" t="s">
        <v>463</v>
      </c>
      <c r="X16" s="58"/>
      <c r="Y16" s="13"/>
      <c r="Z16" s="13"/>
      <c r="AA16" s="13"/>
      <c r="AB16" s="13"/>
      <c r="AC16" s="13"/>
      <c r="AD16" s="13"/>
      <c r="AE16" s="13"/>
      <c r="AF16" s="13"/>
      <c r="AG16" s="13"/>
      <c r="AH16" s="13"/>
    </row>
    <row r="17" spans="1:34">
      <c r="A17" s="13">
        <v>1232272</v>
      </c>
      <c r="B17" s="13" t="s">
        <v>464</v>
      </c>
      <c r="C17" s="13" t="s">
        <v>465</v>
      </c>
      <c r="D17" s="13" t="str">
        <f t="shared" si="0"/>
        <v>Sherril Ruddick</v>
      </c>
      <c r="E17" s="13"/>
      <c r="F17" s="13"/>
      <c r="G17" s="13"/>
      <c r="H17" s="63" t="s">
        <v>466</v>
      </c>
      <c r="I17" s="13" t="s">
        <v>406</v>
      </c>
      <c r="J17" s="64">
        <v>42061</v>
      </c>
      <c r="K17" s="65"/>
      <c r="L17" s="65"/>
      <c r="M17" s="66">
        <v>33579</v>
      </c>
      <c r="N17" s="67"/>
      <c r="O17" s="68"/>
      <c r="P17" s="68"/>
      <c r="Q17" s="69"/>
      <c r="R17" s="69"/>
      <c r="S17" s="13" t="s">
        <v>467</v>
      </c>
      <c r="T17" s="13" t="s">
        <v>466</v>
      </c>
      <c r="U17" s="58"/>
      <c r="V17" s="13">
        <v>1232272</v>
      </c>
      <c r="W17" s="13" t="s">
        <v>468</v>
      </c>
      <c r="X17" s="58"/>
      <c r="Y17" s="13"/>
      <c r="Z17" s="13"/>
      <c r="AA17" s="13"/>
      <c r="AB17" s="13"/>
      <c r="AC17" s="13"/>
      <c r="AD17" s="13"/>
      <c r="AE17" s="13"/>
      <c r="AF17" s="13"/>
      <c r="AG17" s="13"/>
      <c r="AH17" s="13"/>
    </row>
    <row r="18" spans="1:34">
      <c r="A18" s="13">
        <v>1232282</v>
      </c>
      <c r="B18" s="13" t="s">
        <v>469</v>
      </c>
      <c r="C18" s="13" t="s">
        <v>470</v>
      </c>
      <c r="D18" s="13" t="str">
        <f t="shared" si="0"/>
        <v>Neva Siegler</v>
      </c>
      <c r="E18" s="13"/>
      <c r="F18" s="13"/>
      <c r="G18" s="13"/>
      <c r="H18" s="63" t="s">
        <v>471</v>
      </c>
      <c r="I18" s="13" t="s">
        <v>400</v>
      </c>
      <c r="J18" s="64">
        <v>38051</v>
      </c>
      <c r="K18" s="65"/>
      <c r="L18" s="65"/>
      <c r="M18" s="66">
        <v>88578</v>
      </c>
      <c r="N18" s="67"/>
      <c r="O18" s="68"/>
      <c r="P18" s="68"/>
      <c r="Q18" s="69"/>
      <c r="R18" s="69"/>
      <c r="S18" s="13" t="s">
        <v>472</v>
      </c>
      <c r="T18" s="13" t="s">
        <v>471</v>
      </c>
      <c r="U18" s="58"/>
      <c r="V18" s="13">
        <v>1232282</v>
      </c>
      <c r="W18" s="13" t="s">
        <v>473</v>
      </c>
      <c r="X18" s="58"/>
      <c r="Y18" s="13"/>
      <c r="Z18" s="13"/>
      <c r="AA18" s="13"/>
      <c r="AB18" s="13"/>
      <c r="AC18" s="13"/>
      <c r="AD18" s="13"/>
      <c r="AE18" s="13"/>
      <c r="AF18" s="13"/>
      <c r="AG18" s="13"/>
      <c r="AH18" s="13"/>
    </row>
    <row r="19" spans="1:34">
      <c r="A19" s="13">
        <v>1232292</v>
      </c>
      <c r="B19" s="13" t="s">
        <v>474</v>
      </c>
      <c r="C19" s="13" t="s">
        <v>475</v>
      </c>
      <c r="D19" s="13" t="str">
        <f t="shared" si="0"/>
        <v>Catrice Ridley</v>
      </c>
      <c r="E19" s="13"/>
      <c r="F19" s="13"/>
      <c r="G19" s="13"/>
      <c r="H19" s="63" t="s">
        <v>476</v>
      </c>
      <c r="I19" s="13" t="s">
        <v>388</v>
      </c>
      <c r="J19" s="64">
        <v>40978</v>
      </c>
      <c r="K19" s="65"/>
      <c r="L19" s="65"/>
      <c r="M19" s="66">
        <v>67326</v>
      </c>
      <c r="N19" s="67"/>
      <c r="O19" s="68"/>
      <c r="P19" s="68"/>
      <c r="Q19" s="69"/>
      <c r="R19" s="69"/>
      <c r="S19" s="13" t="s">
        <v>477</v>
      </c>
      <c r="T19" s="13" t="s">
        <v>476</v>
      </c>
      <c r="U19" s="58"/>
      <c r="V19" s="13">
        <v>1232292</v>
      </c>
      <c r="W19" s="13" t="s">
        <v>478</v>
      </c>
      <c r="X19" s="58"/>
      <c r="Y19" s="13"/>
      <c r="Z19" s="13"/>
      <c r="AA19" s="13"/>
      <c r="AB19" s="13"/>
      <c r="AC19" s="13"/>
      <c r="AD19" s="13"/>
      <c r="AE19" s="13"/>
      <c r="AF19" s="13"/>
      <c r="AG19" s="13"/>
      <c r="AH19" s="13"/>
    </row>
    <row r="20" spans="1:34">
      <c r="A20" s="13">
        <v>1232302</v>
      </c>
      <c r="B20" s="13" t="s">
        <v>479</v>
      </c>
      <c r="C20" s="13" t="s">
        <v>480</v>
      </c>
      <c r="D20" s="13" t="str">
        <f t="shared" si="0"/>
        <v>Rodrick Pardee</v>
      </c>
      <c r="E20" s="13"/>
      <c r="F20" s="13"/>
      <c r="G20" s="13"/>
      <c r="H20" s="63" t="s">
        <v>481</v>
      </c>
      <c r="I20" s="13" t="s">
        <v>388</v>
      </c>
      <c r="J20" s="64">
        <v>40303</v>
      </c>
      <c r="K20" s="65"/>
      <c r="L20" s="65"/>
      <c r="M20" s="66">
        <v>98522</v>
      </c>
      <c r="N20" s="67"/>
      <c r="O20" s="68"/>
      <c r="P20" s="68"/>
      <c r="Q20" s="69"/>
      <c r="R20" s="69"/>
      <c r="S20" s="13" t="s">
        <v>482</v>
      </c>
      <c r="T20" s="13" t="s">
        <v>481</v>
      </c>
      <c r="U20" s="58"/>
      <c r="V20" s="13">
        <v>1232302</v>
      </c>
      <c r="W20" s="13" t="s">
        <v>483</v>
      </c>
      <c r="X20" s="58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13">
        <v>1232312</v>
      </c>
      <c r="B21" s="13" t="s">
        <v>484</v>
      </c>
      <c r="C21" s="13" t="s">
        <v>485</v>
      </c>
      <c r="D21" s="13" t="str">
        <f t="shared" si="0"/>
        <v>Lionel Bourgoin</v>
      </c>
      <c r="E21" s="13"/>
      <c r="F21" s="13"/>
      <c r="G21" s="13"/>
      <c r="H21" s="63" t="s">
        <v>486</v>
      </c>
      <c r="I21" s="13" t="s">
        <v>406</v>
      </c>
      <c r="J21" s="64">
        <v>41400</v>
      </c>
      <c r="K21" s="65"/>
      <c r="L21" s="65"/>
      <c r="M21" s="66">
        <v>12285</v>
      </c>
      <c r="N21" s="67"/>
      <c r="O21" s="68"/>
      <c r="P21" s="68"/>
      <c r="Q21" s="69"/>
      <c r="R21" s="69"/>
      <c r="S21" s="13" t="s">
        <v>487</v>
      </c>
      <c r="T21" s="13" t="s">
        <v>486</v>
      </c>
      <c r="U21" s="58"/>
      <c r="V21" s="13">
        <v>1232312</v>
      </c>
      <c r="W21" s="13" t="s">
        <v>488</v>
      </c>
      <c r="X21" s="58"/>
      <c r="Y21" s="13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13">
        <v>1232322</v>
      </c>
      <c r="B22" s="13" t="s">
        <v>489</v>
      </c>
      <c r="C22" s="13" t="s">
        <v>490</v>
      </c>
      <c r="D22" s="13" t="str">
        <f t="shared" si="0"/>
        <v>Qiana Pierre</v>
      </c>
      <c r="E22" s="13"/>
      <c r="F22" s="13"/>
      <c r="G22" s="13"/>
      <c r="H22" s="63" t="s">
        <v>491</v>
      </c>
      <c r="I22" s="13" t="s">
        <v>388</v>
      </c>
      <c r="J22" s="64">
        <v>37417</v>
      </c>
      <c r="K22" s="65"/>
      <c r="L22" s="65"/>
      <c r="M22" s="66">
        <v>83265</v>
      </c>
      <c r="N22" s="67"/>
      <c r="O22" s="68"/>
      <c r="P22" s="68"/>
      <c r="Q22" s="58"/>
      <c r="R22" s="58"/>
      <c r="S22" s="13" t="s">
        <v>492</v>
      </c>
      <c r="T22" s="13" t="s">
        <v>491</v>
      </c>
      <c r="U22" s="58"/>
      <c r="V22" s="13">
        <v>1232322</v>
      </c>
      <c r="W22" s="13" t="s">
        <v>493</v>
      </c>
      <c r="X22" s="58"/>
      <c r="Y22" s="13"/>
      <c r="Z22" s="13"/>
      <c r="AA22" s="13"/>
      <c r="AB22" s="13"/>
      <c r="AC22" s="13"/>
      <c r="AD22" s="13"/>
      <c r="AE22" s="13"/>
      <c r="AF22" s="13"/>
      <c r="AG22" s="13"/>
      <c r="AH22" s="13"/>
    </row>
    <row r="23" spans="1:34">
      <c r="A23" s="13">
        <v>1232332</v>
      </c>
      <c r="B23" s="13" t="s">
        <v>494</v>
      </c>
      <c r="C23" s="13" t="s">
        <v>495</v>
      </c>
      <c r="D23" s="13" t="str">
        <f t="shared" si="0"/>
        <v>Erik Saul</v>
      </c>
      <c r="E23" s="13"/>
      <c r="F23" s="13"/>
      <c r="G23" s="13"/>
      <c r="H23" s="63" t="s">
        <v>496</v>
      </c>
      <c r="I23" s="13" t="s">
        <v>388</v>
      </c>
      <c r="J23" s="64">
        <v>40343</v>
      </c>
      <c r="K23" s="65"/>
      <c r="L23" s="65"/>
      <c r="M23" s="66">
        <v>43512</v>
      </c>
      <c r="N23" s="67"/>
      <c r="O23" s="68"/>
      <c r="P23" s="68"/>
      <c r="Q23" s="58"/>
      <c r="R23" s="58"/>
      <c r="S23" s="13" t="s">
        <v>497</v>
      </c>
      <c r="T23" s="13" t="s">
        <v>496</v>
      </c>
      <c r="U23" s="58"/>
      <c r="V23" s="13">
        <v>1232332</v>
      </c>
      <c r="W23" s="13" t="s">
        <v>498</v>
      </c>
      <c r="X23" s="58"/>
      <c r="Y23" s="13"/>
      <c r="Z23" s="13"/>
      <c r="AA23" s="13"/>
      <c r="AB23" s="13"/>
      <c r="AC23" s="13"/>
      <c r="AD23" s="13"/>
      <c r="AE23" s="13"/>
      <c r="AF23" s="13"/>
      <c r="AG23" s="13"/>
      <c r="AH23" s="13"/>
    </row>
    <row r="24" spans="1:34">
      <c r="A24" s="13">
        <v>1232342</v>
      </c>
      <c r="B24" s="13" t="s">
        <v>499</v>
      </c>
      <c r="C24" s="13" t="s">
        <v>500</v>
      </c>
      <c r="D24" s="13" t="str">
        <f t="shared" si="0"/>
        <v>Laci Meints</v>
      </c>
      <c r="E24" s="13"/>
      <c r="F24" s="13"/>
      <c r="G24" s="13"/>
      <c r="H24" s="63" t="s">
        <v>501</v>
      </c>
      <c r="I24" s="13" t="s">
        <v>388</v>
      </c>
      <c r="J24" s="64">
        <v>40020</v>
      </c>
      <c r="K24" s="65"/>
      <c r="L24" s="65"/>
      <c r="M24" s="66">
        <v>57015</v>
      </c>
      <c r="N24" s="67"/>
      <c r="O24" s="68"/>
      <c r="P24" s="68"/>
      <c r="Q24" s="58"/>
      <c r="R24" s="58"/>
      <c r="S24" s="13" t="s">
        <v>502</v>
      </c>
      <c r="T24" s="13" t="s">
        <v>501</v>
      </c>
      <c r="U24" s="58"/>
      <c r="V24" s="13">
        <v>1232342</v>
      </c>
      <c r="W24" s="13" t="s">
        <v>503</v>
      </c>
      <c r="X24" s="58"/>
      <c r="Y24" s="13"/>
      <c r="Z24" s="13"/>
      <c r="AA24" s="13"/>
      <c r="AB24" s="13"/>
      <c r="AC24" s="13"/>
      <c r="AD24" s="13"/>
      <c r="AE24" s="13"/>
      <c r="AF24" s="13"/>
      <c r="AG24" s="13"/>
      <c r="AH24" s="13"/>
    </row>
    <row r="25" spans="1:34">
      <c r="A25" s="13">
        <v>1232352</v>
      </c>
      <c r="B25" s="13" t="s">
        <v>504</v>
      </c>
      <c r="C25" s="13" t="s">
        <v>505</v>
      </c>
      <c r="D25" s="13" t="str">
        <f t="shared" si="0"/>
        <v>Thomasina Ramerez</v>
      </c>
      <c r="E25" s="13"/>
      <c r="F25" s="13"/>
      <c r="G25" s="13"/>
      <c r="H25" s="63" t="s">
        <v>506</v>
      </c>
      <c r="I25" s="13" t="s">
        <v>388</v>
      </c>
      <c r="J25" s="64">
        <v>38167</v>
      </c>
      <c r="K25" s="65"/>
      <c r="L25" s="65"/>
      <c r="M25" s="66">
        <v>38861</v>
      </c>
      <c r="N25" s="67"/>
      <c r="O25" s="68"/>
      <c r="P25" s="68"/>
      <c r="Q25" s="58"/>
      <c r="R25" s="58"/>
      <c r="S25" s="13" t="s">
        <v>507</v>
      </c>
      <c r="T25" s="13" t="s">
        <v>506</v>
      </c>
      <c r="U25" s="58"/>
      <c r="V25" s="13">
        <v>1232352</v>
      </c>
      <c r="W25" s="13" t="s">
        <v>508</v>
      </c>
      <c r="X25" s="58"/>
      <c r="Y25" s="13"/>
      <c r="Z25" s="13"/>
      <c r="AA25" s="13"/>
      <c r="AB25" s="13"/>
      <c r="AC25" s="13"/>
      <c r="AD25" s="13"/>
      <c r="AE25" s="13"/>
      <c r="AF25" s="13"/>
      <c r="AG25" s="13"/>
      <c r="AH25" s="13"/>
    </row>
    <row r="26" spans="1:34">
      <c r="A26" s="13">
        <v>1232362</v>
      </c>
      <c r="B26" s="13" t="s">
        <v>509</v>
      </c>
      <c r="C26" s="13" t="s">
        <v>510</v>
      </c>
      <c r="D26" s="13" t="str">
        <f t="shared" si="0"/>
        <v>Rosena Eden</v>
      </c>
      <c r="E26" s="13"/>
      <c r="F26" s="13"/>
      <c r="G26" s="13"/>
      <c r="H26" s="63" t="s">
        <v>511</v>
      </c>
      <c r="I26" s="13" t="s">
        <v>388</v>
      </c>
      <c r="J26" s="64">
        <v>37488</v>
      </c>
      <c r="K26" s="65"/>
      <c r="L26" s="65"/>
      <c r="M26" s="66">
        <v>55272</v>
      </c>
      <c r="N26" s="67"/>
      <c r="O26" s="68"/>
      <c r="P26" s="68"/>
      <c r="Q26" s="58"/>
      <c r="R26" s="58"/>
      <c r="S26" s="13" t="s">
        <v>512</v>
      </c>
      <c r="T26" s="13" t="s">
        <v>511</v>
      </c>
      <c r="U26" s="58"/>
      <c r="V26" s="13">
        <v>1232362</v>
      </c>
      <c r="W26" s="13" t="s">
        <v>513</v>
      </c>
      <c r="X26" s="58"/>
      <c r="Y26" s="13"/>
      <c r="Z26" s="13"/>
      <c r="AA26" s="13"/>
      <c r="AB26" s="13"/>
      <c r="AC26" s="13"/>
      <c r="AD26" s="13"/>
      <c r="AE26" s="13"/>
      <c r="AF26" s="13"/>
      <c r="AG26" s="13"/>
      <c r="AH26" s="13"/>
    </row>
    <row r="27" spans="1:34">
      <c r="A27" s="13">
        <v>1232372</v>
      </c>
      <c r="B27" s="13" t="s">
        <v>514</v>
      </c>
      <c r="C27" s="13" t="s">
        <v>515</v>
      </c>
      <c r="D27" s="13" t="str">
        <f t="shared" si="0"/>
        <v>Alesha Gabourel</v>
      </c>
      <c r="E27" s="13"/>
      <c r="F27" s="13"/>
      <c r="G27" s="13"/>
      <c r="H27" s="63" t="s">
        <v>516</v>
      </c>
      <c r="I27" s="13" t="s">
        <v>388</v>
      </c>
      <c r="J27" s="64">
        <v>39325</v>
      </c>
      <c r="K27" s="65"/>
      <c r="L27" s="65"/>
      <c r="M27" s="66">
        <v>35060</v>
      </c>
      <c r="N27" s="67"/>
      <c r="O27" s="68"/>
      <c r="P27" s="68"/>
      <c r="Q27" s="58"/>
      <c r="R27" s="58"/>
      <c r="S27" s="13" t="s">
        <v>517</v>
      </c>
      <c r="T27" s="13" t="s">
        <v>516</v>
      </c>
      <c r="U27" s="58"/>
      <c r="V27" s="13">
        <v>1232372</v>
      </c>
      <c r="W27" s="13" t="s">
        <v>518</v>
      </c>
      <c r="X27" s="58"/>
      <c r="Y27" s="13"/>
      <c r="Z27" s="13"/>
      <c r="AA27" s="13"/>
      <c r="AB27" s="13"/>
      <c r="AC27" s="13"/>
      <c r="AD27" s="13"/>
      <c r="AE27" s="13"/>
      <c r="AF27" s="13"/>
      <c r="AG27" s="13"/>
      <c r="AH27" s="13"/>
    </row>
    <row r="28" spans="1:34">
      <c r="A28" s="13">
        <v>1232382</v>
      </c>
      <c r="B28" s="13" t="s">
        <v>519</v>
      </c>
      <c r="C28" s="13" t="s">
        <v>520</v>
      </c>
      <c r="D28" s="13" t="str">
        <f t="shared" si="0"/>
        <v>Kyoko Pasquale</v>
      </c>
      <c r="E28" s="13"/>
      <c r="F28" s="13"/>
      <c r="G28" s="13"/>
      <c r="H28" s="63" t="s">
        <v>521</v>
      </c>
      <c r="I28" s="13" t="s">
        <v>388</v>
      </c>
      <c r="J28" s="64">
        <v>37893</v>
      </c>
      <c r="K28" s="65"/>
      <c r="L28" s="65"/>
      <c r="M28" s="66">
        <v>65195</v>
      </c>
      <c r="N28" s="67"/>
      <c r="O28" s="68"/>
      <c r="P28" s="68"/>
      <c r="Q28" s="58"/>
      <c r="R28" s="58"/>
      <c r="S28" s="13" t="s">
        <v>522</v>
      </c>
      <c r="T28" s="13" t="s">
        <v>521</v>
      </c>
      <c r="U28" s="58"/>
      <c r="V28" s="13">
        <v>1232382</v>
      </c>
      <c r="W28" s="13" t="s">
        <v>523</v>
      </c>
      <c r="X28" s="58"/>
      <c r="Y28" s="13"/>
      <c r="Z28" s="13"/>
      <c r="AA28" s="13"/>
      <c r="AB28" s="13"/>
      <c r="AC28" s="13"/>
      <c r="AD28" s="13"/>
      <c r="AE28" s="13"/>
      <c r="AF28" s="13"/>
      <c r="AG28" s="13"/>
      <c r="AH28" s="13"/>
    </row>
    <row r="29" spans="1:34">
      <c r="A29" s="13">
        <v>1232392</v>
      </c>
      <c r="B29" s="13" t="s">
        <v>524</v>
      </c>
      <c r="C29" s="13" t="s">
        <v>525</v>
      </c>
      <c r="D29" s="13" t="str">
        <f t="shared" si="0"/>
        <v>Shelley Westergard</v>
      </c>
      <c r="E29" s="13"/>
      <c r="F29" s="13"/>
      <c r="G29" s="13"/>
      <c r="H29" s="63" t="s">
        <v>526</v>
      </c>
      <c r="I29" s="13" t="s">
        <v>394</v>
      </c>
      <c r="J29" s="64">
        <v>40125</v>
      </c>
      <c r="K29" s="65"/>
      <c r="L29" s="65"/>
      <c r="M29" s="66">
        <v>12737</v>
      </c>
      <c r="N29" s="67"/>
      <c r="O29" s="68"/>
      <c r="P29" s="68"/>
      <c r="Q29" s="58"/>
      <c r="R29" s="58"/>
      <c r="S29" s="13" t="s">
        <v>527</v>
      </c>
      <c r="T29" s="13" t="s">
        <v>526</v>
      </c>
      <c r="U29" s="58"/>
      <c r="V29" s="13">
        <v>1232392</v>
      </c>
      <c r="W29" s="13" t="s">
        <v>528</v>
      </c>
      <c r="X29" s="58"/>
      <c r="Y29" s="13"/>
      <c r="Z29" s="13"/>
      <c r="AA29" s="13"/>
      <c r="AB29" s="13"/>
      <c r="AC29" s="13"/>
      <c r="AD29" s="13"/>
      <c r="AE29" s="13"/>
      <c r="AF29" s="13"/>
      <c r="AG29" s="13"/>
      <c r="AH29" s="13"/>
    </row>
    <row r="30" spans="1:34">
      <c r="A30" s="13">
        <v>1232402</v>
      </c>
      <c r="B30" s="13" t="s">
        <v>529</v>
      </c>
      <c r="C30" s="13" t="s">
        <v>530</v>
      </c>
      <c r="D30" s="13" t="str">
        <f t="shared" si="0"/>
        <v>Alyson Vahle</v>
      </c>
      <c r="E30" s="13"/>
      <c r="F30" s="13"/>
      <c r="G30" s="13"/>
      <c r="H30" s="63" t="s">
        <v>531</v>
      </c>
      <c r="I30" s="13" t="s">
        <v>406</v>
      </c>
      <c r="J30" s="64">
        <v>40235</v>
      </c>
      <c r="K30" s="65"/>
      <c r="L30" s="65"/>
      <c r="M30" s="66">
        <v>23142</v>
      </c>
      <c r="N30" s="67"/>
      <c r="O30" s="68"/>
      <c r="P30" s="68"/>
      <c r="Q30" s="58"/>
      <c r="R30" s="58"/>
      <c r="S30" s="13" t="s">
        <v>532</v>
      </c>
      <c r="T30" s="13" t="s">
        <v>531</v>
      </c>
      <c r="U30" s="58"/>
      <c r="V30" s="13">
        <v>1232402</v>
      </c>
      <c r="W30" s="13" t="s">
        <v>533</v>
      </c>
      <c r="X30" s="58"/>
      <c r="Y30" s="13"/>
      <c r="Z30" s="13"/>
      <c r="AA30" s="13"/>
      <c r="AB30" s="13"/>
      <c r="AC30" s="13"/>
      <c r="AD30" s="13"/>
      <c r="AE30" s="13"/>
      <c r="AF30" s="13"/>
      <c r="AG30" s="13"/>
      <c r="AH30" s="13"/>
    </row>
    <row r="31" spans="1:34">
      <c r="A31" s="13">
        <v>1232412</v>
      </c>
      <c r="B31" s="13" t="s">
        <v>534</v>
      </c>
      <c r="C31" s="13" t="s">
        <v>535</v>
      </c>
      <c r="D31" s="13" t="str">
        <f t="shared" si="0"/>
        <v>Al Lukowski</v>
      </c>
      <c r="E31" s="13"/>
      <c r="F31" s="13"/>
      <c r="G31" s="13"/>
      <c r="H31" s="63" t="s">
        <v>536</v>
      </c>
      <c r="I31" s="13" t="s">
        <v>388</v>
      </c>
      <c r="J31" s="64">
        <v>41380</v>
      </c>
      <c r="K31" s="65"/>
      <c r="L31" s="65"/>
      <c r="M31" s="66">
        <v>59115</v>
      </c>
      <c r="N31" s="67"/>
      <c r="O31" s="68"/>
      <c r="P31" s="68"/>
      <c r="Q31" s="58"/>
      <c r="R31" s="58"/>
      <c r="S31" s="13" t="s">
        <v>537</v>
      </c>
      <c r="T31" s="13" t="s">
        <v>536</v>
      </c>
      <c r="U31" s="58"/>
      <c r="V31" s="13">
        <v>1232412</v>
      </c>
      <c r="W31" s="13" t="s">
        <v>538</v>
      </c>
      <c r="X31" s="58"/>
      <c r="Y31" s="13"/>
      <c r="Z31" s="13"/>
      <c r="AA31" s="13"/>
      <c r="AB31" s="13"/>
      <c r="AC31" s="13"/>
      <c r="AD31" s="13"/>
      <c r="AE31" s="13"/>
      <c r="AF31" s="13"/>
      <c r="AG31" s="13"/>
      <c r="AH31" s="13"/>
    </row>
    <row r="32" spans="1:34">
      <c r="A32" s="13">
        <v>1232422</v>
      </c>
      <c r="B32" s="13" t="s">
        <v>539</v>
      </c>
      <c r="C32" s="13" t="s">
        <v>540</v>
      </c>
      <c r="D32" s="13" t="str">
        <f t="shared" si="0"/>
        <v>Cecil Luciano</v>
      </c>
      <c r="E32" s="13"/>
      <c r="F32" s="13"/>
      <c r="G32" s="13"/>
      <c r="H32" s="63" t="s">
        <v>541</v>
      </c>
      <c r="I32" s="13" t="s">
        <v>388</v>
      </c>
      <c r="J32" s="64">
        <v>42130</v>
      </c>
      <c r="K32" s="65"/>
      <c r="L32" s="65"/>
      <c r="M32" s="66">
        <v>47765</v>
      </c>
      <c r="N32" s="67"/>
      <c r="O32" s="68"/>
      <c r="P32" s="68"/>
      <c r="Q32" s="58"/>
      <c r="R32" s="58"/>
      <c r="S32" s="13" t="s">
        <v>542</v>
      </c>
      <c r="T32" s="13" t="s">
        <v>541</v>
      </c>
      <c r="U32" s="58"/>
      <c r="V32" s="13">
        <v>1232422</v>
      </c>
      <c r="W32" s="13" t="s">
        <v>543</v>
      </c>
      <c r="X32" s="58"/>
      <c r="Y32" s="13"/>
      <c r="Z32" s="13"/>
      <c r="AA32" s="13"/>
      <c r="AB32" s="13"/>
      <c r="AC32" s="13"/>
      <c r="AD32" s="13"/>
      <c r="AE32" s="13"/>
      <c r="AF32" s="13"/>
      <c r="AG32" s="13"/>
      <c r="AH32" s="13"/>
    </row>
    <row r="33" spans="1:34">
      <c r="A33" s="13">
        <v>1232432</v>
      </c>
      <c r="B33" s="13" t="s">
        <v>544</v>
      </c>
      <c r="C33" s="13" t="s">
        <v>545</v>
      </c>
      <c r="D33" s="13" t="str">
        <f t="shared" si="0"/>
        <v>Hilaria Rogers</v>
      </c>
      <c r="E33" s="13"/>
      <c r="F33" s="13"/>
      <c r="G33" s="13"/>
      <c r="H33" s="63" t="s">
        <v>546</v>
      </c>
      <c r="I33" s="13" t="s">
        <v>388</v>
      </c>
      <c r="J33" s="64">
        <v>40688</v>
      </c>
      <c r="K33" s="65"/>
      <c r="L33" s="65"/>
      <c r="M33" s="66">
        <v>84830</v>
      </c>
      <c r="N33" s="67"/>
      <c r="O33" s="68"/>
      <c r="P33" s="68"/>
      <c r="Q33" s="58"/>
      <c r="R33" s="58"/>
      <c r="S33" s="13" t="s">
        <v>547</v>
      </c>
      <c r="T33" s="13" t="s">
        <v>546</v>
      </c>
      <c r="U33" s="58"/>
      <c r="V33" s="13">
        <v>1232432</v>
      </c>
      <c r="W33" s="13" t="s">
        <v>548</v>
      </c>
      <c r="X33" s="58"/>
      <c r="Y33" s="13"/>
      <c r="Z33" s="13"/>
      <c r="AA33" s="13"/>
      <c r="AB33" s="13"/>
      <c r="AC33" s="13"/>
      <c r="AD33" s="13"/>
      <c r="AE33" s="13"/>
      <c r="AF33" s="13"/>
      <c r="AG33" s="13"/>
      <c r="AH33" s="13"/>
    </row>
    <row r="34" spans="1:34">
      <c r="A34" s="13">
        <v>1232442</v>
      </c>
      <c r="B34" s="13" t="s">
        <v>549</v>
      </c>
      <c r="C34" s="13" t="s">
        <v>550</v>
      </c>
      <c r="D34" s="13" t="str">
        <f t="shared" si="0"/>
        <v>Howard Cruise</v>
      </c>
      <c r="E34" s="13"/>
      <c r="F34" s="13"/>
      <c r="G34" s="13"/>
      <c r="H34" s="63" t="s">
        <v>551</v>
      </c>
      <c r="I34" s="13" t="s">
        <v>388</v>
      </c>
      <c r="J34" s="64">
        <v>42292</v>
      </c>
      <c r="K34" s="65"/>
      <c r="L34" s="65"/>
      <c r="M34" s="66">
        <v>53393</v>
      </c>
      <c r="N34" s="67"/>
      <c r="O34" s="68"/>
      <c r="P34" s="68"/>
      <c r="Q34" s="58"/>
      <c r="R34" s="58"/>
      <c r="S34" s="13" t="s">
        <v>552</v>
      </c>
      <c r="T34" s="13" t="s">
        <v>551</v>
      </c>
      <c r="U34" s="58"/>
      <c r="V34" s="13">
        <v>1232442</v>
      </c>
      <c r="W34" s="13" t="s">
        <v>553</v>
      </c>
      <c r="X34" s="58"/>
      <c r="Y34" s="13"/>
      <c r="Z34" s="13"/>
      <c r="AA34" s="13"/>
      <c r="AB34" s="13"/>
      <c r="AC34" s="13"/>
      <c r="AD34" s="13"/>
      <c r="AE34" s="13"/>
      <c r="AF34" s="13"/>
      <c r="AG34" s="13"/>
      <c r="AH34" s="13"/>
    </row>
    <row r="35" spans="1:34">
      <c r="A35" s="13">
        <v>1232452</v>
      </c>
      <c r="B35" s="13" t="s">
        <v>554</v>
      </c>
      <c r="C35" s="13" t="s">
        <v>555</v>
      </c>
      <c r="D35" s="13" t="str">
        <f t="shared" si="0"/>
        <v>Jacqualine Fuhrman</v>
      </c>
      <c r="E35" s="13"/>
      <c r="F35" s="13"/>
      <c r="G35" s="13"/>
      <c r="H35" s="63" t="s">
        <v>556</v>
      </c>
      <c r="I35" s="13" t="s">
        <v>400</v>
      </c>
      <c r="J35" s="64">
        <v>41782</v>
      </c>
      <c r="K35" s="65"/>
      <c r="L35" s="65"/>
      <c r="M35" s="66">
        <v>67148</v>
      </c>
      <c r="N35" s="67"/>
      <c r="O35" s="68"/>
      <c r="P35" s="68"/>
      <c r="Q35" s="58"/>
      <c r="R35" s="58"/>
      <c r="S35" s="13" t="s">
        <v>557</v>
      </c>
      <c r="T35" s="13" t="s">
        <v>556</v>
      </c>
      <c r="U35" s="58"/>
      <c r="V35" s="13">
        <v>1232452</v>
      </c>
      <c r="W35" s="13" t="s">
        <v>558</v>
      </c>
      <c r="X35" s="58"/>
      <c r="Y35" s="13"/>
      <c r="Z35" s="13"/>
      <c r="AA35" s="13"/>
      <c r="AB35" s="13"/>
      <c r="AC35" s="13"/>
      <c r="AD35" s="13"/>
      <c r="AE35" s="13"/>
      <c r="AF35" s="13"/>
      <c r="AG35" s="13"/>
      <c r="AH35" s="13"/>
    </row>
    <row r="36" spans="1:34">
      <c r="A36" s="13">
        <v>1232462</v>
      </c>
      <c r="B36" s="13" t="s">
        <v>559</v>
      </c>
      <c r="C36" s="13" t="s">
        <v>560</v>
      </c>
      <c r="D36" s="13" t="str">
        <f t="shared" si="0"/>
        <v>Lizzette Mccormick</v>
      </c>
      <c r="E36" s="13"/>
      <c r="F36" s="13"/>
      <c r="G36" s="13"/>
      <c r="H36" s="63" t="s">
        <v>561</v>
      </c>
      <c r="I36" s="13" t="s">
        <v>394</v>
      </c>
      <c r="J36" s="64">
        <v>40691</v>
      </c>
      <c r="K36" s="65"/>
      <c r="L36" s="65"/>
      <c r="M36" s="66">
        <v>53246</v>
      </c>
      <c r="N36" s="67"/>
      <c r="O36" s="68"/>
      <c r="P36" s="68"/>
      <c r="Q36" s="58"/>
      <c r="R36" s="58"/>
      <c r="S36" s="13" t="s">
        <v>562</v>
      </c>
      <c r="T36" s="13" t="s">
        <v>561</v>
      </c>
      <c r="U36" s="58"/>
      <c r="V36" s="13">
        <v>1232462</v>
      </c>
      <c r="W36" s="13" t="s">
        <v>563</v>
      </c>
      <c r="X36" s="58"/>
      <c r="Y36" s="13"/>
      <c r="Z36" s="13"/>
      <c r="AA36" s="13"/>
      <c r="AB36" s="13"/>
      <c r="AC36" s="13"/>
      <c r="AD36" s="13"/>
      <c r="AE36" s="13"/>
      <c r="AF36" s="13"/>
      <c r="AG36" s="13"/>
      <c r="AH36" s="13"/>
    </row>
    <row r="37" spans="1:34">
      <c r="A37" s="13">
        <v>1232472</v>
      </c>
      <c r="B37" s="13" t="s">
        <v>564</v>
      </c>
      <c r="C37" s="13" t="s">
        <v>565</v>
      </c>
      <c r="D37" s="13" t="str">
        <f t="shared" si="0"/>
        <v>Simone Seto</v>
      </c>
      <c r="E37" s="13"/>
      <c r="F37" s="13"/>
      <c r="G37" s="13"/>
      <c r="H37" s="63" t="s">
        <v>566</v>
      </c>
      <c r="I37" s="13" t="s">
        <v>394</v>
      </c>
      <c r="J37" s="64">
        <v>41426</v>
      </c>
      <c r="K37" s="65"/>
      <c r="L37" s="65"/>
      <c r="M37" s="66">
        <v>33128</v>
      </c>
      <c r="N37" s="67"/>
      <c r="O37" s="68"/>
      <c r="P37" s="68"/>
      <c r="Q37" s="58"/>
      <c r="R37" s="58"/>
      <c r="S37" s="13" t="s">
        <v>567</v>
      </c>
      <c r="T37" s="13" t="s">
        <v>566</v>
      </c>
      <c r="U37" s="58"/>
      <c r="V37" s="13">
        <v>1232472</v>
      </c>
      <c r="W37" s="13" t="s">
        <v>568</v>
      </c>
      <c r="X37" s="58"/>
      <c r="Y37" s="13"/>
      <c r="Z37" s="13"/>
      <c r="AA37" s="13"/>
      <c r="AB37" s="13"/>
      <c r="AC37" s="13"/>
      <c r="AD37" s="13"/>
      <c r="AE37" s="13"/>
      <c r="AF37" s="13"/>
      <c r="AG37" s="13"/>
      <c r="AH37" s="13"/>
    </row>
    <row r="38" spans="1:34">
      <c r="A38" s="13">
        <v>1232482</v>
      </c>
      <c r="B38" s="13" t="s">
        <v>569</v>
      </c>
      <c r="C38" s="13" t="s">
        <v>570</v>
      </c>
      <c r="D38" s="13" t="str">
        <f t="shared" si="0"/>
        <v>Lang Burkholder</v>
      </c>
      <c r="E38" s="13"/>
      <c r="F38" s="13"/>
      <c r="G38" s="13"/>
      <c r="H38" s="63" t="s">
        <v>571</v>
      </c>
      <c r="I38" s="13" t="s">
        <v>406</v>
      </c>
      <c r="J38" s="64">
        <v>42199</v>
      </c>
      <c r="K38" s="65"/>
      <c r="L38" s="65"/>
      <c r="M38" s="66">
        <v>16832</v>
      </c>
      <c r="N38" s="67"/>
      <c r="O38" s="68"/>
      <c r="P38" s="68"/>
      <c r="Q38" s="58"/>
      <c r="R38" s="58"/>
      <c r="S38" s="13" t="s">
        <v>572</v>
      </c>
      <c r="T38" s="13" t="s">
        <v>571</v>
      </c>
      <c r="U38" s="58"/>
      <c r="V38" s="13">
        <v>1232482</v>
      </c>
      <c r="W38" s="13" t="s">
        <v>573</v>
      </c>
      <c r="X38" s="58"/>
      <c r="Y38" s="13"/>
      <c r="Z38" s="13"/>
      <c r="AA38" s="13"/>
      <c r="AB38" s="13"/>
      <c r="AC38" s="13"/>
      <c r="AD38" s="13"/>
      <c r="AE38" s="13"/>
      <c r="AF38" s="13"/>
      <c r="AG38" s="13"/>
      <c r="AH38" s="13"/>
    </row>
    <row r="39" spans="1:34">
      <c r="A39" s="13">
        <v>1232492</v>
      </c>
      <c r="B39" s="13" t="s">
        <v>574</v>
      </c>
      <c r="C39" s="13" t="s">
        <v>575</v>
      </c>
      <c r="D39" s="13" t="str">
        <f t="shared" si="0"/>
        <v>Art Muse</v>
      </c>
      <c r="E39" s="13"/>
      <c r="F39" s="13"/>
      <c r="G39" s="13"/>
      <c r="H39" s="63" t="s">
        <v>576</v>
      </c>
      <c r="I39" s="13" t="s">
        <v>400</v>
      </c>
      <c r="J39" s="64">
        <v>40368</v>
      </c>
      <c r="K39" s="65"/>
      <c r="L39" s="65"/>
      <c r="M39" s="66">
        <v>95897</v>
      </c>
      <c r="N39" s="67"/>
      <c r="O39" s="68"/>
      <c r="P39" s="68"/>
      <c r="Q39" s="58"/>
      <c r="R39" s="58"/>
      <c r="S39" s="13" t="s">
        <v>577</v>
      </c>
      <c r="T39" s="13" t="s">
        <v>576</v>
      </c>
      <c r="U39" s="58"/>
      <c r="V39" s="13">
        <v>1232492</v>
      </c>
      <c r="W39" s="13" t="s">
        <v>578</v>
      </c>
      <c r="X39" s="58"/>
      <c r="Y39" s="13"/>
      <c r="Z39" s="13"/>
      <c r="AA39" s="13"/>
      <c r="AB39" s="13"/>
      <c r="AC39" s="13"/>
      <c r="AD39" s="13"/>
      <c r="AE39" s="13"/>
      <c r="AF39" s="13"/>
      <c r="AG39" s="13"/>
      <c r="AH39" s="13"/>
    </row>
    <row r="40" spans="1:34">
      <c r="A40" s="13">
        <v>1232502</v>
      </c>
      <c r="B40" s="13" t="s">
        <v>579</v>
      </c>
      <c r="C40" s="13" t="s">
        <v>580</v>
      </c>
      <c r="D40" s="13" t="str">
        <f t="shared" si="0"/>
        <v>Stanton Kothari</v>
      </c>
      <c r="E40" s="13"/>
      <c r="F40" s="13"/>
      <c r="G40" s="13"/>
      <c r="H40" s="63" t="s">
        <v>581</v>
      </c>
      <c r="I40" s="13" t="s">
        <v>388</v>
      </c>
      <c r="J40" s="64">
        <v>41474</v>
      </c>
      <c r="K40" s="65"/>
      <c r="L40" s="65"/>
      <c r="M40" s="66">
        <v>89345</v>
      </c>
      <c r="N40" s="67"/>
      <c r="O40" s="68"/>
      <c r="P40" s="68"/>
      <c r="Q40" s="58"/>
      <c r="R40" s="58"/>
      <c r="S40" s="13" t="s">
        <v>582</v>
      </c>
      <c r="T40" s="13" t="s">
        <v>581</v>
      </c>
      <c r="U40" s="58"/>
      <c r="V40" s="13">
        <v>1232502</v>
      </c>
      <c r="W40" s="73" t="s">
        <v>583</v>
      </c>
      <c r="X40" s="58"/>
      <c r="Y40" s="13"/>
      <c r="Z40" s="13"/>
      <c r="AA40" s="13"/>
      <c r="AB40" s="13"/>
      <c r="AC40" s="13"/>
      <c r="AD40" s="13"/>
      <c r="AE40" s="13"/>
      <c r="AF40" s="13"/>
      <c r="AG40" s="13"/>
      <c r="AH40" s="13"/>
    </row>
    <row r="41" spans="1:34">
      <c r="A41" s="13">
        <v>1232512</v>
      </c>
      <c r="B41" s="13" t="s">
        <v>584</v>
      </c>
      <c r="C41" s="13" t="s">
        <v>585</v>
      </c>
      <c r="D41" s="13" t="str">
        <f t="shared" si="0"/>
        <v>Daysi Duarte</v>
      </c>
      <c r="E41" s="13"/>
      <c r="F41" s="13"/>
      <c r="G41" s="13"/>
      <c r="H41" s="63" t="s">
        <v>586</v>
      </c>
      <c r="I41" s="13" t="s">
        <v>394</v>
      </c>
      <c r="J41" s="64">
        <v>38170</v>
      </c>
      <c r="K41" s="65"/>
      <c r="L41" s="65"/>
      <c r="M41" s="66">
        <v>40751</v>
      </c>
      <c r="N41" s="67"/>
      <c r="O41" s="68"/>
      <c r="P41" s="68"/>
      <c r="Q41" s="58"/>
      <c r="R41" s="58"/>
      <c r="S41" s="13" t="s">
        <v>587</v>
      </c>
      <c r="T41" s="13" t="s">
        <v>586</v>
      </c>
      <c r="U41" s="58"/>
      <c r="V41" s="13">
        <v>1232512</v>
      </c>
      <c r="W41" s="13" t="s">
        <v>588</v>
      </c>
      <c r="X41" s="58"/>
      <c r="Y41" s="13"/>
      <c r="Z41" s="13"/>
      <c r="AA41" s="13"/>
      <c r="AB41" s="13"/>
      <c r="AC41" s="13"/>
      <c r="AD41" s="13"/>
      <c r="AE41" s="13"/>
      <c r="AF41" s="13"/>
      <c r="AG41" s="13"/>
      <c r="AH41" s="13"/>
    </row>
    <row r="42" spans="1:34">
      <c r="A42" s="13">
        <v>1232522</v>
      </c>
      <c r="B42" s="13" t="s">
        <v>589</v>
      </c>
      <c r="C42" s="13" t="s">
        <v>590</v>
      </c>
      <c r="D42" s="13" t="str">
        <f t="shared" si="0"/>
        <v>Loni Cobbley</v>
      </c>
      <c r="E42" s="13"/>
      <c r="F42" s="13"/>
      <c r="G42" s="13"/>
      <c r="H42" s="63" t="s">
        <v>591</v>
      </c>
      <c r="I42" s="13" t="s">
        <v>400</v>
      </c>
      <c r="J42" s="64">
        <v>41507</v>
      </c>
      <c r="K42" s="65"/>
      <c r="L42" s="65"/>
      <c r="M42" s="66">
        <v>74372</v>
      </c>
      <c r="N42" s="67"/>
      <c r="O42" s="68"/>
      <c r="P42" s="68"/>
      <c r="Q42" s="58"/>
      <c r="R42" s="58"/>
      <c r="S42" s="13" t="s">
        <v>592</v>
      </c>
      <c r="T42" s="73" t="s">
        <v>591</v>
      </c>
      <c r="U42" s="58"/>
      <c r="V42" s="13">
        <v>1232522</v>
      </c>
      <c r="W42" s="13" t="s">
        <v>593</v>
      </c>
      <c r="X42" s="58"/>
      <c r="Y42" s="13"/>
      <c r="Z42" s="13"/>
      <c r="AA42" s="13"/>
      <c r="AB42" s="13"/>
      <c r="AC42" s="13"/>
      <c r="AD42" s="13"/>
      <c r="AE42" s="13"/>
      <c r="AF42" s="13"/>
      <c r="AG42" s="13"/>
      <c r="AH42" s="13"/>
    </row>
    <row r="43" spans="1:34">
      <c r="A43" s="13">
        <v>1232532</v>
      </c>
      <c r="B43" s="13" t="s">
        <v>594</v>
      </c>
      <c r="C43" s="13" t="s">
        <v>595</v>
      </c>
      <c r="D43" s="13" t="str">
        <f t="shared" si="0"/>
        <v>Tess Vrooman</v>
      </c>
      <c r="E43" s="13"/>
      <c r="F43" s="13"/>
      <c r="G43" s="13"/>
      <c r="H43" s="63" t="s">
        <v>596</v>
      </c>
      <c r="I43" s="13" t="s">
        <v>388</v>
      </c>
      <c r="J43" s="64">
        <v>37103</v>
      </c>
      <c r="K43" s="65"/>
      <c r="L43" s="65"/>
      <c r="M43" s="66">
        <v>70497</v>
      </c>
      <c r="N43" s="67"/>
      <c r="O43" s="68"/>
      <c r="P43" s="68"/>
      <c r="Q43" s="58"/>
      <c r="R43" s="58"/>
      <c r="S43" s="13" t="s">
        <v>597</v>
      </c>
      <c r="T43" s="13" t="s">
        <v>596</v>
      </c>
      <c r="U43" s="58"/>
      <c r="V43" s="13">
        <v>1232532</v>
      </c>
      <c r="W43" s="13" t="s">
        <v>598</v>
      </c>
      <c r="X43" s="58"/>
      <c r="Y43" s="13"/>
      <c r="Z43" s="13"/>
      <c r="AA43" s="13"/>
      <c r="AB43" s="13"/>
      <c r="AC43" s="13"/>
      <c r="AD43" s="13"/>
      <c r="AE43" s="13"/>
      <c r="AF43" s="13"/>
      <c r="AG43" s="13"/>
      <c r="AH43" s="13"/>
    </row>
    <row r="44" spans="1:34">
      <c r="A44" s="13">
        <v>1232542</v>
      </c>
      <c r="B44" s="13" t="s">
        <v>599</v>
      </c>
      <c r="C44" s="13" t="s">
        <v>600</v>
      </c>
      <c r="D44" s="13" t="str">
        <f t="shared" si="0"/>
        <v>Fredericka Eckart</v>
      </c>
      <c r="E44" s="13"/>
      <c r="F44" s="13"/>
      <c r="G44" s="13"/>
      <c r="H44" s="63" t="s">
        <v>601</v>
      </c>
      <c r="I44" s="13" t="s">
        <v>394</v>
      </c>
      <c r="J44" s="64">
        <v>37116</v>
      </c>
      <c r="K44" s="65"/>
      <c r="L44" s="65"/>
      <c r="M44" s="66">
        <v>27006</v>
      </c>
      <c r="N44" s="67"/>
      <c r="O44" s="68"/>
      <c r="P44" s="68"/>
      <c r="Q44" s="58"/>
      <c r="R44" s="58"/>
      <c r="S44" s="13" t="s">
        <v>602</v>
      </c>
      <c r="T44" s="13" t="s">
        <v>601</v>
      </c>
      <c r="U44" s="58"/>
      <c r="V44" s="13">
        <v>1232542</v>
      </c>
      <c r="W44" s="13" t="s">
        <v>603</v>
      </c>
      <c r="X44" s="58"/>
      <c r="Y44" s="13"/>
      <c r="Z44" s="13"/>
      <c r="AA44" s="13"/>
      <c r="AB44" s="13"/>
      <c r="AC44" s="13"/>
      <c r="AD44" s="13"/>
      <c r="AE44" s="13"/>
      <c r="AF44" s="13"/>
      <c r="AG44" s="13"/>
      <c r="AH44" s="13"/>
    </row>
    <row r="45" spans="1:34">
      <c r="A45" s="13">
        <v>1232552</v>
      </c>
      <c r="B45" s="13" t="s">
        <v>604</v>
      </c>
      <c r="C45" s="13" t="s">
        <v>605</v>
      </c>
      <c r="D45" s="13" t="str">
        <f t="shared" si="0"/>
        <v>Dusti Major</v>
      </c>
      <c r="E45" s="13"/>
      <c r="F45" s="13"/>
      <c r="G45" s="13"/>
      <c r="H45" s="63" t="s">
        <v>606</v>
      </c>
      <c r="I45" s="13" t="s">
        <v>400</v>
      </c>
      <c r="J45" s="64">
        <v>37122</v>
      </c>
      <c r="K45" s="65"/>
      <c r="L45" s="65"/>
      <c r="M45" s="66">
        <v>98732</v>
      </c>
      <c r="N45" s="67"/>
      <c r="O45" s="68"/>
      <c r="P45" s="68"/>
      <c r="Q45" s="58"/>
      <c r="R45" s="58"/>
      <c r="S45" s="13" t="s">
        <v>607</v>
      </c>
      <c r="T45" s="13" t="s">
        <v>606</v>
      </c>
      <c r="U45" s="58"/>
      <c r="V45" s="13">
        <v>1232552</v>
      </c>
      <c r="W45" s="13" t="s">
        <v>608</v>
      </c>
      <c r="X45" s="58"/>
      <c r="Y45" s="13"/>
      <c r="Z45" s="13"/>
      <c r="AA45" s="13"/>
      <c r="AB45" s="13"/>
      <c r="AC45" s="13"/>
      <c r="AD45" s="13"/>
      <c r="AE45" s="13"/>
      <c r="AF45" s="13"/>
      <c r="AG45" s="13"/>
      <c r="AH45" s="13"/>
    </row>
    <row r="46" spans="1:34">
      <c r="A46" s="13">
        <v>1232562</v>
      </c>
      <c r="B46" s="13" t="s">
        <v>609</v>
      </c>
      <c r="C46" s="13" t="s">
        <v>610</v>
      </c>
      <c r="D46" s="13" t="str">
        <f t="shared" si="0"/>
        <v>Naomi Borges</v>
      </c>
      <c r="E46" s="13"/>
      <c r="F46" s="13"/>
      <c r="G46" s="13"/>
      <c r="H46" s="63" t="s">
        <v>611</v>
      </c>
      <c r="I46" s="13" t="s">
        <v>388</v>
      </c>
      <c r="J46" s="64">
        <v>41849</v>
      </c>
      <c r="K46" s="65"/>
      <c r="L46" s="65"/>
      <c r="M46" s="66">
        <v>86300</v>
      </c>
      <c r="N46" s="67"/>
      <c r="O46" s="68"/>
      <c r="P46" s="68"/>
      <c r="Q46" s="58"/>
      <c r="R46" s="58"/>
      <c r="S46" s="13" t="s">
        <v>612</v>
      </c>
      <c r="T46" s="13" t="s">
        <v>611</v>
      </c>
      <c r="U46" s="58"/>
      <c r="V46" s="13">
        <v>1232562</v>
      </c>
      <c r="W46" s="13" t="s">
        <v>613</v>
      </c>
      <c r="X46" s="58"/>
      <c r="Y46" s="13"/>
      <c r="Z46" s="13"/>
      <c r="AA46" s="13"/>
      <c r="AB46" s="13"/>
      <c r="AC46" s="13"/>
      <c r="AD46" s="13"/>
      <c r="AE46" s="13"/>
      <c r="AF46" s="13"/>
      <c r="AG46" s="13"/>
      <c r="AH46" s="13"/>
    </row>
    <row r="47" spans="1:34">
      <c r="A47" s="13">
        <v>1232672</v>
      </c>
      <c r="B47" s="13" t="s">
        <v>614</v>
      </c>
      <c r="C47" s="13" t="s">
        <v>615</v>
      </c>
      <c r="D47" s="13" t="str">
        <f t="shared" si="0"/>
        <v>Glynis Brodbeck</v>
      </c>
      <c r="E47" s="13"/>
      <c r="F47" s="13"/>
      <c r="G47" s="13"/>
      <c r="H47" s="63" t="s">
        <v>616</v>
      </c>
      <c r="I47" s="13" t="s">
        <v>388</v>
      </c>
      <c r="J47" s="64">
        <v>41870</v>
      </c>
      <c r="K47" s="65"/>
      <c r="L47" s="65"/>
      <c r="M47" s="66">
        <v>79601</v>
      </c>
      <c r="N47" s="67"/>
      <c r="O47" s="68"/>
      <c r="P47" s="68"/>
      <c r="Q47" s="58"/>
      <c r="R47" s="58"/>
      <c r="S47" s="13" t="s">
        <v>617</v>
      </c>
      <c r="T47" s="13" t="s">
        <v>616</v>
      </c>
      <c r="U47" s="58"/>
      <c r="V47" s="13">
        <v>1232672</v>
      </c>
      <c r="W47" s="13" t="s">
        <v>618</v>
      </c>
      <c r="X47" s="58"/>
      <c r="Y47" s="13"/>
      <c r="Z47" s="13"/>
      <c r="AA47" s="13"/>
      <c r="AB47" s="13"/>
      <c r="AC47" s="13"/>
      <c r="AD47" s="13"/>
      <c r="AE47" s="13"/>
      <c r="AF47" s="13"/>
      <c r="AG47" s="13"/>
      <c r="AH47" s="13"/>
    </row>
    <row r="48" spans="1:34">
      <c r="A48" s="13">
        <v>1232582</v>
      </c>
      <c r="B48" s="13" t="s">
        <v>619</v>
      </c>
      <c r="C48" s="13" t="s">
        <v>620</v>
      </c>
      <c r="D48" s="13" t="str">
        <f t="shared" si="0"/>
        <v>Letitia Brighton</v>
      </c>
      <c r="E48" s="13"/>
      <c r="F48" s="13"/>
      <c r="G48" s="13"/>
      <c r="H48" s="63" t="s">
        <v>621</v>
      </c>
      <c r="I48" s="13" t="s">
        <v>400</v>
      </c>
      <c r="J48" s="64">
        <v>42257</v>
      </c>
      <c r="K48" s="65"/>
      <c r="L48" s="65"/>
      <c r="M48" s="66">
        <v>74456</v>
      </c>
      <c r="N48" s="67"/>
      <c r="O48" s="68"/>
      <c r="P48" s="68"/>
      <c r="Q48" s="58"/>
      <c r="R48" s="58"/>
      <c r="S48" s="13" t="s">
        <v>622</v>
      </c>
      <c r="T48" s="13" t="s">
        <v>621</v>
      </c>
      <c r="U48" s="58"/>
      <c r="V48" s="13">
        <v>1232582</v>
      </c>
      <c r="W48" s="13" t="s">
        <v>623</v>
      </c>
      <c r="X48" s="58"/>
      <c r="Y48" s="13"/>
      <c r="Z48" s="13"/>
      <c r="AA48" s="13"/>
      <c r="AB48" s="13"/>
      <c r="AC48" s="13"/>
      <c r="AD48" s="13"/>
      <c r="AE48" s="13"/>
      <c r="AF48" s="13"/>
      <c r="AG48" s="13"/>
      <c r="AH48" s="13"/>
    </row>
    <row r="49" spans="1:34">
      <c r="A49" s="13">
        <v>1232592</v>
      </c>
      <c r="B49" s="13" t="s">
        <v>624</v>
      </c>
      <c r="C49" s="13" t="s">
        <v>625</v>
      </c>
      <c r="D49" s="13" t="str">
        <f t="shared" si="0"/>
        <v>Effie Calle</v>
      </c>
      <c r="E49" s="13"/>
      <c r="F49" s="13"/>
      <c r="G49" s="13"/>
      <c r="H49" s="63" t="s">
        <v>626</v>
      </c>
      <c r="I49" s="13" t="s">
        <v>400</v>
      </c>
      <c r="J49" s="64">
        <v>40066</v>
      </c>
      <c r="K49" s="65"/>
      <c r="L49" s="65"/>
      <c r="M49" s="66">
        <v>86331</v>
      </c>
      <c r="N49" s="67"/>
      <c r="O49" s="68"/>
      <c r="P49" s="68"/>
      <c r="Q49" s="58"/>
      <c r="R49" s="58"/>
      <c r="S49" s="13" t="s">
        <v>627</v>
      </c>
      <c r="T49" s="13" t="s">
        <v>626</v>
      </c>
      <c r="U49" s="58"/>
      <c r="V49" s="13">
        <v>1232592</v>
      </c>
      <c r="W49" s="13" t="s">
        <v>628</v>
      </c>
      <c r="X49" s="58"/>
      <c r="Y49" s="13"/>
      <c r="Z49" s="13"/>
      <c r="AA49" s="13"/>
      <c r="AB49" s="13"/>
      <c r="AC49" s="13"/>
      <c r="AD49" s="13"/>
      <c r="AE49" s="13"/>
      <c r="AF49" s="13"/>
      <c r="AG49" s="13"/>
      <c r="AH49" s="13"/>
    </row>
    <row r="50" spans="1:34">
      <c r="A50" s="13">
        <v>1232602</v>
      </c>
      <c r="B50" s="13" t="s">
        <v>629</v>
      </c>
      <c r="C50" s="13" t="s">
        <v>630</v>
      </c>
      <c r="D50" s="13" t="str">
        <f t="shared" si="0"/>
        <v>Elina Spight</v>
      </c>
      <c r="E50" s="13"/>
      <c r="F50" s="13"/>
      <c r="G50" s="13"/>
      <c r="H50" s="63" t="s">
        <v>631</v>
      </c>
      <c r="I50" s="13" t="s">
        <v>394</v>
      </c>
      <c r="J50" s="64">
        <v>40078</v>
      </c>
      <c r="K50" s="65"/>
      <c r="L50" s="65"/>
      <c r="M50" s="66">
        <v>55923</v>
      </c>
      <c r="N50" s="67"/>
      <c r="O50" s="68"/>
      <c r="P50" s="68"/>
      <c r="Q50" s="58"/>
      <c r="R50" s="58"/>
      <c r="S50" s="13" t="s">
        <v>632</v>
      </c>
      <c r="T50" s="13" t="s">
        <v>631</v>
      </c>
      <c r="U50" s="58"/>
      <c r="V50" s="13">
        <v>1232602</v>
      </c>
      <c r="W50" s="13" t="s">
        <v>633</v>
      </c>
      <c r="X50" s="58"/>
      <c r="Y50" s="13"/>
      <c r="Z50" s="13"/>
      <c r="AA50" s="13"/>
      <c r="AB50" s="13"/>
      <c r="AC50" s="13"/>
      <c r="AD50" s="13"/>
      <c r="AE50" s="13"/>
      <c r="AF50" s="13"/>
      <c r="AG50" s="13"/>
      <c r="AH50" s="13"/>
    </row>
    <row r="51" spans="1:34">
      <c r="A51" s="13">
        <v>1232612</v>
      </c>
      <c r="B51" s="13" t="s">
        <v>634</v>
      </c>
      <c r="C51" s="13" t="s">
        <v>635</v>
      </c>
      <c r="D51" s="13" t="str">
        <f t="shared" si="0"/>
        <v>Jere Reller</v>
      </c>
      <c r="E51" s="13"/>
      <c r="F51" s="13"/>
      <c r="G51" s="13"/>
      <c r="H51" s="63" t="s">
        <v>636</v>
      </c>
      <c r="I51" s="13" t="s">
        <v>406</v>
      </c>
      <c r="J51" s="64">
        <v>37876</v>
      </c>
      <c r="K51" s="65"/>
      <c r="L51" s="65"/>
      <c r="M51" s="66">
        <v>34745</v>
      </c>
      <c r="N51" s="67"/>
      <c r="O51" s="68"/>
      <c r="P51" s="68"/>
      <c r="Q51" s="58"/>
      <c r="R51" s="58"/>
      <c r="S51" s="13" t="s">
        <v>637</v>
      </c>
      <c r="T51" s="13" t="s">
        <v>636</v>
      </c>
      <c r="U51" s="58"/>
      <c r="V51" s="13">
        <v>1232612</v>
      </c>
      <c r="W51" s="13" t="s">
        <v>638</v>
      </c>
      <c r="X51" s="58"/>
      <c r="Y51" s="13"/>
      <c r="Z51" s="13"/>
      <c r="AA51" s="13"/>
      <c r="AB51" s="13"/>
      <c r="AC51" s="13"/>
      <c r="AD51" s="13"/>
      <c r="AE51" s="13"/>
      <c r="AF51" s="13"/>
      <c r="AG51" s="13"/>
      <c r="AH51" s="13"/>
    </row>
    <row r="52" spans="1:34">
      <c r="A52" s="13">
        <v>1232622</v>
      </c>
      <c r="B52" s="13" t="s">
        <v>639</v>
      </c>
      <c r="C52" s="13" t="s">
        <v>640</v>
      </c>
      <c r="D52" s="13" t="str">
        <f t="shared" si="0"/>
        <v>Ringo Star</v>
      </c>
      <c r="E52" s="13"/>
      <c r="F52" s="13"/>
      <c r="G52" s="13"/>
      <c r="H52" s="13" t="s">
        <v>641</v>
      </c>
      <c r="I52" s="13" t="s">
        <v>388</v>
      </c>
      <c r="J52" s="64">
        <v>41927</v>
      </c>
      <c r="K52" s="65"/>
      <c r="L52" s="65"/>
      <c r="M52" s="66">
        <v>57540</v>
      </c>
      <c r="N52" s="67"/>
      <c r="O52" s="68"/>
      <c r="P52" s="68"/>
      <c r="Q52" s="58"/>
      <c r="R52" s="58"/>
      <c r="S52" s="13" t="s">
        <v>547</v>
      </c>
      <c r="T52" s="13" t="s">
        <v>641</v>
      </c>
      <c r="U52" s="58"/>
      <c r="V52" s="13">
        <v>1232622</v>
      </c>
      <c r="W52" s="13" t="s">
        <v>642</v>
      </c>
      <c r="X52" s="58"/>
      <c r="Y52" s="13"/>
      <c r="Z52" s="13"/>
      <c r="AA52" s="13"/>
      <c r="AB52" s="13"/>
      <c r="AC52" s="13"/>
      <c r="AD52" s="13"/>
      <c r="AE52" s="13"/>
      <c r="AF52" s="13"/>
      <c r="AG52" s="13"/>
      <c r="AH52" s="13"/>
    </row>
    <row r="53" spans="1:34">
      <c r="A53" s="13">
        <v>1232632</v>
      </c>
      <c r="B53" s="13" t="s">
        <v>643</v>
      </c>
      <c r="C53" s="13" t="s">
        <v>644</v>
      </c>
      <c r="D53" s="13" t="str">
        <f t="shared" si="0"/>
        <v>Alonzo Hansen</v>
      </c>
      <c r="E53" s="13"/>
      <c r="F53" s="13"/>
      <c r="G53" s="13"/>
      <c r="H53" s="13" t="s">
        <v>645</v>
      </c>
      <c r="I53" s="13" t="s">
        <v>400</v>
      </c>
      <c r="J53" s="64">
        <v>41547</v>
      </c>
      <c r="K53" s="65"/>
      <c r="L53" s="65"/>
      <c r="M53" s="66">
        <v>58391</v>
      </c>
      <c r="N53" s="67"/>
      <c r="O53" s="68"/>
      <c r="P53" s="68"/>
      <c r="Q53" s="58"/>
      <c r="R53" s="58"/>
      <c r="S53" s="13" t="s">
        <v>602</v>
      </c>
      <c r="T53" s="13" t="s">
        <v>645</v>
      </c>
      <c r="U53" s="58"/>
      <c r="V53" s="13">
        <v>1232632</v>
      </c>
      <c r="W53" s="13" t="s">
        <v>646</v>
      </c>
      <c r="X53" s="58"/>
      <c r="Y53" s="13"/>
      <c r="Z53" s="13"/>
      <c r="AA53" s="13"/>
      <c r="AB53" s="13"/>
      <c r="AC53" s="13"/>
      <c r="AD53" s="13"/>
      <c r="AE53" s="13"/>
      <c r="AF53" s="13"/>
      <c r="AG53" s="13"/>
      <c r="AH53" s="13"/>
    </row>
    <row r="54" spans="1:34">
      <c r="A54" s="13">
        <v>1232642</v>
      </c>
      <c r="B54" s="13" t="s">
        <v>647</v>
      </c>
      <c r="C54" s="13" t="s">
        <v>648</v>
      </c>
      <c r="D54" s="13" t="str">
        <f t="shared" si="0"/>
        <v>Candice Fox</v>
      </c>
      <c r="E54" s="13"/>
      <c r="F54" s="13"/>
      <c r="G54" s="13"/>
      <c r="H54" s="13" t="s">
        <v>649</v>
      </c>
      <c r="I54" s="13" t="s">
        <v>400</v>
      </c>
      <c r="J54" s="64">
        <v>37176</v>
      </c>
      <c r="K54" s="65"/>
      <c r="L54" s="65"/>
      <c r="M54" s="66">
        <v>73164</v>
      </c>
      <c r="N54" s="67"/>
      <c r="O54" s="68"/>
      <c r="P54" s="68"/>
      <c r="Q54" s="58"/>
      <c r="R54" s="58"/>
      <c r="S54" s="13" t="s">
        <v>557</v>
      </c>
      <c r="T54" s="13" t="s">
        <v>649</v>
      </c>
      <c r="U54" s="58"/>
      <c r="V54" s="13">
        <v>1232642</v>
      </c>
      <c r="W54" s="13" t="s">
        <v>650</v>
      </c>
      <c r="X54" s="58"/>
      <c r="Y54" s="13"/>
      <c r="Z54" s="13"/>
      <c r="AA54" s="13"/>
      <c r="AB54" s="13"/>
      <c r="AC54" s="13"/>
      <c r="AD54" s="13"/>
      <c r="AE54" s="13"/>
      <c r="AF54" s="13"/>
      <c r="AG54" s="13"/>
      <c r="AH54" s="13"/>
    </row>
    <row r="55" spans="1:34">
      <c r="A55" s="13">
        <v>1232652</v>
      </c>
      <c r="B55" s="13" t="s">
        <v>651</v>
      </c>
      <c r="C55" s="13" t="s">
        <v>652</v>
      </c>
      <c r="D55" s="13" t="str">
        <f t="shared" si="0"/>
        <v>Jacquelyn Davis</v>
      </c>
      <c r="E55" s="13"/>
      <c r="F55" s="13"/>
      <c r="G55" s="13"/>
      <c r="H55" s="13" t="s">
        <v>653</v>
      </c>
      <c r="I55" s="13" t="s">
        <v>388</v>
      </c>
      <c r="J55" s="64">
        <v>38282</v>
      </c>
      <c r="K55" s="65"/>
      <c r="L55" s="65"/>
      <c r="M55" s="66">
        <v>31395</v>
      </c>
      <c r="N55" s="67"/>
      <c r="O55" s="68"/>
      <c r="P55" s="68"/>
      <c r="Q55" s="58"/>
      <c r="R55" s="58"/>
      <c r="S55" s="13" t="s">
        <v>497</v>
      </c>
      <c r="T55" s="13" t="s">
        <v>653</v>
      </c>
      <c r="U55" s="58"/>
      <c r="V55" s="13">
        <v>1232652</v>
      </c>
      <c r="W55" s="13" t="s">
        <v>654</v>
      </c>
      <c r="X55" s="58"/>
      <c r="Y55" s="13"/>
      <c r="Z55" s="13"/>
      <c r="AA55" s="13"/>
      <c r="AB55" s="13"/>
      <c r="AC55" s="13"/>
      <c r="AD55" s="13"/>
      <c r="AE55" s="13"/>
      <c r="AF55" s="13"/>
      <c r="AG55" s="13"/>
      <c r="AH55" s="13"/>
    </row>
    <row r="56" spans="1:34">
      <c r="A56" s="13">
        <v>1232662</v>
      </c>
      <c r="B56" s="13" t="s">
        <v>655</v>
      </c>
      <c r="C56" s="13" t="s">
        <v>656</v>
      </c>
      <c r="D56" s="13" t="str">
        <f t="shared" si="0"/>
        <v>Jeffery Norris</v>
      </c>
      <c r="E56" s="13"/>
      <c r="F56" s="13"/>
      <c r="G56" s="13"/>
      <c r="H56" s="63" t="s">
        <v>387</v>
      </c>
      <c r="I56" s="13" t="s">
        <v>388</v>
      </c>
      <c r="J56" s="64">
        <v>38622</v>
      </c>
      <c r="K56" s="65"/>
      <c r="L56" s="65"/>
      <c r="M56" s="66">
        <v>99194</v>
      </c>
      <c r="N56" s="67"/>
      <c r="O56" s="68"/>
      <c r="P56" s="68"/>
      <c r="Q56" s="58"/>
      <c r="R56" s="58"/>
      <c r="S56" s="13"/>
      <c r="T56" s="13"/>
      <c r="U56" s="58"/>
      <c r="V56" s="13">
        <v>1232662</v>
      </c>
      <c r="W56" s="13" t="s">
        <v>657</v>
      </c>
      <c r="X56" s="58"/>
      <c r="Y56" s="13"/>
      <c r="Z56" s="13"/>
      <c r="AA56" s="13"/>
      <c r="AB56" s="13"/>
      <c r="AC56" s="13"/>
      <c r="AD56" s="13"/>
      <c r="AE56" s="13"/>
      <c r="AF56" s="13"/>
      <c r="AG56" s="13"/>
      <c r="AH56" s="13"/>
    </row>
    <row r="57" spans="1:34">
      <c r="A57" s="13">
        <v>1232672</v>
      </c>
      <c r="B57" s="13" t="s">
        <v>658</v>
      </c>
      <c r="C57" s="13" t="s">
        <v>659</v>
      </c>
      <c r="D57" s="13" t="str">
        <f t="shared" si="0"/>
        <v>Benny Boyd</v>
      </c>
      <c r="E57" s="13"/>
      <c r="F57" s="13"/>
      <c r="G57" s="13"/>
      <c r="H57" s="63" t="s">
        <v>393</v>
      </c>
      <c r="I57" s="13" t="s">
        <v>400</v>
      </c>
      <c r="J57" s="64">
        <v>41196</v>
      </c>
      <c r="K57" s="65"/>
      <c r="L57" s="65"/>
      <c r="M57" s="66">
        <v>29789</v>
      </c>
      <c r="N57" s="67"/>
      <c r="O57" s="68"/>
      <c r="P57" s="68"/>
      <c r="Q57" s="58"/>
      <c r="R57" s="58"/>
      <c r="S57" s="13"/>
      <c r="T57" s="13"/>
      <c r="U57" s="58"/>
      <c r="V57" s="13">
        <v>1232672</v>
      </c>
      <c r="W57" s="13" t="s">
        <v>660</v>
      </c>
      <c r="X57" s="58"/>
      <c r="Y57" s="13"/>
      <c r="Z57" s="13"/>
      <c r="AA57" s="13"/>
      <c r="AB57" s="13"/>
      <c r="AC57" s="13"/>
      <c r="AD57" s="13"/>
      <c r="AE57" s="13"/>
      <c r="AF57" s="13"/>
      <c r="AG57" s="13"/>
      <c r="AH57" s="13"/>
    </row>
    <row r="58" spans="1:34">
      <c r="A58" s="13">
        <v>1232682</v>
      </c>
      <c r="B58" s="13" t="s">
        <v>661</v>
      </c>
      <c r="C58" s="13" t="s">
        <v>662</v>
      </c>
      <c r="D58" s="13" t="str">
        <f t="shared" si="0"/>
        <v>Orlando Reese</v>
      </c>
      <c r="E58" s="13"/>
      <c r="F58" s="13"/>
      <c r="G58" s="13"/>
      <c r="H58" s="63" t="s">
        <v>399</v>
      </c>
      <c r="I58" s="13" t="s">
        <v>388</v>
      </c>
      <c r="J58" s="64">
        <v>41548</v>
      </c>
      <c r="K58" s="65"/>
      <c r="L58" s="65"/>
      <c r="M58" s="66">
        <v>44741</v>
      </c>
      <c r="N58" s="67"/>
      <c r="O58" s="68"/>
      <c r="P58" s="68"/>
      <c r="Q58" s="58"/>
      <c r="R58" s="58"/>
      <c r="S58" s="13"/>
      <c r="T58" s="13"/>
      <c r="U58" s="58"/>
      <c r="V58" s="13">
        <v>1232682</v>
      </c>
      <c r="W58" s="13" t="s">
        <v>663</v>
      </c>
      <c r="X58" s="58"/>
      <c r="Y58" s="13"/>
      <c r="Z58" s="13"/>
      <c r="AA58" s="13"/>
      <c r="AB58" s="13"/>
      <c r="AC58" s="13"/>
      <c r="AD58" s="13"/>
      <c r="AE58" s="13"/>
      <c r="AF58" s="13"/>
      <c r="AG58" s="13"/>
      <c r="AH58" s="13"/>
    </row>
    <row r="59" spans="1:34">
      <c r="A59" s="13">
        <v>1232692</v>
      </c>
      <c r="B59" s="13" t="s">
        <v>664</v>
      </c>
      <c r="C59" s="13" t="s">
        <v>665</v>
      </c>
      <c r="D59" s="13" t="str">
        <f t="shared" si="0"/>
        <v>Joel Reeves</v>
      </c>
      <c r="E59" s="13"/>
      <c r="F59" s="13"/>
      <c r="G59" s="13"/>
      <c r="H59" s="63" t="s">
        <v>405</v>
      </c>
      <c r="I59" s="13" t="s">
        <v>388</v>
      </c>
      <c r="J59" s="64">
        <v>41566</v>
      </c>
      <c r="K59" s="65"/>
      <c r="L59" s="65"/>
      <c r="M59" s="66">
        <v>26891</v>
      </c>
      <c r="N59" s="67"/>
      <c r="O59" s="68"/>
      <c r="P59" s="68"/>
      <c r="Q59" s="58"/>
      <c r="R59" s="58"/>
      <c r="S59" s="13"/>
      <c r="T59" s="13"/>
      <c r="U59" s="58"/>
      <c r="V59" s="13">
        <v>1232692</v>
      </c>
      <c r="W59" s="13" t="s">
        <v>666</v>
      </c>
      <c r="X59" s="58"/>
      <c r="Y59" s="13"/>
      <c r="Z59" s="13"/>
      <c r="AA59" s="13"/>
      <c r="AB59" s="13"/>
      <c r="AC59" s="13"/>
      <c r="AD59" s="13"/>
      <c r="AE59" s="13"/>
      <c r="AF59" s="13"/>
      <c r="AG59" s="13"/>
      <c r="AH59" s="13"/>
    </row>
    <row r="60" spans="1:34">
      <c r="A60" s="13">
        <v>1232702</v>
      </c>
      <c r="B60" s="13" t="s">
        <v>667</v>
      </c>
      <c r="C60" s="13" t="s">
        <v>668</v>
      </c>
      <c r="D60" s="13" t="str">
        <f t="shared" si="0"/>
        <v>Stella Wong</v>
      </c>
      <c r="E60" s="13"/>
      <c r="F60" s="13"/>
      <c r="G60" s="13"/>
      <c r="H60" s="63" t="s">
        <v>411</v>
      </c>
      <c r="I60" s="13" t="s">
        <v>388</v>
      </c>
      <c r="J60" s="64">
        <v>42325</v>
      </c>
      <c r="K60" s="65"/>
      <c r="L60" s="65"/>
      <c r="M60" s="66">
        <v>36771</v>
      </c>
      <c r="N60" s="67"/>
      <c r="O60" s="68"/>
      <c r="P60" s="68"/>
      <c r="Q60" s="58"/>
      <c r="R60" s="58"/>
      <c r="S60" s="13"/>
      <c r="T60" s="13"/>
      <c r="U60" s="58"/>
      <c r="V60" s="13">
        <v>1232702</v>
      </c>
      <c r="W60" s="13" t="s">
        <v>669</v>
      </c>
      <c r="X60" s="58"/>
      <c r="Y60" s="13"/>
      <c r="Z60" s="13"/>
      <c r="AA60" s="13"/>
      <c r="AB60" s="13"/>
      <c r="AC60" s="13"/>
      <c r="AD60" s="13"/>
      <c r="AE60" s="13"/>
      <c r="AF60" s="13"/>
      <c r="AG60" s="13"/>
      <c r="AH60" s="13"/>
    </row>
    <row r="61" spans="1:34">
      <c r="A61" s="13">
        <v>1232712</v>
      </c>
      <c r="B61" s="13" t="s">
        <v>670</v>
      </c>
      <c r="C61" s="13" t="s">
        <v>671</v>
      </c>
      <c r="D61" s="13" t="str">
        <f t="shared" si="0"/>
        <v>Helen Cook</v>
      </c>
      <c r="E61" s="13"/>
      <c r="F61" s="13"/>
      <c r="G61" s="13"/>
      <c r="H61" s="63" t="s">
        <v>416</v>
      </c>
      <c r="I61" s="13" t="s">
        <v>388</v>
      </c>
      <c r="J61" s="64">
        <v>40862</v>
      </c>
      <c r="K61" s="65"/>
      <c r="L61" s="65"/>
      <c r="M61" s="66">
        <v>86247</v>
      </c>
      <c r="N61" s="67"/>
      <c r="O61" s="68"/>
      <c r="P61" s="68"/>
      <c r="Q61" s="58"/>
      <c r="R61" s="58"/>
      <c r="S61" s="13"/>
      <c r="T61" s="13"/>
      <c r="U61" s="58"/>
      <c r="V61" s="13">
        <v>1232712</v>
      </c>
      <c r="W61" s="13" t="s">
        <v>672</v>
      </c>
      <c r="X61" s="58"/>
      <c r="Y61" s="13"/>
      <c r="Z61" s="13"/>
      <c r="AA61" s="13"/>
      <c r="AB61" s="13"/>
      <c r="AC61" s="13"/>
      <c r="AD61" s="13"/>
      <c r="AE61" s="13"/>
      <c r="AF61" s="13"/>
      <c r="AG61" s="13"/>
      <c r="AH61" s="13"/>
    </row>
    <row r="62" spans="1:34">
      <c r="A62" s="13">
        <v>1232722</v>
      </c>
      <c r="B62" s="13" t="s">
        <v>86</v>
      </c>
      <c r="C62" s="13" t="s">
        <v>673</v>
      </c>
      <c r="D62" s="13" t="str">
        <f t="shared" si="0"/>
        <v>Marcus Schultz</v>
      </c>
      <c r="E62" s="13"/>
      <c r="F62" s="13"/>
      <c r="G62" s="13"/>
      <c r="H62" s="63" t="s">
        <v>421</v>
      </c>
      <c r="I62" s="13" t="s">
        <v>388</v>
      </c>
      <c r="J62" s="64">
        <v>40489</v>
      </c>
      <c r="K62" s="65"/>
      <c r="L62" s="65"/>
      <c r="M62" s="66">
        <v>36866</v>
      </c>
      <c r="N62" s="67"/>
      <c r="O62" s="68"/>
      <c r="P62" s="68"/>
      <c r="Q62" s="58"/>
      <c r="R62" s="58"/>
      <c r="S62" s="13"/>
      <c r="T62" s="13"/>
      <c r="U62" s="58"/>
      <c r="V62" s="13">
        <v>1232722</v>
      </c>
      <c r="W62" s="13" t="s">
        <v>674</v>
      </c>
      <c r="X62" s="58"/>
      <c r="Y62" s="13"/>
      <c r="Z62" s="13"/>
      <c r="AA62" s="13"/>
      <c r="AB62" s="13"/>
      <c r="AC62" s="13"/>
      <c r="AD62" s="13"/>
      <c r="AE62" s="13"/>
      <c r="AF62" s="13"/>
      <c r="AG62" s="13"/>
      <c r="AH62" s="13"/>
    </row>
    <row r="63" spans="1:34">
      <c r="A63" s="13">
        <v>1232732</v>
      </c>
      <c r="B63" s="13" t="s">
        <v>675</v>
      </c>
      <c r="C63" s="13" t="s">
        <v>676</v>
      </c>
      <c r="D63" s="13" t="str">
        <f t="shared" si="0"/>
        <v>Gloria Butler</v>
      </c>
      <c r="E63" s="13"/>
      <c r="F63" s="13"/>
      <c r="G63" s="13"/>
      <c r="H63" s="63" t="s">
        <v>426</v>
      </c>
      <c r="I63" s="13" t="s">
        <v>388</v>
      </c>
      <c r="J63" s="64">
        <v>41584</v>
      </c>
      <c r="K63" s="65"/>
      <c r="L63" s="65"/>
      <c r="M63" s="66">
        <v>94857</v>
      </c>
      <c r="N63" s="67"/>
      <c r="O63" s="68"/>
      <c r="P63" s="68"/>
      <c r="Q63" s="58"/>
      <c r="R63" s="58"/>
      <c r="S63" s="13"/>
      <c r="T63" s="13"/>
      <c r="U63" s="58"/>
      <c r="V63" s="13">
        <v>1232732</v>
      </c>
      <c r="W63" s="13" t="s">
        <v>677</v>
      </c>
      <c r="X63" s="58"/>
      <c r="Y63" s="13"/>
      <c r="Z63" s="13"/>
      <c r="AA63" s="13"/>
      <c r="AB63" s="13"/>
      <c r="AC63" s="13"/>
      <c r="AD63" s="13"/>
      <c r="AE63" s="13"/>
      <c r="AF63" s="13"/>
      <c r="AG63" s="13"/>
      <c r="AH63" s="13"/>
    </row>
    <row r="64" spans="1:34">
      <c r="A64" s="13">
        <v>1232742</v>
      </c>
      <c r="B64" s="13" t="s">
        <v>678</v>
      </c>
      <c r="C64" s="13" t="s">
        <v>679</v>
      </c>
      <c r="D64" s="13" t="str">
        <f t="shared" si="0"/>
        <v>Randall Cummings</v>
      </c>
      <c r="E64" s="13"/>
      <c r="F64" s="13"/>
      <c r="G64" s="13"/>
      <c r="H64" s="63" t="s">
        <v>431</v>
      </c>
      <c r="I64" s="13" t="s">
        <v>388</v>
      </c>
      <c r="J64" s="64">
        <v>41594</v>
      </c>
      <c r="K64" s="65"/>
      <c r="L64" s="65"/>
      <c r="M64" s="66">
        <v>89607</v>
      </c>
      <c r="N64" s="67"/>
      <c r="O64" s="68"/>
      <c r="P64" s="68"/>
      <c r="Q64" s="58"/>
      <c r="R64" s="58"/>
      <c r="S64" s="13"/>
      <c r="T64" s="13"/>
      <c r="U64" s="58"/>
      <c r="V64" s="13">
        <v>1232742</v>
      </c>
      <c r="W64" s="13" t="s">
        <v>680</v>
      </c>
      <c r="X64" s="58"/>
      <c r="Y64" s="13"/>
      <c r="Z64" s="13"/>
      <c r="AA64" s="13"/>
      <c r="AB64" s="13"/>
      <c r="AC64" s="13"/>
      <c r="AD64" s="13"/>
      <c r="AE64" s="13"/>
      <c r="AF64" s="13"/>
      <c r="AG64" s="13"/>
      <c r="AH64" s="13"/>
    </row>
    <row r="65" spans="1:34">
      <c r="A65" s="13">
        <v>1232752</v>
      </c>
      <c r="B65" s="13" t="s">
        <v>681</v>
      </c>
      <c r="C65" s="13" t="s">
        <v>682</v>
      </c>
      <c r="D65" s="13" t="str">
        <f t="shared" si="0"/>
        <v>Faith Peterson</v>
      </c>
      <c r="E65" s="13"/>
      <c r="F65" s="13"/>
      <c r="G65" s="13"/>
      <c r="H65" s="63" t="s">
        <v>436</v>
      </c>
      <c r="I65" s="13" t="s">
        <v>400</v>
      </c>
      <c r="J65" s="64">
        <v>40130</v>
      </c>
      <c r="K65" s="65"/>
      <c r="L65" s="65"/>
      <c r="M65" s="66">
        <v>97251</v>
      </c>
      <c r="N65" s="67"/>
      <c r="O65" s="68"/>
      <c r="P65" s="68"/>
      <c r="Q65" s="58"/>
      <c r="R65" s="58"/>
      <c r="S65" s="13"/>
      <c r="T65" s="13"/>
      <c r="U65" s="58"/>
      <c r="V65" s="13">
        <v>1232752</v>
      </c>
      <c r="W65" s="13" t="s">
        <v>683</v>
      </c>
      <c r="X65" s="58"/>
      <c r="Y65" s="13"/>
      <c r="Z65" s="13"/>
      <c r="AA65" s="13"/>
      <c r="AB65" s="13"/>
      <c r="AC65" s="13"/>
      <c r="AD65" s="13"/>
      <c r="AE65" s="13"/>
      <c r="AF65" s="13"/>
      <c r="AG65" s="13"/>
      <c r="AH65" s="13"/>
    </row>
    <row r="66" spans="1:34">
      <c r="A66" s="13">
        <v>1232762</v>
      </c>
      <c r="B66" s="13" t="s">
        <v>684</v>
      </c>
      <c r="C66" s="13" t="s">
        <v>685</v>
      </c>
      <c r="D66" s="13" t="str">
        <f t="shared" si="0"/>
        <v>Patty Cunningham</v>
      </c>
      <c r="E66" s="13"/>
      <c r="F66" s="13"/>
      <c r="G66" s="13"/>
      <c r="H66" s="63" t="s">
        <v>441</v>
      </c>
      <c r="I66" s="13" t="s">
        <v>400</v>
      </c>
      <c r="J66" s="64">
        <v>37214</v>
      </c>
      <c r="K66" s="65"/>
      <c r="L66" s="65"/>
      <c r="M66" s="66">
        <v>101640</v>
      </c>
      <c r="N66" s="67"/>
      <c r="O66" s="68"/>
      <c r="P66" s="68"/>
      <c r="Q66" s="58"/>
      <c r="R66" s="58"/>
      <c r="S66" s="13"/>
      <c r="T66" s="13"/>
      <c r="U66" s="58"/>
      <c r="V66" s="13">
        <v>1232762</v>
      </c>
      <c r="W66" s="13" t="s">
        <v>686</v>
      </c>
      <c r="X66" s="58"/>
      <c r="Y66" s="13"/>
      <c r="Z66" s="13"/>
      <c r="AA66" s="13"/>
      <c r="AB66" s="13"/>
      <c r="AC66" s="13"/>
      <c r="AD66" s="13"/>
      <c r="AE66" s="13"/>
      <c r="AF66" s="13"/>
      <c r="AG66" s="13"/>
      <c r="AH66" s="13"/>
    </row>
    <row r="67" spans="1:34">
      <c r="A67" s="13">
        <v>1232772</v>
      </c>
      <c r="B67" s="13" t="s">
        <v>687</v>
      </c>
      <c r="C67" s="13" t="s">
        <v>688</v>
      </c>
      <c r="D67" s="13" t="str">
        <f t="shared" si="0"/>
        <v>Carla Bates</v>
      </c>
      <c r="E67" s="13"/>
      <c r="F67" s="13"/>
      <c r="G67" s="13"/>
      <c r="H67" s="63" t="s">
        <v>446</v>
      </c>
      <c r="I67" s="13" t="s">
        <v>388</v>
      </c>
      <c r="J67" s="64">
        <v>38292</v>
      </c>
      <c r="K67" s="65"/>
      <c r="L67" s="65"/>
      <c r="M67" s="66">
        <v>33096</v>
      </c>
      <c r="N67" s="67"/>
      <c r="O67" s="68"/>
      <c r="P67" s="68"/>
      <c r="Q67" s="58"/>
      <c r="R67" s="58"/>
      <c r="S67" s="13"/>
      <c r="T67" s="13"/>
      <c r="U67" s="58"/>
      <c r="V67" s="13">
        <v>1232772</v>
      </c>
      <c r="W67" s="13" t="s">
        <v>689</v>
      </c>
      <c r="X67" s="58"/>
      <c r="Y67" s="13"/>
      <c r="Z67" s="13"/>
      <c r="AA67" s="13"/>
      <c r="AB67" s="13"/>
      <c r="AC67" s="13"/>
      <c r="AD67" s="13"/>
      <c r="AE67" s="13"/>
      <c r="AF67" s="13"/>
      <c r="AG67" s="13"/>
      <c r="AH67" s="13"/>
    </row>
    <row r="68" spans="1:34">
      <c r="A68" s="13">
        <v>1232782</v>
      </c>
      <c r="B68" s="13" t="s">
        <v>690</v>
      </c>
      <c r="C68" s="13" t="s">
        <v>110</v>
      </c>
      <c r="D68" s="13" t="str">
        <f t="shared" si="0"/>
        <v>Nadine Gilbert</v>
      </c>
      <c r="E68" s="13"/>
      <c r="F68" s="13"/>
      <c r="G68" s="13"/>
      <c r="H68" s="63" t="s">
        <v>451</v>
      </c>
      <c r="I68" s="13" t="s">
        <v>400</v>
      </c>
      <c r="J68" s="64">
        <v>41233</v>
      </c>
      <c r="K68" s="65"/>
      <c r="L68" s="65"/>
      <c r="M68" s="66">
        <v>91781</v>
      </c>
      <c r="N68" s="67"/>
      <c r="O68" s="68"/>
      <c r="P68" s="68"/>
      <c r="Q68" s="58"/>
      <c r="R68" s="58"/>
      <c r="S68" s="13"/>
      <c r="T68" s="13"/>
      <c r="U68" s="58"/>
      <c r="V68" s="13">
        <v>1232782</v>
      </c>
      <c r="W68" s="13" t="s">
        <v>691</v>
      </c>
      <c r="X68" s="58"/>
      <c r="Y68" s="13"/>
      <c r="Z68" s="13"/>
      <c r="AA68" s="13"/>
      <c r="AB68" s="13"/>
      <c r="AC68" s="13"/>
      <c r="AD68" s="13"/>
      <c r="AE68" s="13"/>
      <c r="AF68" s="13"/>
      <c r="AG68" s="13"/>
      <c r="AH68" s="13"/>
    </row>
    <row r="69" spans="1:34">
      <c r="A69" s="13">
        <v>1232792</v>
      </c>
      <c r="B69" s="13" t="s">
        <v>692</v>
      </c>
      <c r="C69" s="13" t="s">
        <v>693</v>
      </c>
      <c r="D69" s="13" t="str">
        <f t="shared" si="0"/>
        <v>Tasha Nichols</v>
      </c>
      <c r="E69" s="13"/>
      <c r="F69" s="13"/>
      <c r="G69" s="13"/>
      <c r="H69" s="63" t="s">
        <v>456</v>
      </c>
      <c r="I69" s="13" t="s">
        <v>388</v>
      </c>
      <c r="J69" s="64">
        <v>37239</v>
      </c>
      <c r="K69" s="65"/>
      <c r="L69" s="65"/>
      <c r="M69" s="66">
        <v>40173</v>
      </c>
      <c r="N69" s="67"/>
      <c r="O69" s="68"/>
      <c r="P69" s="68"/>
      <c r="Q69" s="58"/>
      <c r="R69" s="58"/>
      <c r="S69" s="13"/>
      <c r="T69" s="13"/>
      <c r="U69" s="58"/>
      <c r="V69" s="13">
        <v>1232792</v>
      </c>
      <c r="W69" s="13" t="s">
        <v>694</v>
      </c>
      <c r="X69" s="58"/>
      <c r="Y69" s="13"/>
      <c r="Z69" s="13"/>
      <c r="AA69" s="13"/>
      <c r="AB69" s="13"/>
      <c r="AC69" s="13"/>
      <c r="AD69" s="13"/>
      <c r="AE69" s="13"/>
      <c r="AF69" s="13"/>
      <c r="AG69" s="13"/>
      <c r="AH69" s="13"/>
    </row>
    <row r="70" spans="1:34">
      <c r="A70" s="13">
        <v>1232802</v>
      </c>
      <c r="B70" s="13" t="s">
        <v>695</v>
      </c>
      <c r="C70" s="13" t="s">
        <v>696</v>
      </c>
      <c r="D70" s="13" t="str">
        <f t="shared" si="0"/>
        <v>Mitchell Brock</v>
      </c>
      <c r="E70" s="13"/>
      <c r="F70" s="13"/>
      <c r="G70" s="13"/>
      <c r="H70" s="63" t="s">
        <v>461</v>
      </c>
      <c r="I70" s="13" t="s">
        <v>388</v>
      </c>
      <c r="J70" s="64">
        <v>39059</v>
      </c>
      <c r="K70" s="65"/>
      <c r="L70" s="65"/>
      <c r="M70" s="66">
        <v>100811</v>
      </c>
      <c r="N70" s="67"/>
      <c r="O70" s="68"/>
      <c r="P70" s="68"/>
      <c r="Q70" s="58"/>
      <c r="R70" s="58"/>
      <c r="S70" s="13"/>
      <c r="T70" s="13"/>
      <c r="U70" s="58"/>
      <c r="V70" s="13">
        <v>1232802</v>
      </c>
      <c r="W70" s="13" t="s">
        <v>697</v>
      </c>
      <c r="X70" s="58"/>
      <c r="Y70" s="13"/>
      <c r="Z70" s="13"/>
      <c r="AA70" s="13"/>
      <c r="AB70" s="13"/>
      <c r="AC70" s="13"/>
      <c r="AD70" s="13"/>
      <c r="AE70" s="13"/>
      <c r="AF70" s="13"/>
      <c r="AG70" s="13"/>
      <c r="AH70" s="13"/>
    </row>
    <row r="71" spans="1:34">
      <c r="A71" s="13">
        <v>1232812</v>
      </c>
      <c r="B71" s="13" t="s">
        <v>698</v>
      </c>
      <c r="C71" s="13" t="s">
        <v>699</v>
      </c>
      <c r="D71" s="13" t="str">
        <f t="shared" si="0"/>
        <v>Kellie Figueroa</v>
      </c>
      <c r="E71" s="13"/>
      <c r="F71" s="13"/>
      <c r="G71" s="13"/>
      <c r="H71" s="63" t="s">
        <v>466</v>
      </c>
      <c r="I71" s="13" t="s">
        <v>388</v>
      </c>
      <c r="J71" s="64">
        <v>42365</v>
      </c>
      <c r="K71" s="65"/>
      <c r="L71" s="65"/>
      <c r="M71" s="66">
        <v>82184</v>
      </c>
      <c r="N71" s="67"/>
      <c r="O71" s="68"/>
      <c r="P71" s="68"/>
      <c r="Q71" s="58"/>
      <c r="R71" s="58"/>
      <c r="S71" s="13"/>
      <c r="T71" s="13"/>
      <c r="U71" s="58"/>
      <c r="V71" s="13">
        <v>1232812</v>
      </c>
      <c r="W71" s="13" t="s">
        <v>700</v>
      </c>
      <c r="X71" s="58"/>
      <c r="Y71" s="13"/>
      <c r="Z71" s="13"/>
      <c r="AA71" s="13"/>
      <c r="AB71" s="13"/>
      <c r="AC71" s="13"/>
      <c r="AD71" s="13"/>
      <c r="AE71" s="13"/>
      <c r="AF71" s="13"/>
      <c r="AG71" s="13"/>
      <c r="AH71" s="13"/>
    </row>
    <row r="72" spans="1:34">
      <c r="A72" s="13">
        <v>1232822</v>
      </c>
      <c r="B72" s="13" t="s">
        <v>701</v>
      </c>
      <c r="C72" s="13" t="s">
        <v>702</v>
      </c>
      <c r="D72" s="13" t="str">
        <f t="shared" si="0"/>
        <v>Bonnie Ramirez</v>
      </c>
      <c r="E72" s="13"/>
      <c r="F72" s="13"/>
      <c r="G72" s="13"/>
      <c r="H72" s="63" t="s">
        <v>471</v>
      </c>
      <c r="I72" s="13" t="s">
        <v>394</v>
      </c>
      <c r="J72" s="64">
        <v>40553</v>
      </c>
      <c r="K72" s="65"/>
      <c r="L72" s="65"/>
      <c r="M72" s="66">
        <v>31059</v>
      </c>
      <c r="N72" s="67"/>
      <c r="O72" s="68"/>
      <c r="P72" s="68"/>
      <c r="Q72" s="58"/>
      <c r="R72" s="58"/>
      <c r="S72" s="13"/>
      <c r="T72" s="13"/>
      <c r="U72" s="58"/>
      <c r="V72" s="13">
        <v>1232822</v>
      </c>
      <c r="W72" s="13" t="s">
        <v>703</v>
      </c>
      <c r="X72" s="58"/>
      <c r="Y72" s="13"/>
      <c r="Z72" s="13"/>
      <c r="AA72" s="13"/>
      <c r="AB72" s="13"/>
      <c r="AC72" s="13"/>
      <c r="AD72" s="13"/>
      <c r="AE72" s="13"/>
      <c r="AF72" s="13"/>
      <c r="AG72" s="13"/>
      <c r="AH72" s="13"/>
    </row>
    <row r="73" spans="1:34">
      <c r="A73" s="13">
        <v>1232832</v>
      </c>
      <c r="B73" s="13" t="s">
        <v>122</v>
      </c>
      <c r="C73" s="13" t="s">
        <v>704</v>
      </c>
      <c r="D73" s="13" t="str">
        <f t="shared" si="0"/>
        <v>Jason Logan</v>
      </c>
      <c r="E73" s="13"/>
      <c r="F73" s="13"/>
      <c r="G73" s="13"/>
      <c r="H73" s="63" t="s">
        <v>476</v>
      </c>
      <c r="I73" s="13" t="s">
        <v>400</v>
      </c>
      <c r="J73" s="64">
        <v>41642</v>
      </c>
      <c r="K73" s="65"/>
      <c r="L73" s="65"/>
      <c r="M73" s="66">
        <v>103163</v>
      </c>
      <c r="N73" s="67"/>
      <c r="O73" s="68"/>
      <c r="P73" s="68"/>
      <c r="Q73" s="58"/>
      <c r="R73" s="58"/>
      <c r="S73" s="13"/>
      <c r="T73" s="13"/>
      <c r="U73" s="58"/>
      <c r="V73" s="13">
        <v>1232832</v>
      </c>
      <c r="W73" s="13" t="s">
        <v>705</v>
      </c>
      <c r="X73" s="58"/>
      <c r="Y73" s="13"/>
      <c r="Z73" s="13"/>
      <c r="AA73" s="13"/>
      <c r="AB73" s="13"/>
      <c r="AC73" s="13"/>
      <c r="AD73" s="13"/>
      <c r="AE73" s="13"/>
      <c r="AF73" s="13"/>
      <c r="AG73" s="13"/>
      <c r="AH73" s="13"/>
    </row>
    <row r="74" spans="1:34">
      <c r="A74" s="13">
        <v>1232842</v>
      </c>
      <c r="B74" s="13" t="s">
        <v>116</v>
      </c>
      <c r="C74" s="13" t="s">
        <v>706</v>
      </c>
      <c r="D74" s="13" t="str">
        <f t="shared" si="0"/>
        <v>Sheila Carson</v>
      </c>
      <c r="E74" s="13"/>
      <c r="F74" s="13"/>
      <c r="G74" s="13"/>
      <c r="H74" s="63" t="s">
        <v>481</v>
      </c>
      <c r="I74" s="13" t="s">
        <v>394</v>
      </c>
      <c r="J74" s="64">
        <v>42051</v>
      </c>
      <c r="K74" s="65"/>
      <c r="L74" s="65"/>
      <c r="M74" s="66">
        <v>15939</v>
      </c>
      <c r="N74" s="67"/>
      <c r="O74" s="68"/>
      <c r="P74" s="68"/>
      <c r="Q74" s="58"/>
      <c r="R74" s="58"/>
      <c r="S74" s="13"/>
      <c r="T74" s="13"/>
      <c r="U74" s="58"/>
      <c r="V74" s="13">
        <v>1232842</v>
      </c>
      <c r="W74" s="13" t="s">
        <v>707</v>
      </c>
      <c r="X74" s="58"/>
      <c r="Y74" s="13"/>
      <c r="Z74" s="13"/>
      <c r="AA74" s="13"/>
      <c r="AB74" s="13"/>
      <c r="AC74" s="13"/>
      <c r="AD74" s="13"/>
      <c r="AE74" s="13"/>
      <c r="AF74" s="13"/>
      <c r="AG74" s="13"/>
      <c r="AH74" s="13"/>
    </row>
    <row r="75" spans="1:34">
      <c r="A75" s="13">
        <v>1232852</v>
      </c>
      <c r="B75" s="13" t="s">
        <v>708</v>
      </c>
      <c r="C75" s="13" t="s">
        <v>190</v>
      </c>
      <c r="D75" s="13" t="str">
        <f t="shared" si="0"/>
        <v>Terry White</v>
      </c>
      <c r="E75" s="13"/>
      <c r="F75" s="13"/>
      <c r="G75" s="13"/>
      <c r="H75" s="63" t="s">
        <v>486</v>
      </c>
      <c r="I75" s="13" t="s">
        <v>394</v>
      </c>
      <c r="J75" s="64">
        <v>40936</v>
      </c>
      <c r="K75" s="65"/>
      <c r="L75" s="65"/>
      <c r="M75" s="66">
        <v>44961</v>
      </c>
      <c r="N75" s="67"/>
      <c r="O75" s="68"/>
      <c r="P75" s="68"/>
      <c r="Q75" s="58"/>
      <c r="R75" s="58"/>
      <c r="S75" s="13"/>
      <c r="T75" s="13"/>
      <c r="U75" s="58"/>
      <c r="V75" s="13">
        <v>1232852</v>
      </c>
      <c r="W75" s="13" t="s">
        <v>709</v>
      </c>
      <c r="X75" s="58"/>
      <c r="Y75" s="13"/>
      <c r="Z75" s="13"/>
      <c r="AA75" s="13"/>
      <c r="AB75" s="13"/>
      <c r="AC75" s="13"/>
      <c r="AD75" s="13"/>
      <c r="AE75" s="13"/>
      <c r="AF75" s="13"/>
      <c r="AG75" s="13"/>
      <c r="AH75" s="13"/>
    </row>
    <row r="76" spans="1:34">
      <c r="A76" s="13">
        <v>1232862</v>
      </c>
      <c r="B76" s="13" t="s">
        <v>710</v>
      </c>
      <c r="C76" s="13" t="s">
        <v>90</v>
      </c>
      <c r="D76" s="13" t="str">
        <f t="shared" si="0"/>
        <v>Gordon Palmer</v>
      </c>
      <c r="E76" s="13"/>
      <c r="F76" s="13"/>
      <c r="G76" s="13"/>
      <c r="H76" s="63" t="s">
        <v>491</v>
      </c>
      <c r="I76" s="13" t="s">
        <v>388</v>
      </c>
      <c r="J76" s="64">
        <v>40228</v>
      </c>
      <c r="K76" s="65"/>
      <c r="L76" s="65"/>
      <c r="M76" s="66">
        <v>47271</v>
      </c>
      <c r="N76" s="67"/>
      <c r="O76" s="68"/>
      <c r="P76" s="68"/>
      <c r="Q76" s="58"/>
      <c r="R76" s="58"/>
      <c r="S76" s="13"/>
      <c r="T76" s="13"/>
      <c r="U76" s="58"/>
      <c r="V76" s="13">
        <v>1232862</v>
      </c>
      <c r="W76" s="13" t="s">
        <v>711</v>
      </c>
      <c r="X76" s="58"/>
      <c r="Y76" s="13"/>
      <c r="Z76" s="13"/>
      <c r="AA76" s="13"/>
      <c r="AB76" s="13"/>
      <c r="AC76" s="13"/>
      <c r="AD76" s="13"/>
      <c r="AE76" s="13"/>
      <c r="AF76" s="13"/>
      <c r="AG76" s="13"/>
      <c r="AH76" s="13"/>
    </row>
    <row r="77" spans="1:34">
      <c r="A77" s="13">
        <v>1232872</v>
      </c>
      <c r="B77" s="13" t="s">
        <v>712</v>
      </c>
      <c r="C77" s="13" t="s">
        <v>713</v>
      </c>
      <c r="D77" s="13" t="str">
        <f t="shared" si="0"/>
        <v>Dean Sandoval</v>
      </c>
      <c r="E77" s="13"/>
      <c r="F77" s="13"/>
      <c r="G77" s="13"/>
      <c r="H77" s="63" t="s">
        <v>496</v>
      </c>
      <c r="I77" s="13" t="s">
        <v>400</v>
      </c>
      <c r="J77" s="64">
        <v>37312</v>
      </c>
      <c r="K77" s="65"/>
      <c r="L77" s="65"/>
      <c r="M77" s="66">
        <v>35049</v>
      </c>
      <c r="N77" s="67"/>
      <c r="O77" s="68"/>
      <c r="P77" s="68"/>
      <c r="Q77" s="58"/>
      <c r="R77" s="58"/>
      <c r="S77" s="13"/>
      <c r="T77" s="13"/>
      <c r="U77" s="58"/>
      <c r="V77" s="13">
        <v>1232872</v>
      </c>
      <c r="W77" s="13" t="s">
        <v>714</v>
      </c>
      <c r="X77" s="58"/>
      <c r="Y77" s="13"/>
      <c r="Z77" s="13"/>
      <c r="AA77" s="13"/>
      <c r="AB77" s="13"/>
      <c r="AC77" s="13"/>
      <c r="AD77" s="13"/>
      <c r="AE77" s="13"/>
      <c r="AF77" s="13"/>
      <c r="AG77" s="13"/>
      <c r="AH77" s="13"/>
    </row>
    <row r="78" spans="1:34">
      <c r="A78" s="13">
        <v>1232882</v>
      </c>
      <c r="B78" s="13" t="s">
        <v>715</v>
      </c>
      <c r="C78" s="13" t="s">
        <v>716</v>
      </c>
      <c r="D78" s="13" t="str">
        <f t="shared" si="0"/>
        <v>Simon Salazar</v>
      </c>
      <c r="E78" s="13"/>
      <c r="F78" s="13"/>
      <c r="G78" s="13"/>
      <c r="H78" s="63" t="s">
        <v>501</v>
      </c>
      <c r="I78" s="13" t="s">
        <v>406</v>
      </c>
      <c r="J78" s="64">
        <v>37333</v>
      </c>
      <c r="K78" s="65"/>
      <c r="L78" s="65"/>
      <c r="M78" s="66">
        <v>21368</v>
      </c>
      <c r="N78" s="67"/>
      <c r="O78" s="68"/>
      <c r="P78" s="68"/>
      <c r="Q78" s="58"/>
      <c r="R78" s="58"/>
      <c r="S78" s="13"/>
      <c r="T78" s="13"/>
      <c r="U78" s="58"/>
      <c r="V78" s="13">
        <v>1232882</v>
      </c>
      <c r="W78" s="13" t="s">
        <v>717</v>
      </c>
      <c r="X78" s="58"/>
      <c r="Y78" s="13"/>
      <c r="Z78" s="13"/>
      <c r="AA78" s="13"/>
      <c r="AB78" s="13"/>
      <c r="AC78" s="13"/>
      <c r="AD78" s="13"/>
      <c r="AE78" s="13"/>
      <c r="AF78" s="13"/>
      <c r="AG78" s="13"/>
      <c r="AH78" s="13"/>
    </row>
    <row r="79" spans="1:34">
      <c r="A79" s="13">
        <v>1232892</v>
      </c>
      <c r="B79" s="13" t="s">
        <v>718</v>
      </c>
      <c r="C79" s="13" t="s">
        <v>719</v>
      </c>
      <c r="D79" s="13" t="str">
        <f t="shared" si="0"/>
        <v>Mandy Lewis</v>
      </c>
      <c r="E79" s="13"/>
      <c r="F79" s="13"/>
      <c r="G79" s="13"/>
      <c r="H79" s="63" t="s">
        <v>506</v>
      </c>
      <c r="I79" s="13" t="s">
        <v>400</v>
      </c>
      <c r="J79" s="64">
        <v>40244</v>
      </c>
      <c r="K79" s="65"/>
      <c r="L79" s="65"/>
      <c r="M79" s="66">
        <v>95949</v>
      </c>
      <c r="N79" s="67"/>
      <c r="O79" s="68"/>
      <c r="P79" s="68"/>
      <c r="Q79" s="58"/>
      <c r="R79" s="58"/>
      <c r="S79" s="13"/>
      <c r="T79" s="13"/>
      <c r="U79" s="58"/>
      <c r="V79" s="13">
        <v>1232892</v>
      </c>
      <c r="W79" s="13" t="s">
        <v>720</v>
      </c>
      <c r="X79" s="58"/>
      <c r="Y79" s="13"/>
      <c r="Z79" s="13"/>
      <c r="AA79" s="13"/>
      <c r="AB79" s="13"/>
      <c r="AC79" s="13"/>
      <c r="AD79" s="13"/>
      <c r="AE79" s="13"/>
      <c r="AF79" s="13"/>
      <c r="AG79" s="13"/>
      <c r="AH79" s="13"/>
    </row>
    <row r="80" spans="1:34">
      <c r="A80" s="13">
        <v>1232902</v>
      </c>
      <c r="B80" s="13" t="s">
        <v>721</v>
      </c>
      <c r="C80" s="13" t="s">
        <v>722</v>
      </c>
      <c r="D80" s="13" t="str">
        <f t="shared" si="0"/>
        <v>Gerald Watkins</v>
      </c>
      <c r="E80" s="13"/>
      <c r="F80" s="13"/>
      <c r="G80" s="13"/>
      <c r="H80" s="63" t="s">
        <v>511</v>
      </c>
      <c r="I80" s="13" t="s">
        <v>388</v>
      </c>
      <c r="J80" s="64">
        <v>41359</v>
      </c>
      <c r="K80" s="65"/>
      <c r="L80" s="65"/>
      <c r="M80" s="66">
        <v>47922</v>
      </c>
      <c r="N80" s="67"/>
      <c r="O80" s="68"/>
      <c r="P80" s="68"/>
      <c r="Q80" s="58"/>
      <c r="R80" s="58"/>
      <c r="S80" s="13"/>
      <c r="T80" s="13"/>
      <c r="U80" s="58"/>
      <c r="V80" s="13">
        <v>1232902</v>
      </c>
      <c r="W80" s="13" t="s">
        <v>723</v>
      </c>
      <c r="X80" s="58"/>
      <c r="Y80" s="13"/>
      <c r="Z80" s="13"/>
      <c r="AA80" s="13"/>
      <c r="AB80" s="13"/>
      <c r="AC80" s="13"/>
      <c r="AD80" s="13"/>
      <c r="AE80" s="13"/>
      <c r="AF80" s="13"/>
      <c r="AG80" s="13"/>
      <c r="AH80" s="13"/>
    </row>
    <row r="81" spans="1:34">
      <c r="A81" s="13">
        <v>1232912</v>
      </c>
      <c r="B81" s="13" t="s">
        <v>724</v>
      </c>
      <c r="C81" s="13" t="s">
        <v>725</v>
      </c>
      <c r="D81" s="13" t="str">
        <f t="shared" si="0"/>
        <v>Patti Riley</v>
      </c>
      <c r="E81" s="13"/>
      <c r="F81" s="13"/>
      <c r="G81" s="13"/>
      <c r="H81" s="63" t="s">
        <v>516</v>
      </c>
      <c r="I81" s="13" t="s">
        <v>388</v>
      </c>
      <c r="J81" s="64">
        <v>42106</v>
      </c>
      <c r="K81" s="65"/>
      <c r="L81" s="65"/>
      <c r="M81" s="66">
        <v>99246</v>
      </c>
      <c r="N81" s="67"/>
      <c r="O81" s="68"/>
      <c r="P81" s="68"/>
      <c r="Q81" s="58"/>
      <c r="R81" s="58"/>
      <c r="S81" s="13"/>
      <c r="T81" s="13"/>
      <c r="U81" s="58"/>
      <c r="V81" s="13">
        <v>1232912</v>
      </c>
      <c r="W81" s="13" t="s">
        <v>726</v>
      </c>
      <c r="X81" s="58"/>
      <c r="Y81" s="13"/>
      <c r="Z81" s="13"/>
      <c r="AA81" s="13"/>
      <c r="AB81" s="13"/>
      <c r="AC81" s="13"/>
      <c r="AD81" s="13"/>
      <c r="AE81" s="13"/>
      <c r="AF81" s="13"/>
      <c r="AG81" s="13"/>
      <c r="AH81" s="13"/>
    </row>
    <row r="82" spans="1:34">
      <c r="A82" s="13">
        <v>1232922</v>
      </c>
      <c r="B82" s="13" t="s">
        <v>727</v>
      </c>
      <c r="C82" s="13" t="s">
        <v>728</v>
      </c>
      <c r="D82" s="13" t="str">
        <f t="shared" si="0"/>
        <v>Jonathon Soto</v>
      </c>
      <c r="E82" s="13"/>
      <c r="F82" s="13"/>
      <c r="G82" s="13"/>
      <c r="H82" s="63" t="s">
        <v>521</v>
      </c>
      <c r="I82" s="13" t="s">
        <v>388</v>
      </c>
      <c r="J82" s="64">
        <v>42474</v>
      </c>
      <c r="K82" s="65"/>
      <c r="L82" s="65"/>
      <c r="M82" s="66">
        <v>82782</v>
      </c>
      <c r="N82" s="67"/>
      <c r="O82" s="68"/>
      <c r="P82" s="68"/>
      <c r="Q82" s="58"/>
      <c r="R82" s="58"/>
      <c r="S82" s="13"/>
      <c r="T82" s="13"/>
      <c r="U82" s="58"/>
      <c r="V82" s="13">
        <v>1232922</v>
      </c>
      <c r="W82" s="13" t="s">
        <v>729</v>
      </c>
      <c r="X82" s="58"/>
      <c r="Y82" s="13"/>
      <c r="Z82" s="13"/>
      <c r="AA82" s="13"/>
      <c r="AB82" s="13"/>
      <c r="AC82" s="13"/>
      <c r="AD82" s="13"/>
      <c r="AE82" s="13"/>
      <c r="AF82" s="13"/>
      <c r="AG82" s="13"/>
      <c r="AH82" s="13"/>
    </row>
    <row r="83" spans="1:34">
      <c r="A83" s="13">
        <v>1232932</v>
      </c>
      <c r="B83" s="13" t="s">
        <v>730</v>
      </c>
      <c r="C83" s="13" t="s">
        <v>731</v>
      </c>
      <c r="D83" s="13" t="str">
        <f t="shared" si="0"/>
        <v>Erica Hunt</v>
      </c>
      <c r="E83" s="13"/>
      <c r="F83" s="13"/>
      <c r="G83" s="13"/>
      <c r="H83" s="63" t="s">
        <v>526</v>
      </c>
      <c r="I83" s="13" t="s">
        <v>388</v>
      </c>
      <c r="J83" s="64">
        <v>40653</v>
      </c>
      <c r="K83" s="65"/>
      <c r="L83" s="65"/>
      <c r="M83" s="66">
        <v>78414</v>
      </c>
      <c r="N83" s="67"/>
      <c r="O83" s="68"/>
      <c r="P83" s="68"/>
      <c r="Q83" s="58"/>
      <c r="R83" s="58"/>
      <c r="S83" s="13"/>
      <c r="T83" s="13"/>
      <c r="U83" s="58"/>
      <c r="V83" s="13">
        <v>1232932</v>
      </c>
      <c r="W83" s="13" t="s">
        <v>732</v>
      </c>
      <c r="X83" s="58"/>
      <c r="Y83" s="13"/>
      <c r="Z83" s="13"/>
      <c r="AA83" s="13"/>
      <c r="AB83" s="13"/>
      <c r="AC83" s="13"/>
      <c r="AD83" s="13"/>
      <c r="AE83" s="13"/>
      <c r="AF83" s="13"/>
      <c r="AG83" s="13"/>
      <c r="AH83" s="13"/>
    </row>
    <row r="84" spans="1:34">
      <c r="A84" s="13">
        <v>1232942</v>
      </c>
      <c r="B84" s="13" t="s">
        <v>733</v>
      </c>
      <c r="C84" s="13" t="s">
        <v>734</v>
      </c>
      <c r="D84" s="13" t="str">
        <f t="shared" si="0"/>
        <v>Dewey Daniel</v>
      </c>
      <c r="E84" s="13"/>
      <c r="F84" s="13"/>
      <c r="G84" s="13"/>
      <c r="H84" s="63" t="s">
        <v>531</v>
      </c>
      <c r="I84" s="13" t="s">
        <v>400</v>
      </c>
      <c r="J84" s="64">
        <v>37361</v>
      </c>
      <c r="K84" s="65"/>
      <c r="L84" s="65"/>
      <c r="M84" s="66">
        <v>88862</v>
      </c>
      <c r="N84" s="67"/>
      <c r="O84" s="68"/>
      <c r="P84" s="68"/>
      <c r="Q84" s="58"/>
      <c r="R84" s="58"/>
      <c r="S84" s="13"/>
      <c r="T84" s="13"/>
      <c r="U84" s="58"/>
      <c r="V84" s="13">
        <v>1232942</v>
      </c>
      <c r="W84" s="13" t="s">
        <v>735</v>
      </c>
      <c r="X84" s="58"/>
      <c r="Y84" s="13"/>
      <c r="Z84" s="13"/>
      <c r="AA84" s="13"/>
      <c r="AB84" s="13"/>
      <c r="AC84" s="13"/>
      <c r="AD84" s="13"/>
      <c r="AE84" s="13"/>
      <c r="AF84" s="13"/>
      <c r="AG84" s="13"/>
      <c r="AH84" s="13"/>
    </row>
    <row r="85" spans="1:34">
      <c r="A85" s="13">
        <v>1232952</v>
      </c>
      <c r="B85" s="13" t="s">
        <v>25</v>
      </c>
      <c r="C85" s="13" t="s">
        <v>736</v>
      </c>
      <c r="D85" s="13" t="str">
        <f t="shared" si="0"/>
        <v>Fred Reed</v>
      </c>
      <c r="E85" s="13"/>
      <c r="F85" s="13"/>
      <c r="G85" s="13"/>
      <c r="H85" s="63" t="s">
        <v>536</v>
      </c>
      <c r="I85" s="13" t="s">
        <v>388</v>
      </c>
      <c r="J85" s="64">
        <v>38450</v>
      </c>
      <c r="K85" s="65"/>
      <c r="L85" s="65"/>
      <c r="M85" s="66">
        <v>72524</v>
      </c>
      <c r="N85" s="67"/>
      <c r="O85" s="68"/>
      <c r="P85" s="68"/>
      <c r="Q85" s="58"/>
      <c r="R85" s="58"/>
      <c r="S85" s="13"/>
      <c r="T85" s="13"/>
      <c r="U85" s="58"/>
      <c r="V85" s="13">
        <v>1232952</v>
      </c>
      <c r="W85" s="13" t="s">
        <v>737</v>
      </c>
      <c r="X85" s="58"/>
      <c r="Y85" s="13"/>
      <c r="Z85" s="13"/>
      <c r="AA85" s="13"/>
      <c r="AB85" s="13"/>
      <c r="AC85" s="13"/>
      <c r="AD85" s="13"/>
      <c r="AE85" s="13"/>
      <c r="AF85" s="13"/>
      <c r="AG85" s="13"/>
      <c r="AH85" s="13"/>
    </row>
    <row r="86" spans="1:34">
      <c r="A86" s="13">
        <v>1232962</v>
      </c>
      <c r="B86" s="13" t="s">
        <v>738</v>
      </c>
      <c r="C86" s="13" t="s">
        <v>739</v>
      </c>
      <c r="D86" s="13" t="str">
        <f t="shared" si="0"/>
        <v>Garrett Barker</v>
      </c>
      <c r="E86" s="13"/>
      <c r="F86" s="13"/>
      <c r="G86" s="13"/>
      <c r="H86" s="63" t="s">
        <v>541</v>
      </c>
      <c r="I86" s="13" t="s">
        <v>400</v>
      </c>
      <c r="J86" s="64">
        <v>41039</v>
      </c>
      <c r="K86" s="65"/>
      <c r="L86" s="65"/>
      <c r="M86" s="66">
        <v>53907</v>
      </c>
      <c r="N86" s="67"/>
      <c r="O86" s="68"/>
      <c r="P86" s="68"/>
      <c r="Q86" s="58"/>
      <c r="R86" s="58"/>
      <c r="S86" s="13"/>
      <c r="T86" s="13"/>
      <c r="U86" s="58"/>
      <c r="V86" s="13">
        <v>1232962</v>
      </c>
      <c r="W86" s="13" t="s">
        <v>740</v>
      </c>
      <c r="X86" s="58"/>
      <c r="Y86" s="13"/>
      <c r="Z86" s="13"/>
      <c r="AA86" s="13"/>
      <c r="AB86" s="13"/>
      <c r="AC86" s="13"/>
      <c r="AD86" s="13"/>
      <c r="AE86" s="13"/>
      <c r="AF86" s="13"/>
      <c r="AG86" s="13"/>
      <c r="AH86" s="13"/>
    </row>
    <row r="87" spans="1:34">
      <c r="A87" s="13">
        <v>1232972</v>
      </c>
      <c r="B87" s="13" t="s">
        <v>741</v>
      </c>
      <c r="C87" s="13" t="s">
        <v>742</v>
      </c>
      <c r="D87" s="13" t="str">
        <f t="shared" si="0"/>
        <v>Julian Lyons</v>
      </c>
      <c r="E87" s="13"/>
      <c r="F87" s="13"/>
      <c r="G87" s="13"/>
      <c r="H87" s="63" t="s">
        <v>546</v>
      </c>
      <c r="I87" s="13" t="s">
        <v>400</v>
      </c>
      <c r="J87" s="64">
        <v>37744</v>
      </c>
      <c r="K87" s="65"/>
      <c r="L87" s="65"/>
      <c r="M87" s="66">
        <v>27216</v>
      </c>
      <c r="N87" s="67"/>
      <c r="O87" s="68"/>
      <c r="P87" s="68"/>
      <c r="Q87" s="58"/>
      <c r="R87" s="58"/>
      <c r="S87" s="13"/>
      <c r="T87" s="13"/>
      <c r="U87" s="58"/>
      <c r="V87" s="13">
        <v>1232972</v>
      </c>
      <c r="W87" s="13" t="s">
        <v>743</v>
      </c>
      <c r="X87" s="58"/>
      <c r="Y87" s="13"/>
      <c r="Z87" s="13"/>
      <c r="AA87" s="13"/>
      <c r="AB87" s="13"/>
      <c r="AC87" s="13"/>
      <c r="AD87" s="13"/>
      <c r="AE87" s="13"/>
      <c r="AF87" s="13"/>
      <c r="AG87" s="13"/>
      <c r="AH87" s="13"/>
    </row>
    <row r="88" spans="1:34">
      <c r="A88" s="13">
        <v>1232982</v>
      </c>
      <c r="B88" s="13" t="s">
        <v>744</v>
      </c>
      <c r="C88" s="13" t="s">
        <v>745</v>
      </c>
      <c r="D88" s="13" t="str">
        <f t="shared" si="0"/>
        <v>Caleb Morton</v>
      </c>
      <c r="E88" s="13"/>
      <c r="F88" s="13"/>
      <c r="G88" s="13"/>
      <c r="H88" s="63" t="s">
        <v>551</v>
      </c>
      <c r="I88" s="13" t="s">
        <v>406</v>
      </c>
      <c r="J88" s="64">
        <v>37761</v>
      </c>
      <c r="K88" s="65"/>
      <c r="L88" s="65"/>
      <c r="M88" s="66">
        <v>38189</v>
      </c>
      <c r="N88" s="67"/>
      <c r="O88" s="68"/>
      <c r="P88" s="68"/>
      <c r="Q88" s="58"/>
      <c r="R88" s="58"/>
      <c r="S88" s="13"/>
      <c r="T88" s="13"/>
      <c r="U88" s="58"/>
      <c r="V88" s="13">
        <v>1232982</v>
      </c>
      <c r="W88" s="13" t="s">
        <v>746</v>
      </c>
      <c r="X88" s="58"/>
      <c r="Y88" s="13"/>
      <c r="Z88" s="13"/>
      <c r="AA88" s="13"/>
      <c r="AB88" s="13"/>
      <c r="AC88" s="13"/>
      <c r="AD88" s="13"/>
      <c r="AE88" s="13"/>
      <c r="AF88" s="13"/>
      <c r="AG88" s="13"/>
      <c r="AH88" s="13"/>
    </row>
    <row r="89" spans="1:34">
      <c r="A89" s="13">
        <v>1232992</v>
      </c>
      <c r="B89" s="13" t="s">
        <v>747</v>
      </c>
      <c r="C89" s="13" t="s">
        <v>748</v>
      </c>
      <c r="D89" s="13" t="str">
        <f t="shared" si="0"/>
        <v>Carole Holloway</v>
      </c>
      <c r="E89" s="13"/>
      <c r="F89" s="13"/>
      <c r="G89" s="13"/>
      <c r="H89" s="63" t="s">
        <v>556</v>
      </c>
      <c r="I89" s="13" t="s">
        <v>400</v>
      </c>
      <c r="J89" s="64">
        <v>40314</v>
      </c>
      <c r="K89" s="65"/>
      <c r="L89" s="65"/>
      <c r="M89" s="66">
        <v>71789</v>
      </c>
      <c r="N89" s="67"/>
      <c r="O89" s="68"/>
      <c r="P89" s="68"/>
      <c r="Q89" s="58"/>
      <c r="R89" s="58"/>
      <c r="S89" s="13"/>
      <c r="T89" s="13"/>
      <c r="U89" s="58"/>
      <c r="V89" s="13">
        <v>1232992</v>
      </c>
      <c r="W89" s="13" t="s">
        <v>749</v>
      </c>
      <c r="X89" s="58"/>
      <c r="Y89" s="13"/>
      <c r="Z89" s="13"/>
      <c r="AA89" s="13"/>
      <c r="AB89" s="13"/>
      <c r="AC89" s="13"/>
      <c r="AD89" s="13"/>
      <c r="AE89" s="13"/>
      <c r="AF89" s="13"/>
      <c r="AG89" s="13"/>
      <c r="AH89" s="13"/>
    </row>
    <row r="90" spans="1:34">
      <c r="A90" s="13">
        <v>1233002</v>
      </c>
      <c r="B90" s="13" t="s">
        <v>750</v>
      </c>
      <c r="C90" s="13" t="s">
        <v>751</v>
      </c>
      <c r="D90" s="13" t="str">
        <f t="shared" si="0"/>
        <v>Louise Mcbride</v>
      </c>
      <c r="E90" s="13"/>
      <c r="F90" s="13"/>
      <c r="G90" s="13"/>
      <c r="H90" s="63" t="s">
        <v>561</v>
      </c>
      <c r="I90" s="13" t="s">
        <v>388</v>
      </c>
      <c r="J90" s="64">
        <v>41775</v>
      </c>
      <c r="K90" s="65"/>
      <c r="L90" s="65"/>
      <c r="M90" s="66">
        <v>89891</v>
      </c>
      <c r="N90" s="67"/>
      <c r="O90" s="68"/>
      <c r="P90" s="68"/>
      <c r="Q90" s="58"/>
      <c r="R90" s="58"/>
      <c r="S90" s="13"/>
      <c r="T90" s="13"/>
      <c r="U90" s="58"/>
      <c r="V90" s="13">
        <v>1233002</v>
      </c>
      <c r="W90" s="13" t="s">
        <v>752</v>
      </c>
      <c r="X90" s="58"/>
      <c r="Y90" s="13"/>
      <c r="Z90" s="13"/>
      <c r="AA90" s="13"/>
      <c r="AB90" s="13"/>
      <c r="AC90" s="13"/>
      <c r="AD90" s="13"/>
      <c r="AE90" s="13"/>
      <c r="AF90" s="13"/>
      <c r="AG90" s="13"/>
      <c r="AH90" s="13"/>
    </row>
    <row r="91" spans="1:34">
      <c r="A91" s="13">
        <v>1233012</v>
      </c>
      <c r="B91" s="13" t="s">
        <v>708</v>
      </c>
      <c r="C91" s="13" t="s">
        <v>753</v>
      </c>
      <c r="D91" s="13" t="str">
        <f t="shared" si="0"/>
        <v>Terry Hill</v>
      </c>
      <c r="E91" s="13"/>
      <c r="F91" s="13"/>
      <c r="G91" s="13"/>
      <c r="H91" s="63" t="s">
        <v>566</v>
      </c>
      <c r="I91" s="13" t="s">
        <v>400</v>
      </c>
      <c r="J91" s="64">
        <v>41077</v>
      </c>
      <c r="K91" s="65"/>
      <c r="L91" s="65"/>
      <c r="M91" s="66">
        <v>49602</v>
      </c>
      <c r="N91" s="67"/>
      <c r="O91" s="68"/>
      <c r="P91" s="68"/>
      <c r="Q91" s="58"/>
      <c r="R91" s="58"/>
      <c r="S91" s="13"/>
      <c r="T91" s="13"/>
      <c r="U91" s="58"/>
      <c r="V91" s="13">
        <v>1233012</v>
      </c>
      <c r="W91" s="13" t="s">
        <v>754</v>
      </c>
      <c r="X91" s="58"/>
      <c r="Y91" s="13"/>
      <c r="Z91" s="13"/>
      <c r="AA91" s="13"/>
      <c r="AB91" s="13"/>
      <c r="AC91" s="13"/>
      <c r="AD91" s="13"/>
      <c r="AE91" s="13"/>
      <c r="AF91" s="13"/>
      <c r="AG91" s="13"/>
      <c r="AH91" s="13"/>
    </row>
    <row r="92" spans="1:34">
      <c r="A92" s="13">
        <v>1233022</v>
      </c>
      <c r="B92" s="13" t="s">
        <v>755</v>
      </c>
      <c r="C92" s="13" t="s">
        <v>756</v>
      </c>
      <c r="D92" s="13" t="str">
        <f t="shared" si="0"/>
        <v>Geneva Lowe</v>
      </c>
      <c r="E92" s="13"/>
      <c r="F92" s="13"/>
      <c r="G92" s="13"/>
      <c r="H92" s="63" t="s">
        <v>571</v>
      </c>
      <c r="I92" s="13" t="s">
        <v>388</v>
      </c>
      <c r="J92" s="64">
        <v>42154</v>
      </c>
      <c r="K92" s="65"/>
      <c r="L92" s="65"/>
      <c r="M92" s="66">
        <v>70917</v>
      </c>
      <c r="N92" s="67"/>
      <c r="O92" s="68"/>
      <c r="P92" s="68"/>
      <c r="Q92" s="58"/>
      <c r="R92" s="58"/>
      <c r="S92" s="13"/>
      <c r="T92" s="13"/>
      <c r="U92" s="58"/>
      <c r="V92" s="13">
        <v>1233022</v>
      </c>
      <c r="W92" s="13" t="s">
        <v>757</v>
      </c>
      <c r="X92" s="58"/>
      <c r="Y92" s="13"/>
      <c r="Z92" s="13"/>
      <c r="AA92" s="13"/>
      <c r="AB92" s="13"/>
      <c r="AC92" s="13"/>
      <c r="AD92" s="13"/>
      <c r="AE92" s="13"/>
      <c r="AF92" s="13"/>
      <c r="AG92" s="13"/>
      <c r="AH92" s="13"/>
    </row>
    <row r="93" spans="1:34">
      <c r="A93" s="13">
        <v>1233032</v>
      </c>
      <c r="B93" s="13" t="s">
        <v>758</v>
      </c>
      <c r="C93" s="13" t="s">
        <v>759</v>
      </c>
      <c r="D93" s="13" t="str">
        <f t="shared" si="0"/>
        <v>Colin Nunez</v>
      </c>
      <c r="E93" s="13"/>
      <c r="F93" s="13"/>
      <c r="G93" s="13"/>
      <c r="H93" s="63" t="s">
        <v>576</v>
      </c>
      <c r="I93" s="13" t="s">
        <v>388</v>
      </c>
      <c r="J93" s="64">
        <v>37780</v>
      </c>
      <c r="K93" s="65"/>
      <c r="L93" s="65"/>
      <c r="M93" s="66">
        <v>37076</v>
      </c>
      <c r="N93" s="67"/>
      <c r="O93" s="68"/>
      <c r="P93" s="68"/>
      <c r="Q93" s="58"/>
      <c r="R93" s="58"/>
      <c r="S93" s="13"/>
      <c r="T93" s="13"/>
      <c r="U93" s="58"/>
      <c r="V93" s="13">
        <v>1233032</v>
      </c>
      <c r="W93" s="13" t="s">
        <v>760</v>
      </c>
      <c r="X93" s="58"/>
      <c r="Y93" s="13"/>
      <c r="Z93" s="13"/>
      <c r="AA93" s="13"/>
      <c r="AB93" s="13"/>
      <c r="AC93" s="13"/>
      <c r="AD93" s="13"/>
      <c r="AE93" s="13"/>
      <c r="AF93" s="13"/>
      <c r="AG93" s="13"/>
      <c r="AH93" s="13"/>
    </row>
    <row r="94" spans="1:34">
      <c r="A94" s="13">
        <v>1233042</v>
      </c>
      <c r="B94" s="13" t="s">
        <v>125</v>
      </c>
      <c r="C94" s="13" t="s">
        <v>761</v>
      </c>
      <c r="D94" s="13" t="str">
        <f t="shared" si="0"/>
        <v>Willie Hubbard</v>
      </c>
      <c r="E94" s="13"/>
      <c r="F94" s="13"/>
      <c r="G94" s="13"/>
      <c r="H94" s="63" t="s">
        <v>581</v>
      </c>
      <c r="I94" s="13" t="s">
        <v>388</v>
      </c>
      <c r="J94" s="64">
        <v>38515</v>
      </c>
      <c r="K94" s="65"/>
      <c r="L94" s="65"/>
      <c r="M94" s="66">
        <v>83108</v>
      </c>
      <c r="N94" s="67"/>
      <c r="O94" s="68"/>
      <c r="P94" s="68"/>
      <c r="Q94" s="58"/>
      <c r="R94" s="58"/>
      <c r="S94" s="13"/>
      <c r="T94" s="13"/>
      <c r="U94" s="58"/>
      <c r="V94" s="13">
        <v>1233042</v>
      </c>
      <c r="W94" s="13" t="s">
        <v>762</v>
      </c>
      <c r="X94" s="58"/>
      <c r="Y94" s="13"/>
      <c r="Z94" s="13"/>
      <c r="AA94" s="13"/>
      <c r="AB94" s="13"/>
      <c r="AC94" s="13"/>
      <c r="AD94" s="13"/>
      <c r="AE94" s="13"/>
      <c r="AF94" s="13"/>
      <c r="AG94" s="13"/>
      <c r="AH94" s="13"/>
    </row>
    <row r="95" spans="1:34">
      <c r="A95" s="13">
        <v>1233052</v>
      </c>
      <c r="B95" s="13" t="s">
        <v>763</v>
      </c>
      <c r="C95" s="13" t="s">
        <v>764</v>
      </c>
      <c r="D95" s="13" t="str">
        <f t="shared" si="0"/>
        <v>Greg Graham</v>
      </c>
      <c r="E95" s="13"/>
      <c r="F95" s="13"/>
      <c r="G95" s="13"/>
      <c r="H95" s="63" t="s">
        <v>586</v>
      </c>
      <c r="I95" s="13" t="s">
        <v>388</v>
      </c>
      <c r="J95" s="64">
        <v>39234</v>
      </c>
      <c r="K95" s="65"/>
      <c r="L95" s="65"/>
      <c r="M95" s="66">
        <v>77259</v>
      </c>
      <c r="N95" s="67"/>
      <c r="O95" s="68"/>
      <c r="P95" s="68"/>
      <c r="Q95" s="58"/>
      <c r="R95" s="58"/>
      <c r="S95" s="13"/>
      <c r="T95" s="13"/>
      <c r="U95" s="58"/>
      <c r="V95" s="13">
        <v>1233052</v>
      </c>
      <c r="W95" s="13" t="s">
        <v>765</v>
      </c>
      <c r="X95" s="58"/>
      <c r="Y95" s="13"/>
      <c r="Z95" s="13"/>
      <c r="AA95" s="13"/>
      <c r="AB95" s="13"/>
      <c r="AC95" s="13"/>
      <c r="AD95" s="13"/>
      <c r="AE95" s="13"/>
      <c r="AF95" s="13"/>
      <c r="AG95" s="13"/>
      <c r="AH95" s="13"/>
    </row>
    <row r="96" spans="1:34">
      <c r="A96" s="13">
        <v>1233062</v>
      </c>
      <c r="B96" s="13" t="s">
        <v>766</v>
      </c>
      <c r="C96" s="13" t="s">
        <v>767</v>
      </c>
      <c r="D96" s="13" t="str">
        <f t="shared" si="0"/>
        <v>Dallas Ball</v>
      </c>
      <c r="E96" s="13"/>
      <c r="F96" s="13"/>
      <c r="G96" s="13"/>
      <c r="H96" s="63" t="s">
        <v>591</v>
      </c>
      <c r="I96" s="13" t="s">
        <v>394</v>
      </c>
      <c r="J96" s="64">
        <v>41076</v>
      </c>
      <c r="K96" s="65"/>
      <c r="L96" s="65"/>
      <c r="M96" s="66">
        <v>26030</v>
      </c>
      <c r="N96" s="67"/>
      <c r="O96" s="68"/>
      <c r="P96" s="68"/>
      <c r="Q96" s="58"/>
      <c r="R96" s="58"/>
      <c r="S96" s="13"/>
      <c r="T96" s="13"/>
      <c r="U96" s="58"/>
      <c r="V96" s="13">
        <v>1233062</v>
      </c>
      <c r="W96" s="13" t="s">
        <v>768</v>
      </c>
      <c r="X96" s="58"/>
      <c r="Y96" s="13"/>
      <c r="Z96" s="13"/>
      <c r="AA96" s="13"/>
      <c r="AB96" s="13"/>
      <c r="AC96" s="13"/>
      <c r="AD96" s="13"/>
      <c r="AE96" s="13"/>
      <c r="AF96" s="13"/>
      <c r="AG96" s="13"/>
      <c r="AH96" s="13"/>
    </row>
    <row r="97" spans="1:34">
      <c r="A97" s="13">
        <v>1233072</v>
      </c>
      <c r="B97" s="13" t="s">
        <v>769</v>
      </c>
      <c r="C97" s="13" t="s">
        <v>770</v>
      </c>
      <c r="D97" s="13" t="str">
        <f t="shared" si="0"/>
        <v>Jana Pope</v>
      </c>
      <c r="E97" s="13"/>
      <c r="F97" s="13"/>
      <c r="G97" s="13"/>
      <c r="H97" s="63" t="s">
        <v>596</v>
      </c>
      <c r="I97" s="13" t="s">
        <v>388</v>
      </c>
      <c r="J97" s="64">
        <v>40766</v>
      </c>
      <c r="K97" s="65"/>
      <c r="L97" s="65"/>
      <c r="M97" s="66">
        <v>42315</v>
      </c>
      <c r="N97" s="67"/>
      <c r="O97" s="68"/>
      <c r="P97" s="68"/>
      <c r="Q97" s="58"/>
      <c r="R97" s="58"/>
      <c r="S97" s="13"/>
      <c r="T97" s="13"/>
      <c r="U97" s="58"/>
      <c r="V97" s="13">
        <v>1233072</v>
      </c>
      <c r="W97" s="13" t="s">
        <v>771</v>
      </c>
      <c r="X97" s="58"/>
      <c r="Y97" s="13"/>
      <c r="Z97" s="13"/>
      <c r="AA97" s="13"/>
      <c r="AB97" s="13"/>
      <c r="AC97" s="13"/>
      <c r="AD97" s="13"/>
      <c r="AE97" s="13"/>
      <c r="AF97" s="13"/>
      <c r="AG97" s="13"/>
      <c r="AH97" s="13"/>
    </row>
    <row r="98" spans="1:34">
      <c r="A98" s="13">
        <v>1233082</v>
      </c>
      <c r="B98" s="13" t="s">
        <v>772</v>
      </c>
      <c r="C98" s="13" t="s">
        <v>773</v>
      </c>
      <c r="D98" s="13" t="str">
        <f t="shared" si="0"/>
        <v>Teri Bowers</v>
      </c>
      <c r="E98" s="13"/>
      <c r="F98" s="13"/>
      <c r="G98" s="13"/>
      <c r="H98" s="63" t="s">
        <v>601</v>
      </c>
      <c r="I98" s="13" t="s">
        <v>400</v>
      </c>
      <c r="J98" s="64">
        <v>40029</v>
      </c>
      <c r="K98" s="65"/>
      <c r="L98" s="65"/>
      <c r="M98" s="66">
        <v>91088</v>
      </c>
      <c r="N98" s="67"/>
      <c r="O98" s="68"/>
      <c r="P98" s="68"/>
      <c r="Q98" s="58"/>
      <c r="R98" s="58"/>
      <c r="S98" s="13"/>
      <c r="T98" s="13"/>
      <c r="U98" s="58"/>
      <c r="V98" s="13">
        <v>1233082</v>
      </c>
      <c r="W98" s="13" t="s">
        <v>774</v>
      </c>
      <c r="X98" s="58"/>
      <c r="Y98" s="13"/>
      <c r="Z98" s="13"/>
      <c r="AA98" s="13"/>
      <c r="AB98" s="13"/>
      <c r="AC98" s="13"/>
      <c r="AD98" s="13"/>
      <c r="AE98" s="13"/>
      <c r="AF98" s="13"/>
      <c r="AG98" s="13"/>
      <c r="AH98" s="13"/>
    </row>
    <row r="99" spans="1:34">
      <c r="A99" s="13">
        <v>1233092</v>
      </c>
      <c r="B99" s="13" t="s">
        <v>775</v>
      </c>
      <c r="C99" s="13" t="s">
        <v>776</v>
      </c>
      <c r="D99" s="13" t="str">
        <f t="shared" si="0"/>
        <v>Esther Gomez</v>
      </c>
      <c r="E99" s="13"/>
      <c r="F99" s="13"/>
      <c r="G99" s="13"/>
      <c r="H99" s="63" t="s">
        <v>606</v>
      </c>
      <c r="I99" s="13" t="s">
        <v>400</v>
      </c>
      <c r="J99" s="64">
        <v>40803</v>
      </c>
      <c r="K99" s="65"/>
      <c r="L99" s="65"/>
      <c r="M99" s="66">
        <v>41150</v>
      </c>
      <c r="N99" s="67"/>
      <c r="O99" s="68"/>
      <c r="P99" s="68"/>
      <c r="Q99" s="58"/>
      <c r="R99" s="58"/>
      <c r="S99" s="13"/>
      <c r="T99" s="13"/>
      <c r="U99" s="58"/>
      <c r="V99" s="13">
        <v>1233092</v>
      </c>
      <c r="W99" s="13" t="s">
        <v>777</v>
      </c>
      <c r="X99" s="58"/>
      <c r="Y99" s="13"/>
      <c r="Z99" s="13"/>
      <c r="AA99" s="13"/>
      <c r="AB99" s="13"/>
      <c r="AC99" s="13"/>
      <c r="AD99" s="13"/>
      <c r="AE99" s="13"/>
      <c r="AF99" s="13"/>
      <c r="AG99" s="13"/>
      <c r="AH99" s="13"/>
    </row>
    <row r="100" spans="1:34">
      <c r="A100" s="13">
        <v>1233102</v>
      </c>
      <c r="B100" s="13" t="s">
        <v>778</v>
      </c>
      <c r="C100" s="13" t="s">
        <v>779</v>
      </c>
      <c r="D100" s="13" t="str">
        <f t="shared" si="0"/>
        <v>Colleen Cannon</v>
      </c>
      <c r="E100" s="13"/>
      <c r="F100" s="13"/>
      <c r="G100" s="13"/>
      <c r="H100" s="63" t="s">
        <v>611</v>
      </c>
      <c r="I100" s="13" t="s">
        <v>400</v>
      </c>
      <c r="J100" s="64">
        <v>41527</v>
      </c>
      <c r="K100" s="65"/>
      <c r="L100" s="65"/>
      <c r="M100" s="66">
        <v>68555</v>
      </c>
      <c r="N100" s="67"/>
      <c r="O100" s="68"/>
      <c r="P100" s="68"/>
      <c r="Q100" s="58"/>
      <c r="R100" s="58"/>
      <c r="S100" s="13"/>
      <c r="T100" s="13"/>
      <c r="U100" s="58"/>
      <c r="V100" s="13">
        <v>1233102</v>
      </c>
      <c r="W100" s="13" t="s">
        <v>780</v>
      </c>
      <c r="X100" s="58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</row>
    <row r="101" spans="1:34">
      <c r="A101" s="13">
        <v>1233112</v>
      </c>
      <c r="B101" s="13" t="s">
        <v>781</v>
      </c>
      <c r="C101" s="13" t="s">
        <v>782</v>
      </c>
      <c r="D101" s="13" t="str">
        <f t="shared" si="0"/>
        <v>Stacey Carroll</v>
      </c>
      <c r="E101" s="13"/>
      <c r="F101" s="13"/>
      <c r="G101" s="13"/>
      <c r="H101" s="63" t="s">
        <v>616</v>
      </c>
      <c r="I101" s="13" t="s">
        <v>388</v>
      </c>
      <c r="J101" s="64">
        <v>41197</v>
      </c>
      <c r="K101" s="65"/>
      <c r="L101" s="65"/>
      <c r="M101" s="66">
        <v>88295</v>
      </c>
      <c r="N101" s="67"/>
      <c r="O101" s="68"/>
      <c r="P101" s="68"/>
      <c r="Q101" s="58"/>
      <c r="R101" s="58"/>
      <c r="S101" s="13"/>
      <c r="T101" s="13"/>
      <c r="U101" s="58"/>
      <c r="V101" s="13">
        <v>1233112</v>
      </c>
      <c r="W101" s="13" t="s">
        <v>783</v>
      </c>
      <c r="X101" s="58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</row>
    <row r="102" spans="1:34">
      <c r="A102" s="13">
        <v>1233122</v>
      </c>
      <c r="B102" s="13" t="s">
        <v>784</v>
      </c>
      <c r="C102" s="13" t="s">
        <v>785</v>
      </c>
      <c r="D102" s="13" t="str">
        <f t="shared" si="0"/>
        <v>Irene Mcguire</v>
      </c>
      <c r="E102" s="13"/>
      <c r="F102" s="13"/>
      <c r="G102" s="13"/>
      <c r="H102" s="63" t="s">
        <v>621</v>
      </c>
      <c r="I102" s="13" t="s">
        <v>388</v>
      </c>
      <c r="J102" s="64">
        <v>39157</v>
      </c>
      <c r="K102" s="65"/>
      <c r="L102" s="65"/>
      <c r="M102" s="66">
        <v>99950</v>
      </c>
      <c r="N102" s="67"/>
      <c r="O102" s="68"/>
      <c r="P102" s="68"/>
      <c r="Q102" s="58"/>
      <c r="R102" s="58"/>
      <c r="S102" s="13"/>
      <c r="T102" s="13"/>
      <c r="U102" s="58"/>
      <c r="V102" s="13">
        <v>1233122</v>
      </c>
      <c r="W102" s="13" t="s">
        <v>786</v>
      </c>
      <c r="X102" s="58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</row>
    <row r="103" spans="1:34">
      <c r="A103" s="13">
        <v>1233132</v>
      </c>
      <c r="B103" s="13" t="s">
        <v>787</v>
      </c>
      <c r="C103" s="13" t="s">
        <v>788</v>
      </c>
      <c r="D103" s="13" t="str">
        <f t="shared" si="0"/>
        <v>Leslie French</v>
      </c>
      <c r="E103" s="13"/>
      <c r="F103" s="13"/>
      <c r="G103" s="13"/>
      <c r="H103" s="63" t="s">
        <v>626</v>
      </c>
      <c r="I103" s="13" t="s">
        <v>388</v>
      </c>
      <c r="J103" s="64">
        <v>40662</v>
      </c>
      <c r="K103" s="65"/>
      <c r="L103" s="65"/>
      <c r="M103" s="66">
        <v>82152</v>
      </c>
      <c r="N103" s="67"/>
      <c r="O103" s="68"/>
      <c r="P103" s="68"/>
      <c r="Q103" s="58"/>
      <c r="R103" s="58"/>
      <c r="S103" s="13"/>
      <c r="T103" s="13"/>
      <c r="U103" s="58"/>
      <c r="V103" s="13">
        <v>1233132</v>
      </c>
      <c r="W103" s="13" t="s">
        <v>789</v>
      </c>
      <c r="X103" s="58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</row>
    <row r="104" spans="1:34">
      <c r="A104" s="13">
        <v>1233142</v>
      </c>
      <c r="B104" s="13" t="s">
        <v>80</v>
      </c>
      <c r="C104" s="13" t="s">
        <v>790</v>
      </c>
      <c r="D104" s="13" t="str">
        <f t="shared" si="0"/>
        <v>Muriel Collins</v>
      </c>
      <c r="E104" s="13"/>
      <c r="F104" s="13"/>
      <c r="G104" s="13"/>
      <c r="H104" s="63" t="s">
        <v>631</v>
      </c>
      <c r="I104" s="13" t="s">
        <v>394</v>
      </c>
      <c r="J104" s="64">
        <v>41779</v>
      </c>
      <c r="K104" s="65"/>
      <c r="L104" s="65"/>
      <c r="M104" s="66">
        <v>53403</v>
      </c>
      <c r="N104" s="67"/>
      <c r="O104" s="68"/>
      <c r="P104" s="68"/>
      <c r="Q104" s="58"/>
      <c r="R104" s="58"/>
      <c r="S104" s="13"/>
      <c r="T104" s="13"/>
      <c r="U104" s="58"/>
      <c r="V104" s="13">
        <v>1233142</v>
      </c>
      <c r="W104" s="13" t="s">
        <v>791</v>
      </c>
      <c r="X104" s="58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</row>
    <row r="105" spans="1:34">
      <c r="A105" s="13">
        <v>1233152</v>
      </c>
      <c r="B105" s="13" t="s">
        <v>792</v>
      </c>
      <c r="C105" s="13" t="s">
        <v>793</v>
      </c>
      <c r="D105" s="13" t="str">
        <f t="shared" si="0"/>
        <v>Lindsay Vargas</v>
      </c>
      <c r="E105" s="13"/>
      <c r="F105" s="13"/>
      <c r="G105" s="13"/>
      <c r="H105" s="63" t="s">
        <v>636</v>
      </c>
      <c r="I105" s="13" t="s">
        <v>388</v>
      </c>
      <c r="J105" s="64">
        <v>40010</v>
      </c>
      <c r="K105" s="65"/>
      <c r="L105" s="65"/>
      <c r="M105" s="66">
        <v>26481</v>
      </c>
      <c r="N105" s="67"/>
      <c r="O105" s="68"/>
      <c r="P105" s="68"/>
      <c r="Q105" s="58"/>
      <c r="R105" s="58"/>
      <c r="S105" s="13"/>
      <c r="T105" s="13"/>
      <c r="U105" s="58"/>
      <c r="V105" s="13">
        <v>1233152</v>
      </c>
      <c r="W105" s="13" t="s">
        <v>794</v>
      </c>
      <c r="X105" s="58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</row>
    <row r="106" spans="1:34">
      <c r="A106" s="13">
        <v>1233162</v>
      </c>
      <c r="B106" s="13" t="s">
        <v>795</v>
      </c>
      <c r="C106" s="13" t="s">
        <v>796</v>
      </c>
      <c r="D106" s="13" t="str">
        <f t="shared" si="0"/>
        <v>Dana Fields</v>
      </c>
      <c r="E106" s="13"/>
      <c r="F106" s="13"/>
      <c r="G106" s="13"/>
      <c r="H106" s="13" t="s">
        <v>641</v>
      </c>
      <c r="I106" s="13" t="s">
        <v>388</v>
      </c>
      <c r="J106" s="64">
        <v>37456</v>
      </c>
      <c r="K106" s="65"/>
      <c r="L106" s="65"/>
      <c r="M106" s="66">
        <v>78887</v>
      </c>
      <c r="N106" s="67"/>
      <c r="O106" s="68"/>
      <c r="P106" s="68"/>
      <c r="Q106" s="58"/>
      <c r="R106" s="58"/>
      <c r="S106" s="13"/>
      <c r="T106" s="13"/>
      <c r="U106" s="58"/>
      <c r="V106" s="13">
        <v>1233162</v>
      </c>
      <c r="W106" s="13" t="s">
        <v>797</v>
      </c>
      <c r="X106" s="58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</row>
    <row r="107" spans="1:34">
      <c r="A107" s="13">
        <v>1233172</v>
      </c>
      <c r="B107" s="13" t="s">
        <v>798</v>
      </c>
      <c r="C107" s="13" t="s">
        <v>799</v>
      </c>
      <c r="D107" s="13" t="str">
        <f t="shared" si="0"/>
        <v>Erika Andrews</v>
      </c>
      <c r="E107" s="13"/>
      <c r="F107" s="13"/>
      <c r="G107" s="13"/>
      <c r="H107" s="13" t="s">
        <v>645</v>
      </c>
      <c r="I107" s="13" t="s">
        <v>394</v>
      </c>
      <c r="J107" s="64">
        <v>41846</v>
      </c>
      <c r="K107" s="65"/>
      <c r="L107" s="65"/>
      <c r="M107" s="66">
        <v>12159</v>
      </c>
      <c r="N107" s="67"/>
      <c r="O107" s="68"/>
      <c r="P107" s="68"/>
      <c r="Q107" s="58"/>
      <c r="R107" s="58"/>
      <c r="S107" s="13"/>
      <c r="T107" s="13"/>
      <c r="U107" s="58"/>
      <c r="V107" s="13">
        <v>1233172</v>
      </c>
      <c r="W107" s="13" t="s">
        <v>800</v>
      </c>
      <c r="X107" s="58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</row>
    <row r="108" spans="1:34">
      <c r="A108" s="13">
        <v>1233182</v>
      </c>
      <c r="B108" s="13" t="s">
        <v>801</v>
      </c>
      <c r="C108" s="13" t="s">
        <v>802</v>
      </c>
      <c r="D108" s="13" t="str">
        <f t="shared" si="0"/>
        <v>Peter Rodgers</v>
      </c>
      <c r="E108" s="13"/>
      <c r="F108" s="13"/>
      <c r="G108" s="13"/>
      <c r="H108" s="13" t="s">
        <v>649</v>
      </c>
      <c r="I108" s="13" t="s">
        <v>388</v>
      </c>
      <c r="J108" s="64">
        <v>40075</v>
      </c>
      <c r="K108" s="65"/>
      <c r="L108" s="65"/>
      <c r="M108" s="66">
        <v>30629</v>
      </c>
      <c r="N108" s="67"/>
      <c r="O108" s="68"/>
      <c r="P108" s="68"/>
      <c r="Q108" s="58"/>
      <c r="R108" s="58"/>
      <c r="S108" s="13"/>
      <c r="T108" s="13"/>
      <c r="U108" s="58"/>
      <c r="V108" s="13">
        <v>1233182</v>
      </c>
      <c r="W108" s="13" t="s">
        <v>803</v>
      </c>
      <c r="X108" s="58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</row>
    <row r="109" spans="1:34">
      <c r="A109" s="13">
        <v>1233192</v>
      </c>
      <c r="B109" s="13" t="s">
        <v>804</v>
      </c>
      <c r="C109" s="13" t="s">
        <v>805</v>
      </c>
      <c r="D109" s="13" t="str">
        <f t="shared" si="0"/>
        <v>Emily Maxwell</v>
      </c>
      <c r="E109" s="13"/>
      <c r="F109" s="13"/>
      <c r="G109" s="13"/>
      <c r="H109" s="13" t="s">
        <v>653</v>
      </c>
      <c r="I109" s="13" t="s">
        <v>388</v>
      </c>
      <c r="J109" s="64">
        <v>37523</v>
      </c>
      <c r="K109" s="65"/>
      <c r="L109" s="65"/>
      <c r="M109" s="66">
        <v>57593</v>
      </c>
      <c r="N109" s="67"/>
      <c r="O109" s="68"/>
      <c r="P109" s="68"/>
      <c r="Q109" s="58"/>
      <c r="R109" s="58"/>
      <c r="S109" s="13"/>
      <c r="T109" s="13"/>
      <c r="U109" s="58"/>
      <c r="V109" s="13">
        <v>1233192</v>
      </c>
      <c r="W109" s="13" t="s">
        <v>806</v>
      </c>
      <c r="X109" s="58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</row>
    <row r="110" spans="1:34">
      <c r="A110" s="13">
        <v>1233202</v>
      </c>
      <c r="B110" s="13" t="s">
        <v>807</v>
      </c>
      <c r="C110" s="13" t="s">
        <v>808</v>
      </c>
      <c r="D110" s="13" t="str">
        <f t="shared" si="0"/>
        <v>Dale Alexander</v>
      </c>
      <c r="E110" s="13"/>
      <c r="F110" s="13"/>
      <c r="G110" s="13"/>
      <c r="H110" s="63" t="s">
        <v>387</v>
      </c>
      <c r="I110" s="13" t="s">
        <v>388</v>
      </c>
      <c r="J110" s="64">
        <v>40421</v>
      </c>
      <c r="K110" s="65"/>
      <c r="L110" s="65"/>
      <c r="M110" s="66">
        <v>50453</v>
      </c>
      <c r="N110" s="67"/>
      <c r="O110" s="68"/>
      <c r="P110" s="68"/>
      <c r="Q110" s="58"/>
      <c r="R110" s="58"/>
      <c r="S110" s="13"/>
      <c r="T110" s="13"/>
      <c r="U110" s="58"/>
      <c r="V110" s="13">
        <v>1233202</v>
      </c>
      <c r="W110" s="13" t="s">
        <v>809</v>
      </c>
      <c r="X110" s="58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</row>
    <row r="111" spans="1:34">
      <c r="A111" s="13">
        <v>1233212</v>
      </c>
      <c r="B111" s="13" t="s">
        <v>810</v>
      </c>
      <c r="C111" s="13" t="s">
        <v>811</v>
      </c>
      <c r="D111" s="13" t="str">
        <f t="shared" si="0"/>
        <v>Keith Hanson</v>
      </c>
      <c r="E111" s="13"/>
      <c r="F111" s="13"/>
      <c r="G111" s="13"/>
      <c r="H111" s="63" t="s">
        <v>393</v>
      </c>
      <c r="I111" s="13" t="s">
        <v>406</v>
      </c>
      <c r="J111" s="64">
        <v>41587</v>
      </c>
      <c r="K111" s="65"/>
      <c r="L111" s="65"/>
      <c r="M111" s="66">
        <v>31752</v>
      </c>
      <c r="N111" s="67"/>
      <c r="O111" s="68"/>
      <c r="P111" s="68"/>
      <c r="Q111" s="58"/>
      <c r="R111" s="58"/>
      <c r="S111" s="13"/>
      <c r="T111" s="13"/>
      <c r="U111" s="58"/>
      <c r="V111" s="13">
        <v>1233212</v>
      </c>
      <c r="W111" s="13" t="s">
        <v>812</v>
      </c>
      <c r="X111" s="58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</row>
    <row r="112" spans="1:34">
      <c r="A112" s="13">
        <v>1233222</v>
      </c>
      <c r="B112" s="13" t="s">
        <v>813</v>
      </c>
      <c r="C112" s="13" t="s">
        <v>814</v>
      </c>
      <c r="D112" s="13" t="str">
        <f t="shared" si="0"/>
        <v>Shelia Curry</v>
      </c>
      <c r="E112" s="13"/>
      <c r="F112" s="13"/>
      <c r="G112" s="13"/>
      <c r="H112" s="63" t="s">
        <v>399</v>
      </c>
      <c r="I112" s="13" t="s">
        <v>388</v>
      </c>
      <c r="J112" s="64">
        <v>40920</v>
      </c>
      <c r="K112" s="65"/>
      <c r="L112" s="65"/>
      <c r="M112" s="66">
        <v>79769</v>
      </c>
      <c r="N112" s="67"/>
      <c r="O112" s="68"/>
      <c r="P112" s="68"/>
      <c r="Q112" s="58"/>
      <c r="R112" s="58"/>
      <c r="S112" s="13"/>
      <c r="T112" s="13"/>
      <c r="U112" s="58"/>
      <c r="V112" s="13">
        <v>1233222</v>
      </c>
      <c r="W112" s="13" t="s">
        <v>815</v>
      </c>
      <c r="X112" s="58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</row>
    <row r="113" spans="1:34">
      <c r="A113" s="13">
        <v>1233232</v>
      </c>
      <c r="B113" s="13" t="s">
        <v>816</v>
      </c>
      <c r="C113" s="13" t="s">
        <v>545</v>
      </c>
      <c r="D113" s="13" t="str">
        <f t="shared" si="0"/>
        <v>Casey Rogers</v>
      </c>
      <c r="E113" s="13"/>
      <c r="F113" s="13"/>
      <c r="G113" s="13"/>
      <c r="H113" s="63" t="s">
        <v>405</v>
      </c>
      <c r="I113" s="13" t="s">
        <v>394</v>
      </c>
      <c r="J113" s="64">
        <v>41790</v>
      </c>
      <c r="K113" s="65"/>
      <c r="L113" s="65"/>
      <c r="M113" s="66">
        <v>33065</v>
      </c>
      <c r="N113" s="67"/>
      <c r="O113" s="68"/>
      <c r="P113" s="68"/>
      <c r="Q113" s="58"/>
      <c r="R113" s="58"/>
      <c r="S113" s="13"/>
      <c r="T113" s="13"/>
      <c r="U113" s="58"/>
      <c r="V113" s="13">
        <v>1233232</v>
      </c>
      <c r="W113" s="13" t="s">
        <v>817</v>
      </c>
      <c r="X113" s="58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</row>
    <row r="114" spans="1:34">
      <c r="A114" s="13">
        <v>1233242</v>
      </c>
      <c r="B114" s="13" t="s">
        <v>818</v>
      </c>
      <c r="C114" s="13" t="s">
        <v>99</v>
      </c>
      <c r="D114" s="13" t="str">
        <f t="shared" si="0"/>
        <v>Mindy Coleman</v>
      </c>
      <c r="E114" s="13"/>
      <c r="F114" s="13"/>
      <c r="G114" s="13"/>
      <c r="H114" s="63" t="s">
        <v>411</v>
      </c>
      <c r="I114" s="13" t="s">
        <v>400</v>
      </c>
      <c r="J114" s="64">
        <v>41824</v>
      </c>
      <c r="K114" s="65"/>
      <c r="L114" s="65"/>
      <c r="M114" s="66">
        <v>92463</v>
      </c>
      <c r="N114" s="67"/>
      <c r="O114" s="68"/>
      <c r="P114" s="68"/>
      <c r="Q114" s="58"/>
      <c r="R114" s="58"/>
      <c r="S114" s="13"/>
      <c r="T114" s="13"/>
      <c r="U114" s="58"/>
      <c r="V114" s="13">
        <v>1233242</v>
      </c>
      <c r="W114" s="13" t="s">
        <v>819</v>
      </c>
      <c r="X114" s="58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</row>
    <row r="115" spans="1:34">
      <c r="A115" s="13">
        <v>1233252</v>
      </c>
      <c r="B115" s="13" t="s">
        <v>820</v>
      </c>
      <c r="C115" s="13" t="s">
        <v>821</v>
      </c>
      <c r="D115" s="13" t="str">
        <f t="shared" si="0"/>
        <v>Krista Knight</v>
      </c>
      <c r="E115" s="13"/>
      <c r="F115" s="13"/>
      <c r="G115" s="13"/>
      <c r="H115" s="63" t="s">
        <v>416</v>
      </c>
      <c r="I115" s="13" t="s">
        <v>388</v>
      </c>
      <c r="J115" s="64">
        <v>42192</v>
      </c>
      <c r="K115" s="65"/>
      <c r="L115" s="65"/>
      <c r="M115" s="66">
        <v>95288</v>
      </c>
      <c r="N115" s="67"/>
      <c r="O115" s="68"/>
      <c r="P115" s="68"/>
      <c r="Q115" s="58"/>
      <c r="R115" s="58"/>
      <c r="S115" s="13"/>
      <c r="T115" s="13"/>
      <c r="U115" s="58"/>
      <c r="V115" s="13">
        <v>1233252</v>
      </c>
      <c r="W115" s="13" t="s">
        <v>822</v>
      </c>
      <c r="X115" s="58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</row>
    <row r="116" spans="1:34">
      <c r="A116" s="13">
        <v>1233262</v>
      </c>
      <c r="B116" s="13" t="s">
        <v>823</v>
      </c>
      <c r="C116" s="13" t="s">
        <v>824</v>
      </c>
      <c r="D116" s="13" t="str">
        <f t="shared" si="0"/>
        <v>Sherri Hall</v>
      </c>
      <c r="E116" s="13"/>
      <c r="F116" s="13"/>
      <c r="G116" s="13"/>
      <c r="H116" s="63" t="s">
        <v>421</v>
      </c>
      <c r="I116" s="13" t="s">
        <v>394</v>
      </c>
      <c r="J116" s="64">
        <v>40381</v>
      </c>
      <c r="K116" s="65"/>
      <c r="L116" s="65"/>
      <c r="M116" s="66">
        <v>21557</v>
      </c>
      <c r="N116" s="67"/>
      <c r="O116" s="68"/>
      <c r="P116" s="68"/>
      <c r="Q116" s="58"/>
      <c r="R116" s="58"/>
      <c r="S116" s="13"/>
      <c r="T116" s="13"/>
      <c r="U116" s="58"/>
      <c r="V116" s="13">
        <v>1233262</v>
      </c>
      <c r="W116" s="13" t="s">
        <v>825</v>
      </c>
      <c r="X116" s="58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</row>
    <row r="117" spans="1:34">
      <c r="A117" s="13">
        <v>1233272</v>
      </c>
      <c r="B117" s="13" t="s">
        <v>826</v>
      </c>
      <c r="C117" s="13" t="s">
        <v>827</v>
      </c>
      <c r="D117" s="13" t="str">
        <f t="shared" si="0"/>
        <v>Tami Estrada</v>
      </c>
      <c r="E117" s="13"/>
      <c r="F117" s="13"/>
      <c r="G117" s="13"/>
      <c r="H117" s="63" t="s">
        <v>426</v>
      </c>
      <c r="I117" s="13" t="s">
        <v>400</v>
      </c>
      <c r="J117" s="64">
        <v>37450</v>
      </c>
      <c r="K117" s="65"/>
      <c r="L117" s="65"/>
      <c r="M117" s="66">
        <v>38052</v>
      </c>
      <c r="N117" s="67"/>
      <c r="O117" s="68"/>
      <c r="P117" s="68"/>
      <c r="Q117" s="58"/>
      <c r="R117" s="58"/>
      <c r="S117" s="13"/>
      <c r="T117" s="13"/>
      <c r="U117" s="58"/>
      <c r="V117" s="13">
        <v>1233272</v>
      </c>
      <c r="W117" s="13" t="s">
        <v>828</v>
      </c>
      <c r="X117" s="58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</row>
    <row r="118" spans="1:34">
      <c r="A118" s="13">
        <v>1233282</v>
      </c>
      <c r="B118" s="13" t="s">
        <v>829</v>
      </c>
      <c r="C118" s="13" t="s">
        <v>830</v>
      </c>
      <c r="D118" s="13" t="str">
        <f t="shared" si="0"/>
        <v>Alicia Lawson</v>
      </c>
      <c r="E118" s="13"/>
      <c r="F118" s="13"/>
      <c r="G118" s="13"/>
      <c r="H118" s="63" t="s">
        <v>431</v>
      </c>
      <c r="I118" s="13" t="s">
        <v>388</v>
      </c>
      <c r="J118" s="64">
        <v>40048</v>
      </c>
      <c r="K118" s="65"/>
      <c r="L118" s="65"/>
      <c r="M118" s="66">
        <v>92547</v>
      </c>
      <c r="N118" s="67"/>
      <c r="O118" s="68"/>
      <c r="P118" s="68"/>
      <c r="Q118" s="58"/>
      <c r="R118" s="58"/>
      <c r="S118" s="13"/>
      <c r="T118" s="13"/>
      <c r="U118" s="58"/>
      <c r="V118" s="13">
        <v>1233282</v>
      </c>
      <c r="W118" s="13" t="s">
        <v>831</v>
      </c>
      <c r="X118" s="58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</row>
    <row r="119" spans="1:34">
      <c r="A119" s="13">
        <v>1233292</v>
      </c>
      <c r="B119" s="13" t="s">
        <v>832</v>
      </c>
      <c r="C119" s="13" t="s">
        <v>833</v>
      </c>
      <c r="D119" s="13" t="str">
        <f t="shared" si="0"/>
        <v>Dora Dawson</v>
      </c>
      <c r="E119" s="13"/>
      <c r="F119" s="13"/>
      <c r="G119" s="13"/>
      <c r="H119" s="63" t="s">
        <v>436</v>
      </c>
      <c r="I119" s="13" t="s">
        <v>400</v>
      </c>
      <c r="J119" s="64">
        <v>38941</v>
      </c>
      <c r="K119" s="65"/>
      <c r="L119" s="65"/>
      <c r="M119" s="66">
        <v>84767</v>
      </c>
      <c r="N119" s="67"/>
      <c r="O119" s="68"/>
      <c r="P119" s="68"/>
      <c r="Q119" s="58"/>
      <c r="R119" s="58"/>
      <c r="S119" s="13"/>
      <c r="T119" s="13"/>
      <c r="U119" s="58"/>
      <c r="V119" s="13">
        <v>1233292</v>
      </c>
      <c r="W119" s="13" t="s">
        <v>834</v>
      </c>
      <c r="X119" s="58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</row>
    <row r="120" spans="1:34">
      <c r="A120" s="13">
        <v>1233302</v>
      </c>
      <c r="B120" s="13" t="s">
        <v>835</v>
      </c>
      <c r="C120" s="13" t="s">
        <v>836</v>
      </c>
      <c r="D120" s="13" t="str">
        <f t="shared" si="0"/>
        <v>Lucia Dixon</v>
      </c>
      <c r="E120" s="13"/>
      <c r="F120" s="13"/>
      <c r="G120" s="13"/>
      <c r="H120" s="63" t="s">
        <v>441</v>
      </c>
      <c r="I120" s="13" t="s">
        <v>400</v>
      </c>
      <c r="J120" s="64">
        <v>41537</v>
      </c>
      <c r="K120" s="65"/>
      <c r="L120" s="65"/>
      <c r="M120" s="66">
        <v>40730</v>
      </c>
      <c r="N120" s="67"/>
      <c r="O120" s="68"/>
      <c r="P120" s="68"/>
      <c r="Q120" s="58"/>
      <c r="R120" s="58"/>
      <c r="S120" s="13"/>
      <c r="T120" s="13"/>
      <c r="U120" s="58"/>
      <c r="V120" s="13">
        <v>1233302</v>
      </c>
      <c r="W120" s="13" t="s">
        <v>837</v>
      </c>
      <c r="X120" s="58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</row>
    <row r="121" spans="1:34">
      <c r="A121" s="13">
        <v>1233312</v>
      </c>
      <c r="B121" s="13" t="s">
        <v>838</v>
      </c>
      <c r="C121" s="13" t="s">
        <v>81</v>
      </c>
      <c r="D121" s="13" t="str">
        <f t="shared" si="0"/>
        <v>Cesar Adkins</v>
      </c>
      <c r="E121" s="13"/>
      <c r="F121" s="13"/>
      <c r="G121" s="13"/>
      <c r="H121" s="63" t="s">
        <v>446</v>
      </c>
      <c r="I121" s="13" t="s">
        <v>388</v>
      </c>
      <c r="J121" s="64">
        <v>37543</v>
      </c>
      <c r="K121" s="65"/>
      <c r="L121" s="65"/>
      <c r="M121" s="66">
        <v>70844</v>
      </c>
      <c r="N121" s="67"/>
      <c r="O121" s="68"/>
      <c r="P121" s="68"/>
      <c r="Q121" s="58"/>
      <c r="R121" s="58"/>
      <c r="S121" s="13"/>
      <c r="T121" s="13"/>
      <c r="U121" s="58"/>
      <c r="V121" s="13">
        <v>1233312</v>
      </c>
      <c r="W121" s="13" t="s">
        <v>839</v>
      </c>
      <c r="X121" s="58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</row>
    <row r="122" spans="1:34">
      <c r="A122" s="13">
        <v>1233322</v>
      </c>
      <c r="B122" s="13" t="s">
        <v>840</v>
      </c>
      <c r="C122" s="13" t="s">
        <v>841</v>
      </c>
      <c r="D122" s="13" t="str">
        <f t="shared" si="0"/>
        <v>Grady Gonzalez</v>
      </c>
      <c r="E122" s="13"/>
      <c r="F122" s="13"/>
      <c r="G122" s="13"/>
      <c r="H122" s="63" t="s">
        <v>451</v>
      </c>
      <c r="I122" s="13" t="s">
        <v>400</v>
      </c>
      <c r="J122" s="64">
        <v>37233</v>
      </c>
      <c r="K122" s="65"/>
      <c r="L122" s="65"/>
      <c r="M122" s="66">
        <v>74466</v>
      </c>
      <c r="N122" s="67"/>
      <c r="O122" s="68"/>
      <c r="P122" s="68"/>
      <c r="Q122" s="58"/>
      <c r="R122" s="58"/>
      <c r="S122" s="13"/>
      <c r="T122" s="13"/>
      <c r="U122" s="58"/>
      <c r="V122" s="13">
        <v>1233322</v>
      </c>
      <c r="W122" s="13" t="s">
        <v>842</v>
      </c>
      <c r="X122" s="58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</row>
    <row r="123" spans="1:34">
      <c r="A123" s="13">
        <v>1233332</v>
      </c>
      <c r="B123" s="13" t="s">
        <v>843</v>
      </c>
      <c r="C123" s="13" t="s">
        <v>844</v>
      </c>
      <c r="D123" s="13" t="str">
        <f t="shared" si="0"/>
        <v>Byron Floyd</v>
      </c>
      <c r="E123" s="13"/>
      <c r="F123" s="13"/>
      <c r="G123" s="13"/>
      <c r="H123" s="63" t="s">
        <v>456</v>
      </c>
      <c r="I123" s="13" t="s">
        <v>388</v>
      </c>
      <c r="J123" s="64">
        <v>42026</v>
      </c>
      <c r="K123" s="65"/>
      <c r="L123" s="65"/>
      <c r="M123" s="66">
        <v>43460</v>
      </c>
      <c r="N123" s="67"/>
      <c r="O123" s="68"/>
      <c r="P123" s="68"/>
      <c r="Q123" s="58"/>
      <c r="R123" s="58"/>
      <c r="S123" s="13"/>
      <c r="T123" s="13"/>
      <c r="U123" s="58"/>
      <c r="V123" s="13">
        <v>1233332</v>
      </c>
      <c r="W123" s="13" t="s">
        <v>845</v>
      </c>
      <c r="X123" s="58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</row>
    <row r="124" spans="1:34">
      <c r="A124" s="13">
        <v>1233342</v>
      </c>
      <c r="B124" s="13" t="s">
        <v>846</v>
      </c>
      <c r="C124" s="13" t="s">
        <v>847</v>
      </c>
      <c r="D124" s="13" t="str">
        <f t="shared" si="0"/>
        <v>Janis Stone</v>
      </c>
      <c r="E124" s="13"/>
      <c r="F124" s="13"/>
      <c r="G124" s="13"/>
      <c r="H124" s="63" t="s">
        <v>461</v>
      </c>
      <c r="I124" s="13" t="s">
        <v>400</v>
      </c>
      <c r="J124" s="64">
        <v>37616</v>
      </c>
      <c r="K124" s="65"/>
      <c r="L124" s="65"/>
      <c r="M124" s="66">
        <v>100454</v>
      </c>
      <c r="N124" s="67"/>
      <c r="O124" s="68"/>
      <c r="P124" s="68"/>
      <c r="Q124" s="58"/>
      <c r="R124" s="58"/>
      <c r="S124" s="13"/>
      <c r="T124" s="13"/>
      <c r="U124" s="58"/>
      <c r="V124" s="13">
        <v>1233342</v>
      </c>
      <c r="W124" s="13" t="s">
        <v>848</v>
      </c>
      <c r="X124" s="58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</row>
    <row r="125" spans="1:34">
      <c r="A125" s="13">
        <v>1233352</v>
      </c>
      <c r="B125" s="13" t="s">
        <v>849</v>
      </c>
      <c r="C125" s="13" t="s">
        <v>695</v>
      </c>
      <c r="D125" s="13" t="str">
        <f t="shared" si="0"/>
        <v>Eduardo Mitchell</v>
      </c>
      <c r="E125" s="13"/>
      <c r="F125" s="13"/>
      <c r="G125" s="13"/>
      <c r="H125" s="63" t="s">
        <v>466</v>
      </c>
      <c r="I125" s="13" t="s">
        <v>394</v>
      </c>
      <c r="J125" s="64">
        <v>37631</v>
      </c>
      <c r="K125" s="65"/>
      <c r="L125" s="65"/>
      <c r="M125" s="66">
        <v>49560</v>
      </c>
      <c r="N125" s="67"/>
      <c r="O125" s="68"/>
      <c r="P125" s="68"/>
      <c r="Q125" s="58"/>
      <c r="R125" s="58"/>
      <c r="S125" s="13"/>
      <c r="T125" s="13"/>
      <c r="U125" s="58"/>
      <c r="V125" s="13">
        <v>1233352</v>
      </c>
      <c r="W125" s="13" t="s">
        <v>850</v>
      </c>
      <c r="X125" s="58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</row>
    <row r="126" spans="1:34">
      <c r="A126" s="13">
        <v>1233362</v>
      </c>
      <c r="B126" s="13" t="s">
        <v>851</v>
      </c>
      <c r="C126" s="13" t="s">
        <v>852</v>
      </c>
      <c r="D126" s="13" t="str">
        <f t="shared" si="0"/>
        <v>Guadalupe Jackson</v>
      </c>
      <c r="E126" s="13"/>
      <c r="F126" s="13"/>
      <c r="G126" s="13"/>
      <c r="H126" s="63" t="s">
        <v>471</v>
      </c>
      <c r="I126" s="13" t="s">
        <v>388</v>
      </c>
      <c r="J126" s="64">
        <v>42402</v>
      </c>
      <c r="K126" s="65"/>
      <c r="L126" s="65"/>
      <c r="M126" s="66">
        <v>95592</v>
      </c>
      <c r="N126" s="67"/>
      <c r="O126" s="68"/>
      <c r="P126" s="68"/>
      <c r="Q126" s="58"/>
      <c r="R126" s="58"/>
      <c r="S126" s="13"/>
      <c r="T126" s="13"/>
      <c r="U126" s="58"/>
      <c r="V126" s="13">
        <v>1233362</v>
      </c>
      <c r="W126" s="13" t="s">
        <v>853</v>
      </c>
      <c r="X126" s="58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</row>
    <row r="127" spans="1:34">
      <c r="A127" s="13">
        <v>1233372</v>
      </c>
      <c r="B127" s="13" t="s">
        <v>854</v>
      </c>
      <c r="C127" s="13" t="s">
        <v>855</v>
      </c>
      <c r="D127" s="13" t="str">
        <f t="shared" si="0"/>
        <v>Rosalie Gutierrez</v>
      </c>
      <c r="E127" s="13"/>
      <c r="F127" s="13"/>
      <c r="G127" s="13"/>
      <c r="H127" s="63" t="s">
        <v>476</v>
      </c>
      <c r="I127" s="13" t="s">
        <v>406</v>
      </c>
      <c r="J127" s="64">
        <v>40234</v>
      </c>
      <c r="K127" s="65"/>
      <c r="L127" s="65"/>
      <c r="M127" s="66">
        <v>14648</v>
      </c>
      <c r="N127" s="67"/>
      <c r="O127" s="68"/>
      <c r="P127" s="68"/>
      <c r="Q127" s="58"/>
      <c r="R127" s="58"/>
      <c r="S127" s="13"/>
      <c r="T127" s="13"/>
      <c r="U127" s="58"/>
      <c r="V127" s="13">
        <v>1233372</v>
      </c>
      <c r="W127" s="13" t="s">
        <v>856</v>
      </c>
      <c r="X127" s="58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</row>
    <row r="128" spans="1:34">
      <c r="A128" s="13">
        <v>1233382</v>
      </c>
      <c r="B128" s="13" t="s">
        <v>857</v>
      </c>
      <c r="C128" s="13" t="s">
        <v>858</v>
      </c>
      <c r="D128" s="13" t="str">
        <f t="shared" si="0"/>
        <v>Leonard Abbott</v>
      </c>
      <c r="E128" s="13"/>
      <c r="F128" s="13"/>
      <c r="G128" s="13"/>
      <c r="H128" s="63" t="s">
        <v>481</v>
      </c>
      <c r="I128" s="13" t="s">
        <v>388</v>
      </c>
      <c r="J128" s="64">
        <v>38387</v>
      </c>
      <c r="K128" s="65"/>
      <c r="L128" s="65"/>
      <c r="M128" s="66">
        <v>70634</v>
      </c>
      <c r="N128" s="67"/>
      <c r="O128" s="68"/>
      <c r="P128" s="68"/>
      <c r="Q128" s="58"/>
      <c r="R128" s="58"/>
      <c r="S128" s="13"/>
      <c r="T128" s="13"/>
      <c r="U128" s="58"/>
      <c r="V128" s="13">
        <v>1233382</v>
      </c>
      <c r="W128" s="13" t="s">
        <v>859</v>
      </c>
      <c r="X128" s="58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</row>
    <row r="129" spans="1:34">
      <c r="A129" s="13">
        <v>1233392</v>
      </c>
      <c r="B129" s="13" t="s">
        <v>860</v>
      </c>
      <c r="C129" s="13" t="s">
        <v>861</v>
      </c>
      <c r="D129" s="13" t="str">
        <f t="shared" si="0"/>
        <v>Edna Patterson</v>
      </c>
      <c r="E129" s="13"/>
      <c r="F129" s="13"/>
      <c r="G129" s="13"/>
      <c r="H129" s="63" t="s">
        <v>486</v>
      </c>
      <c r="I129" s="13" t="s">
        <v>388</v>
      </c>
      <c r="J129" s="64">
        <v>37351</v>
      </c>
      <c r="K129" s="65"/>
      <c r="L129" s="65"/>
      <c r="M129" s="66">
        <v>57887</v>
      </c>
      <c r="N129" s="67"/>
      <c r="O129" s="68"/>
      <c r="P129" s="68"/>
      <c r="Q129" s="58"/>
      <c r="R129" s="58"/>
      <c r="S129" s="13"/>
      <c r="T129" s="13"/>
      <c r="U129" s="58"/>
      <c r="V129" s="13">
        <v>1233392</v>
      </c>
      <c r="W129" s="13" t="s">
        <v>862</v>
      </c>
      <c r="X129" s="58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</row>
    <row r="130" spans="1:34">
      <c r="A130" s="13">
        <v>1233402</v>
      </c>
      <c r="B130" s="13" t="s">
        <v>863</v>
      </c>
      <c r="C130" s="13" t="s">
        <v>864</v>
      </c>
      <c r="D130" s="13" t="str">
        <f t="shared" si="0"/>
        <v>Karla Nelson</v>
      </c>
      <c r="E130" s="13"/>
      <c r="F130" s="13"/>
      <c r="G130" s="13"/>
      <c r="H130" s="63" t="s">
        <v>491</v>
      </c>
      <c r="I130" s="13" t="s">
        <v>406</v>
      </c>
      <c r="J130" s="64">
        <v>41032</v>
      </c>
      <c r="K130" s="65"/>
      <c r="L130" s="65"/>
      <c r="M130" s="66">
        <v>17000</v>
      </c>
      <c r="N130" s="67"/>
      <c r="O130" s="68"/>
      <c r="P130" s="68"/>
      <c r="Q130" s="58"/>
      <c r="R130" s="58"/>
      <c r="S130" s="13"/>
      <c r="T130" s="13"/>
      <c r="U130" s="58"/>
      <c r="V130" s="13">
        <v>1233402</v>
      </c>
      <c r="W130" s="13" t="s">
        <v>865</v>
      </c>
      <c r="X130" s="58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</row>
    <row r="131" spans="1:34">
      <c r="A131" s="13">
        <v>1233412</v>
      </c>
      <c r="B131" s="13" t="s">
        <v>866</v>
      </c>
      <c r="C131" s="13" t="s">
        <v>867</v>
      </c>
      <c r="D131" s="13" t="str">
        <f t="shared" si="0"/>
        <v>Margarita Hernandez</v>
      </c>
      <c r="E131" s="13"/>
      <c r="F131" s="13"/>
      <c r="G131" s="13"/>
      <c r="H131" s="63" t="s">
        <v>496</v>
      </c>
      <c r="I131" s="13" t="s">
        <v>400</v>
      </c>
      <c r="J131" s="64">
        <v>40298</v>
      </c>
      <c r="K131" s="65"/>
      <c r="L131" s="65"/>
      <c r="M131" s="66">
        <v>87812</v>
      </c>
      <c r="N131" s="67"/>
      <c r="O131" s="68"/>
      <c r="P131" s="68"/>
      <c r="Q131" s="58"/>
      <c r="R131" s="58"/>
      <c r="S131" s="13"/>
      <c r="T131" s="13"/>
      <c r="U131" s="58"/>
      <c r="V131" s="13">
        <v>1233412</v>
      </c>
      <c r="W131" s="13" t="s">
        <v>868</v>
      </c>
      <c r="X131" s="58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</row>
    <row r="132" spans="1:34">
      <c r="A132" s="13">
        <v>1233422</v>
      </c>
      <c r="B132" s="13" t="s">
        <v>869</v>
      </c>
      <c r="C132" s="13" t="s">
        <v>870</v>
      </c>
      <c r="D132" s="13" t="str">
        <f t="shared" si="0"/>
        <v>Brenda Mcdaniel</v>
      </c>
      <c r="E132" s="13"/>
      <c r="F132" s="13"/>
      <c r="G132" s="13"/>
      <c r="H132" s="63" t="s">
        <v>501</v>
      </c>
      <c r="I132" s="13" t="s">
        <v>388</v>
      </c>
      <c r="J132" s="64">
        <v>38886</v>
      </c>
      <c r="K132" s="65"/>
      <c r="L132" s="65"/>
      <c r="M132" s="66">
        <v>45906</v>
      </c>
      <c r="N132" s="67"/>
      <c r="O132" s="68"/>
      <c r="P132" s="68"/>
      <c r="Q132" s="58"/>
      <c r="R132" s="58"/>
      <c r="S132" s="13"/>
      <c r="T132" s="13"/>
      <c r="U132" s="58"/>
      <c r="V132" s="13">
        <v>1233422</v>
      </c>
      <c r="W132" s="13" t="s">
        <v>871</v>
      </c>
      <c r="X132" s="58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</row>
    <row r="133" spans="1:34">
      <c r="A133" s="13">
        <v>1233432</v>
      </c>
      <c r="B133" s="13" t="s">
        <v>872</v>
      </c>
      <c r="C133" s="13" t="s">
        <v>873</v>
      </c>
      <c r="D133" s="13" t="str">
        <f t="shared" si="0"/>
        <v>Everett Wagner</v>
      </c>
      <c r="E133" s="13"/>
      <c r="F133" s="13"/>
      <c r="G133" s="13"/>
      <c r="H133" s="63" t="s">
        <v>506</v>
      </c>
      <c r="I133" s="13" t="s">
        <v>388</v>
      </c>
      <c r="J133" s="64">
        <v>37843</v>
      </c>
      <c r="K133" s="65"/>
      <c r="L133" s="65"/>
      <c r="M133" s="66">
        <v>86699</v>
      </c>
      <c r="N133" s="67"/>
      <c r="O133" s="68"/>
      <c r="P133" s="68"/>
      <c r="Q133" s="58"/>
      <c r="R133" s="58"/>
      <c r="S133" s="13"/>
      <c r="T133" s="13"/>
      <c r="U133" s="58"/>
      <c r="V133" s="13">
        <v>1233432</v>
      </c>
      <c r="W133" s="13" t="s">
        <v>874</v>
      </c>
      <c r="X133" s="58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</row>
    <row r="134" spans="1:34">
      <c r="A134" s="13">
        <v>1233442</v>
      </c>
      <c r="B134" s="13" t="s">
        <v>875</v>
      </c>
      <c r="C134" s="13" t="s">
        <v>105</v>
      </c>
      <c r="D134" s="13" t="str">
        <f t="shared" si="0"/>
        <v>Gene Green</v>
      </c>
      <c r="E134" s="13"/>
      <c r="F134" s="13"/>
      <c r="G134" s="13"/>
      <c r="H134" s="63" t="s">
        <v>511</v>
      </c>
      <c r="I134" s="13" t="s">
        <v>400</v>
      </c>
      <c r="J134" s="64">
        <v>40897</v>
      </c>
      <c r="K134" s="65"/>
      <c r="L134" s="65"/>
      <c r="M134" s="66">
        <v>69374</v>
      </c>
      <c r="N134" s="67"/>
      <c r="O134" s="68"/>
      <c r="P134" s="68"/>
      <c r="Q134" s="58"/>
      <c r="R134" s="58"/>
      <c r="S134" s="13"/>
      <c r="T134" s="13"/>
      <c r="U134" s="58"/>
      <c r="V134" s="13">
        <v>1233442</v>
      </c>
      <c r="W134" s="13" t="s">
        <v>876</v>
      </c>
      <c r="X134" s="58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</row>
    <row r="135" spans="1:34">
      <c r="A135" s="13">
        <v>1233452</v>
      </c>
      <c r="B135" s="13" t="s">
        <v>877</v>
      </c>
      <c r="C135" s="13" t="s">
        <v>878</v>
      </c>
      <c r="D135" s="13" t="str">
        <f t="shared" si="0"/>
        <v>Dwight Long</v>
      </c>
      <c r="E135" s="13"/>
      <c r="F135" s="13"/>
      <c r="G135" s="13"/>
      <c r="H135" s="63" t="s">
        <v>516</v>
      </c>
      <c r="I135" s="13" t="s">
        <v>388</v>
      </c>
      <c r="J135" s="64">
        <v>40957</v>
      </c>
      <c r="K135" s="65"/>
      <c r="L135" s="65"/>
      <c r="M135" s="66">
        <v>54695</v>
      </c>
      <c r="N135" s="67"/>
      <c r="O135" s="68"/>
      <c r="P135" s="68"/>
      <c r="Q135" s="58"/>
      <c r="R135" s="58"/>
      <c r="S135" s="13"/>
      <c r="T135" s="13"/>
      <c r="U135" s="58"/>
      <c r="V135" s="13">
        <v>1233452</v>
      </c>
      <c r="W135" s="13" t="s">
        <v>879</v>
      </c>
      <c r="X135" s="58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</row>
    <row r="136" spans="1:34">
      <c r="A136" s="13">
        <v>1233462</v>
      </c>
      <c r="B136" s="13" t="s">
        <v>880</v>
      </c>
      <c r="C136" s="13" t="s">
        <v>881</v>
      </c>
      <c r="D136" s="13" t="str">
        <f t="shared" si="0"/>
        <v>Lamar Reynolds</v>
      </c>
      <c r="E136" s="13"/>
      <c r="F136" s="13"/>
      <c r="G136" s="13"/>
      <c r="H136" s="63" t="s">
        <v>521</v>
      </c>
      <c r="I136" s="13" t="s">
        <v>388</v>
      </c>
      <c r="J136" s="64">
        <v>41674</v>
      </c>
      <c r="K136" s="65"/>
      <c r="L136" s="65"/>
      <c r="M136" s="66">
        <v>91424</v>
      </c>
      <c r="N136" s="67"/>
      <c r="O136" s="68"/>
      <c r="P136" s="68"/>
      <c r="Q136" s="58"/>
      <c r="R136" s="58"/>
      <c r="S136" s="13"/>
      <c r="T136" s="13"/>
      <c r="U136" s="58"/>
      <c r="V136" s="13">
        <v>1233462</v>
      </c>
      <c r="W136" s="13" t="s">
        <v>882</v>
      </c>
      <c r="X136" s="58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</row>
    <row r="137" spans="1:34">
      <c r="A137" s="13">
        <v>1233472</v>
      </c>
      <c r="B137" s="13" t="s">
        <v>883</v>
      </c>
      <c r="C137" s="13" t="s">
        <v>884</v>
      </c>
      <c r="D137" s="13" t="str">
        <f t="shared" si="0"/>
        <v>Jennie Erickson</v>
      </c>
      <c r="E137" s="13"/>
      <c r="F137" s="13"/>
      <c r="G137" s="13"/>
      <c r="H137" s="63" t="s">
        <v>526</v>
      </c>
      <c r="I137" s="13" t="s">
        <v>388</v>
      </c>
      <c r="J137" s="64">
        <v>41716</v>
      </c>
      <c r="K137" s="65"/>
      <c r="L137" s="65"/>
      <c r="M137" s="66">
        <v>77091</v>
      </c>
      <c r="N137" s="67"/>
      <c r="O137" s="68"/>
      <c r="P137" s="68"/>
      <c r="Q137" s="58"/>
      <c r="R137" s="58"/>
      <c r="S137" s="13"/>
      <c r="T137" s="13"/>
      <c r="U137" s="58"/>
      <c r="V137" s="13">
        <v>1233472</v>
      </c>
      <c r="W137" s="13" t="s">
        <v>885</v>
      </c>
      <c r="X137" s="58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</row>
    <row r="138" spans="1:34">
      <c r="A138" s="13">
        <v>1233482</v>
      </c>
      <c r="B138" s="13" t="s">
        <v>886</v>
      </c>
      <c r="C138" s="13" t="s">
        <v>887</v>
      </c>
      <c r="D138" s="13" t="str">
        <f t="shared" si="0"/>
        <v>Micheal Goodwin</v>
      </c>
      <c r="E138" s="13"/>
      <c r="F138" s="13"/>
      <c r="G138" s="13"/>
      <c r="H138" s="63" t="s">
        <v>531</v>
      </c>
      <c r="I138" s="13" t="s">
        <v>394</v>
      </c>
      <c r="J138" s="64">
        <v>41458</v>
      </c>
      <c r="K138" s="65"/>
      <c r="L138" s="65"/>
      <c r="M138" s="66">
        <v>24518</v>
      </c>
      <c r="N138" s="67"/>
      <c r="O138" s="68"/>
      <c r="P138" s="68"/>
      <c r="Q138" s="58"/>
      <c r="R138" s="58"/>
      <c r="S138" s="13"/>
      <c r="T138" s="13"/>
      <c r="U138" s="58"/>
      <c r="V138" s="13">
        <v>1233482</v>
      </c>
      <c r="W138" s="13" t="s">
        <v>888</v>
      </c>
      <c r="X138" s="58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</row>
    <row r="139" spans="1:34">
      <c r="A139" s="13">
        <v>1233492</v>
      </c>
      <c r="B139" s="13" t="s">
        <v>889</v>
      </c>
      <c r="C139" s="13" t="s">
        <v>890</v>
      </c>
      <c r="D139" s="13" t="str">
        <f t="shared" si="0"/>
        <v>Eloise Delgado</v>
      </c>
      <c r="E139" s="13"/>
      <c r="F139" s="13"/>
      <c r="G139" s="13"/>
      <c r="H139" s="63" t="s">
        <v>536</v>
      </c>
      <c r="I139" s="13" t="s">
        <v>388</v>
      </c>
      <c r="J139" s="64">
        <v>41472</v>
      </c>
      <c r="K139" s="65"/>
      <c r="L139" s="65"/>
      <c r="M139" s="66">
        <v>56900</v>
      </c>
      <c r="N139" s="67"/>
      <c r="O139" s="68"/>
      <c r="P139" s="68"/>
      <c r="Q139" s="58"/>
      <c r="R139" s="58"/>
      <c r="S139" s="13"/>
      <c r="T139" s="13"/>
      <c r="U139" s="58"/>
      <c r="V139" s="13">
        <v>1233492</v>
      </c>
      <c r="W139" s="13" t="s">
        <v>891</v>
      </c>
      <c r="X139" s="58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</row>
    <row r="140" spans="1:34">
      <c r="A140" s="13">
        <v>1233502</v>
      </c>
      <c r="B140" s="13" t="s">
        <v>892</v>
      </c>
      <c r="C140" s="13" t="s">
        <v>857</v>
      </c>
      <c r="D140" s="13" t="str">
        <f t="shared" si="0"/>
        <v>Felix Leonard</v>
      </c>
      <c r="E140" s="13"/>
      <c r="F140" s="13"/>
      <c r="G140" s="13"/>
      <c r="H140" s="63" t="s">
        <v>541</v>
      </c>
      <c r="I140" s="13" t="s">
        <v>400</v>
      </c>
      <c r="J140" s="64">
        <v>38915</v>
      </c>
      <c r="K140" s="65"/>
      <c r="L140" s="65"/>
      <c r="M140" s="66">
        <v>36929</v>
      </c>
      <c r="N140" s="67"/>
      <c r="O140" s="68"/>
      <c r="P140" s="68"/>
      <c r="Q140" s="58"/>
      <c r="R140" s="58"/>
      <c r="S140" s="13"/>
      <c r="T140" s="13"/>
      <c r="U140" s="58"/>
      <c r="V140" s="13">
        <v>1233502</v>
      </c>
      <c r="W140" s="13" t="s">
        <v>893</v>
      </c>
      <c r="X140" s="58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</row>
    <row r="141" spans="1:34">
      <c r="A141" s="13">
        <v>1233512</v>
      </c>
      <c r="B141" s="13" t="s">
        <v>894</v>
      </c>
      <c r="C141" s="13" t="s">
        <v>895</v>
      </c>
      <c r="D141" s="13" t="str">
        <f t="shared" si="0"/>
        <v>Arnold Zimmerman</v>
      </c>
      <c r="E141" s="13"/>
      <c r="F141" s="13"/>
      <c r="G141" s="13"/>
      <c r="H141" s="63" t="s">
        <v>546</v>
      </c>
      <c r="I141" s="13" t="s">
        <v>394</v>
      </c>
      <c r="J141" s="64">
        <v>40412</v>
      </c>
      <c r="K141" s="65"/>
      <c r="L141" s="65"/>
      <c r="M141" s="66">
        <v>17336</v>
      </c>
      <c r="N141" s="67"/>
      <c r="O141" s="68"/>
      <c r="P141" s="68"/>
      <c r="Q141" s="58"/>
      <c r="R141" s="58"/>
      <c r="S141" s="13"/>
      <c r="T141" s="13"/>
      <c r="U141" s="58"/>
      <c r="V141" s="13">
        <v>1233512</v>
      </c>
      <c r="W141" s="13" t="s">
        <v>896</v>
      </c>
      <c r="X141" s="58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</row>
    <row r="142" spans="1:34">
      <c r="A142" s="13">
        <v>1233522</v>
      </c>
      <c r="B142" s="13" t="s">
        <v>897</v>
      </c>
      <c r="C142" s="13" t="s">
        <v>898</v>
      </c>
      <c r="D142" s="13" t="str">
        <f t="shared" si="0"/>
        <v>Clinton Watts</v>
      </c>
      <c r="E142" s="13"/>
      <c r="F142" s="13"/>
      <c r="G142" s="13"/>
      <c r="H142" s="63" t="s">
        <v>551</v>
      </c>
      <c r="I142" s="13" t="s">
        <v>388</v>
      </c>
      <c r="J142" s="64">
        <v>38562</v>
      </c>
      <c r="K142" s="65"/>
      <c r="L142" s="65"/>
      <c r="M142" s="66">
        <v>49067</v>
      </c>
      <c r="N142" s="67"/>
      <c r="O142" s="68"/>
      <c r="P142" s="68"/>
      <c r="Q142" s="58"/>
      <c r="R142" s="58"/>
      <c r="S142" s="13"/>
      <c r="T142" s="13"/>
      <c r="U142" s="58"/>
      <c r="V142" s="13">
        <v>1233522</v>
      </c>
      <c r="W142" s="13" t="s">
        <v>899</v>
      </c>
      <c r="X142" s="58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</row>
    <row r="143" spans="1:34">
      <c r="A143" s="13">
        <v>1233532</v>
      </c>
      <c r="B143" s="13" t="s">
        <v>900</v>
      </c>
      <c r="C143" s="13" t="s">
        <v>901</v>
      </c>
      <c r="D143" s="13" t="str">
        <f t="shared" si="0"/>
        <v>Ramona Mendez</v>
      </c>
      <c r="E143" s="13"/>
      <c r="F143" s="13"/>
      <c r="G143" s="13"/>
      <c r="H143" s="63" t="s">
        <v>556</v>
      </c>
      <c r="I143" s="13" t="s">
        <v>388</v>
      </c>
      <c r="J143" s="64">
        <v>40027</v>
      </c>
      <c r="K143" s="65"/>
      <c r="L143" s="65"/>
      <c r="M143" s="66">
        <v>25893</v>
      </c>
      <c r="N143" s="67"/>
      <c r="O143" s="68"/>
      <c r="P143" s="68"/>
      <c r="Q143" s="58"/>
      <c r="R143" s="58"/>
      <c r="S143" s="13"/>
      <c r="T143" s="13"/>
      <c r="U143" s="58"/>
      <c r="V143" s="13">
        <v>1233532</v>
      </c>
      <c r="W143" s="13" t="s">
        <v>902</v>
      </c>
      <c r="X143" s="58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</row>
    <row r="144" spans="1:34">
      <c r="A144" s="13">
        <v>1233542</v>
      </c>
      <c r="B144" s="13" t="s">
        <v>903</v>
      </c>
      <c r="C144" s="13" t="s">
        <v>904</v>
      </c>
      <c r="D144" s="13" t="str">
        <f t="shared" si="0"/>
        <v>Allan Cohen</v>
      </c>
      <c r="E144" s="13"/>
      <c r="F144" s="13"/>
      <c r="G144" s="13"/>
      <c r="H144" s="63" t="s">
        <v>561</v>
      </c>
      <c r="I144" s="13" t="s">
        <v>400</v>
      </c>
      <c r="J144" s="64">
        <v>41510</v>
      </c>
      <c r="K144" s="65"/>
      <c r="L144" s="65"/>
      <c r="M144" s="66">
        <v>52941</v>
      </c>
      <c r="N144" s="67"/>
      <c r="O144" s="68"/>
      <c r="P144" s="68"/>
      <c r="Q144" s="58"/>
      <c r="R144" s="58"/>
      <c r="S144" s="13"/>
      <c r="T144" s="13"/>
      <c r="U144" s="58"/>
      <c r="V144" s="13">
        <v>1233542</v>
      </c>
      <c r="W144" s="13" t="s">
        <v>905</v>
      </c>
      <c r="X144" s="58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</row>
    <row r="145" spans="1:34">
      <c r="A145" s="13">
        <v>1233552</v>
      </c>
      <c r="B145" s="13" t="s">
        <v>906</v>
      </c>
      <c r="C145" s="13" t="s">
        <v>907</v>
      </c>
      <c r="D145" s="13" t="str">
        <f t="shared" si="0"/>
        <v>Dianna Vasquez</v>
      </c>
      <c r="E145" s="13"/>
      <c r="F145" s="13"/>
      <c r="G145" s="13"/>
      <c r="H145" s="63" t="s">
        <v>566</v>
      </c>
      <c r="I145" s="13" t="s">
        <v>400</v>
      </c>
      <c r="J145" s="64">
        <v>40418</v>
      </c>
      <c r="K145" s="65"/>
      <c r="L145" s="65"/>
      <c r="M145" s="66">
        <v>52028</v>
      </c>
      <c r="N145" s="67"/>
      <c r="O145" s="68"/>
      <c r="P145" s="68"/>
      <c r="Q145" s="58"/>
      <c r="R145" s="58"/>
      <c r="S145" s="13"/>
      <c r="T145" s="13"/>
      <c r="U145" s="58"/>
      <c r="V145" s="13">
        <v>1233552</v>
      </c>
      <c r="W145" s="13" t="s">
        <v>908</v>
      </c>
      <c r="X145" s="58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</row>
    <row r="146" spans="1:34">
      <c r="A146" s="13">
        <v>1233562</v>
      </c>
      <c r="B146" s="13" t="s">
        <v>909</v>
      </c>
      <c r="C146" s="13" t="s">
        <v>910</v>
      </c>
      <c r="D146" s="13" t="str">
        <f t="shared" si="0"/>
        <v>Gwendolyn Parker</v>
      </c>
      <c r="E146" s="13"/>
      <c r="F146" s="13"/>
      <c r="G146" s="13"/>
      <c r="H146" s="63" t="s">
        <v>571</v>
      </c>
      <c r="I146" s="13" t="s">
        <v>400</v>
      </c>
      <c r="J146" s="64">
        <v>40428</v>
      </c>
      <c r="K146" s="65"/>
      <c r="L146" s="65"/>
      <c r="M146" s="66">
        <v>30450</v>
      </c>
      <c r="N146" s="67"/>
      <c r="O146" s="68"/>
      <c r="P146" s="68"/>
      <c r="Q146" s="58"/>
      <c r="R146" s="58"/>
      <c r="S146" s="13"/>
      <c r="T146" s="13"/>
      <c r="U146" s="58"/>
      <c r="V146" s="13">
        <v>1233562</v>
      </c>
      <c r="W146" s="13" t="s">
        <v>911</v>
      </c>
      <c r="X146" s="58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</row>
    <row r="147" spans="1:34">
      <c r="A147" s="13">
        <v>1233572</v>
      </c>
      <c r="B147" s="13" t="s">
        <v>912</v>
      </c>
      <c r="C147" s="13" t="s">
        <v>913</v>
      </c>
      <c r="D147" s="13" t="str">
        <f t="shared" si="0"/>
        <v>Rosie Bridges</v>
      </c>
      <c r="E147" s="13"/>
      <c r="F147" s="13"/>
      <c r="G147" s="13"/>
      <c r="H147" s="63" t="s">
        <v>576</v>
      </c>
      <c r="I147" s="13" t="s">
        <v>388</v>
      </c>
      <c r="J147" s="64">
        <v>40062</v>
      </c>
      <c r="K147" s="65"/>
      <c r="L147" s="65"/>
      <c r="M147" s="66">
        <v>43607</v>
      </c>
      <c r="N147" s="67"/>
      <c r="O147" s="68"/>
      <c r="P147" s="68"/>
      <c r="Q147" s="58"/>
      <c r="R147" s="58"/>
      <c r="S147" s="13"/>
      <c r="T147" s="13"/>
      <c r="U147" s="58"/>
      <c r="V147" s="13">
        <v>1233572</v>
      </c>
      <c r="W147" s="13" t="s">
        <v>914</v>
      </c>
      <c r="X147" s="58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</row>
    <row r="148" spans="1:34">
      <c r="A148" s="13">
        <v>1233582</v>
      </c>
      <c r="B148" s="13" t="s">
        <v>915</v>
      </c>
      <c r="C148" s="13" t="s">
        <v>916</v>
      </c>
      <c r="D148" s="13" t="str">
        <f t="shared" si="0"/>
        <v>Gladys Hardy</v>
      </c>
      <c r="E148" s="13"/>
      <c r="F148" s="13"/>
      <c r="G148" s="13"/>
      <c r="H148" s="63" t="s">
        <v>581</v>
      </c>
      <c r="I148" s="13" t="s">
        <v>406</v>
      </c>
      <c r="J148" s="64">
        <v>41167</v>
      </c>
      <c r="K148" s="65"/>
      <c r="L148" s="65"/>
      <c r="M148" s="66">
        <v>18186</v>
      </c>
      <c r="N148" s="67"/>
      <c r="O148" s="68"/>
      <c r="P148" s="68"/>
      <c r="Q148" s="58"/>
      <c r="R148" s="58"/>
      <c r="S148" s="13"/>
      <c r="T148" s="13"/>
      <c r="U148" s="58"/>
      <c r="V148" s="13">
        <v>1233582</v>
      </c>
      <c r="W148" s="13" t="s">
        <v>917</v>
      </c>
      <c r="X148" s="58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</row>
    <row r="149" spans="1:34">
      <c r="A149" s="13">
        <v>1233592</v>
      </c>
      <c r="B149" s="13" t="s">
        <v>918</v>
      </c>
      <c r="C149" s="13" t="s">
        <v>919</v>
      </c>
      <c r="D149" s="13" t="str">
        <f t="shared" si="0"/>
        <v>Katrina Baker</v>
      </c>
      <c r="E149" s="13"/>
      <c r="F149" s="13"/>
      <c r="G149" s="13"/>
      <c r="H149" s="63" t="s">
        <v>586</v>
      </c>
      <c r="I149" s="13" t="s">
        <v>400</v>
      </c>
      <c r="J149" s="64">
        <v>41533</v>
      </c>
      <c r="K149" s="65"/>
      <c r="L149" s="65"/>
      <c r="M149" s="66">
        <v>52805</v>
      </c>
      <c r="N149" s="67"/>
      <c r="O149" s="68"/>
      <c r="P149" s="68"/>
      <c r="Q149" s="58"/>
      <c r="R149" s="58"/>
      <c r="S149" s="13"/>
      <c r="T149" s="13"/>
      <c r="U149" s="58"/>
      <c r="V149" s="13">
        <v>1233592</v>
      </c>
      <c r="W149" s="13" t="s">
        <v>920</v>
      </c>
      <c r="X149" s="58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</row>
    <row r="150" spans="1:34">
      <c r="A150" s="13">
        <v>1233602</v>
      </c>
      <c r="B150" s="13" t="s">
        <v>921</v>
      </c>
      <c r="C150" s="13" t="s">
        <v>922</v>
      </c>
      <c r="D150" s="13" t="str">
        <f t="shared" si="0"/>
        <v>Denise Campbell</v>
      </c>
      <c r="E150" s="13"/>
      <c r="F150" s="13"/>
      <c r="G150" s="13"/>
      <c r="H150" s="63" t="s">
        <v>591</v>
      </c>
      <c r="I150" s="13" t="s">
        <v>394</v>
      </c>
      <c r="J150" s="64">
        <v>42288</v>
      </c>
      <c r="K150" s="65"/>
      <c r="L150" s="65"/>
      <c r="M150" s="66">
        <v>39407</v>
      </c>
      <c r="N150" s="67"/>
      <c r="O150" s="68"/>
      <c r="P150" s="68"/>
      <c r="Q150" s="58"/>
      <c r="R150" s="58"/>
      <c r="S150" s="13"/>
      <c r="T150" s="13"/>
      <c r="U150" s="58"/>
      <c r="V150" s="13">
        <v>1233602</v>
      </c>
      <c r="W150" s="13" t="s">
        <v>923</v>
      </c>
      <c r="X150" s="58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</row>
    <row r="151" spans="1:34">
      <c r="A151" s="13">
        <v>1233612</v>
      </c>
      <c r="B151" s="13" t="s">
        <v>924</v>
      </c>
      <c r="C151" s="13" t="s">
        <v>925</v>
      </c>
      <c r="D151" s="13" t="str">
        <f t="shared" si="0"/>
        <v>Jamie Brooks</v>
      </c>
      <c r="E151" s="13"/>
      <c r="F151" s="13"/>
      <c r="G151" s="13"/>
      <c r="H151" s="63" t="s">
        <v>596</v>
      </c>
      <c r="I151" s="13" t="s">
        <v>388</v>
      </c>
      <c r="J151" s="64">
        <v>40473</v>
      </c>
      <c r="K151" s="65"/>
      <c r="L151" s="65"/>
      <c r="M151" s="66">
        <v>36782</v>
      </c>
      <c r="N151" s="67"/>
      <c r="O151" s="68"/>
      <c r="P151" s="68"/>
      <c r="Q151" s="58"/>
      <c r="R151" s="58"/>
      <c r="S151" s="13"/>
      <c r="T151" s="13"/>
      <c r="U151" s="58"/>
      <c r="V151" s="13">
        <v>1233612</v>
      </c>
      <c r="W151" s="13" t="s">
        <v>926</v>
      </c>
      <c r="X151" s="58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</row>
    <row r="152" spans="1:34">
      <c r="A152" s="13">
        <v>1233622</v>
      </c>
      <c r="B152" s="13" t="s">
        <v>927</v>
      </c>
      <c r="C152" s="13" t="s">
        <v>928</v>
      </c>
      <c r="D152" s="13" t="str">
        <f t="shared" si="0"/>
        <v>Ray Stokes</v>
      </c>
      <c r="E152" s="13"/>
      <c r="F152" s="13"/>
      <c r="G152" s="13"/>
      <c r="H152" s="63" t="s">
        <v>601</v>
      </c>
      <c r="I152" s="13" t="s">
        <v>406</v>
      </c>
      <c r="J152" s="64">
        <v>37537</v>
      </c>
      <c r="K152" s="65"/>
      <c r="L152" s="65"/>
      <c r="M152" s="66">
        <v>44783</v>
      </c>
      <c r="N152" s="67"/>
      <c r="O152" s="68"/>
      <c r="P152" s="68"/>
      <c r="Q152" s="58"/>
      <c r="R152" s="58"/>
      <c r="S152" s="13"/>
      <c r="T152" s="13"/>
      <c r="U152" s="58"/>
      <c r="V152" s="13">
        <v>1233622</v>
      </c>
      <c r="W152" s="13" t="s">
        <v>929</v>
      </c>
      <c r="X152" s="58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</row>
    <row r="153" spans="1:34">
      <c r="A153" s="13">
        <v>1233632</v>
      </c>
      <c r="B153" s="13" t="s">
        <v>930</v>
      </c>
      <c r="C153" s="13" t="s">
        <v>931</v>
      </c>
      <c r="D153" s="13" t="str">
        <f t="shared" si="0"/>
        <v>Mai Qualls</v>
      </c>
      <c r="E153" s="13"/>
      <c r="F153" s="13"/>
      <c r="G153" s="13"/>
      <c r="H153" s="63" t="s">
        <v>606</v>
      </c>
      <c r="I153" s="13" t="s">
        <v>388</v>
      </c>
      <c r="J153" s="64">
        <v>37917</v>
      </c>
      <c r="K153" s="65"/>
      <c r="L153" s="65"/>
      <c r="M153" s="66">
        <v>82446</v>
      </c>
      <c r="N153" s="67"/>
      <c r="O153" s="68"/>
      <c r="P153" s="68"/>
      <c r="Q153" s="58"/>
      <c r="R153" s="58"/>
      <c r="S153" s="13"/>
      <c r="T153" s="13"/>
      <c r="U153" s="58"/>
      <c r="V153" s="13">
        <v>1233632</v>
      </c>
      <c r="W153" s="13" t="s">
        <v>932</v>
      </c>
      <c r="X153" s="58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</row>
    <row r="154" spans="1:34">
      <c r="A154" s="13">
        <v>1233642</v>
      </c>
      <c r="B154" s="13" t="s">
        <v>933</v>
      </c>
      <c r="C154" s="13" t="s">
        <v>934</v>
      </c>
      <c r="D154" s="13" t="str">
        <f t="shared" si="0"/>
        <v>Mitchel Boswell</v>
      </c>
      <c r="E154" s="13"/>
      <c r="F154" s="13"/>
      <c r="G154" s="13"/>
      <c r="H154" s="63" t="s">
        <v>611</v>
      </c>
      <c r="I154" s="13" t="s">
        <v>394</v>
      </c>
      <c r="J154" s="64">
        <v>41573</v>
      </c>
      <c r="K154" s="65"/>
      <c r="L154" s="65"/>
      <c r="M154" s="66">
        <v>37926</v>
      </c>
      <c r="N154" s="67"/>
      <c r="O154" s="68"/>
      <c r="P154" s="68"/>
      <c r="Q154" s="58"/>
      <c r="R154" s="58"/>
      <c r="S154" s="13"/>
      <c r="T154" s="13"/>
      <c r="U154" s="58"/>
      <c r="V154" s="13">
        <v>1233642</v>
      </c>
      <c r="W154" s="13" t="s">
        <v>935</v>
      </c>
      <c r="X154" s="58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</row>
    <row r="155" spans="1:34">
      <c r="A155" s="13">
        <v>1233652</v>
      </c>
      <c r="B155" s="13" t="s">
        <v>936</v>
      </c>
      <c r="C155" s="13" t="s">
        <v>937</v>
      </c>
      <c r="D155" s="13" t="str">
        <f t="shared" si="0"/>
        <v>Ronald Hutson</v>
      </c>
      <c r="E155" s="13"/>
      <c r="F155" s="13"/>
      <c r="G155" s="13"/>
      <c r="H155" s="63" t="s">
        <v>616</v>
      </c>
      <c r="I155" s="13" t="s">
        <v>400</v>
      </c>
      <c r="J155" s="64">
        <v>37213</v>
      </c>
      <c r="K155" s="65"/>
      <c r="L155" s="65"/>
      <c r="M155" s="66">
        <v>29022</v>
      </c>
      <c r="N155" s="67"/>
      <c r="O155" s="68"/>
      <c r="P155" s="68"/>
      <c r="Q155" s="58"/>
      <c r="R155" s="58"/>
      <c r="S155" s="13"/>
      <c r="T155" s="13"/>
      <c r="U155" s="58"/>
      <c r="V155" s="13">
        <v>1233652</v>
      </c>
      <c r="W155" s="13" t="s">
        <v>938</v>
      </c>
      <c r="X155" s="58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</row>
    <row r="156" spans="1:34">
      <c r="A156" s="13">
        <v>1233662</v>
      </c>
      <c r="B156" s="13" t="s">
        <v>939</v>
      </c>
      <c r="C156" s="13" t="s">
        <v>940</v>
      </c>
      <c r="D156" s="13" t="str">
        <f t="shared" si="0"/>
        <v>Julieta Clay</v>
      </c>
      <c r="E156" s="13"/>
      <c r="F156" s="13"/>
      <c r="G156" s="13"/>
      <c r="H156" s="63" t="s">
        <v>621</v>
      </c>
      <c r="I156" s="13" t="s">
        <v>388</v>
      </c>
      <c r="J156" s="64">
        <v>39409</v>
      </c>
      <c r="K156" s="65"/>
      <c r="L156" s="65"/>
      <c r="M156" s="66">
        <v>75726</v>
      </c>
      <c r="N156" s="67"/>
      <c r="O156" s="68"/>
      <c r="P156" s="68"/>
      <c r="Q156" s="58"/>
      <c r="R156" s="58"/>
      <c r="S156" s="13"/>
      <c r="T156" s="13"/>
      <c r="U156" s="58"/>
      <c r="V156" s="13">
        <v>1233662</v>
      </c>
      <c r="W156" s="13" t="s">
        <v>941</v>
      </c>
      <c r="X156" s="58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</row>
    <row r="157" spans="1:34">
      <c r="A157" s="13">
        <v>1233672</v>
      </c>
      <c r="B157" s="13" t="s">
        <v>942</v>
      </c>
      <c r="C157" s="13" t="s">
        <v>943</v>
      </c>
      <c r="D157" s="13" t="str">
        <f t="shared" si="0"/>
        <v>Micaela Block</v>
      </c>
      <c r="E157" s="13"/>
      <c r="F157" s="13"/>
      <c r="G157" s="13"/>
      <c r="H157" s="63" t="s">
        <v>626</v>
      </c>
      <c r="I157" s="13" t="s">
        <v>388</v>
      </c>
      <c r="J157" s="64">
        <v>41984</v>
      </c>
      <c r="K157" s="65"/>
      <c r="L157" s="65"/>
      <c r="M157" s="66">
        <v>37128</v>
      </c>
      <c r="N157" s="67"/>
      <c r="O157" s="68"/>
      <c r="P157" s="68"/>
      <c r="Q157" s="58"/>
      <c r="R157" s="58"/>
      <c r="S157" s="13"/>
      <c r="T157" s="13"/>
      <c r="U157" s="58"/>
      <c r="V157" s="13">
        <v>1233672</v>
      </c>
      <c r="W157" s="13" t="s">
        <v>944</v>
      </c>
      <c r="X157" s="58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</row>
    <row r="158" spans="1:34">
      <c r="A158" s="13">
        <v>1233682</v>
      </c>
      <c r="B158" s="13" t="s">
        <v>945</v>
      </c>
      <c r="C158" s="13" t="s">
        <v>946</v>
      </c>
      <c r="D158" s="13" t="str">
        <f t="shared" si="0"/>
        <v>Mendy Ragan</v>
      </c>
      <c r="E158" s="13"/>
      <c r="F158" s="13"/>
      <c r="G158" s="13"/>
      <c r="H158" s="63" t="s">
        <v>631</v>
      </c>
      <c r="I158" s="13" t="s">
        <v>388</v>
      </c>
      <c r="J158" s="64">
        <v>40166</v>
      </c>
      <c r="K158" s="65"/>
      <c r="L158" s="65"/>
      <c r="M158" s="66">
        <v>65688</v>
      </c>
      <c r="N158" s="67"/>
      <c r="O158" s="68"/>
      <c r="P158" s="68"/>
      <c r="Q158" s="58"/>
      <c r="R158" s="58"/>
      <c r="S158" s="13"/>
      <c r="T158" s="13"/>
      <c r="U158" s="58"/>
      <c r="V158" s="13">
        <v>1233682</v>
      </c>
      <c r="W158" s="13" t="s">
        <v>947</v>
      </c>
      <c r="X158" s="58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</row>
    <row r="159" spans="1:34">
      <c r="A159" s="13">
        <v>1233692</v>
      </c>
      <c r="B159" s="13" t="s">
        <v>948</v>
      </c>
      <c r="C159" s="13" t="s">
        <v>949</v>
      </c>
      <c r="D159" s="13" t="str">
        <f t="shared" si="0"/>
        <v>Audra Toro</v>
      </c>
      <c r="E159" s="13"/>
      <c r="F159" s="13"/>
      <c r="G159" s="13"/>
      <c r="H159" s="63" t="s">
        <v>636</v>
      </c>
      <c r="I159" s="13" t="s">
        <v>388</v>
      </c>
      <c r="J159" s="64">
        <v>40928</v>
      </c>
      <c r="K159" s="65"/>
      <c r="L159" s="65"/>
      <c r="M159" s="66">
        <v>37380</v>
      </c>
      <c r="N159" s="67"/>
      <c r="O159" s="68"/>
      <c r="P159" s="68"/>
      <c r="Q159" s="58"/>
      <c r="R159" s="58"/>
      <c r="S159" s="13"/>
      <c r="T159" s="13"/>
      <c r="U159" s="58"/>
      <c r="V159" s="13">
        <v>1233692</v>
      </c>
      <c r="W159" s="13" t="s">
        <v>950</v>
      </c>
      <c r="X159" s="58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</row>
    <row r="160" spans="1:34">
      <c r="A160" s="13">
        <v>1233702</v>
      </c>
      <c r="B160" s="13" t="s">
        <v>951</v>
      </c>
      <c r="C160" s="13" t="s">
        <v>952</v>
      </c>
      <c r="D160" s="13" t="str">
        <f t="shared" si="0"/>
        <v>Bulah London</v>
      </c>
      <c r="E160" s="13"/>
      <c r="F160" s="13"/>
      <c r="G160" s="13"/>
      <c r="H160" s="13" t="s">
        <v>641</v>
      </c>
      <c r="I160" s="13" t="s">
        <v>400</v>
      </c>
      <c r="J160" s="64">
        <v>42003</v>
      </c>
      <c r="K160" s="65"/>
      <c r="L160" s="65"/>
      <c r="M160" s="66">
        <v>25788</v>
      </c>
      <c r="N160" s="67"/>
      <c r="O160" s="68"/>
      <c r="P160" s="68"/>
      <c r="Q160" s="58"/>
      <c r="R160" s="58"/>
      <c r="S160" s="13"/>
      <c r="T160" s="13"/>
      <c r="U160" s="58"/>
      <c r="V160" s="13">
        <v>1233702</v>
      </c>
      <c r="W160" s="13" t="s">
        <v>953</v>
      </c>
      <c r="X160" s="58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</row>
    <row r="161" spans="1:34">
      <c r="A161" s="13">
        <v>1233712</v>
      </c>
      <c r="B161" s="13" t="s">
        <v>954</v>
      </c>
      <c r="C161" s="13" t="s">
        <v>955</v>
      </c>
      <c r="D161" s="13" t="str">
        <f t="shared" si="0"/>
        <v>Leonie Rowland</v>
      </c>
      <c r="E161" s="13"/>
      <c r="F161" s="13"/>
      <c r="G161" s="13"/>
      <c r="H161" s="13" t="s">
        <v>645</v>
      </c>
      <c r="I161" s="13" t="s">
        <v>400</v>
      </c>
      <c r="J161" s="64">
        <v>40548</v>
      </c>
      <c r="K161" s="65"/>
      <c r="L161" s="65"/>
      <c r="M161" s="66">
        <v>74025</v>
      </c>
      <c r="N161" s="67"/>
      <c r="O161" s="68"/>
      <c r="P161" s="68"/>
      <c r="Q161" s="58"/>
      <c r="R161" s="58"/>
      <c r="S161" s="13"/>
      <c r="T161" s="13"/>
      <c r="U161" s="58"/>
      <c r="V161" s="13">
        <v>1233712</v>
      </c>
      <c r="W161" s="13" t="s">
        <v>956</v>
      </c>
      <c r="X161" s="58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</row>
    <row r="162" spans="1:34">
      <c r="A162" s="13">
        <v>1233722</v>
      </c>
      <c r="B162" s="13" t="s">
        <v>957</v>
      </c>
      <c r="C162" s="13" t="s">
        <v>958</v>
      </c>
      <c r="D162" s="13" t="str">
        <f t="shared" si="0"/>
        <v>Eugenie Wild</v>
      </c>
      <c r="E162" s="13"/>
      <c r="F162" s="13"/>
      <c r="G162" s="13"/>
      <c r="H162" s="13" t="s">
        <v>649</v>
      </c>
      <c r="I162" s="13" t="s">
        <v>388</v>
      </c>
      <c r="J162" s="64">
        <v>41640</v>
      </c>
      <c r="K162" s="65"/>
      <c r="L162" s="65"/>
      <c r="M162" s="66">
        <v>73668</v>
      </c>
      <c r="N162" s="67"/>
      <c r="O162" s="68"/>
      <c r="P162" s="68"/>
      <c r="Q162" s="58"/>
      <c r="R162" s="58"/>
      <c r="S162" s="13"/>
      <c r="T162" s="13"/>
      <c r="U162" s="58"/>
      <c r="V162" s="13">
        <v>1233722</v>
      </c>
      <c r="W162" s="13" t="s">
        <v>959</v>
      </c>
      <c r="X162" s="58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</row>
    <row r="163" spans="1:34">
      <c r="A163" s="13">
        <v>1233732</v>
      </c>
      <c r="B163" s="13" t="s">
        <v>960</v>
      </c>
      <c r="C163" s="13" t="s">
        <v>961</v>
      </c>
      <c r="D163" s="13" t="str">
        <f t="shared" si="0"/>
        <v>Shondra Wyman</v>
      </c>
      <c r="E163" s="13"/>
      <c r="F163" s="13"/>
      <c r="G163" s="13"/>
      <c r="H163" s="13" t="s">
        <v>653</v>
      </c>
      <c r="I163" s="13" t="s">
        <v>388</v>
      </c>
      <c r="J163" s="64">
        <v>37263</v>
      </c>
      <c r="K163" s="65"/>
      <c r="L163" s="65"/>
      <c r="M163" s="66">
        <v>82026</v>
      </c>
      <c r="N163" s="67"/>
      <c r="O163" s="68"/>
      <c r="P163" s="68"/>
      <c r="Q163" s="58"/>
      <c r="R163" s="58"/>
      <c r="S163" s="13"/>
      <c r="T163" s="13"/>
      <c r="U163" s="58"/>
      <c r="V163" s="13">
        <v>1233732</v>
      </c>
      <c r="W163" s="13" t="s">
        <v>962</v>
      </c>
      <c r="X163" s="58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</row>
    <row r="164" spans="1:34">
      <c r="A164" s="13">
        <v>1233742</v>
      </c>
      <c r="B164" s="13" t="s">
        <v>963</v>
      </c>
      <c r="C164" s="13" t="s">
        <v>964</v>
      </c>
      <c r="D164" s="13" t="str">
        <f t="shared" si="0"/>
        <v>Jacquiline Proffitt</v>
      </c>
      <c r="E164" s="13"/>
      <c r="F164" s="13"/>
      <c r="G164" s="13"/>
      <c r="H164" s="63" t="s">
        <v>387</v>
      </c>
      <c r="I164" s="13" t="s">
        <v>400</v>
      </c>
      <c r="J164" s="64">
        <v>40569</v>
      </c>
      <c r="K164" s="65"/>
      <c r="L164" s="65"/>
      <c r="M164" s="66">
        <v>46851</v>
      </c>
      <c r="N164" s="67"/>
      <c r="O164" s="68"/>
      <c r="P164" s="68"/>
      <c r="Q164" s="58"/>
      <c r="R164" s="58"/>
      <c r="S164" s="13"/>
      <c r="T164" s="13"/>
      <c r="U164" s="58"/>
      <c r="V164" s="13">
        <v>1233742</v>
      </c>
      <c r="W164" s="13" t="s">
        <v>965</v>
      </c>
      <c r="X164" s="58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</row>
    <row r="165" spans="1:34">
      <c r="A165" s="13">
        <v>1233752</v>
      </c>
      <c r="B165" s="13" t="s">
        <v>966</v>
      </c>
      <c r="C165" s="13" t="s">
        <v>967</v>
      </c>
      <c r="D165" s="13" t="str">
        <f t="shared" si="0"/>
        <v>Rutha Headley</v>
      </c>
      <c r="E165" s="13"/>
      <c r="F165" s="13"/>
      <c r="G165" s="13"/>
      <c r="H165" s="63" t="s">
        <v>393</v>
      </c>
      <c r="I165" s="13" t="s">
        <v>400</v>
      </c>
      <c r="J165" s="64">
        <v>41328</v>
      </c>
      <c r="K165" s="65"/>
      <c r="L165" s="65"/>
      <c r="M165" s="66">
        <v>65751</v>
      </c>
      <c r="N165" s="67"/>
      <c r="O165" s="68"/>
      <c r="P165" s="68"/>
      <c r="Q165" s="58"/>
      <c r="R165" s="58"/>
      <c r="S165" s="13"/>
      <c r="T165" s="13"/>
      <c r="U165" s="58"/>
      <c r="V165" s="13">
        <v>1233752</v>
      </c>
      <c r="W165" s="13" t="s">
        <v>968</v>
      </c>
      <c r="X165" s="58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</row>
    <row r="166" spans="1:34">
      <c r="A166" s="13">
        <v>1233762</v>
      </c>
      <c r="B166" s="13" t="s">
        <v>969</v>
      </c>
      <c r="C166" s="13" t="s">
        <v>970</v>
      </c>
      <c r="D166" s="13" t="str">
        <f t="shared" si="0"/>
        <v>Collette Coronado</v>
      </c>
      <c r="E166" s="13"/>
      <c r="F166" s="13"/>
      <c r="G166" s="13"/>
      <c r="H166" s="63" t="s">
        <v>399</v>
      </c>
      <c r="I166" s="13" t="s">
        <v>388</v>
      </c>
      <c r="J166" s="64">
        <v>41673</v>
      </c>
      <c r="K166" s="65"/>
      <c r="L166" s="65"/>
      <c r="M166" s="66">
        <v>37706</v>
      </c>
      <c r="N166" s="67"/>
      <c r="O166" s="68"/>
      <c r="P166" s="68"/>
      <c r="Q166" s="58"/>
      <c r="R166" s="58"/>
      <c r="S166" s="13"/>
      <c r="T166" s="13"/>
      <c r="U166" s="58"/>
      <c r="V166" s="13">
        <v>1233762</v>
      </c>
      <c r="W166" s="13" t="s">
        <v>971</v>
      </c>
      <c r="X166" s="58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</row>
    <row r="167" spans="1:34">
      <c r="A167" s="13">
        <v>1233772</v>
      </c>
      <c r="B167" s="13" t="s">
        <v>972</v>
      </c>
      <c r="C167" s="13" t="s">
        <v>973</v>
      </c>
      <c r="D167" s="13" t="str">
        <f t="shared" si="0"/>
        <v>Keely Mcfall</v>
      </c>
      <c r="E167" s="13"/>
      <c r="F167" s="13"/>
      <c r="G167" s="13"/>
      <c r="H167" s="63" t="s">
        <v>405</v>
      </c>
      <c r="I167" s="13" t="s">
        <v>388</v>
      </c>
      <c r="J167" s="64">
        <v>40966</v>
      </c>
      <c r="K167" s="65"/>
      <c r="L167" s="65"/>
      <c r="M167" s="66">
        <v>40845</v>
      </c>
      <c r="N167" s="67"/>
      <c r="O167" s="68"/>
      <c r="P167" s="68"/>
      <c r="Q167" s="58"/>
      <c r="R167" s="58"/>
      <c r="S167" s="13"/>
      <c r="T167" s="13"/>
      <c r="U167" s="58"/>
      <c r="V167" s="13">
        <v>1233772</v>
      </c>
      <c r="W167" s="13" t="s">
        <v>974</v>
      </c>
      <c r="X167" s="58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</row>
    <row r="168" spans="1:34">
      <c r="A168" s="13">
        <v>1233782</v>
      </c>
      <c r="B168" s="13" t="s">
        <v>975</v>
      </c>
      <c r="C168" s="13" t="s">
        <v>976</v>
      </c>
      <c r="D168" s="13" t="str">
        <f t="shared" si="0"/>
        <v>Serafina Metz</v>
      </c>
      <c r="E168" s="13"/>
      <c r="F168" s="13"/>
      <c r="G168" s="13"/>
      <c r="H168" s="63" t="s">
        <v>411</v>
      </c>
      <c r="I168" s="13" t="s">
        <v>388</v>
      </c>
      <c r="J168" s="64">
        <v>42451</v>
      </c>
      <c r="K168" s="65"/>
      <c r="L168" s="65"/>
      <c r="M168" s="66">
        <v>74519</v>
      </c>
      <c r="N168" s="67"/>
      <c r="O168" s="68"/>
      <c r="P168" s="68"/>
      <c r="Q168" s="58"/>
      <c r="R168" s="58"/>
      <c r="S168" s="13"/>
      <c r="T168" s="13"/>
      <c r="U168" s="58"/>
      <c r="V168" s="13">
        <v>1233782</v>
      </c>
      <c r="W168" s="13" t="s">
        <v>977</v>
      </c>
      <c r="X168" s="58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</row>
    <row r="169" spans="1:34">
      <c r="A169" s="13">
        <v>1233792</v>
      </c>
      <c r="B169" s="13" t="s">
        <v>978</v>
      </c>
      <c r="C169" s="13" t="s">
        <v>979</v>
      </c>
      <c r="D169" s="13" t="str">
        <f t="shared" si="0"/>
        <v>Colby Marvin</v>
      </c>
      <c r="E169" s="13"/>
      <c r="F169" s="13"/>
      <c r="G169" s="13"/>
      <c r="H169" s="63" t="s">
        <v>416</v>
      </c>
      <c r="I169" s="13" t="s">
        <v>388</v>
      </c>
      <c r="J169" s="64">
        <v>40600</v>
      </c>
      <c r="K169" s="65"/>
      <c r="L169" s="65"/>
      <c r="M169" s="66">
        <v>84200</v>
      </c>
      <c r="N169" s="67"/>
      <c r="O169" s="68"/>
      <c r="P169" s="68"/>
      <c r="Q169" s="58"/>
      <c r="R169" s="58"/>
      <c r="S169" s="13"/>
      <c r="T169" s="13"/>
      <c r="U169" s="58"/>
      <c r="V169" s="13">
        <v>1233792</v>
      </c>
      <c r="W169" s="13" t="s">
        <v>980</v>
      </c>
      <c r="X169" s="58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</row>
    <row r="170" spans="1:34">
      <c r="A170" s="13">
        <v>1233802</v>
      </c>
      <c r="B170" s="13" t="s">
        <v>981</v>
      </c>
      <c r="C170" s="13" t="s">
        <v>982</v>
      </c>
      <c r="D170" s="13" t="str">
        <f t="shared" si="0"/>
        <v>Christen Link</v>
      </c>
      <c r="E170" s="13"/>
      <c r="F170" s="13"/>
      <c r="G170" s="13"/>
      <c r="H170" s="63" t="s">
        <v>421</v>
      </c>
      <c r="I170" s="13" t="s">
        <v>388</v>
      </c>
      <c r="J170" s="64">
        <v>37688</v>
      </c>
      <c r="K170" s="65"/>
      <c r="L170" s="65"/>
      <c r="M170" s="66">
        <v>45833</v>
      </c>
      <c r="N170" s="67"/>
      <c r="O170" s="68"/>
      <c r="P170" s="68"/>
      <c r="Q170" s="58"/>
      <c r="R170" s="58"/>
      <c r="S170" s="13"/>
      <c r="T170" s="13"/>
      <c r="U170" s="58"/>
      <c r="V170" s="13">
        <v>1233802</v>
      </c>
      <c r="W170" s="13" t="s">
        <v>983</v>
      </c>
      <c r="X170" s="58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</row>
    <row r="171" spans="1:34">
      <c r="A171" s="13">
        <v>1233812</v>
      </c>
      <c r="B171" s="13" t="s">
        <v>984</v>
      </c>
      <c r="C171" s="13" t="s">
        <v>985</v>
      </c>
      <c r="D171" s="13" t="str">
        <f t="shared" si="0"/>
        <v>Josie Kozlowski</v>
      </c>
      <c r="E171" s="13"/>
      <c r="F171" s="13"/>
      <c r="G171" s="13"/>
      <c r="H171" s="63" t="s">
        <v>426</v>
      </c>
      <c r="I171" s="13" t="s">
        <v>388</v>
      </c>
      <c r="J171" s="64">
        <v>37356</v>
      </c>
      <c r="K171" s="65"/>
      <c r="L171" s="65"/>
      <c r="M171" s="66">
        <v>95172</v>
      </c>
      <c r="N171" s="67"/>
      <c r="O171" s="68"/>
      <c r="P171" s="68"/>
      <c r="Q171" s="58"/>
      <c r="R171" s="58"/>
      <c r="S171" s="13"/>
      <c r="T171" s="13"/>
      <c r="U171" s="58"/>
      <c r="V171" s="13">
        <v>1233812</v>
      </c>
      <c r="W171" s="13" t="s">
        <v>986</v>
      </c>
      <c r="X171" s="58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</row>
    <row r="172" spans="1:34">
      <c r="A172" s="13">
        <v>1233822</v>
      </c>
      <c r="B172" s="13" t="s">
        <v>987</v>
      </c>
      <c r="C172" s="13" t="s">
        <v>988</v>
      </c>
      <c r="D172" s="13" t="str">
        <f t="shared" si="0"/>
        <v>Babette Crutcher</v>
      </c>
      <c r="E172" s="13"/>
      <c r="F172" s="13"/>
      <c r="G172" s="13"/>
      <c r="H172" s="63" t="s">
        <v>431</v>
      </c>
      <c r="I172" s="13" t="s">
        <v>388</v>
      </c>
      <c r="J172" s="64">
        <v>41744</v>
      </c>
      <c r="K172" s="65"/>
      <c r="L172" s="65"/>
      <c r="M172" s="66">
        <v>49235</v>
      </c>
      <c r="N172" s="67"/>
      <c r="O172" s="68"/>
      <c r="P172" s="68"/>
      <c r="Q172" s="58"/>
      <c r="R172" s="58"/>
      <c r="S172" s="13"/>
      <c r="T172" s="13"/>
      <c r="U172" s="58"/>
      <c r="V172" s="13">
        <v>1233822</v>
      </c>
      <c r="W172" s="13" t="s">
        <v>989</v>
      </c>
      <c r="X172" s="58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</row>
    <row r="173" spans="1:34">
      <c r="A173" s="13">
        <v>1233832</v>
      </c>
      <c r="B173" s="13" t="s">
        <v>990</v>
      </c>
      <c r="C173" s="13" t="s">
        <v>991</v>
      </c>
      <c r="D173" s="13" t="str">
        <f t="shared" si="0"/>
        <v>Adam Bray</v>
      </c>
      <c r="E173" s="13"/>
      <c r="F173" s="13"/>
      <c r="G173" s="13"/>
      <c r="H173" s="63" t="s">
        <v>436</v>
      </c>
      <c r="I173" s="13" t="s">
        <v>388</v>
      </c>
      <c r="J173" s="64">
        <v>42502</v>
      </c>
      <c r="K173" s="65"/>
      <c r="L173" s="65"/>
      <c r="M173" s="66">
        <v>53529</v>
      </c>
      <c r="N173" s="67"/>
      <c r="O173" s="68"/>
      <c r="P173" s="68"/>
      <c r="Q173" s="58"/>
      <c r="R173" s="58"/>
      <c r="S173" s="13"/>
      <c r="T173" s="13"/>
      <c r="U173" s="58"/>
      <c r="V173" s="13">
        <v>1233832</v>
      </c>
      <c r="W173" s="13" t="s">
        <v>992</v>
      </c>
      <c r="X173" s="58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</row>
    <row r="174" spans="1:34">
      <c r="A174" s="13">
        <v>1233842</v>
      </c>
      <c r="B174" s="13" t="s">
        <v>993</v>
      </c>
      <c r="C174" s="13" t="s">
        <v>994</v>
      </c>
      <c r="D174" s="13" t="str">
        <f t="shared" si="0"/>
        <v>Naoma Lo</v>
      </c>
      <c r="E174" s="13"/>
      <c r="F174" s="13"/>
      <c r="G174" s="13"/>
      <c r="H174" s="63" t="s">
        <v>441</v>
      </c>
      <c r="I174" s="13" t="s">
        <v>394</v>
      </c>
      <c r="J174" s="64">
        <v>41042</v>
      </c>
      <c r="K174" s="65"/>
      <c r="L174" s="65"/>
      <c r="M174" s="66">
        <v>45644</v>
      </c>
      <c r="N174" s="67"/>
      <c r="O174" s="68"/>
      <c r="P174" s="68"/>
      <c r="Q174" s="58"/>
      <c r="R174" s="58"/>
      <c r="S174" s="13"/>
      <c r="T174" s="13"/>
      <c r="U174" s="58"/>
      <c r="V174" s="13">
        <v>1233842</v>
      </c>
      <c r="W174" s="13" t="s">
        <v>995</v>
      </c>
      <c r="X174" s="58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</row>
    <row r="175" spans="1:34">
      <c r="A175" s="13">
        <v>1233852</v>
      </c>
      <c r="B175" s="13" t="s">
        <v>996</v>
      </c>
      <c r="C175" s="13" t="s">
        <v>997</v>
      </c>
      <c r="D175" s="13" t="str">
        <f t="shared" si="0"/>
        <v>Troy Toledo</v>
      </c>
      <c r="E175" s="13"/>
      <c r="F175" s="13"/>
      <c r="G175" s="13"/>
      <c r="H175" s="63" t="s">
        <v>446</v>
      </c>
      <c r="I175" s="13" t="s">
        <v>400</v>
      </c>
      <c r="J175" s="64">
        <v>42528</v>
      </c>
      <c r="K175" s="65"/>
      <c r="L175" s="65"/>
      <c r="M175" s="66">
        <v>93639</v>
      </c>
      <c r="N175" s="67"/>
      <c r="O175" s="68"/>
      <c r="P175" s="68"/>
      <c r="Q175" s="58"/>
      <c r="R175" s="58"/>
      <c r="S175" s="13"/>
      <c r="T175" s="13"/>
      <c r="U175" s="58"/>
      <c r="V175" s="13">
        <v>1233852</v>
      </c>
      <c r="W175" s="13" t="s">
        <v>998</v>
      </c>
      <c r="X175" s="58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</row>
    <row r="176" spans="1:34">
      <c r="A176" s="13">
        <v>1233862</v>
      </c>
      <c r="B176" s="13" t="s">
        <v>999</v>
      </c>
      <c r="C176" s="13" t="s">
        <v>1000</v>
      </c>
      <c r="D176" s="13" t="str">
        <f t="shared" si="0"/>
        <v>Fernanda Coble</v>
      </c>
      <c r="E176" s="13"/>
      <c r="F176" s="13"/>
      <c r="G176" s="13"/>
      <c r="H176" s="63" t="s">
        <v>451</v>
      </c>
      <c r="I176" s="13" t="s">
        <v>394</v>
      </c>
      <c r="J176" s="64">
        <v>40789</v>
      </c>
      <c r="K176" s="65"/>
      <c r="L176" s="65"/>
      <c r="M176" s="66">
        <v>103698</v>
      </c>
      <c r="N176" s="67"/>
      <c r="O176" s="68"/>
      <c r="P176" s="68"/>
      <c r="Q176" s="58"/>
      <c r="R176" s="58"/>
      <c r="S176" s="13"/>
      <c r="T176" s="13"/>
      <c r="U176" s="58"/>
      <c r="V176" s="13">
        <v>1233862</v>
      </c>
      <c r="W176" s="13" t="s">
        <v>1001</v>
      </c>
      <c r="X176" s="58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</row>
    <row r="177" spans="1:34">
      <c r="A177" s="13">
        <v>1233872</v>
      </c>
      <c r="B177" s="13" t="s">
        <v>1002</v>
      </c>
      <c r="C177" s="13" t="s">
        <v>1003</v>
      </c>
      <c r="D177" s="13" t="str">
        <f t="shared" si="0"/>
        <v>Gregorio Merrick</v>
      </c>
      <c r="E177" s="13"/>
      <c r="F177" s="13"/>
      <c r="G177" s="13"/>
      <c r="H177" s="63" t="s">
        <v>456</v>
      </c>
      <c r="I177" s="13" t="s">
        <v>400</v>
      </c>
      <c r="J177" s="64">
        <v>41537</v>
      </c>
      <c r="K177" s="65"/>
      <c r="L177" s="65"/>
      <c r="M177" s="66">
        <v>82226</v>
      </c>
      <c r="N177" s="67"/>
      <c r="O177" s="68"/>
      <c r="P177" s="68"/>
      <c r="Q177" s="58"/>
      <c r="R177" s="58"/>
      <c r="S177" s="13"/>
      <c r="T177" s="13"/>
      <c r="U177" s="58"/>
      <c r="V177" s="13">
        <v>1233872</v>
      </c>
      <c r="W177" s="13" t="s">
        <v>1004</v>
      </c>
      <c r="X177" s="58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</row>
    <row r="178" spans="1:34">
      <c r="A178" s="13">
        <v>1233882</v>
      </c>
      <c r="B178" s="13" t="s">
        <v>1005</v>
      </c>
      <c r="C178" s="13" t="s">
        <v>1006</v>
      </c>
      <c r="D178" s="13" t="str">
        <f t="shared" si="0"/>
        <v>Mirella Goble</v>
      </c>
      <c r="E178" s="13"/>
      <c r="F178" s="13"/>
      <c r="G178" s="13"/>
      <c r="H178" s="63" t="s">
        <v>461</v>
      </c>
      <c r="I178" s="13" t="s">
        <v>388</v>
      </c>
      <c r="J178" s="64">
        <v>41964</v>
      </c>
      <c r="K178" s="65"/>
      <c r="L178" s="65"/>
      <c r="M178" s="66">
        <v>102963</v>
      </c>
      <c r="N178" s="67"/>
      <c r="O178" s="68"/>
      <c r="P178" s="68"/>
      <c r="Q178" s="58"/>
      <c r="R178" s="58"/>
      <c r="S178" s="13"/>
      <c r="T178" s="13"/>
      <c r="U178" s="58"/>
      <c r="V178" s="13">
        <v>1233882</v>
      </c>
      <c r="W178" s="13" t="s">
        <v>1007</v>
      </c>
      <c r="X178" s="58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</row>
    <row r="179" spans="1:34">
      <c r="A179" s="13">
        <v>1233892</v>
      </c>
      <c r="B179" s="13" t="s">
        <v>1008</v>
      </c>
      <c r="C179" s="13" t="s">
        <v>1009</v>
      </c>
      <c r="D179" s="13" t="str">
        <f t="shared" si="0"/>
        <v>Sherice Wilder</v>
      </c>
      <c r="E179" s="13"/>
      <c r="F179" s="13"/>
      <c r="G179" s="13"/>
      <c r="H179" s="63" t="s">
        <v>466</v>
      </c>
      <c r="I179" s="13" t="s">
        <v>400</v>
      </c>
      <c r="J179" s="64">
        <v>37947</v>
      </c>
      <c r="K179" s="65"/>
      <c r="L179" s="65"/>
      <c r="M179" s="66">
        <v>80178</v>
      </c>
      <c r="N179" s="67"/>
      <c r="O179" s="68"/>
      <c r="P179" s="68"/>
      <c r="Q179" s="58"/>
      <c r="R179" s="58"/>
      <c r="S179" s="13"/>
      <c r="T179" s="13"/>
      <c r="U179" s="58"/>
      <c r="V179" s="13">
        <v>1233892</v>
      </c>
      <c r="W179" s="13" t="s">
        <v>1010</v>
      </c>
      <c r="X179" s="58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</row>
    <row r="180" spans="1:34">
      <c r="A180" s="13">
        <v>1233902</v>
      </c>
      <c r="B180" s="13" t="s">
        <v>1011</v>
      </c>
      <c r="C180" s="13" t="s">
        <v>990</v>
      </c>
      <c r="D180" s="13" t="str">
        <f t="shared" si="0"/>
        <v>Devona Adam</v>
      </c>
      <c r="E180" s="13"/>
      <c r="F180" s="13"/>
      <c r="G180" s="13"/>
      <c r="H180" s="63" t="s">
        <v>471</v>
      </c>
      <c r="I180" s="13" t="s">
        <v>388</v>
      </c>
      <c r="J180" s="64">
        <v>38317</v>
      </c>
      <c r="K180" s="65"/>
      <c r="L180" s="65"/>
      <c r="M180" s="66">
        <v>52154</v>
      </c>
      <c r="N180" s="67"/>
      <c r="O180" s="68"/>
      <c r="P180" s="68"/>
      <c r="Q180" s="58"/>
      <c r="R180" s="58"/>
      <c r="S180" s="13"/>
      <c r="T180" s="13"/>
      <c r="U180" s="58"/>
      <c r="V180" s="13">
        <v>1233902</v>
      </c>
      <c r="W180" s="13" t="s">
        <v>1012</v>
      </c>
      <c r="X180" s="58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</row>
    <row r="181" spans="1:34">
      <c r="A181" s="13">
        <v>1233912</v>
      </c>
      <c r="B181" s="13" t="s">
        <v>1013</v>
      </c>
      <c r="C181" s="13" t="s">
        <v>1014</v>
      </c>
      <c r="D181" s="13" t="str">
        <f t="shared" si="0"/>
        <v>Waltraud Britton</v>
      </c>
      <c r="E181" s="13"/>
      <c r="F181" s="13"/>
      <c r="G181" s="13"/>
      <c r="H181" s="63" t="s">
        <v>476</v>
      </c>
      <c r="I181" s="13" t="s">
        <v>394</v>
      </c>
      <c r="J181" s="64">
        <v>38779</v>
      </c>
      <c r="K181" s="65"/>
      <c r="L181" s="65"/>
      <c r="M181" s="66">
        <v>59829</v>
      </c>
      <c r="N181" s="67"/>
      <c r="O181" s="68"/>
      <c r="P181" s="68"/>
      <c r="Q181" s="58"/>
      <c r="R181" s="58"/>
      <c r="S181" s="13"/>
      <c r="T181" s="13"/>
      <c r="U181" s="58"/>
      <c r="V181" s="13">
        <v>1233912</v>
      </c>
      <c r="W181" s="13" t="s">
        <v>1015</v>
      </c>
      <c r="X181" s="58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</row>
    <row r="182" spans="1:34">
      <c r="A182" s="13">
        <v>1233922</v>
      </c>
      <c r="B182" s="13" t="s">
        <v>1016</v>
      </c>
      <c r="C182" s="13" t="s">
        <v>1017</v>
      </c>
      <c r="D182" s="13" t="str">
        <f t="shared" si="0"/>
        <v>Hsiu Goad</v>
      </c>
      <c r="E182" s="13"/>
      <c r="F182" s="13"/>
      <c r="G182" s="13"/>
      <c r="H182" s="63" t="s">
        <v>481</v>
      </c>
      <c r="I182" s="13" t="s">
        <v>406</v>
      </c>
      <c r="J182" s="64">
        <v>39220</v>
      </c>
      <c r="K182" s="65"/>
      <c r="L182" s="65"/>
      <c r="M182" s="66">
        <v>98333</v>
      </c>
      <c r="N182" s="67"/>
      <c r="O182" s="68"/>
      <c r="P182" s="68"/>
      <c r="Q182" s="58"/>
      <c r="R182" s="58"/>
      <c r="S182" s="13"/>
      <c r="T182" s="13"/>
      <c r="U182" s="58"/>
      <c r="V182" s="13">
        <v>1233922</v>
      </c>
      <c r="W182" s="13" t="s">
        <v>1018</v>
      </c>
      <c r="X182" s="58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</row>
    <row r="183" spans="1:34">
      <c r="A183" s="13">
        <v>1233932</v>
      </c>
      <c r="B183" s="13" t="s">
        <v>1019</v>
      </c>
      <c r="C183" s="13" t="s">
        <v>1020</v>
      </c>
      <c r="D183" s="13" t="str">
        <f t="shared" si="0"/>
        <v>Warner Faber</v>
      </c>
      <c r="E183" s="13"/>
      <c r="F183" s="13"/>
      <c r="G183" s="13"/>
      <c r="H183" s="63" t="s">
        <v>486</v>
      </c>
      <c r="I183" s="13" t="s">
        <v>406</v>
      </c>
      <c r="J183" s="64">
        <v>37793</v>
      </c>
      <c r="K183" s="65"/>
      <c r="L183" s="65"/>
      <c r="M183" s="66">
        <v>71453</v>
      </c>
      <c r="N183" s="67"/>
      <c r="O183" s="68"/>
      <c r="P183" s="68"/>
      <c r="Q183" s="58"/>
      <c r="R183" s="58"/>
      <c r="S183" s="13"/>
      <c r="T183" s="13"/>
      <c r="U183" s="58"/>
      <c r="V183" s="13">
        <v>1233932</v>
      </c>
      <c r="W183" s="13" t="s">
        <v>1021</v>
      </c>
      <c r="X183" s="58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</row>
    <row r="184" spans="1:34">
      <c r="A184" s="13">
        <v>1233942</v>
      </c>
      <c r="B184" s="13" t="s">
        <v>1022</v>
      </c>
      <c r="C184" s="13" t="s">
        <v>1023</v>
      </c>
      <c r="D184" s="13" t="str">
        <f t="shared" si="0"/>
        <v>Eleonor Rendon</v>
      </c>
      <c r="E184" s="13"/>
      <c r="F184" s="13"/>
      <c r="G184" s="13"/>
      <c r="H184" s="63" t="s">
        <v>491</v>
      </c>
      <c r="I184" s="13" t="s">
        <v>388</v>
      </c>
      <c r="J184" s="64">
        <v>42192</v>
      </c>
      <c r="K184" s="65"/>
      <c r="L184" s="65"/>
      <c r="M184" s="66">
        <v>65720</v>
      </c>
      <c r="N184" s="67"/>
      <c r="O184" s="68"/>
      <c r="P184" s="68"/>
      <c r="Q184" s="58"/>
      <c r="R184" s="58"/>
      <c r="S184" s="13"/>
      <c r="T184" s="13"/>
      <c r="U184" s="58"/>
      <c r="V184" s="13">
        <v>1233942</v>
      </c>
      <c r="W184" s="13" t="s">
        <v>1024</v>
      </c>
      <c r="X184" s="58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</row>
    <row r="185" spans="1:34">
      <c r="A185" s="13">
        <v>1233952</v>
      </c>
      <c r="B185" s="13" t="s">
        <v>1025</v>
      </c>
      <c r="C185" s="13" t="s">
        <v>1026</v>
      </c>
      <c r="D185" s="13" t="str">
        <f t="shared" si="0"/>
        <v>Adrian Harbin</v>
      </c>
      <c r="E185" s="13"/>
      <c r="F185" s="13"/>
      <c r="G185" s="13"/>
      <c r="H185" s="63" t="s">
        <v>496</v>
      </c>
      <c r="I185" s="13" t="s">
        <v>388</v>
      </c>
      <c r="J185" s="64">
        <v>42210</v>
      </c>
      <c r="K185" s="65"/>
      <c r="L185" s="65"/>
      <c r="M185" s="66">
        <v>61152</v>
      </c>
      <c r="N185" s="67"/>
      <c r="O185" s="68"/>
      <c r="P185" s="68"/>
      <c r="Q185" s="58"/>
      <c r="R185" s="58"/>
      <c r="S185" s="13"/>
      <c r="T185" s="13"/>
      <c r="U185" s="58"/>
      <c r="V185" s="13">
        <v>1233952</v>
      </c>
      <c r="W185" s="13" t="s">
        <v>1027</v>
      </c>
      <c r="X185" s="58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</row>
    <row r="186" spans="1:34">
      <c r="A186" s="13">
        <v>1233962</v>
      </c>
      <c r="B186" s="13" t="s">
        <v>1028</v>
      </c>
      <c r="C186" s="13" t="s">
        <v>1029</v>
      </c>
      <c r="D186" s="13" t="str">
        <f t="shared" si="0"/>
        <v>Mao Sykes</v>
      </c>
      <c r="E186" s="13"/>
      <c r="F186" s="13"/>
      <c r="G186" s="13"/>
      <c r="H186" s="63" t="s">
        <v>501</v>
      </c>
      <c r="I186" s="13" t="s">
        <v>400</v>
      </c>
      <c r="J186" s="64">
        <v>40366</v>
      </c>
      <c r="K186" s="65"/>
      <c r="L186" s="65"/>
      <c r="M186" s="66">
        <v>85460</v>
      </c>
      <c r="N186" s="67"/>
      <c r="O186" s="68"/>
      <c r="P186" s="68"/>
      <c r="Q186" s="58"/>
      <c r="R186" s="58"/>
      <c r="S186" s="13"/>
      <c r="T186" s="13"/>
      <c r="U186" s="58"/>
      <c r="V186" s="13">
        <v>1233962</v>
      </c>
      <c r="W186" s="13" t="s">
        <v>1030</v>
      </c>
      <c r="X186" s="58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</row>
    <row r="187" spans="1:34">
      <c r="A187" s="13">
        <v>1233972</v>
      </c>
      <c r="B187" s="13" t="s">
        <v>1031</v>
      </c>
      <c r="C187" s="13" t="s">
        <v>1032</v>
      </c>
      <c r="D187" s="13" t="str">
        <f t="shared" si="0"/>
        <v>Louetta Lange</v>
      </c>
      <c r="E187" s="13"/>
      <c r="F187" s="13"/>
      <c r="G187" s="13"/>
      <c r="H187" s="63" t="s">
        <v>506</v>
      </c>
      <c r="I187" s="13" t="s">
        <v>388</v>
      </c>
      <c r="J187" s="64">
        <v>40380</v>
      </c>
      <c r="K187" s="65"/>
      <c r="L187" s="65"/>
      <c r="M187" s="66">
        <v>52553</v>
      </c>
      <c r="N187" s="67"/>
      <c r="O187" s="68"/>
      <c r="P187" s="68"/>
      <c r="Q187" s="58"/>
      <c r="R187" s="58"/>
      <c r="S187" s="13"/>
      <c r="T187" s="13"/>
      <c r="U187" s="58"/>
      <c r="V187" s="13">
        <v>1233972</v>
      </c>
      <c r="W187" s="13" t="s">
        <v>1033</v>
      </c>
      <c r="X187" s="58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</row>
    <row r="188" spans="1:34">
      <c r="A188" s="13">
        <v>1233982</v>
      </c>
      <c r="B188" s="13" t="s">
        <v>1034</v>
      </c>
      <c r="C188" s="13" t="s">
        <v>1035</v>
      </c>
      <c r="D188" s="13" t="str">
        <f t="shared" si="0"/>
        <v>Love Saenz</v>
      </c>
      <c r="E188" s="13"/>
      <c r="F188" s="13"/>
      <c r="G188" s="13"/>
      <c r="H188" s="63" t="s">
        <v>511</v>
      </c>
      <c r="I188" s="13" t="s">
        <v>400</v>
      </c>
      <c r="J188" s="64">
        <v>40012</v>
      </c>
      <c r="K188" s="65"/>
      <c r="L188" s="65"/>
      <c r="M188" s="66">
        <v>48689</v>
      </c>
      <c r="N188" s="67"/>
      <c r="O188" s="68"/>
      <c r="P188" s="68"/>
      <c r="Q188" s="58"/>
      <c r="R188" s="58"/>
      <c r="S188" s="13"/>
      <c r="T188" s="13"/>
      <c r="U188" s="58"/>
      <c r="V188" s="13">
        <v>1233982</v>
      </c>
      <c r="W188" s="13" t="s">
        <v>1036</v>
      </c>
      <c r="X188" s="58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</row>
    <row r="189" spans="1:34">
      <c r="A189" s="13">
        <v>1233992</v>
      </c>
      <c r="B189" s="13" t="s">
        <v>1037</v>
      </c>
      <c r="C189" s="13" t="s">
        <v>1038</v>
      </c>
      <c r="D189" s="13" t="str">
        <f t="shared" si="0"/>
        <v>Catherina Askew</v>
      </c>
      <c r="E189" s="13"/>
      <c r="F189" s="13"/>
      <c r="G189" s="13"/>
      <c r="H189" s="63" t="s">
        <v>516</v>
      </c>
      <c r="I189" s="13" t="s">
        <v>388</v>
      </c>
      <c r="J189" s="64">
        <v>37075</v>
      </c>
      <c r="K189" s="65"/>
      <c r="L189" s="65"/>
      <c r="M189" s="66">
        <v>90752</v>
      </c>
      <c r="N189" s="67"/>
      <c r="O189" s="68"/>
      <c r="P189" s="68"/>
      <c r="Q189" s="58"/>
      <c r="R189" s="58"/>
      <c r="S189" s="13"/>
      <c r="T189" s="13"/>
      <c r="U189" s="58"/>
      <c r="V189" s="13">
        <v>1233992</v>
      </c>
      <c r="W189" s="13" t="s">
        <v>1039</v>
      </c>
      <c r="X189" s="58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</row>
    <row r="190" spans="1:34">
      <c r="A190" s="13">
        <v>1234002</v>
      </c>
      <c r="B190" s="13" t="s">
        <v>1040</v>
      </c>
      <c r="C190" s="13" t="s">
        <v>1041</v>
      </c>
      <c r="D190" s="13" t="str">
        <f t="shared" si="0"/>
        <v>Khadijah Fair</v>
      </c>
      <c r="E190" s="13"/>
      <c r="F190" s="13"/>
      <c r="G190" s="13"/>
      <c r="H190" s="63" t="s">
        <v>521</v>
      </c>
      <c r="I190" s="13" t="s">
        <v>394</v>
      </c>
      <c r="J190" s="64">
        <v>37081</v>
      </c>
      <c r="K190" s="65"/>
      <c r="L190" s="65"/>
      <c r="M190" s="66">
        <v>56406</v>
      </c>
      <c r="N190" s="67"/>
      <c r="O190" s="68"/>
      <c r="P190" s="68"/>
      <c r="Q190" s="58"/>
      <c r="R190" s="58"/>
      <c r="S190" s="13"/>
      <c r="T190" s="13"/>
      <c r="U190" s="58"/>
      <c r="V190" s="13">
        <v>1234002</v>
      </c>
      <c r="W190" s="13" t="s">
        <v>1042</v>
      </c>
      <c r="X190" s="58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</row>
    <row r="191" spans="1:34">
      <c r="A191" s="13">
        <v>1234012</v>
      </c>
      <c r="B191" s="13" t="s">
        <v>1043</v>
      </c>
      <c r="C191" s="13" t="s">
        <v>1044</v>
      </c>
      <c r="D191" s="13" t="str">
        <f t="shared" si="0"/>
        <v>Marquita Saxton</v>
      </c>
      <c r="E191" s="13"/>
      <c r="F191" s="13"/>
      <c r="G191" s="13"/>
      <c r="H191" s="63" t="s">
        <v>526</v>
      </c>
      <c r="I191" s="13" t="s">
        <v>394</v>
      </c>
      <c r="J191" s="64">
        <v>37451</v>
      </c>
      <c r="K191" s="65"/>
      <c r="L191" s="65"/>
      <c r="M191" s="66">
        <v>25032</v>
      </c>
      <c r="N191" s="67"/>
      <c r="O191" s="68"/>
      <c r="P191" s="68"/>
      <c r="Q191" s="58"/>
      <c r="R191" s="58"/>
      <c r="S191" s="13"/>
      <c r="T191" s="13"/>
      <c r="U191" s="58"/>
      <c r="V191" s="13">
        <v>1234012</v>
      </c>
      <c r="W191" s="13" t="s">
        <v>1045</v>
      </c>
      <c r="X191" s="58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</row>
    <row r="192" spans="1:34">
      <c r="A192" s="13">
        <v>1234022</v>
      </c>
      <c r="B192" s="13" t="s">
        <v>1046</v>
      </c>
      <c r="C192" s="13" t="s">
        <v>1047</v>
      </c>
      <c r="D192" s="13" t="str">
        <f t="shared" si="0"/>
        <v>Jama Sturgill</v>
      </c>
      <c r="E192" s="13"/>
      <c r="F192" s="13"/>
      <c r="G192" s="13"/>
      <c r="H192" s="63" t="s">
        <v>531</v>
      </c>
      <c r="I192" s="13" t="s">
        <v>388</v>
      </c>
      <c r="J192" s="64">
        <v>37809</v>
      </c>
      <c r="K192" s="65"/>
      <c r="L192" s="65"/>
      <c r="M192" s="66">
        <v>88011</v>
      </c>
      <c r="N192" s="67"/>
      <c r="O192" s="68"/>
      <c r="P192" s="68"/>
      <c r="Q192" s="58"/>
      <c r="R192" s="58"/>
      <c r="S192" s="13"/>
      <c r="T192" s="13"/>
      <c r="U192" s="58"/>
      <c r="V192" s="13">
        <v>1234022</v>
      </c>
      <c r="W192" s="13" t="s">
        <v>1048</v>
      </c>
      <c r="X192" s="58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</row>
    <row r="193" spans="1:34">
      <c r="A193" s="13">
        <v>1234032</v>
      </c>
      <c r="B193" s="13" t="s">
        <v>1049</v>
      </c>
      <c r="C193" s="13" t="s">
        <v>1050</v>
      </c>
      <c r="D193" s="13" t="str">
        <f t="shared" si="0"/>
        <v>Riva Freed</v>
      </c>
      <c r="E193" s="13"/>
      <c r="F193" s="13"/>
      <c r="G193" s="13"/>
      <c r="H193" s="63" t="s">
        <v>536</v>
      </c>
      <c r="I193" s="13" t="s">
        <v>400</v>
      </c>
      <c r="J193" s="64">
        <v>38908</v>
      </c>
      <c r="K193" s="65"/>
      <c r="L193" s="65"/>
      <c r="M193" s="66">
        <v>70886</v>
      </c>
      <c r="N193" s="67"/>
      <c r="O193" s="68"/>
      <c r="P193" s="68"/>
      <c r="Q193" s="58"/>
      <c r="R193" s="58"/>
      <c r="S193" s="13"/>
      <c r="T193" s="13"/>
      <c r="U193" s="58"/>
      <c r="V193" s="13">
        <v>1234032</v>
      </c>
      <c r="W193" s="13" t="s">
        <v>1051</v>
      </c>
      <c r="X193" s="58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</row>
    <row r="194" spans="1:34">
      <c r="A194" s="13">
        <v>1234042</v>
      </c>
      <c r="B194" s="13" t="s">
        <v>1052</v>
      </c>
      <c r="C194" s="13" t="s">
        <v>1053</v>
      </c>
      <c r="D194" s="13" t="str">
        <f t="shared" si="0"/>
        <v>Hosea Gold</v>
      </c>
      <c r="E194" s="13"/>
      <c r="F194" s="13"/>
      <c r="G194" s="13"/>
      <c r="H194" s="63" t="s">
        <v>541</v>
      </c>
      <c r="I194" s="13" t="s">
        <v>388</v>
      </c>
      <c r="J194" s="64">
        <v>40746</v>
      </c>
      <c r="K194" s="65"/>
      <c r="L194" s="65"/>
      <c r="M194" s="66">
        <v>47429</v>
      </c>
      <c r="N194" s="67"/>
      <c r="O194" s="68"/>
      <c r="P194" s="68"/>
      <c r="Q194" s="58"/>
      <c r="R194" s="58"/>
      <c r="S194" s="13"/>
      <c r="T194" s="13"/>
      <c r="U194" s="58"/>
      <c r="V194" s="13">
        <v>1234042</v>
      </c>
      <c r="W194" s="13" t="s">
        <v>1054</v>
      </c>
      <c r="X194" s="58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</row>
    <row r="195" spans="1:34">
      <c r="A195" s="13">
        <v>1234052</v>
      </c>
      <c r="B195" s="13" t="s">
        <v>1055</v>
      </c>
      <c r="C195" s="13" t="s">
        <v>1056</v>
      </c>
      <c r="D195" s="13" t="str">
        <f t="shared" si="0"/>
        <v>Kandy Laflamme</v>
      </c>
      <c r="E195" s="13"/>
      <c r="F195" s="13"/>
      <c r="G195" s="13"/>
      <c r="H195" s="63" t="s">
        <v>546</v>
      </c>
      <c r="I195" s="13" t="s">
        <v>388</v>
      </c>
      <c r="J195" s="64">
        <v>40746</v>
      </c>
      <c r="K195" s="65"/>
      <c r="L195" s="65"/>
      <c r="M195" s="66">
        <v>101367</v>
      </c>
      <c r="N195" s="67"/>
      <c r="O195" s="68"/>
      <c r="P195" s="68"/>
      <c r="Q195" s="58"/>
      <c r="R195" s="58"/>
      <c r="S195" s="13"/>
      <c r="T195" s="13"/>
      <c r="U195" s="58"/>
      <c r="V195" s="13">
        <v>1234052</v>
      </c>
      <c r="W195" s="13" t="s">
        <v>1057</v>
      </c>
      <c r="X195" s="58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</row>
    <row r="196" spans="1:34">
      <c r="A196" s="13">
        <v>1234062</v>
      </c>
      <c r="B196" s="13" t="s">
        <v>1058</v>
      </c>
      <c r="C196" s="13" t="s">
        <v>1059</v>
      </c>
      <c r="D196" s="13" t="str">
        <f t="shared" si="0"/>
        <v>Angelika Shaffer</v>
      </c>
      <c r="E196" s="13"/>
      <c r="F196" s="13"/>
      <c r="G196" s="13"/>
      <c r="H196" s="63" t="s">
        <v>551</v>
      </c>
      <c r="I196" s="13" t="s">
        <v>388</v>
      </c>
      <c r="J196" s="64">
        <v>40007</v>
      </c>
      <c r="K196" s="65"/>
      <c r="L196" s="65"/>
      <c r="M196" s="66">
        <v>79370</v>
      </c>
      <c r="N196" s="67"/>
      <c r="O196" s="68"/>
      <c r="P196" s="68"/>
      <c r="Q196" s="58"/>
      <c r="R196" s="58"/>
      <c r="S196" s="13"/>
      <c r="T196" s="13"/>
      <c r="U196" s="58"/>
      <c r="V196" s="13">
        <v>1234062</v>
      </c>
      <c r="W196" s="13" t="s">
        <v>1060</v>
      </c>
      <c r="X196" s="58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</row>
    <row r="197" spans="1:34">
      <c r="A197" s="13">
        <v>1234072</v>
      </c>
      <c r="B197" s="13" t="s">
        <v>1061</v>
      </c>
      <c r="C197" s="13" t="s">
        <v>1062</v>
      </c>
      <c r="D197" s="13" t="str">
        <f t="shared" si="0"/>
        <v>Lashaun Lord</v>
      </c>
      <c r="E197" s="13"/>
      <c r="F197" s="13"/>
      <c r="G197" s="13"/>
      <c r="H197" s="63" t="s">
        <v>556</v>
      </c>
      <c r="I197" s="13" t="s">
        <v>406</v>
      </c>
      <c r="J197" s="64">
        <v>40361</v>
      </c>
      <c r="K197" s="65"/>
      <c r="L197" s="65"/>
      <c r="M197" s="66">
        <v>16653</v>
      </c>
      <c r="N197" s="67"/>
      <c r="O197" s="68"/>
      <c r="P197" s="68"/>
      <c r="Q197" s="58"/>
      <c r="R197" s="58"/>
      <c r="S197" s="13"/>
      <c r="T197" s="13"/>
      <c r="U197" s="58"/>
      <c r="V197" s="13">
        <v>1234072</v>
      </c>
      <c r="W197" s="13" t="s">
        <v>1063</v>
      </c>
      <c r="X197" s="58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</row>
    <row r="198" spans="1:34">
      <c r="A198" s="13">
        <v>1234082</v>
      </c>
      <c r="B198" s="13" t="s">
        <v>1064</v>
      </c>
      <c r="C198" s="13" t="s">
        <v>1065</v>
      </c>
      <c r="D198" s="13" t="str">
        <f t="shared" si="0"/>
        <v>Lia Bloom</v>
      </c>
      <c r="E198" s="13"/>
      <c r="F198" s="13"/>
      <c r="G198" s="13"/>
      <c r="H198" s="63" t="s">
        <v>561</v>
      </c>
      <c r="I198" s="13" t="s">
        <v>388</v>
      </c>
      <c r="J198" s="64">
        <v>40729</v>
      </c>
      <c r="K198" s="65"/>
      <c r="L198" s="65"/>
      <c r="M198" s="66">
        <v>68639</v>
      </c>
      <c r="N198" s="67"/>
      <c r="O198" s="68"/>
      <c r="P198" s="68"/>
      <c r="Q198" s="58"/>
      <c r="R198" s="58"/>
      <c r="S198" s="13"/>
      <c r="T198" s="13"/>
      <c r="U198" s="58"/>
      <c r="V198" s="13">
        <v>1234082</v>
      </c>
      <c r="W198" s="13" t="s">
        <v>1066</v>
      </c>
      <c r="X198" s="58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</row>
    <row r="199" spans="1:34">
      <c r="A199" s="13">
        <v>1234092</v>
      </c>
      <c r="B199" s="13" t="s">
        <v>1067</v>
      </c>
      <c r="C199" s="13" t="s">
        <v>1068</v>
      </c>
      <c r="D199" s="13" t="str">
        <f t="shared" si="0"/>
        <v>Tona Dupree</v>
      </c>
      <c r="E199" s="13"/>
      <c r="F199" s="13"/>
      <c r="G199" s="13"/>
      <c r="H199" s="63" t="s">
        <v>566</v>
      </c>
      <c r="I199" s="13" t="s">
        <v>400</v>
      </c>
      <c r="J199" s="64">
        <v>41096</v>
      </c>
      <c r="K199" s="65"/>
      <c r="L199" s="65"/>
      <c r="M199" s="66">
        <v>69353</v>
      </c>
      <c r="N199" s="67"/>
      <c r="O199" s="68"/>
      <c r="P199" s="68"/>
      <c r="Q199" s="58"/>
      <c r="R199" s="58"/>
      <c r="S199" s="13"/>
      <c r="T199" s="13"/>
      <c r="U199" s="58"/>
      <c r="V199" s="13">
        <v>1234092</v>
      </c>
      <c r="W199" s="13" t="s">
        <v>1069</v>
      </c>
      <c r="X199" s="58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</row>
    <row r="200" spans="1:34">
      <c r="A200" s="13">
        <v>1234102</v>
      </c>
      <c r="B200" s="13" t="s">
        <v>1070</v>
      </c>
      <c r="C200" s="13" t="s">
        <v>1071</v>
      </c>
      <c r="D200" s="13" t="str">
        <f t="shared" si="0"/>
        <v>Glenn Harwell</v>
      </c>
      <c r="E200" s="13"/>
      <c r="F200" s="13"/>
      <c r="G200" s="13"/>
      <c r="H200" s="63" t="s">
        <v>571</v>
      </c>
      <c r="I200" s="13" t="s">
        <v>400</v>
      </c>
      <c r="J200" s="64">
        <v>41104</v>
      </c>
      <c r="K200" s="65"/>
      <c r="L200" s="65"/>
      <c r="M200" s="66">
        <v>90699</v>
      </c>
      <c r="N200" s="67"/>
      <c r="O200" s="68"/>
      <c r="P200" s="68"/>
      <c r="Q200" s="58"/>
      <c r="R200" s="58"/>
      <c r="S200" s="13"/>
      <c r="T200" s="13"/>
      <c r="U200" s="58"/>
      <c r="V200" s="13">
        <v>1234102</v>
      </c>
      <c r="W200" s="13" t="s">
        <v>1072</v>
      </c>
      <c r="X200" s="58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</row>
    <row r="201" spans="1:34">
      <c r="A201" s="13">
        <v>1234112</v>
      </c>
      <c r="B201" s="13" t="s">
        <v>1073</v>
      </c>
      <c r="C201" s="13" t="s">
        <v>1074</v>
      </c>
      <c r="D201" s="13" t="str">
        <f t="shared" si="0"/>
        <v>Armida Lemaster</v>
      </c>
      <c r="E201" s="13"/>
      <c r="F201" s="13"/>
      <c r="G201" s="13"/>
      <c r="H201" s="63" t="s">
        <v>576</v>
      </c>
      <c r="I201" s="13" t="s">
        <v>388</v>
      </c>
      <c r="J201" s="64">
        <v>41477</v>
      </c>
      <c r="K201" s="65"/>
      <c r="L201" s="65"/>
      <c r="M201" s="66">
        <v>41118</v>
      </c>
      <c r="N201" s="67"/>
      <c r="O201" s="68"/>
      <c r="P201" s="68"/>
      <c r="Q201" s="58"/>
      <c r="R201" s="58"/>
      <c r="S201" s="13"/>
      <c r="T201" s="13"/>
      <c r="U201" s="58"/>
      <c r="V201" s="13">
        <v>1234112</v>
      </c>
      <c r="W201" s="13" t="s">
        <v>1075</v>
      </c>
      <c r="X201" s="58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</row>
    <row r="202" spans="1:34">
      <c r="A202" s="13">
        <v>1234122</v>
      </c>
      <c r="B202" s="13" t="s">
        <v>1076</v>
      </c>
      <c r="C202" s="13" t="s">
        <v>1077</v>
      </c>
      <c r="D202" s="13" t="str">
        <f t="shared" si="0"/>
        <v>Ladonna Chacon</v>
      </c>
      <c r="E202" s="13"/>
      <c r="F202" s="13"/>
      <c r="G202" s="13"/>
      <c r="H202" s="63" t="s">
        <v>581</v>
      </c>
      <c r="I202" s="13" t="s">
        <v>406</v>
      </c>
      <c r="J202" s="64">
        <v>41848</v>
      </c>
      <c r="K202" s="65"/>
      <c r="L202" s="65"/>
      <c r="M202" s="66">
        <v>32834</v>
      </c>
      <c r="N202" s="67"/>
      <c r="O202" s="68"/>
      <c r="P202" s="68"/>
      <c r="Q202" s="58"/>
      <c r="R202" s="58"/>
      <c r="S202" s="13"/>
      <c r="T202" s="13"/>
      <c r="U202" s="58"/>
      <c r="V202" s="13">
        <v>1234122</v>
      </c>
      <c r="W202" s="13" t="s">
        <v>1078</v>
      </c>
      <c r="X202" s="58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</row>
    <row r="203" spans="1:34">
      <c r="A203" s="13">
        <v>1234132</v>
      </c>
      <c r="B203" s="13" t="s">
        <v>1079</v>
      </c>
      <c r="C203" s="13" t="s">
        <v>1080</v>
      </c>
      <c r="D203" s="13" t="str">
        <f t="shared" si="0"/>
        <v>Delois Rosenbaum</v>
      </c>
      <c r="E203" s="13"/>
      <c r="F203" s="13"/>
      <c r="G203" s="13"/>
      <c r="H203" s="63" t="s">
        <v>586</v>
      </c>
      <c r="I203" s="13" t="s">
        <v>388</v>
      </c>
      <c r="J203" s="64">
        <v>42227</v>
      </c>
      <c r="K203" s="65"/>
      <c r="L203" s="65"/>
      <c r="M203" s="66">
        <v>69741</v>
      </c>
      <c r="N203" s="67"/>
      <c r="O203" s="68"/>
      <c r="P203" s="68"/>
      <c r="Q203" s="58"/>
      <c r="R203" s="58"/>
      <c r="S203" s="13"/>
      <c r="T203" s="13"/>
      <c r="U203" s="58"/>
      <c r="V203" s="13">
        <v>1234132</v>
      </c>
      <c r="W203" s="13" t="s">
        <v>1081</v>
      </c>
      <c r="X203" s="58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</row>
    <row r="204" spans="1:34">
      <c r="A204" s="13">
        <v>1234142</v>
      </c>
      <c r="B204" s="13" t="s">
        <v>1082</v>
      </c>
      <c r="C204" s="13" t="s">
        <v>1083</v>
      </c>
      <c r="D204" s="13" t="str">
        <f t="shared" si="0"/>
        <v>Youlanda Mundy</v>
      </c>
      <c r="E204" s="13"/>
      <c r="F204" s="13"/>
      <c r="G204" s="13"/>
      <c r="H204" s="63" t="s">
        <v>591</v>
      </c>
      <c r="I204" s="13" t="s">
        <v>406</v>
      </c>
      <c r="J204" s="64">
        <v>37103</v>
      </c>
      <c r="K204" s="65"/>
      <c r="L204" s="65"/>
      <c r="M204" s="66">
        <v>33705</v>
      </c>
      <c r="N204" s="67"/>
      <c r="O204" s="68"/>
      <c r="P204" s="68"/>
      <c r="Q204" s="58"/>
      <c r="R204" s="58"/>
      <c r="S204" s="13"/>
      <c r="T204" s="13"/>
      <c r="U204" s="58"/>
      <c r="V204" s="13">
        <v>1234142</v>
      </c>
      <c r="W204" s="13" t="s">
        <v>1084</v>
      </c>
      <c r="X204" s="58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</row>
    <row r="205" spans="1:34">
      <c r="A205" s="13">
        <v>1234152</v>
      </c>
      <c r="B205" s="13" t="s">
        <v>1085</v>
      </c>
      <c r="C205" s="13" t="s">
        <v>1086</v>
      </c>
      <c r="D205" s="13" t="str">
        <f t="shared" si="0"/>
        <v>Dahlia Murdock</v>
      </c>
      <c r="E205" s="13"/>
      <c r="F205" s="13"/>
      <c r="G205" s="13"/>
      <c r="H205" s="63" t="s">
        <v>596</v>
      </c>
      <c r="I205" s="13" t="s">
        <v>388</v>
      </c>
      <c r="J205" s="64">
        <v>37104</v>
      </c>
      <c r="K205" s="65"/>
      <c r="L205" s="65"/>
      <c r="M205" s="66">
        <v>40961</v>
      </c>
      <c r="N205" s="67"/>
      <c r="O205" s="68"/>
      <c r="P205" s="68"/>
      <c r="Q205" s="58"/>
      <c r="R205" s="58"/>
      <c r="S205" s="13"/>
      <c r="T205" s="13"/>
      <c r="U205" s="58"/>
      <c r="V205" s="13">
        <v>1234152</v>
      </c>
      <c r="W205" s="13" t="s">
        <v>1087</v>
      </c>
      <c r="X205" s="58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</row>
    <row r="206" spans="1:34">
      <c r="A206" s="13">
        <v>1234162</v>
      </c>
      <c r="B206" s="13" t="s">
        <v>1088</v>
      </c>
      <c r="C206" s="13" t="s">
        <v>1089</v>
      </c>
      <c r="D206" s="13" t="str">
        <f t="shared" si="0"/>
        <v>Thalia Guevara</v>
      </c>
      <c r="E206" s="13"/>
      <c r="F206" s="13"/>
      <c r="G206" s="13"/>
      <c r="H206" s="63" t="s">
        <v>601</v>
      </c>
      <c r="I206" s="13" t="s">
        <v>388</v>
      </c>
      <c r="J206" s="64">
        <v>37472</v>
      </c>
      <c r="K206" s="65"/>
      <c r="L206" s="65"/>
      <c r="M206" s="66">
        <v>94017</v>
      </c>
      <c r="N206" s="67"/>
      <c r="O206" s="68"/>
      <c r="P206" s="68"/>
      <c r="Q206" s="58"/>
      <c r="R206" s="58"/>
      <c r="S206" s="13"/>
      <c r="T206" s="13"/>
      <c r="U206" s="58"/>
      <c r="V206" s="13">
        <v>1234162</v>
      </c>
      <c r="W206" s="13" t="s">
        <v>1090</v>
      </c>
      <c r="X206" s="58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</row>
    <row r="207" spans="1:34">
      <c r="A207" s="13">
        <v>1234172</v>
      </c>
      <c r="B207" s="13" t="s">
        <v>1091</v>
      </c>
      <c r="C207" s="13" t="s">
        <v>1092</v>
      </c>
      <c r="D207" s="13" t="str">
        <f t="shared" si="0"/>
        <v>Kenyetta Cavanaugh</v>
      </c>
      <c r="E207" s="13"/>
      <c r="F207" s="13"/>
      <c r="G207" s="13"/>
      <c r="H207" s="63" t="s">
        <v>606</v>
      </c>
      <c r="I207" s="13" t="s">
        <v>400</v>
      </c>
      <c r="J207" s="64">
        <v>39318</v>
      </c>
      <c r="K207" s="65"/>
      <c r="L207" s="65"/>
      <c r="M207" s="66">
        <v>66318</v>
      </c>
      <c r="N207" s="67"/>
      <c r="O207" s="68"/>
      <c r="P207" s="68"/>
      <c r="Q207" s="58"/>
      <c r="R207" s="58"/>
      <c r="S207" s="13"/>
      <c r="T207" s="13"/>
      <c r="U207" s="58"/>
      <c r="V207" s="13">
        <v>1234172</v>
      </c>
      <c r="W207" s="13" t="s">
        <v>1093</v>
      </c>
      <c r="X207" s="58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</row>
    <row r="208" spans="1:34">
      <c r="A208" s="13">
        <v>1234182</v>
      </c>
      <c r="B208" s="13" t="s">
        <v>1094</v>
      </c>
      <c r="C208" s="13" t="s">
        <v>1095</v>
      </c>
      <c r="D208" s="13" t="str">
        <f t="shared" si="0"/>
        <v>Juliet Varela</v>
      </c>
      <c r="E208" s="13"/>
      <c r="F208" s="13"/>
      <c r="G208" s="13"/>
      <c r="H208" s="63" t="s">
        <v>611</v>
      </c>
      <c r="I208" s="13" t="s">
        <v>388</v>
      </c>
      <c r="J208" s="64">
        <v>41852</v>
      </c>
      <c r="K208" s="65"/>
      <c r="L208" s="65"/>
      <c r="M208" s="66">
        <v>50621</v>
      </c>
      <c r="N208" s="67"/>
      <c r="O208" s="68"/>
      <c r="P208" s="68"/>
      <c r="Q208" s="58"/>
      <c r="R208" s="58"/>
      <c r="S208" s="13"/>
      <c r="T208" s="13"/>
      <c r="U208" s="58"/>
      <c r="V208" s="13">
        <v>1234182</v>
      </c>
      <c r="W208" s="13" t="s">
        <v>1096</v>
      </c>
      <c r="X208" s="58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</row>
    <row r="209" spans="1:34">
      <c r="A209" s="13">
        <v>1234192</v>
      </c>
      <c r="B209" s="13" t="s">
        <v>1097</v>
      </c>
      <c r="C209" s="13" t="s">
        <v>1098</v>
      </c>
      <c r="D209" s="13" t="str">
        <f t="shared" si="0"/>
        <v>Kaci Drummond</v>
      </c>
      <c r="E209" s="13"/>
      <c r="F209" s="13"/>
      <c r="G209" s="13"/>
      <c r="H209" s="63" t="s">
        <v>616</v>
      </c>
      <c r="I209" s="13" t="s">
        <v>400</v>
      </c>
      <c r="J209" s="64">
        <v>40418</v>
      </c>
      <c r="K209" s="65"/>
      <c r="L209" s="65"/>
      <c r="M209" s="66">
        <v>74424</v>
      </c>
      <c r="N209" s="67"/>
      <c r="O209" s="68"/>
      <c r="P209" s="68"/>
      <c r="Q209" s="58"/>
      <c r="R209" s="58"/>
      <c r="S209" s="13"/>
      <c r="T209" s="13"/>
      <c r="U209" s="58"/>
      <c r="V209" s="13">
        <v>1234192</v>
      </c>
      <c r="W209" s="13" t="s">
        <v>1099</v>
      </c>
      <c r="X209" s="58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</row>
    <row r="210" spans="1:34">
      <c r="A210" s="13">
        <v>1234202</v>
      </c>
      <c r="B210" s="13" t="s">
        <v>1100</v>
      </c>
      <c r="C210" s="13" t="s">
        <v>1101</v>
      </c>
      <c r="D210" s="13" t="str">
        <f t="shared" si="0"/>
        <v>Sima Workman</v>
      </c>
      <c r="E210" s="13"/>
      <c r="F210" s="13"/>
      <c r="G210" s="13"/>
      <c r="H210" s="63" t="s">
        <v>621</v>
      </c>
      <c r="I210" s="13" t="s">
        <v>400</v>
      </c>
      <c r="J210" s="64">
        <v>40440</v>
      </c>
      <c r="K210" s="65"/>
      <c r="L210" s="65"/>
      <c r="M210" s="66">
        <v>91508</v>
      </c>
      <c r="N210" s="67"/>
      <c r="O210" s="68"/>
      <c r="P210" s="68"/>
      <c r="Q210" s="58"/>
      <c r="R210" s="58"/>
      <c r="S210" s="13"/>
      <c r="T210" s="13"/>
      <c r="U210" s="58"/>
      <c r="V210" s="13">
        <v>1234202</v>
      </c>
      <c r="W210" s="13" t="s">
        <v>1102</v>
      </c>
      <c r="X210" s="58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</row>
    <row r="211" spans="1:34">
      <c r="A211" s="13">
        <v>1234212</v>
      </c>
      <c r="B211" s="13" t="s">
        <v>1103</v>
      </c>
      <c r="C211" s="13" t="s">
        <v>1104</v>
      </c>
      <c r="D211" s="13" t="str">
        <f t="shared" si="0"/>
        <v>Glynda Mcmillan</v>
      </c>
      <c r="E211" s="13"/>
      <c r="F211" s="13"/>
      <c r="G211" s="13"/>
      <c r="H211" s="63" t="s">
        <v>626</v>
      </c>
      <c r="I211" s="13" t="s">
        <v>388</v>
      </c>
      <c r="J211" s="64">
        <v>40792</v>
      </c>
      <c r="K211" s="65"/>
      <c r="L211" s="65"/>
      <c r="M211" s="66">
        <v>28550</v>
      </c>
      <c r="N211" s="67"/>
      <c r="O211" s="68"/>
      <c r="P211" s="68"/>
      <c r="Q211" s="58"/>
      <c r="R211" s="58"/>
      <c r="S211" s="13"/>
      <c r="T211" s="13"/>
      <c r="U211" s="58"/>
      <c r="V211" s="13">
        <v>1234212</v>
      </c>
      <c r="W211" s="13" t="s">
        <v>1105</v>
      </c>
      <c r="X211" s="58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</row>
    <row r="212" spans="1:34">
      <c r="A212" s="13">
        <v>1234222</v>
      </c>
      <c r="B212" s="13" t="s">
        <v>1106</v>
      </c>
      <c r="C212" s="13" t="s">
        <v>1107</v>
      </c>
      <c r="D212" s="13" t="str">
        <f t="shared" si="0"/>
        <v>Porter House</v>
      </c>
      <c r="E212" s="13"/>
      <c r="F212" s="13"/>
      <c r="G212" s="13"/>
      <c r="H212" s="63" t="s">
        <v>631</v>
      </c>
      <c r="I212" s="13" t="s">
        <v>388</v>
      </c>
      <c r="J212" s="64">
        <v>40442</v>
      </c>
      <c r="K212" s="65"/>
      <c r="L212" s="65"/>
      <c r="M212" s="66">
        <v>28067</v>
      </c>
      <c r="N212" s="67"/>
      <c r="O212" s="68"/>
      <c r="P212" s="68"/>
      <c r="Q212" s="58"/>
      <c r="R212" s="58"/>
      <c r="S212" s="13"/>
      <c r="T212" s="13"/>
      <c r="U212" s="58"/>
      <c r="V212" s="13">
        <v>1234222</v>
      </c>
      <c r="W212" s="13" t="s">
        <v>1108</v>
      </c>
      <c r="X212" s="58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</row>
    <row r="213" spans="1:34">
      <c r="A213" s="13">
        <v>1234232</v>
      </c>
      <c r="B213" s="13" t="s">
        <v>1109</v>
      </c>
      <c r="C213" s="13" t="s">
        <v>1110</v>
      </c>
      <c r="D213" s="13" t="str">
        <f t="shared" si="0"/>
        <v>Audria Archer</v>
      </c>
      <c r="E213" s="13"/>
      <c r="F213" s="13"/>
      <c r="G213" s="13"/>
      <c r="H213" s="63" t="s">
        <v>636</v>
      </c>
      <c r="I213" s="13" t="s">
        <v>406</v>
      </c>
      <c r="J213" s="64">
        <v>40051</v>
      </c>
      <c r="K213" s="65"/>
      <c r="L213" s="65"/>
      <c r="M213" s="66">
        <v>25956</v>
      </c>
      <c r="N213" s="67"/>
      <c r="O213" s="68"/>
      <c r="P213" s="68"/>
      <c r="Q213" s="58"/>
      <c r="R213" s="58"/>
      <c r="S213" s="13"/>
      <c r="T213" s="13"/>
      <c r="U213" s="58"/>
      <c r="V213" s="13">
        <v>1234232</v>
      </c>
      <c r="W213" s="13" t="s">
        <v>1111</v>
      </c>
      <c r="X213" s="58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</row>
    <row r="214" spans="1:34">
      <c r="A214" s="13">
        <v>1234242</v>
      </c>
      <c r="B214" s="13" t="s">
        <v>1112</v>
      </c>
      <c r="C214" s="13" t="s">
        <v>1113</v>
      </c>
      <c r="D214" s="13" t="str">
        <f t="shared" si="0"/>
        <v>Berta Schreiber</v>
      </c>
      <c r="E214" s="13"/>
      <c r="F214" s="13"/>
      <c r="G214" s="13"/>
      <c r="H214" s="13" t="s">
        <v>641</v>
      </c>
      <c r="I214" s="13" t="s">
        <v>388</v>
      </c>
      <c r="J214" s="64">
        <v>40072</v>
      </c>
      <c r="K214" s="65"/>
      <c r="L214" s="65"/>
      <c r="M214" s="66">
        <v>84483</v>
      </c>
      <c r="N214" s="67"/>
      <c r="O214" s="68"/>
      <c r="P214" s="68"/>
      <c r="Q214" s="58"/>
      <c r="R214" s="58"/>
      <c r="S214" s="13"/>
      <c r="T214" s="13"/>
      <c r="U214" s="58"/>
      <c r="V214" s="13">
        <v>1234242</v>
      </c>
      <c r="W214" s="13" t="s">
        <v>1114</v>
      </c>
      <c r="X214" s="58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</row>
    <row r="215" spans="1:34">
      <c r="A215" s="13">
        <v>1234252</v>
      </c>
      <c r="B215" s="13" t="s">
        <v>1115</v>
      </c>
      <c r="C215" s="13" t="s">
        <v>1116</v>
      </c>
      <c r="D215" s="13" t="str">
        <f t="shared" si="0"/>
        <v>Libby Morrell</v>
      </c>
      <c r="E215" s="13"/>
      <c r="F215" s="13"/>
      <c r="G215" s="13"/>
      <c r="H215" s="13" t="s">
        <v>645</v>
      </c>
      <c r="I215" s="13" t="s">
        <v>388</v>
      </c>
      <c r="J215" s="64">
        <v>40081</v>
      </c>
      <c r="K215" s="65"/>
      <c r="L215" s="65"/>
      <c r="M215" s="66">
        <v>92096</v>
      </c>
      <c r="N215" s="67"/>
      <c r="O215" s="68"/>
      <c r="P215" s="68"/>
      <c r="Q215" s="58"/>
      <c r="R215" s="58"/>
      <c r="S215" s="13"/>
      <c r="T215" s="13"/>
      <c r="U215" s="58"/>
      <c r="V215" s="13">
        <v>1234252</v>
      </c>
      <c r="W215" s="13" t="s">
        <v>1117</v>
      </c>
      <c r="X215" s="58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</row>
    <row r="216" spans="1:34">
      <c r="A216" s="13">
        <v>1234262</v>
      </c>
      <c r="B216" s="13" t="s">
        <v>1118</v>
      </c>
      <c r="C216" s="13" t="s">
        <v>1119</v>
      </c>
      <c r="D216" s="13" t="str">
        <f t="shared" si="0"/>
        <v>Celeste Jacques</v>
      </c>
      <c r="E216" s="13"/>
      <c r="F216" s="13"/>
      <c r="G216" s="13"/>
      <c r="H216" s="13" t="s">
        <v>649</v>
      </c>
      <c r="I216" s="13" t="s">
        <v>400</v>
      </c>
      <c r="J216" s="64">
        <v>37874</v>
      </c>
      <c r="K216" s="65"/>
      <c r="L216" s="65"/>
      <c r="M216" s="66">
        <v>48332</v>
      </c>
      <c r="N216" s="67"/>
      <c r="O216" s="68"/>
      <c r="P216" s="68"/>
      <c r="Q216" s="58"/>
      <c r="R216" s="58"/>
      <c r="S216" s="13"/>
      <c r="T216" s="13"/>
      <c r="U216" s="58"/>
      <c r="V216" s="13">
        <v>1234262</v>
      </c>
      <c r="W216" s="13" t="s">
        <v>1120</v>
      </c>
      <c r="X216" s="58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</row>
    <row r="217" spans="1:34">
      <c r="A217" s="13">
        <v>1234272</v>
      </c>
      <c r="B217" s="13" t="s">
        <v>1121</v>
      </c>
      <c r="C217" s="13" t="s">
        <v>1122</v>
      </c>
      <c r="D217" s="13" t="str">
        <f t="shared" si="0"/>
        <v>Zula Engle</v>
      </c>
      <c r="E217" s="13"/>
      <c r="F217" s="13"/>
      <c r="G217" s="13"/>
      <c r="H217" s="13" t="s">
        <v>653</v>
      </c>
      <c r="I217" s="13" t="s">
        <v>394</v>
      </c>
      <c r="J217" s="64">
        <v>37878</v>
      </c>
      <c r="K217" s="65"/>
      <c r="L217" s="65"/>
      <c r="M217" s="66">
        <v>53960</v>
      </c>
      <c r="N217" s="67"/>
      <c r="O217" s="68"/>
      <c r="P217" s="68"/>
      <c r="Q217" s="58"/>
      <c r="R217" s="58"/>
      <c r="S217" s="13"/>
      <c r="T217" s="13"/>
      <c r="U217" s="58"/>
      <c r="V217" s="13">
        <v>1234272</v>
      </c>
      <c r="W217" s="13" t="s">
        <v>1123</v>
      </c>
      <c r="X217" s="58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</row>
    <row r="218" spans="1:34">
      <c r="A218" s="13">
        <v>1234282</v>
      </c>
      <c r="B218" s="13" t="s">
        <v>1124</v>
      </c>
      <c r="C218" s="13" t="s">
        <v>1125</v>
      </c>
      <c r="D218" s="13" t="str">
        <f t="shared" si="0"/>
        <v>Johna Kemper</v>
      </c>
      <c r="E218" s="13"/>
      <c r="F218" s="13"/>
      <c r="G218" s="13"/>
      <c r="H218" s="63" t="s">
        <v>387</v>
      </c>
      <c r="I218" s="13" t="s">
        <v>400</v>
      </c>
      <c r="J218" s="64">
        <v>38251</v>
      </c>
      <c r="K218" s="65"/>
      <c r="L218" s="65"/>
      <c r="M218" s="66">
        <v>79139</v>
      </c>
      <c r="N218" s="67"/>
      <c r="O218" s="68"/>
      <c r="P218" s="68"/>
      <c r="Q218" s="58"/>
      <c r="R218" s="58"/>
      <c r="S218" s="13"/>
      <c r="T218" s="13"/>
      <c r="U218" s="58"/>
      <c r="V218" s="13">
        <v>1234282</v>
      </c>
      <c r="W218" s="13" t="s">
        <v>1126</v>
      </c>
      <c r="X218" s="58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</row>
    <row r="219" spans="1:34">
      <c r="A219" s="13">
        <v>1234292</v>
      </c>
      <c r="B219" s="13" t="s">
        <v>1127</v>
      </c>
      <c r="C219" s="13" t="s">
        <v>1128</v>
      </c>
      <c r="D219" s="13" t="str">
        <f t="shared" si="0"/>
        <v>Taren Willson</v>
      </c>
      <c r="E219" s="13"/>
      <c r="F219" s="13"/>
      <c r="G219" s="13"/>
      <c r="H219" s="63" t="s">
        <v>393</v>
      </c>
      <c r="I219" s="13" t="s">
        <v>400</v>
      </c>
      <c r="J219" s="64">
        <v>38600</v>
      </c>
      <c r="K219" s="65"/>
      <c r="L219" s="65"/>
      <c r="M219" s="66">
        <v>60953</v>
      </c>
      <c r="N219" s="67"/>
      <c r="O219" s="68"/>
      <c r="P219" s="68"/>
      <c r="Q219" s="58"/>
      <c r="R219" s="58"/>
      <c r="S219" s="13"/>
      <c r="T219" s="13"/>
      <c r="U219" s="58"/>
      <c r="V219" s="13">
        <v>1234292</v>
      </c>
      <c r="W219" s="13" t="s">
        <v>1129</v>
      </c>
      <c r="X219" s="58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</row>
    <row r="220" spans="1:34">
      <c r="A220" s="13">
        <v>1234302</v>
      </c>
      <c r="B220" s="13" t="s">
        <v>1130</v>
      </c>
      <c r="C220" s="13" t="s">
        <v>1131</v>
      </c>
      <c r="D220" s="13" t="str">
        <f t="shared" si="0"/>
        <v>Avery Chism</v>
      </c>
      <c r="E220" s="13"/>
      <c r="F220" s="13"/>
      <c r="G220" s="13"/>
      <c r="H220" s="63" t="s">
        <v>399</v>
      </c>
      <c r="I220" s="13" t="s">
        <v>388</v>
      </c>
      <c r="J220" s="64">
        <v>38605</v>
      </c>
      <c r="K220" s="65"/>
      <c r="L220" s="65"/>
      <c r="M220" s="66">
        <v>72482</v>
      </c>
      <c r="N220" s="67"/>
      <c r="O220" s="68"/>
      <c r="P220" s="68"/>
      <c r="Q220" s="58"/>
      <c r="R220" s="58"/>
      <c r="S220" s="13"/>
      <c r="T220" s="13"/>
      <c r="U220" s="58"/>
      <c r="V220" s="13">
        <v>1234302</v>
      </c>
      <c r="W220" s="13" t="s">
        <v>1132</v>
      </c>
      <c r="X220" s="58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</row>
    <row r="221" spans="1:34">
      <c r="A221" s="13">
        <v>1234312</v>
      </c>
      <c r="B221" s="13" t="s">
        <v>1133</v>
      </c>
      <c r="C221" s="13" t="s">
        <v>1134</v>
      </c>
      <c r="D221" s="13" t="str">
        <f t="shared" si="0"/>
        <v>Lavelle Overton</v>
      </c>
      <c r="E221" s="13"/>
      <c r="F221" s="13"/>
      <c r="G221" s="13"/>
      <c r="H221" s="63" t="s">
        <v>405</v>
      </c>
      <c r="I221" s="13" t="s">
        <v>400</v>
      </c>
      <c r="J221" s="64">
        <v>39347</v>
      </c>
      <c r="K221" s="65"/>
      <c r="L221" s="65"/>
      <c r="M221" s="66">
        <v>45392</v>
      </c>
      <c r="N221" s="67"/>
      <c r="O221" s="68"/>
      <c r="P221" s="68"/>
      <c r="Q221" s="58"/>
      <c r="R221" s="58"/>
      <c r="S221" s="13"/>
      <c r="T221" s="13"/>
      <c r="U221" s="58"/>
      <c r="V221" s="13">
        <v>1234312</v>
      </c>
      <c r="W221" s="13" t="s">
        <v>1135</v>
      </c>
      <c r="X221" s="58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</row>
    <row r="222" spans="1:34">
      <c r="A222" s="13">
        <v>1234322</v>
      </c>
      <c r="B222" s="13" t="s">
        <v>1136</v>
      </c>
      <c r="C222" s="13" t="s">
        <v>1137</v>
      </c>
      <c r="D222" s="13" t="str">
        <f t="shared" si="0"/>
        <v>Beau Treadwell</v>
      </c>
      <c r="E222" s="13"/>
      <c r="F222" s="13"/>
      <c r="G222" s="13"/>
      <c r="H222" s="63" t="s">
        <v>411</v>
      </c>
      <c r="I222" s="13" t="s">
        <v>400</v>
      </c>
      <c r="J222" s="64">
        <v>40812</v>
      </c>
      <c r="K222" s="65"/>
      <c r="L222" s="65"/>
      <c r="M222" s="66">
        <v>72513</v>
      </c>
      <c r="N222" s="67"/>
      <c r="O222" s="68"/>
      <c r="P222" s="68"/>
      <c r="Q222" s="58"/>
      <c r="R222" s="58"/>
      <c r="S222" s="13"/>
      <c r="T222" s="13"/>
      <c r="U222" s="58"/>
      <c r="V222" s="13">
        <v>1234322</v>
      </c>
      <c r="W222" s="13" t="s">
        <v>1138</v>
      </c>
      <c r="X222" s="58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</row>
    <row r="223" spans="1:34">
      <c r="A223" s="13">
        <v>1234332</v>
      </c>
      <c r="B223" s="13" t="s">
        <v>1139</v>
      </c>
      <c r="C223" s="13" t="s">
        <v>1140</v>
      </c>
      <c r="D223" s="13" t="str">
        <f t="shared" si="0"/>
        <v>Inger Burgos</v>
      </c>
      <c r="E223" s="13"/>
      <c r="F223" s="13"/>
      <c r="G223" s="13"/>
      <c r="H223" s="63" t="s">
        <v>416</v>
      </c>
      <c r="I223" s="13" t="s">
        <v>388</v>
      </c>
      <c r="J223" s="64">
        <v>41877</v>
      </c>
      <c r="K223" s="65"/>
      <c r="L223" s="65"/>
      <c r="M223" s="66">
        <v>51125</v>
      </c>
      <c r="N223" s="67"/>
      <c r="O223" s="68"/>
      <c r="P223" s="68"/>
      <c r="Q223" s="58"/>
      <c r="R223" s="58"/>
      <c r="S223" s="13"/>
      <c r="T223" s="13"/>
      <c r="U223" s="58"/>
      <c r="V223" s="13">
        <v>1234332</v>
      </c>
      <c r="W223" s="13" t="s">
        <v>1141</v>
      </c>
      <c r="X223" s="58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</row>
    <row r="224" spans="1:34">
      <c r="A224" s="13">
        <v>1234342</v>
      </c>
      <c r="B224" s="13" t="s">
        <v>1142</v>
      </c>
      <c r="C224" s="13" t="s">
        <v>1143</v>
      </c>
      <c r="D224" s="13" t="str">
        <f t="shared" si="0"/>
        <v>Anthony Michaels</v>
      </c>
      <c r="E224" s="13"/>
      <c r="F224" s="13"/>
      <c r="G224" s="13"/>
      <c r="H224" s="63" t="s">
        <v>421</v>
      </c>
      <c r="I224" s="13" t="s">
        <v>388</v>
      </c>
      <c r="J224" s="64">
        <v>42299</v>
      </c>
      <c r="K224" s="65"/>
      <c r="L224" s="65"/>
      <c r="M224" s="66">
        <v>68051</v>
      </c>
      <c r="N224" s="67"/>
      <c r="O224" s="68"/>
      <c r="P224" s="68"/>
      <c r="Q224" s="58"/>
      <c r="R224" s="58"/>
      <c r="S224" s="13"/>
      <c r="T224" s="13"/>
      <c r="U224" s="58"/>
      <c r="V224" s="13">
        <v>1234342</v>
      </c>
      <c r="W224" s="13" t="s">
        <v>1144</v>
      </c>
      <c r="X224" s="58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</row>
    <row r="225" spans="1:34">
      <c r="A225" s="13">
        <v>1234352</v>
      </c>
      <c r="B225" s="13" t="s">
        <v>1145</v>
      </c>
      <c r="C225" s="13" t="s">
        <v>1146</v>
      </c>
      <c r="D225" s="13" t="str">
        <f t="shared" si="0"/>
        <v>Mitsue Abell</v>
      </c>
      <c r="E225" s="13"/>
      <c r="F225" s="13"/>
      <c r="G225" s="13"/>
      <c r="H225" s="63" t="s">
        <v>426</v>
      </c>
      <c r="I225" s="13" t="s">
        <v>388</v>
      </c>
      <c r="J225" s="64">
        <v>42300</v>
      </c>
      <c r="K225" s="65"/>
      <c r="L225" s="65"/>
      <c r="M225" s="66">
        <v>30251</v>
      </c>
      <c r="N225" s="67"/>
      <c r="O225" s="68"/>
      <c r="P225" s="68"/>
      <c r="Q225" s="58"/>
      <c r="R225" s="58"/>
      <c r="S225" s="13"/>
      <c r="T225" s="13"/>
      <c r="U225" s="58"/>
      <c r="V225" s="13">
        <v>1234352</v>
      </c>
      <c r="W225" s="13" t="s">
        <v>1147</v>
      </c>
      <c r="X225" s="58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</row>
    <row r="226" spans="1:34">
      <c r="A226" s="13">
        <v>1234362</v>
      </c>
      <c r="B226" s="13" t="s">
        <v>1148</v>
      </c>
      <c r="C226" s="13" t="s">
        <v>1149</v>
      </c>
      <c r="D226" s="13" t="str">
        <f t="shared" si="0"/>
        <v>Retha Tennant</v>
      </c>
      <c r="E226" s="13"/>
      <c r="F226" s="13"/>
      <c r="G226" s="13"/>
      <c r="H226" s="63" t="s">
        <v>431</v>
      </c>
      <c r="I226" s="13" t="s">
        <v>388</v>
      </c>
      <c r="J226" s="64">
        <v>40455</v>
      </c>
      <c r="K226" s="65"/>
      <c r="L226" s="65"/>
      <c r="M226" s="66">
        <v>26954</v>
      </c>
      <c r="N226" s="67"/>
      <c r="O226" s="68"/>
      <c r="P226" s="68"/>
      <c r="Q226" s="58"/>
      <c r="R226" s="58"/>
      <c r="S226" s="13"/>
      <c r="T226" s="13"/>
      <c r="U226" s="58"/>
      <c r="V226" s="13">
        <v>1234362</v>
      </c>
      <c r="W226" s="13" t="s">
        <v>1150</v>
      </c>
      <c r="X226" s="58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</row>
    <row r="227" spans="1:34">
      <c r="A227" s="13">
        <v>1234372</v>
      </c>
      <c r="B227" s="13" t="s">
        <v>1151</v>
      </c>
      <c r="C227" s="13" t="s">
        <v>1152</v>
      </c>
      <c r="D227" s="13" t="str">
        <f t="shared" si="0"/>
        <v>Coletta Fanning</v>
      </c>
      <c r="E227" s="13"/>
      <c r="F227" s="13"/>
      <c r="G227" s="13"/>
      <c r="H227" s="63" t="s">
        <v>436</v>
      </c>
      <c r="I227" s="13" t="s">
        <v>400</v>
      </c>
      <c r="J227" s="64">
        <v>40813</v>
      </c>
      <c r="K227" s="65"/>
      <c r="L227" s="65"/>
      <c r="M227" s="66">
        <v>73133</v>
      </c>
      <c r="N227" s="67"/>
      <c r="O227" s="68"/>
      <c r="P227" s="68"/>
      <c r="Q227" s="58"/>
      <c r="R227" s="58"/>
      <c r="S227" s="13"/>
      <c r="T227" s="13"/>
      <c r="U227" s="58"/>
      <c r="V227" s="13">
        <v>1234372</v>
      </c>
      <c r="W227" s="13" t="s">
        <v>1153</v>
      </c>
      <c r="X227" s="58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</row>
    <row r="228" spans="1:34">
      <c r="A228" s="13">
        <v>1234382</v>
      </c>
      <c r="B228" s="13" t="s">
        <v>1154</v>
      </c>
      <c r="C228" s="13" t="s">
        <v>1155</v>
      </c>
      <c r="D228" s="13" t="str">
        <f t="shared" si="0"/>
        <v>Mark Barbee</v>
      </c>
      <c r="E228" s="13"/>
      <c r="F228" s="13"/>
      <c r="G228" s="13"/>
      <c r="H228" s="63" t="s">
        <v>441</v>
      </c>
      <c r="I228" s="13" t="s">
        <v>388</v>
      </c>
      <c r="J228" s="64">
        <v>41543</v>
      </c>
      <c r="K228" s="65"/>
      <c r="L228" s="65"/>
      <c r="M228" s="66">
        <v>99635</v>
      </c>
      <c r="N228" s="67"/>
      <c r="O228" s="68"/>
      <c r="P228" s="68"/>
      <c r="Q228" s="58"/>
      <c r="R228" s="58"/>
      <c r="S228" s="13"/>
      <c r="T228" s="13"/>
      <c r="U228" s="58"/>
      <c r="V228" s="13">
        <v>1234382</v>
      </c>
      <c r="W228" s="13" t="s">
        <v>1156</v>
      </c>
      <c r="X228" s="58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</row>
    <row r="229" spans="1:34">
      <c r="A229" s="13">
        <v>1234392</v>
      </c>
      <c r="B229" s="13" t="s">
        <v>1157</v>
      </c>
      <c r="C229" s="13" t="s">
        <v>1158</v>
      </c>
      <c r="D229" s="13" t="str">
        <f t="shared" si="0"/>
        <v>Wanetta Pape</v>
      </c>
      <c r="E229" s="13"/>
      <c r="F229" s="13"/>
      <c r="G229" s="13"/>
      <c r="H229" s="63" t="s">
        <v>446</v>
      </c>
      <c r="I229" s="13" t="s">
        <v>400</v>
      </c>
      <c r="J229" s="64">
        <v>41572</v>
      </c>
      <c r="K229" s="65"/>
      <c r="L229" s="65"/>
      <c r="M229" s="66">
        <v>28203</v>
      </c>
      <c r="N229" s="67"/>
      <c r="O229" s="68"/>
      <c r="P229" s="68"/>
      <c r="Q229" s="58"/>
      <c r="R229" s="58"/>
      <c r="S229" s="13"/>
      <c r="T229" s="13"/>
      <c r="U229" s="58"/>
      <c r="V229" s="13">
        <v>1234392</v>
      </c>
      <c r="W229" s="13" t="s">
        <v>1159</v>
      </c>
      <c r="X229" s="58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</row>
    <row r="230" spans="1:34">
      <c r="A230" s="13">
        <v>1234402</v>
      </c>
      <c r="B230" s="13" t="s">
        <v>1160</v>
      </c>
      <c r="C230" s="13" t="s">
        <v>1161</v>
      </c>
      <c r="D230" s="13" t="str">
        <f t="shared" si="0"/>
        <v>Stacee Mcgill</v>
      </c>
      <c r="E230" s="13"/>
      <c r="F230" s="13"/>
      <c r="G230" s="13"/>
      <c r="H230" s="63" t="s">
        <v>451</v>
      </c>
      <c r="I230" s="13" t="s">
        <v>388</v>
      </c>
      <c r="J230" s="64">
        <v>40087</v>
      </c>
      <c r="K230" s="65"/>
      <c r="L230" s="65"/>
      <c r="M230" s="66">
        <v>37412</v>
      </c>
      <c r="N230" s="67"/>
      <c r="O230" s="68"/>
      <c r="P230" s="68"/>
      <c r="Q230" s="58"/>
      <c r="R230" s="58"/>
      <c r="S230" s="13"/>
      <c r="T230" s="13"/>
      <c r="U230" s="58"/>
      <c r="V230" s="13">
        <v>1234402</v>
      </c>
      <c r="W230" s="13" t="s">
        <v>1162</v>
      </c>
      <c r="X230" s="58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</row>
    <row r="231" spans="1:34">
      <c r="A231" s="13">
        <v>1234412</v>
      </c>
      <c r="B231" s="13" t="s">
        <v>1163</v>
      </c>
      <c r="C231" s="13" t="s">
        <v>1164</v>
      </c>
      <c r="D231" s="13" t="str">
        <f t="shared" si="0"/>
        <v>Arie Harter</v>
      </c>
      <c r="E231" s="13"/>
      <c r="F231" s="13"/>
      <c r="G231" s="13"/>
      <c r="H231" s="63" t="s">
        <v>456</v>
      </c>
      <c r="I231" s="13" t="s">
        <v>388</v>
      </c>
      <c r="J231" s="64">
        <v>40090</v>
      </c>
      <c r="K231" s="65"/>
      <c r="L231" s="65"/>
      <c r="M231" s="66">
        <v>51891</v>
      </c>
      <c r="N231" s="67"/>
      <c r="O231" s="68"/>
      <c r="P231" s="68"/>
      <c r="Q231" s="58"/>
      <c r="R231" s="58"/>
      <c r="S231" s="13"/>
      <c r="T231" s="13"/>
      <c r="U231" s="58"/>
      <c r="V231" s="13">
        <v>1234412</v>
      </c>
      <c r="W231" s="13" t="s">
        <v>1165</v>
      </c>
      <c r="X231" s="58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</row>
    <row r="232" spans="1:34">
      <c r="A232" s="13">
        <v>1234422</v>
      </c>
      <c r="B232" s="13" t="s">
        <v>1166</v>
      </c>
      <c r="C232" s="13" t="s">
        <v>1167</v>
      </c>
      <c r="D232" s="13" t="str">
        <f t="shared" si="0"/>
        <v>Jasmin Hermann</v>
      </c>
      <c r="E232" s="13"/>
      <c r="F232" s="13"/>
      <c r="G232" s="13"/>
      <c r="H232" s="63" t="s">
        <v>461</v>
      </c>
      <c r="I232" s="13" t="s">
        <v>394</v>
      </c>
      <c r="J232" s="64">
        <v>37543</v>
      </c>
      <c r="K232" s="65"/>
      <c r="L232" s="65"/>
      <c r="M232" s="66">
        <v>55661</v>
      </c>
      <c r="N232" s="67"/>
      <c r="O232" s="68"/>
      <c r="P232" s="68"/>
      <c r="Q232" s="58"/>
      <c r="R232" s="58"/>
      <c r="S232" s="13"/>
      <c r="T232" s="13"/>
      <c r="U232" s="58"/>
      <c r="V232" s="13">
        <v>1234422</v>
      </c>
      <c r="W232" s="13" t="s">
        <v>1168</v>
      </c>
      <c r="X232" s="58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</row>
    <row r="233" spans="1:34">
      <c r="A233" s="13">
        <v>1234432</v>
      </c>
      <c r="B233" s="13" t="s">
        <v>1169</v>
      </c>
      <c r="C233" s="13" t="s">
        <v>1170</v>
      </c>
      <c r="D233" s="13" t="str">
        <f t="shared" si="0"/>
        <v>Susanne Glynn</v>
      </c>
      <c r="E233" s="13"/>
      <c r="F233" s="13"/>
      <c r="G233" s="13"/>
      <c r="H233" s="63" t="s">
        <v>466</v>
      </c>
      <c r="I233" s="13" t="s">
        <v>388</v>
      </c>
      <c r="J233" s="64">
        <v>37547</v>
      </c>
      <c r="K233" s="65"/>
      <c r="L233" s="65"/>
      <c r="M233" s="66">
        <v>70844</v>
      </c>
      <c r="N233" s="67"/>
      <c r="O233" s="68"/>
      <c r="P233" s="68"/>
      <c r="Q233" s="58"/>
      <c r="R233" s="58"/>
      <c r="S233" s="13"/>
      <c r="T233" s="13"/>
      <c r="U233" s="58"/>
      <c r="V233" s="13">
        <v>1234432</v>
      </c>
      <c r="W233" s="13" t="s">
        <v>1171</v>
      </c>
      <c r="X233" s="58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</row>
    <row r="234" spans="1:34">
      <c r="A234" s="13">
        <v>1234442</v>
      </c>
      <c r="B234" s="13" t="s">
        <v>1172</v>
      </c>
      <c r="C234" s="13" t="s">
        <v>1173</v>
      </c>
      <c r="D234" s="13" t="str">
        <f t="shared" si="0"/>
        <v>Jeanelle Calabrese</v>
      </c>
      <c r="E234" s="13"/>
      <c r="F234" s="13"/>
      <c r="G234" s="13"/>
      <c r="H234" s="63" t="s">
        <v>471</v>
      </c>
      <c r="I234" s="13" t="s">
        <v>400</v>
      </c>
      <c r="J234" s="64">
        <v>37911</v>
      </c>
      <c r="K234" s="65"/>
      <c r="L234" s="65"/>
      <c r="M234" s="66">
        <v>66528</v>
      </c>
      <c r="N234" s="67"/>
      <c r="O234" s="68"/>
      <c r="P234" s="68"/>
      <c r="Q234" s="58"/>
      <c r="R234" s="58"/>
      <c r="S234" s="13"/>
      <c r="T234" s="13"/>
      <c r="U234" s="58"/>
      <c r="V234" s="13">
        <v>1234442</v>
      </c>
      <c r="W234" s="13" t="s">
        <v>1174</v>
      </c>
      <c r="X234" s="58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</row>
    <row r="235" spans="1:34">
      <c r="A235" s="13">
        <v>1234452</v>
      </c>
      <c r="B235" s="13" t="s">
        <v>1175</v>
      </c>
      <c r="C235" s="13" t="s">
        <v>570</v>
      </c>
      <c r="D235" s="73" t="str">
        <f t="shared" si="0"/>
        <v>Meaghan Burkholder</v>
      </c>
      <c r="E235" s="13"/>
      <c r="F235" s="13"/>
      <c r="G235" s="13"/>
      <c r="H235" s="63" t="s">
        <v>476</v>
      </c>
      <c r="I235" s="13" t="s">
        <v>406</v>
      </c>
      <c r="J235" s="64">
        <v>39004</v>
      </c>
      <c r="K235" s="65"/>
      <c r="L235" s="65"/>
      <c r="M235" s="66">
        <v>10280</v>
      </c>
      <c r="N235" s="67"/>
      <c r="O235" s="68"/>
      <c r="P235" s="68"/>
      <c r="Q235" s="58"/>
      <c r="R235" s="58"/>
      <c r="S235" s="13"/>
      <c r="T235" s="13"/>
      <c r="U235" s="58"/>
      <c r="V235" s="13">
        <v>1234452</v>
      </c>
      <c r="W235" s="13" t="s">
        <v>1176</v>
      </c>
      <c r="X235" s="58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</row>
    <row r="236" spans="1:34">
      <c r="A236" s="13">
        <v>1234462</v>
      </c>
      <c r="B236" s="13" t="s">
        <v>1177</v>
      </c>
      <c r="C236" s="13" t="s">
        <v>1178</v>
      </c>
      <c r="D236" s="13" t="str">
        <f t="shared" si="0"/>
        <v>Burl Loomis</v>
      </c>
      <c r="E236" s="13"/>
      <c r="F236" s="13"/>
      <c r="G236" s="13"/>
      <c r="H236" s="63" t="s">
        <v>481</v>
      </c>
      <c r="I236" s="13" t="s">
        <v>388</v>
      </c>
      <c r="J236" s="64">
        <v>40083</v>
      </c>
      <c r="K236" s="65"/>
      <c r="L236" s="65"/>
      <c r="M236" s="66">
        <v>88463</v>
      </c>
      <c r="N236" s="67"/>
      <c r="O236" s="68"/>
      <c r="P236" s="68"/>
      <c r="Q236" s="58"/>
      <c r="R236" s="58"/>
      <c r="S236" s="13"/>
      <c r="T236" s="13"/>
      <c r="U236" s="58"/>
      <c r="V236" s="13">
        <v>1234462</v>
      </c>
      <c r="W236" s="13" t="s">
        <v>1179</v>
      </c>
      <c r="X236" s="58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</row>
    <row r="237" spans="1:34">
      <c r="A237" s="13">
        <v>1234472</v>
      </c>
      <c r="B237" s="13" t="s">
        <v>1180</v>
      </c>
      <c r="C237" s="13" t="s">
        <v>1130</v>
      </c>
      <c r="D237" s="13" t="str">
        <f t="shared" si="0"/>
        <v>Dorotha Avery</v>
      </c>
      <c r="E237" s="13"/>
      <c r="F237" s="13"/>
      <c r="G237" s="13"/>
      <c r="H237" s="63" t="s">
        <v>486</v>
      </c>
      <c r="I237" s="13" t="s">
        <v>388</v>
      </c>
      <c r="J237" s="64">
        <v>40095</v>
      </c>
      <c r="K237" s="65"/>
      <c r="L237" s="65"/>
      <c r="M237" s="66">
        <v>75915</v>
      </c>
      <c r="N237" s="67"/>
      <c r="O237" s="68"/>
      <c r="P237" s="68"/>
      <c r="Q237" s="58"/>
      <c r="R237" s="58"/>
      <c r="S237" s="13"/>
      <c r="T237" s="13"/>
      <c r="U237" s="58"/>
      <c r="V237" s="13">
        <v>1234472</v>
      </c>
      <c r="W237" s="13" t="s">
        <v>1181</v>
      </c>
      <c r="X237" s="58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</row>
    <row r="238" spans="1:34">
      <c r="A238" s="13">
        <v>1234482</v>
      </c>
      <c r="B238" s="13" t="s">
        <v>1182</v>
      </c>
      <c r="C238" s="13" t="s">
        <v>1183</v>
      </c>
      <c r="D238" s="13" t="str">
        <f t="shared" si="0"/>
        <v>Kanesha Starr</v>
      </c>
      <c r="E238" s="13"/>
      <c r="F238" s="13"/>
      <c r="G238" s="13"/>
      <c r="H238" s="63" t="s">
        <v>491</v>
      </c>
      <c r="I238" s="13" t="s">
        <v>388</v>
      </c>
      <c r="J238" s="64">
        <v>40106</v>
      </c>
      <c r="K238" s="65"/>
      <c r="L238" s="65"/>
      <c r="M238" s="66">
        <v>33989</v>
      </c>
      <c r="N238" s="67"/>
      <c r="O238" s="68"/>
      <c r="P238" s="68"/>
      <c r="Q238" s="58"/>
      <c r="R238" s="58"/>
      <c r="S238" s="13"/>
      <c r="T238" s="13"/>
      <c r="U238" s="58"/>
      <c r="V238" s="13">
        <v>1234482</v>
      </c>
      <c r="W238" s="13" t="s">
        <v>1184</v>
      </c>
      <c r="X238" s="58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</row>
    <row r="239" spans="1:34">
      <c r="A239" s="13">
        <v>1234492</v>
      </c>
      <c r="B239" s="13" t="s">
        <v>1185</v>
      </c>
      <c r="C239" s="13" t="s">
        <v>1186</v>
      </c>
      <c r="D239" s="13" t="str">
        <f t="shared" si="0"/>
        <v>Delma Vann</v>
      </c>
      <c r="E239" s="13"/>
      <c r="F239" s="13"/>
      <c r="G239" s="13"/>
      <c r="H239" s="63" t="s">
        <v>496</v>
      </c>
      <c r="I239" s="13" t="s">
        <v>400</v>
      </c>
      <c r="J239" s="64">
        <v>40463</v>
      </c>
      <c r="K239" s="65"/>
      <c r="L239" s="65"/>
      <c r="M239" s="66">
        <v>73752</v>
      </c>
      <c r="N239" s="67"/>
      <c r="O239" s="68"/>
      <c r="P239" s="68"/>
      <c r="Q239" s="58"/>
      <c r="R239" s="58"/>
      <c r="S239" s="13"/>
      <c r="T239" s="13"/>
      <c r="U239" s="58"/>
      <c r="V239" s="13">
        <v>1234492</v>
      </c>
      <c r="W239" s="13" t="s">
        <v>1187</v>
      </c>
      <c r="X239" s="58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</row>
    <row r="240" spans="1:34">
      <c r="A240" s="13">
        <v>1234502</v>
      </c>
      <c r="B240" s="13" t="s">
        <v>1188</v>
      </c>
      <c r="C240" s="13" t="s">
        <v>1189</v>
      </c>
      <c r="D240" s="13" t="str">
        <f t="shared" si="0"/>
        <v>Margy Drew</v>
      </c>
      <c r="E240" s="13"/>
      <c r="F240" s="13"/>
      <c r="G240" s="13"/>
      <c r="H240" s="63" t="s">
        <v>501</v>
      </c>
      <c r="I240" s="13" t="s">
        <v>400</v>
      </c>
      <c r="J240" s="64">
        <v>40819</v>
      </c>
      <c r="K240" s="65"/>
      <c r="L240" s="65"/>
      <c r="M240" s="66">
        <v>97220</v>
      </c>
      <c r="N240" s="67"/>
      <c r="O240" s="68"/>
      <c r="P240" s="68"/>
      <c r="Q240" s="58"/>
      <c r="R240" s="58"/>
      <c r="S240" s="13"/>
      <c r="T240" s="13"/>
      <c r="U240" s="58"/>
      <c r="V240" s="13">
        <v>1234502</v>
      </c>
      <c r="W240" s="13" t="s">
        <v>1190</v>
      </c>
      <c r="X240" s="58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</row>
    <row r="241" spans="1:34">
      <c r="A241" s="13">
        <v>1234512</v>
      </c>
      <c r="B241" s="13" t="s">
        <v>1191</v>
      </c>
      <c r="C241" s="13" t="s">
        <v>1192</v>
      </c>
      <c r="D241" s="13" t="str">
        <f t="shared" si="0"/>
        <v>Leilani Hardesty</v>
      </c>
      <c r="E241" s="13"/>
      <c r="F241" s="13"/>
      <c r="G241" s="13"/>
      <c r="H241" s="63" t="s">
        <v>506</v>
      </c>
      <c r="I241" s="13" t="s">
        <v>388</v>
      </c>
      <c r="J241" s="64">
        <v>41544</v>
      </c>
      <c r="K241" s="65"/>
      <c r="L241" s="65"/>
      <c r="M241" s="66">
        <v>40772</v>
      </c>
      <c r="N241" s="67"/>
      <c r="O241" s="68"/>
      <c r="P241" s="68"/>
      <c r="Q241" s="58"/>
      <c r="R241" s="58"/>
      <c r="S241" s="13"/>
      <c r="T241" s="13"/>
      <c r="U241" s="58"/>
      <c r="V241" s="13">
        <v>1234512</v>
      </c>
      <c r="W241" s="13" t="s">
        <v>1193</v>
      </c>
      <c r="X241" s="58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</row>
    <row r="242" spans="1:34">
      <c r="A242" s="13">
        <v>1234522</v>
      </c>
      <c r="B242" s="13" t="s">
        <v>1194</v>
      </c>
      <c r="C242" s="13" t="s">
        <v>1195</v>
      </c>
      <c r="D242" s="13" t="str">
        <f t="shared" si="0"/>
        <v>Hayden Pritchett</v>
      </c>
      <c r="E242" s="13"/>
      <c r="F242" s="13"/>
      <c r="G242" s="13"/>
      <c r="H242" s="63" t="s">
        <v>511</v>
      </c>
      <c r="I242" s="13" t="s">
        <v>388</v>
      </c>
      <c r="J242" s="64">
        <v>41908</v>
      </c>
      <c r="K242" s="65"/>
      <c r="L242" s="65"/>
      <c r="M242" s="66">
        <v>54800</v>
      </c>
      <c r="N242" s="67"/>
      <c r="O242" s="68"/>
      <c r="P242" s="68"/>
      <c r="Q242" s="58"/>
      <c r="R242" s="58"/>
      <c r="S242" s="13"/>
      <c r="T242" s="13"/>
      <c r="U242" s="58"/>
      <c r="V242" s="13">
        <v>1234522</v>
      </c>
      <c r="W242" s="13" t="s">
        <v>1196</v>
      </c>
      <c r="X242" s="58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</row>
    <row r="243" spans="1:34">
      <c r="A243" s="13">
        <v>1234532</v>
      </c>
      <c r="B243" s="13" t="s">
        <v>1197</v>
      </c>
      <c r="C243" s="13" t="s">
        <v>1198</v>
      </c>
      <c r="D243" s="13" t="str">
        <f t="shared" si="0"/>
        <v>Rebecka Andres</v>
      </c>
      <c r="E243" s="13"/>
      <c r="F243" s="13"/>
      <c r="G243" s="13"/>
      <c r="H243" s="63" t="s">
        <v>516</v>
      </c>
      <c r="I243" s="13" t="s">
        <v>406</v>
      </c>
      <c r="J243" s="64">
        <v>42330</v>
      </c>
      <c r="K243" s="65"/>
      <c r="L243" s="65"/>
      <c r="M243" s="66">
        <v>25809</v>
      </c>
      <c r="N243" s="67"/>
      <c r="O243" s="68"/>
      <c r="P243" s="68"/>
      <c r="Q243" s="58"/>
      <c r="R243" s="58"/>
      <c r="S243" s="13"/>
      <c r="T243" s="13"/>
      <c r="U243" s="58"/>
      <c r="V243" s="13">
        <v>1234532</v>
      </c>
      <c r="W243" s="13" t="s">
        <v>1199</v>
      </c>
      <c r="X243" s="58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</row>
    <row r="244" spans="1:34">
      <c r="A244" s="13">
        <v>1234542</v>
      </c>
      <c r="B244" s="13" t="s">
        <v>1200</v>
      </c>
      <c r="C244" s="13" t="s">
        <v>1201</v>
      </c>
      <c r="D244" s="13" t="str">
        <f t="shared" si="0"/>
        <v>Amada Ratcliff</v>
      </c>
      <c r="E244" s="13"/>
      <c r="F244" s="13"/>
      <c r="G244" s="13"/>
      <c r="H244" s="63" t="s">
        <v>521</v>
      </c>
      <c r="I244" s="13" t="s">
        <v>388</v>
      </c>
      <c r="J244" s="64">
        <v>40871</v>
      </c>
      <c r="K244" s="65"/>
      <c r="L244" s="65"/>
      <c r="M244" s="66">
        <v>93576</v>
      </c>
      <c r="N244" s="67"/>
      <c r="O244" s="68"/>
      <c r="P244" s="68"/>
      <c r="Q244" s="58"/>
      <c r="R244" s="58"/>
      <c r="S244" s="13"/>
      <c r="T244" s="13"/>
      <c r="U244" s="58"/>
      <c r="V244" s="13">
        <v>1234542</v>
      </c>
      <c r="W244" s="13" t="s">
        <v>1202</v>
      </c>
      <c r="X244" s="58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</row>
    <row r="245" spans="1:34">
      <c r="A245" s="13">
        <v>1234552</v>
      </c>
      <c r="B245" s="13" t="s">
        <v>1203</v>
      </c>
      <c r="C245" s="13" t="s">
        <v>1204</v>
      </c>
      <c r="D245" s="13" t="str">
        <f t="shared" si="0"/>
        <v>Bo Estrella</v>
      </c>
      <c r="E245" s="13"/>
      <c r="F245" s="13"/>
      <c r="G245" s="13"/>
      <c r="H245" s="63" t="s">
        <v>526</v>
      </c>
      <c r="I245" s="13" t="s">
        <v>388</v>
      </c>
      <c r="J245" s="64">
        <v>41575</v>
      </c>
      <c r="K245" s="65"/>
      <c r="L245" s="65"/>
      <c r="M245" s="66">
        <v>51135</v>
      </c>
      <c r="N245" s="67"/>
      <c r="O245" s="68"/>
      <c r="P245" s="68"/>
      <c r="Q245" s="58"/>
      <c r="R245" s="58"/>
      <c r="S245" s="13"/>
      <c r="T245" s="13"/>
      <c r="U245" s="58"/>
      <c r="V245" s="13">
        <v>1234552</v>
      </c>
      <c r="W245" s="13" t="s">
        <v>1205</v>
      </c>
      <c r="X245" s="58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</row>
    <row r="246" spans="1:34">
      <c r="A246" s="13">
        <v>1234562</v>
      </c>
      <c r="B246" s="13" t="s">
        <v>37</v>
      </c>
      <c r="C246" s="13" t="s">
        <v>1206</v>
      </c>
      <c r="D246" s="13" t="str">
        <f t="shared" si="0"/>
        <v>Mikaela Peacock</v>
      </c>
      <c r="E246" s="13"/>
      <c r="F246" s="13"/>
      <c r="G246" s="13"/>
      <c r="H246" s="63" t="s">
        <v>531</v>
      </c>
      <c r="I246" s="13" t="s">
        <v>394</v>
      </c>
      <c r="J246" s="64">
        <v>41576</v>
      </c>
      <c r="K246" s="65"/>
      <c r="L246" s="65"/>
      <c r="M246" s="66">
        <v>53466</v>
      </c>
      <c r="N246" s="67"/>
      <c r="O246" s="68"/>
      <c r="P246" s="68"/>
      <c r="Q246" s="58"/>
      <c r="R246" s="58"/>
      <c r="S246" s="13"/>
      <c r="T246" s="13"/>
      <c r="U246" s="58"/>
      <c r="V246" s="13">
        <v>1234562</v>
      </c>
      <c r="W246" s="13" t="s">
        <v>1207</v>
      </c>
      <c r="X246" s="58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</row>
    <row r="247" spans="1:34">
      <c r="A247" s="13">
        <v>1234572</v>
      </c>
      <c r="B247" s="13" t="s">
        <v>1208</v>
      </c>
      <c r="C247" s="13" t="s">
        <v>1209</v>
      </c>
      <c r="D247" s="13" t="str">
        <f t="shared" si="0"/>
        <v>Maragret Matos</v>
      </c>
      <c r="E247" s="13"/>
      <c r="F247" s="13"/>
      <c r="G247" s="13"/>
      <c r="H247" s="63" t="s">
        <v>536</v>
      </c>
      <c r="I247" s="13" t="s">
        <v>388</v>
      </c>
      <c r="J247" s="64">
        <v>41586</v>
      </c>
      <c r="K247" s="65"/>
      <c r="L247" s="65"/>
      <c r="M247" s="66">
        <v>84840</v>
      </c>
      <c r="N247" s="67"/>
      <c r="O247" s="68"/>
      <c r="P247" s="68"/>
      <c r="Q247" s="58"/>
      <c r="R247" s="58"/>
      <c r="S247" s="13"/>
      <c r="T247" s="13"/>
      <c r="U247" s="58"/>
      <c r="V247" s="13">
        <v>1234572</v>
      </c>
      <c r="W247" s="13" t="s">
        <v>1210</v>
      </c>
      <c r="X247" s="58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</row>
    <row r="248" spans="1:34">
      <c r="A248" s="13">
        <v>1234582</v>
      </c>
      <c r="B248" s="13" t="s">
        <v>1211</v>
      </c>
      <c r="C248" s="13" t="s">
        <v>1212</v>
      </c>
      <c r="D248" s="13" t="str">
        <f t="shared" si="0"/>
        <v>Brant Vanhorn</v>
      </c>
      <c r="E248" s="13"/>
      <c r="F248" s="13"/>
      <c r="G248" s="13"/>
      <c r="H248" s="63" t="s">
        <v>541</v>
      </c>
      <c r="I248" s="13" t="s">
        <v>400</v>
      </c>
      <c r="J248" s="64">
        <v>37201</v>
      </c>
      <c r="K248" s="65"/>
      <c r="L248" s="65"/>
      <c r="M248" s="66">
        <v>88841</v>
      </c>
      <c r="N248" s="67"/>
      <c r="O248" s="68"/>
      <c r="P248" s="68"/>
      <c r="Q248" s="58"/>
      <c r="R248" s="58"/>
      <c r="S248" s="13"/>
      <c r="T248" s="13"/>
      <c r="U248" s="58"/>
      <c r="V248" s="13">
        <v>1234582</v>
      </c>
      <c r="W248" s="13" t="s">
        <v>1213</v>
      </c>
      <c r="X248" s="58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</row>
    <row r="249" spans="1:34">
      <c r="A249" s="13">
        <v>1234592</v>
      </c>
      <c r="B249" s="13" t="s">
        <v>1214</v>
      </c>
      <c r="C249" s="13" t="s">
        <v>1215</v>
      </c>
      <c r="D249" s="13" t="str">
        <f t="shared" si="0"/>
        <v>Wilford Beatty</v>
      </c>
      <c r="E249" s="13"/>
      <c r="F249" s="13"/>
      <c r="G249" s="13"/>
      <c r="H249" s="63" t="s">
        <v>546</v>
      </c>
      <c r="I249" s="13" t="s">
        <v>388</v>
      </c>
      <c r="J249" s="64">
        <v>37206</v>
      </c>
      <c r="K249" s="65"/>
      <c r="L249" s="65"/>
      <c r="M249" s="66">
        <v>103656</v>
      </c>
      <c r="N249" s="67"/>
      <c r="O249" s="68"/>
      <c r="P249" s="68"/>
      <c r="Q249" s="58"/>
      <c r="R249" s="58"/>
      <c r="S249" s="13"/>
      <c r="T249" s="13"/>
      <c r="U249" s="58"/>
      <c r="V249" s="13">
        <v>1234592</v>
      </c>
      <c r="W249" s="13" t="s">
        <v>1216</v>
      </c>
      <c r="X249" s="58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</row>
    <row r="250" spans="1:34">
      <c r="A250" s="13">
        <v>1234602</v>
      </c>
      <c r="B250" s="13" t="s">
        <v>1217</v>
      </c>
      <c r="C250" s="13" t="s">
        <v>1218</v>
      </c>
      <c r="D250" s="13" t="str">
        <f t="shared" si="0"/>
        <v>Arla Mcclure</v>
      </c>
      <c r="E250" s="13"/>
      <c r="F250" s="13"/>
      <c r="G250" s="13"/>
      <c r="H250" s="63" t="s">
        <v>551</v>
      </c>
      <c r="I250" s="13" t="s">
        <v>388</v>
      </c>
      <c r="J250" s="64">
        <v>37212</v>
      </c>
      <c r="K250" s="65"/>
      <c r="L250" s="65"/>
      <c r="M250" s="66">
        <v>64050</v>
      </c>
      <c r="N250" s="67"/>
      <c r="O250" s="68"/>
      <c r="P250" s="68"/>
      <c r="Q250" s="58"/>
      <c r="R250" s="58"/>
      <c r="S250" s="13"/>
      <c r="T250" s="13"/>
      <c r="U250" s="58"/>
      <c r="V250" s="13">
        <v>1234602</v>
      </c>
      <c r="W250" s="13" t="s">
        <v>1219</v>
      </c>
      <c r="X250" s="58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</row>
    <row r="251" spans="1:34">
      <c r="A251" s="13">
        <v>1234612</v>
      </c>
      <c r="B251" s="13" t="s">
        <v>1220</v>
      </c>
      <c r="C251" s="13" t="s">
        <v>1221</v>
      </c>
      <c r="D251" s="13" t="str">
        <f t="shared" si="0"/>
        <v>Lilliam Gustafson</v>
      </c>
      <c r="E251" s="13"/>
      <c r="F251" s="13"/>
      <c r="G251" s="13"/>
      <c r="H251" s="63" t="s">
        <v>556</v>
      </c>
      <c r="I251" s="13" t="s">
        <v>400</v>
      </c>
      <c r="J251" s="64">
        <v>37557</v>
      </c>
      <c r="K251" s="65"/>
      <c r="L251" s="65"/>
      <c r="M251" s="66">
        <v>29033</v>
      </c>
      <c r="N251" s="67"/>
      <c r="O251" s="68"/>
      <c r="P251" s="68"/>
      <c r="Q251" s="58"/>
      <c r="R251" s="58"/>
      <c r="S251" s="13"/>
      <c r="T251" s="13"/>
      <c r="U251" s="58"/>
      <c r="V251" s="13">
        <v>1234612</v>
      </c>
      <c r="W251" s="13" t="s">
        <v>1222</v>
      </c>
      <c r="X251" s="58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</row>
    <row r="252" spans="1:34">
      <c r="A252" s="13">
        <v>1234622</v>
      </c>
      <c r="B252" s="13" t="s">
        <v>1223</v>
      </c>
      <c r="C252" s="13" t="s">
        <v>1224</v>
      </c>
      <c r="D252" s="13" t="str">
        <f t="shared" si="0"/>
        <v>Hildegard Coons</v>
      </c>
      <c r="E252" s="13"/>
      <c r="F252" s="13"/>
      <c r="G252" s="13"/>
      <c r="H252" s="63" t="s">
        <v>561</v>
      </c>
      <c r="I252" s="13" t="s">
        <v>406</v>
      </c>
      <c r="J252" s="64">
        <v>37579</v>
      </c>
      <c r="K252" s="65"/>
      <c r="L252" s="65"/>
      <c r="M252" s="66">
        <v>10889</v>
      </c>
      <c r="N252" s="67"/>
      <c r="O252" s="68"/>
      <c r="P252" s="68"/>
      <c r="Q252" s="58"/>
      <c r="R252" s="58"/>
      <c r="S252" s="13"/>
      <c r="T252" s="13"/>
      <c r="U252" s="58"/>
      <c r="V252" s="13">
        <v>1234622</v>
      </c>
      <c r="W252" s="13" t="s">
        <v>1225</v>
      </c>
      <c r="X252" s="58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</row>
    <row r="253" spans="1:34">
      <c r="A253" s="13">
        <v>1234632</v>
      </c>
      <c r="B253" s="13" t="s">
        <v>1226</v>
      </c>
      <c r="C253" s="13" t="s">
        <v>682</v>
      </c>
      <c r="D253" s="13" t="str">
        <f t="shared" si="0"/>
        <v>Cynthia Peterson</v>
      </c>
      <c r="E253" s="13"/>
      <c r="F253" s="13"/>
      <c r="G253" s="13"/>
      <c r="H253" s="63" t="s">
        <v>566</v>
      </c>
      <c r="I253" s="13" t="s">
        <v>388</v>
      </c>
      <c r="J253" s="64">
        <v>38668</v>
      </c>
      <c r="K253" s="65"/>
      <c r="L253" s="65"/>
      <c r="M253" s="66">
        <v>33464</v>
      </c>
      <c r="N253" s="67"/>
      <c r="O253" s="68"/>
      <c r="P253" s="68"/>
      <c r="Q253" s="58"/>
      <c r="R253" s="58"/>
      <c r="S253" s="13"/>
      <c r="T253" s="13"/>
      <c r="U253" s="58"/>
      <c r="V253" s="13">
        <v>1234632</v>
      </c>
      <c r="W253" s="13" t="s">
        <v>1227</v>
      </c>
      <c r="X253" s="58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</row>
    <row r="254" spans="1:34">
      <c r="A254" s="13">
        <v>1234642</v>
      </c>
      <c r="B254" s="13" t="s">
        <v>701</v>
      </c>
      <c r="C254" s="13" t="s">
        <v>808</v>
      </c>
      <c r="D254" s="13" t="str">
        <f t="shared" si="0"/>
        <v>Bonnie Alexander</v>
      </c>
      <c r="E254" s="13"/>
      <c r="F254" s="13"/>
      <c r="G254" s="13"/>
      <c r="H254" s="63" t="s">
        <v>571</v>
      </c>
      <c r="I254" s="13" t="s">
        <v>400</v>
      </c>
      <c r="J254" s="64">
        <v>41954</v>
      </c>
      <c r="K254" s="65"/>
      <c r="L254" s="65"/>
      <c r="M254" s="66">
        <v>65972</v>
      </c>
      <c r="N254" s="67"/>
      <c r="O254" s="68"/>
      <c r="P254" s="68"/>
      <c r="Q254" s="58"/>
      <c r="R254" s="58"/>
      <c r="S254" s="13"/>
      <c r="T254" s="13"/>
      <c r="U254" s="58"/>
      <c r="V254" s="13">
        <v>1234642</v>
      </c>
      <c r="W254" s="13" t="s">
        <v>1228</v>
      </c>
      <c r="X254" s="58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</row>
    <row r="255" spans="1:34">
      <c r="A255" s="13">
        <v>1234652</v>
      </c>
      <c r="B255" s="13" t="s">
        <v>306</v>
      </c>
      <c r="C255" s="13" t="s">
        <v>1229</v>
      </c>
      <c r="D255" s="13" t="str">
        <f t="shared" si="0"/>
        <v>Ruby Hughes</v>
      </c>
      <c r="E255" s="13"/>
      <c r="F255" s="13"/>
      <c r="G255" s="13"/>
      <c r="H255" s="63" t="s">
        <v>576</v>
      </c>
      <c r="I255" s="13" t="s">
        <v>400</v>
      </c>
      <c r="J255" s="64">
        <v>42353</v>
      </c>
      <c r="K255" s="65"/>
      <c r="L255" s="65"/>
      <c r="M255" s="66">
        <v>37181</v>
      </c>
      <c r="N255" s="67"/>
      <c r="O255" s="68"/>
      <c r="P255" s="68"/>
      <c r="Q255" s="58"/>
      <c r="R255" s="58"/>
      <c r="S255" s="13"/>
      <c r="T255" s="13"/>
      <c r="U255" s="58"/>
      <c r="V255" s="13">
        <v>1234652</v>
      </c>
      <c r="W255" s="13" t="s">
        <v>1230</v>
      </c>
      <c r="X255" s="58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</row>
    <row r="256" spans="1:34">
      <c r="A256" s="13">
        <v>1234662</v>
      </c>
      <c r="B256" s="13" t="s">
        <v>1231</v>
      </c>
      <c r="C256" s="13" t="s">
        <v>1232</v>
      </c>
      <c r="D256" s="13" t="str">
        <f t="shared" si="0"/>
        <v>Clarence Cox</v>
      </c>
      <c r="E256" s="13"/>
      <c r="F256" s="13"/>
      <c r="G256" s="13"/>
      <c r="H256" s="63" t="s">
        <v>581</v>
      </c>
      <c r="I256" s="13" t="s">
        <v>400</v>
      </c>
      <c r="J256" s="64">
        <v>40536</v>
      </c>
      <c r="K256" s="65"/>
      <c r="L256" s="65"/>
      <c r="M256" s="66">
        <v>52868</v>
      </c>
      <c r="N256" s="67"/>
      <c r="O256" s="68"/>
      <c r="P256" s="68"/>
      <c r="Q256" s="58"/>
      <c r="R256" s="58"/>
      <c r="S256" s="13"/>
      <c r="T256" s="13"/>
      <c r="U256" s="58"/>
      <c r="V256" s="13">
        <v>1234662</v>
      </c>
      <c r="W256" s="13" t="s">
        <v>1233</v>
      </c>
      <c r="X256" s="58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</row>
    <row r="257" spans="1:34">
      <c r="A257" s="13">
        <v>1234672</v>
      </c>
      <c r="B257" s="13" t="s">
        <v>1234</v>
      </c>
      <c r="C257" s="13" t="s">
        <v>1235</v>
      </c>
      <c r="D257" s="13" t="str">
        <f t="shared" ref="D257:D351" si="1">TRIM(PROPER(CONCATENATE(B257," ",C257)))</f>
        <v>William Lee</v>
      </c>
      <c r="E257" s="13"/>
      <c r="F257" s="13"/>
      <c r="G257" s="13"/>
      <c r="H257" s="63" t="s">
        <v>586</v>
      </c>
      <c r="I257" s="13" t="s">
        <v>388</v>
      </c>
      <c r="J257" s="64">
        <v>40150</v>
      </c>
      <c r="K257" s="65"/>
      <c r="L257" s="65"/>
      <c r="M257" s="66">
        <v>69626</v>
      </c>
      <c r="N257" s="67"/>
      <c r="O257" s="68"/>
      <c r="P257" s="68"/>
      <c r="Q257" s="58"/>
      <c r="R257" s="58"/>
      <c r="S257" s="13"/>
      <c r="T257" s="13"/>
      <c r="U257" s="58"/>
      <c r="V257" s="13">
        <v>1234672</v>
      </c>
      <c r="W257" s="13" t="s">
        <v>1236</v>
      </c>
      <c r="X257" s="58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</row>
    <row r="258" spans="1:34">
      <c r="A258" s="13">
        <v>1234682</v>
      </c>
      <c r="B258" s="13" t="s">
        <v>1237</v>
      </c>
      <c r="C258" s="13" t="s">
        <v>864</v>
      </c>
      <c r="D258" s="13" t="str">
        <f t="shared" si="1"/>
        <v>Diane Nelson</v>
      </c>
      <c r="E258" s="13"/>
      <c r="F258" s="13"/>
      <c r="G258" s="13"/>
      <c r="H258" s="63" t="s">
        <v>591</v>
      </c>
      <c r="I258" s="13" t="s">
        <v>388</v>
      </c>
      <c r="J258" s="64">
        <v>40152</v>
      </c>
      <c r="K258" s="65"/>
      <c r="L258" s="65"/>
      <c r="M258" s="66">
        <v>70634</v>
      </c>
      <c r="N258" s="67"/>
      <c r="O258" s="68"/>
      <c r="P258" s="68"/>
      <c r="Q258" s="58"/>
      <c r="R258" s="58"/>
      <c r="S258" s="13"/>
      <c r="T258" s="13"/>
      <c r="U258" s="58"/>
      <c r="V258" s="13">
        <v>1234682</v>
      </c>
      <c r="W258" s="13" t="s">
        <v>1238</v>
      </c>
      <c r="X258" s="58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</row>
    <row r="259" spans="1:34">
      <c r="A259" s="13">
        <v>1234692</v>
      </c>
      <c r="B259" s="13" t="s">
        <v>55</v>
      </c>
      <c r="C259" s="13" t="s">
        <v>153</v>
      </c>
      <c r="D259" s="13" t="str">
        <f t="shared" si="1"/>
        <v>Carlos Powell</v>
      </c>
      <c r="E259" s="13"/>
      <c r="F259" s="13"/>
      <c r="G259" s="13"/>
      <c r="H259" s="63" t="s">
        <v>596</v>
      </c>
      <c r="I259" s="13" t="s">
        <v>400</v>
      </c>
      <c r="J259" s="64">
        <v>37246</v>
      </c>
      <c r="K259" s="65"/>
      <c r="L259" s="65"/>
      <c r="M259" s="66">
        <v>82835</v>
      </c>
      <c r="N259" s="67"/>
      <c r="O259" s="68"/>
      <c r="P259" s="68"/>
      <c r="Q259" s="58"/>
      <c r="R259" s="58"/>
      <c r="S259" s="13"/>
      <c r="T259" s="13"/>
      <c r="U259" s="58"/>
      <c r="V259" s="13">
        <v>1234692</v>
      </c>
      <c r="W259" s="13" t="s">
        <v>1239</v>
      </c>
      <c r="X259" s="58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</row>
    <row r="260" spans="1:34">
      <c r="A260" s="13">
        <v>1234702</v>
      </c>
      <c r="B260" s="13" t="s">
        <v>1240</v>
      </c>
      <c r="C260" s="13" t="s">
        <v>1241</v>
      </c>
      <c r="D260" s="13" t="str">
        <f t="shared" si="1"/>
        <v>Betty Wilson</v>
      </c>
      <c r="E260" s="13"/>
      <c r="F260" s="13"/>
      <c r="G260" s="13"/>
      <c r="H260" s="63" t="s">
        <v>601</v>
      </c>
      <c r="I260" s="13" t="s">
        <v>388</v>
      </c>
      <c r="J260" s="64">
        <v>37592</v>
      </c>
      <c r="K260" s="65"/>
      <c r="L260" s="65"/>
      <c r="M260" s="66">
        <v>79412</v>
      </c>
      <c r="N260" s="67"/>
      <c r="O260" s="68"/>
      <c r="P260" s="68"/>
      <c r="Q260" s="58"/>
      <c r="R260" s="58"/>
      <c r="S260" s="13"/>
      <c r="T260" s="13"/>
      <c r="U260" s="58"/>
      <c r="V260" s="13">
        <v>1234702</v>
      </c>
      <c r="W260" s="13" t="s">
        <v>1242</v>
      </c>
      <c r="X260" s="58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</row>
    <row r="261" spans="1:34">
      <c r="A261" s="13">
        <v>1234712</v>
      </c>
      <c r="B261" s="13" t="s">
        <v>1243</v>
      </c>
      <c r="C261" s="13" t="s">
        <v>1244</v>
      </c>
      <c r="D261" s="13" t="str">
        <f t="shared" si="1"/>
        <v>Samuel Sanchez</v>
      </c>
      <c r="E261" s="13"/>
      <c r="F261" s="13"/>
      <c r="G261" s="13"/>
      <c r="H261" s="63" t="s">
        <v>606</v>
      </c>
      <c r="I261" s="13" t="s">
        <v>388</v>
      </c>
      <c r="J261" s="64">
        <v>37606</v>
      </c>
      <c r="K261" s="65"/>
      <c r="L261" s="65"/>
      <c r="M261" s="66">
        <v>43617</v>
      </c>
      <c r="N261" s="67"/>
      <c r="O261" s="68"/>
      <c r="P261" s="68"/>
      <c r="Q261" s="58"/>
      <c r="R261" s="58"/>
      <c r="S261" s="13"/>
      <c r="T261" s="13"/>
      <c r="U261" s="58"/>
      <c r="V261" s="13">
        <v>1234712</v>
      </c>
      <c r="W261" s="13" t="s">
        <v>1245</v>
      </c>
      <c r="X261" s="58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</row>
    <row r="262" spans="1:34">
      <c r="A262" s="13">
        <v>1234722</v>
      </c>
      <c r="B262" s="13" t="s">
        <v>152</v>
      </c>
      <c r="C262" s="13" t="s">
        <v>105</v>
      </c>
      <c r="D262" s="13" t="str">
        <f t="shared" si="1"/>
        <v>Tina Green</v>
      </c>
      <c r="E262" s="13"/>
      <c r="F262" s="13"/>
      <c r="G262" s="13"/>
      <c r="H262" s="63" t="s">
        <v>611</v>
      </c>
      <c r="I262" s="13" t="s">
        <v>388</v>
      </c>
      <c r="J262" s="64">
        <v>37972</v>
      </c>
      <c r="K262" s="65"/>
      <c r="L262" s="65"/>
      <c r="M262" s="66">
        <v>27321</v>
      </c>
      <c r="N262" s="67"/>
      <c r="O262" s="68"/>
      <c r="P262" s="68"/>
      <c r="Q262" s="58"/>
      <c r="R262" s="58"/>
      <c r="S262" s="13"/>
      <c r="T262" s="13"/>
      <c r="U262" s="58"/>
      <c r="V262" s="13">
        <v>1234722</v>
      </c>
      <c r="W262" s="13" t="s">
        <v>1246</v>
      </c>
      <c r="X262" s="58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</row>
    <row r="263" spans="1:34">
      <c r="A263" s="13">
        <v>1234732</v>
      </c>
      <c r="B263" s="13" t="s">
        <v>1247</v>
      </c>
      <c r="C263" s="13" t="s">
        <v>1248</v>
      </c>
      <c r="D263" s="13" t="str">
        <f t="shared" si="1"/>
        <v>Louis Bryant</v>
      </c>
      <c r="E263" s="13"/>
      <c r="F263" s="13"/>
      <c r="G263" s="13"/>
      <c r="H263" s="63" t="s">
        <v>616</v>
      </c>
      <c r="I263" s="13" t="s">
        <v>400</v>
      </c>
      <c r="J263" s="64">
        <v>37978</v>
      </c>
      <c r="K263" s="65"/>
      <c r="L263" s="65"/>
      <c r="M263" s="66">
        <v>66717</v>
      </c>
      <c r="N263" s="67"/>
      <c r="O263" s="68"/>
      <c r="P263" s="68"/>
      <c r="Q263" s="58"/>
      <c r="R263" s="58"/>
      <c r="S263" s="13"/>
      <c r="T263" s="13"/>
      <c r="U263" s="58"/>
      <c r="V263" s="13">
        <v>1234732</v>
      </c>
      <c r="W263" s="13" t="s">
        <v>1249</v>
      </c>
      <c r="X263" s="58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</row>
    <row r="264" spans="1:34">
      <c r="A264" s="13">
        <v>1234742</v>
      </c>
      <c r="B264" s="13" t="s">
        <v>1250</v>
      </c>
      <c r="C264" s="13" t="s">
        <v>1251</v>
      </c>
      <c r="D264" s="13" t="str">
        <f t="shared" si="1"/>
        <v>Wanda Perez</v>
      </c>
      <c r="E264" s="13"/>
      <c r="F264" s="13"/>
      <c r="G264" s="13"/>
      <c r="H264" s="63" t="s">
        <v>621</v>
      </c>
      <c r="I264" s="13" t="s">
        <v>388</v>
      </c>
      <c r="J264" s="64">
        <v>37981</v>
      </c>
      <c r="K264" s="65"/>
      <c r="L264" s="65"/>
      <c r="M264" s="66">
        <v>44898</v>
      </c>
      <c r="N264" s="67"/>
      <c r="O264" s="68"/>
      <c r="P264" s="68"/>
      <c r="Q264" s="58"/>
      <c r="R264" s="58"/>
      <c r="S264" s="13"/>
      <c r="T264" s="13"/>
      <c r="U264" s="58"/>
      <c r="V264" s="13">
        <v>1234742</v>
      </c>
      <c r="W264" s="13" t="s">
        <v>1252</v>
      </c>
      <c r="X264" s="58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</row>
    <row r="265" spans="1:34">
      <c r="A265" s="13">
        <v>1234752</v>
      </c>
      <c r="B265" s="13" t="s">
        <v>675</v>
      </c>
      <c r="C265" s="13" t="s">
        <v>1253</v>
      </c>
      <c r="D265" s="13" t="str">
        <f t="shared" si="1"/>
        <v>Gloria Thomas</v>
      </c>
      <c r="E265" s="13"/>
      <c r="F265" s="13"/>
      <c r="G265" s="13"/>
      <c r="H265" s="63" t="s">
        <v>626</v>
      </c>
      <c r="I265" s="13" t="s">
        <v>388</v>
      </c>
      <c r="J265" s="64">
        <v>38342</v>
      </c>
      <c r="K265" s="65"/>
      <c r="L265" s="65"/>
      <c r="M265" s="66">
        <v>76251</v>
      </c>
      <c r="N265" s="67"/>
      <c r="O265" s="68"/>
      <c r="P265" s="68"/>
      <c r="Q265" s="58"/>
      <c r="R265" s="58"/>
      <c r="S265" s="13"/>
      <c r="T265" s="13"/>
      <c r="U265" s="58"/>
      <c r="V265" s="13">
        <v>1234752</v>
      </c>
      <c r="W265" s="13" t="s">
        <v>1254</v>
      </c>
      <c r="X265" s="58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</row>
    <row r="266" spans="1:34">
      <c r="A266" s="13">
        <v>1234762</v>
      </c>
      <c r="B266" s="13" t="s">
        <v>734</v>
      </c>
      <c r="C266" s="13" t="s">
        <v>1255</v>
      </c>
      <c r="D266" s="13" t="str">
        <f t="shared" si="1"/>
        <v>Daniel Turner</v>
      </c>
      <c r="E266" s="13"/>
      <c r="F266" s="13"/>
      <c r="G266" s="13"/>
      <c r="H266" s="63" t="s">
        <v>631</v>
      </c>
      <c r="I266" s="13" t="s">
        <v>388</v>
      </c>
      <c r="J266" s="64">
        <v>38710</v>
      </c>
      <c r="K266" s="65"/>
      <c r="L266" s="65"/>
      <c r="M266" s="66">
        <v>74078</v>
      </c>
      <c r="N266" s="67"/>
      <c r="O266" s="68"/>
      <c r="P266" s="68"/>
      <c r="Q266" s="58"/>
      <c r="R266" s="58"/>
      <c r="S266" s="13"/>
      <c r="T266" s="13"/>
      <c r="U266" s="58"/>
      <c r="V266" s="13">
        <v>1234762</v>
      </c>
      <c r="W266" s="13" t="s">
        <v>1256</v>
      </c>
      <c r="X266" s="58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</row>
    <row r="267" spans="1:34">
      <c r="A267" s="13">
        <v>1234772</v>
      </c>
      <c r="B267" s="13" t="s">
        <v>1142</v>
      </c>
      <c r="C267" s="13" t="s">
        <v>1257</v>
      </c>
      <c r="D267" s="13" t="str">
        <f t="shared" si="1"/>
        <v>Anthony Morgan</v>
      </c>
      <c r="E267" s="13"/>
      <c r="F267" s="13"/>
      <c r="G267" s="13"/>
      <c r="H267" s="63" t="s">
        <v>636</v>
      </c>
      <c r="I267" s="13" t="s">
        <v>388</v>
      </c>
      <c r="J267" s="64">
        <v>39420</v>
      </c>
      <c r="K267" s="65"/>
      <c r="L267" s="65"/>
      <c r="M267" s="66">
        <v>54684</v>
      </c>
      <c r="N267" s="67"/>
      <c r="O267" s="68"/>
      <c r="P267" s="68"/>
      <c r="Q267" s="58"/>
      <c r="R267" s="58"/>
      <c r="S267" s="13"/>
      <c r="T267" s="13"/>
      <c r="U267" s="58"/>
      <c r="V267" s="13">
        <v>1234772</v>
      </c>
      <c r="W267" s="13" t="s">
        <v>1258</v>
      </c>
      <c r="X267" s="58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</row>
    <row r="268" spans="1:34">
      <c r="A268" s="13">
        <v>1234782</v>
      </c>
      <c r="B268" s="13" t="s">
        <v>1259</v>
      </c>
      <c r="C268" s="13" t="s">
        <v>1260</v>
      </c>
      <c r="D268" s="13" t="str">
        <f t="shared" si="1"/>
        <v>Carl Torres</v>
      </c>
      <c r="E268" s="13"/>
      <c r="F268" s="13"/>
      <c r="G268" s="13"/>
      <c r="H268" s="13" t="s">
        <v>641</v>
      </c>
      <c r="I268" s="13" t="s">
        <v>400</v>
      </c>
      <c r="J268" s="64">
        <v>40877</v>
      </c>
      <c r="K268" s="65"/>
      <c r="L268" s="65"/>
      <c r="M268" s="66">
        <v>47292</v>
      </c>
      <c r="N268" s="67"/>
      <c r="O268" s="68"/>
      <c r="P268" s="68"/>
      <c r="Q268" s="58"/>
      <c r="R268" s="58"/>
      <c r="S268" s="13"/>
      <c r="T268" s="13"/>
      <c r="U268" s="58"/>
      <c r="V268" s="13">
        <v>1234782</v>
      </c>
      <c r="W268" s="13" t="s">
        <v>1261</v>
      </c>
      <c r="X268" s="58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</row>
    <row r="269" spans="1:34">
      <c r="A269" s="13">
        <v>1234792</v>
      </c>
      <c r="B269" s="13" t="s">
        <v>1262</v>
      </c>
      <c r="C269" s="13" t="s">
        <v>1263</v>
      </c>
      <c r="D269" s="13" t="str">
        <f t="shared" si="1"/>
        <v>Mildred Miller</v>
      </c>
      <c r="E269" s="13"/>
      <c r="F269" s="13"/>
      <c r="G269" s="13"/>
      <c r="H269" s="13" t="s">
        <v>645</v>
      </c>
      <c r="I269" s="13" t="s">
        <v>400</v>
      </c>
      <c r="J269" s="64">
        <v>40148</v>
      </c>
      <c r="K269" s="65"/>
      <c r="L269" s="65"/>
      <c r="M269" s="66">
        <v>68534</v>
      </c>
      <c r="N269" s="67"/>
      <c r="O269" s="68"/>
      <c r="P269" s="68"/>
      <c r="Q269" s="58"/>
      <c r="R269" s="58"/>
      <c r="S269" s="13"/>
      <c r="T269" s="13"/>
      <c r="U269" s="58"/>
      <c r="V269" s="13">
        <v>1234792</v>
      </c>
      <c r="W269" s="13" t="s">
        <v>1264</v>
      </c>
      <c r="X269" s="58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</row>
    <row r="270" spans="1:34">
      <c r="A270" s="13">
        <v>1234802</v>
      </c>
      <c r="B270" s="13" t="s">
        <v>1265</v>
      </c>
      <c r="C270" s="13" t="s">
        <v>867</v>
      </c>
      <c r="D270" s="73" t="str">
        <f t="shared" si="1"/>
        <v>Deborah Hernandez</v>
      </c>
      <c r="E270" s="13"/>
      <c r="F270" s="13"/>
      <c r="G270" s="13"/>
      <c r="H270" s="13" t="s">
        <v>649</v>
      </c>
      <c r="I270" s="13" t="s">
        <v>388</v>
      </c>
      <c r="J270" s="64">
        <v>41246</v>
      </c>
      <c r="K270" s="65"/>
      <c r="L270" s="65"/>
      <c r="M270" s="66">
        <v>90290</v>
      </c>
      <c r="N270" s="67"/>
      <c r="O270" s="68"/>
      <c r="P270" s="68"/>
      <c r="Q270" s="58"/>
      <c r="R270" s="58"/>
      <c r="S270" s="13"/>
      <c r="T270" s="13"/>
      <c r="U270" s="58"/>
      <c r="V270" s="13">
        <v>1234802</v>
      </c>
      <c r="W270" s="13" t="s">
        <v>1266</v>
      </c>
      <c r="X270" s="58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</row>
    <row r="271" spans="1:34">
      <c r="A271" s="13">
        <v>1234812</v>
      </c>
      <c r="B271" s="13" t="s">
        <v>784</v>
      </c>
      <c r="C271" s="13" t="s">
        <v>1267</v>
      </c>
      <c r="D271" s="13" t="str">
        <f t="shared" si="1"/>
        <v>Irene Thompson</v>
      </c>
      <c r="E271" s="13"/>
      <c r="F271" s="13"/>
      <c r="G271" s="13"/>
      <c r="H271" s="13" t="s">
        <v>653</v>
      </c>
      <c r="I271" s="13" t="s">
        <v>388</v>
      </c>
      <c r="J271" s="64">
        <v>40538</v>
      </c>
      <c r="K271" s="65"/>
      <c r="L271" s="65"/>
      <c r="M271" s="66">
        <v>94689</v>
      </c>
      <c r="N271" s="67"/>
      <c r="O271" s="68"/>
      <c r="P271" s="68"/>
      <c r="Q271" s="58"/>
      <c r="R271" s="58"/>
      <c r="S271" s="13"/>
      <c r="T271" s="13"/>
      <c r="U271" s="58"/>
      <c r="V271" s="13">
        <v>1234812</v>
      </c>
      <c r="W271" s="73" t="s">
        <v>1268</v>
      </c>
      <c r="X271" s="58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</row>
    <row r="272" spans="1:34">
      <c r="A272" s="13">
        <v>1234822</v>
      </c>
      <c r="B272" s="13" t="s">
        <v>1269</v>
      </c>
      <c r="C272" s="13" t="s">
        <v>753</v>
      </c>
      <c r="D272" s="13" t="str">
        <f t="shared" si="1"/>
        <v>Dennis Hill</v>
      </c>
      <c r="E272" s="13"/>
      <c r="F272" s="13"/>
      <c r="G272" s="13"/>
      <c r="H272" s="63" t="s">
        <v>387</v>
      </c>
      <c r="I272" s="13" t="s">
        <v>394</v>
      </c>
      <c r="J272" s="64">
        <v>40550</v>
      </c>
      <c r="K272" s="65"/>
      <c r="L272" s="65"/>
      <c r="M272" s="66">
        <v>21830</v>
      </c>
      <c r="N272" s="67"/>
      <c r="O272" s="68"/>
      <c r="P272" s="68"/>
      <c r="Q272" s="58"/>
      <c r="R272" s="58"/>
      <c r="S272" s="13"/>
      <c r="T272" s="13"/>
      <c r="U272" s="58"/>
      <c r="V272" s="13">
        <v>1234822</v>
      </c>
      <c r="W272" s="13" t="s">
        <v>1270</v>
      </c>
      <c r="X272" s="58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</row>
    <row r="273" spans="1:34">
      <c r="A273" s="13">
        <v>1234832</v>
      </c>
      <c r="B273" s="13" t="s">
        <v>1271</v>
      </c>
      <c r="C273" s="13" t="s">
        <v>1272</v>
      </c>
      <c r="D273" s="13" t="str">
        <f t="shared" si="1"/>
        <v>Melissa Johnson</v>
      </c>
      <c r="E273" s="13"/>
      <c r="F273" s="13"/>
      <c r="G273" s="13"/>
      <c r="H273" s="63" t="s">
        <v>393</v>
      </c>
      <c r="I273" s="13" t="s">
        <v>406</v>
      </c>
      <c r="J273" s="64">
        <v>40552</v>
      </c>
      <c r="K273" s="65"/>
      <c r="L273" s="65"/>
      <c r="M273" s="66">
        <v>35133</v>
      </c>
      <c r="N273" s="67"/>
      <c r="O273" s="68"/>
      <c r="P273" s="68"/>
      <c r="Q273" s="58"/>
      <c r="R273" s="58"/>
      <c r="S273" s="13"/>
      <c r="T273" s="13"/>
      <c r="U273" s="58"/>
      <c r="V273" s="13">
        <v>1234832</v>
      </c>
      <c r="W273" s="13" t="s">
        <v>1273</v>
      </c>
      <c r="X273" s="58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</row>
    <row r="274" spans="1:34">
      <c r="A274" s="13">
        <v>1234842</v>
      </c>
      <c r="B274" s="13" t="s">
        <v>1274</v>
      </c>
      <c r="C274" s="13" t="s">
        <v>1275</v>
      </c>
      <c r="D274" s="13" t="str">
        <f t="shared" si="1"/>
        <v>Martha Cooper</v>
      </c>
      <c r="E274" s="13"/>
      <c r="F274" s="13"/>
      <c r="G274" s="13"/>
      <c r="H274" s="63" t="s">
        <v>399</v>
      </c>
      <c r="I274" s="13" t="s">
        <v>388</v>
      </c>
      <c r="J274" s="64">
        <v>40929</v>
      </c>
      <c r="K274" s="65"/>
      <c r="L274" s="65"/>
      <c r="M274" s="66">
        <v>39827</v>
      </c>
      <c r="N274" s="67"/>
      <c r="O274" s="68"/>
      <c r="P274" s="68"/>
      <c r="Q274" s="58"/>
      <c r="R274" s="58"/>
      <c r="S274" s="13"/>
      <c r="T274" s="13"/>
      <c r="U274" s="58"/>
      <c r="V274" s="13">
        <v>1234842</v>
      </c>
      <c r="W274" s="13" t="s">
        <v>1276</v>
      </c>
      <c r="X274" s="58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</row>
    <row r="275" spans="1:34">
      <c r="A275" s="13">
        <v>1234852</v>
      </c>
      <c r="B275" s="13" t="s">
        <v>1277</v>
      </c>
      <c r="C275" s="13" t="s">
        <v>1278</v>
      </c>
      <c r="D275" s="13" t="str">
        <f t="shared" si="1"/>
        <v>Earl Morris</v>
      </c>
      <c r="E275" s="13"/>
      <c r="F275" s="13"/>
      <c r="G275" s="13"/>
      <c r="H275" s="63" t="s">
        <v>405</v>
      </c>
      <c r="I275" s="13" t="s">
        <v>388</v>
      </c>
      <c r="J275" s="64">
        <v>40538</v>
      </c>
      <c r="K275" s="65"/>
      <c r="L275" s="65"/>
      <c r="M275" s="66">
        <v>72849</v>
      </c>
      <c r="N275" s="67"/>
      <c r="O275" s="68"/>
      <c r="P275" s="68"/>
      <c r="Q275" s="58"/>
      <c r="R275" s="58"/>
      <c r="S275" s="13"/>
      <c r="T275" s="13"/>
      <c r="U275" s="58"/>
      <c r="V275" s="13">
        <v>1234852</v>
      </c>
      <c r="W275" s="13" t="s">
        <v>1279</v>
      </c>
      <c r="X275" s="58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</row>
    <row r="276" spans="1:34">
      <c r="A276" s="13">
        <v>1234862</v>
      </c>
      <c r="B276" s="13" t="s">
        <v>1280</v>
      </c>
      <c r="C276" s="13" t="s">
        <v>1281</v>
      </c>
      <c r="D276" s="13" t="str">
        <f t="shared" si="1"/>
        <v>George Young</v>
      </c>
      <c r="E276" s="13"/>
      <c r="F276" s="13"/>
      <c r="G276" s="13"/>
      <c r="H276" s="63" t="s">
        <v>411</v>
      </c>
      <c r="I276" s="13" t="s">
        <v>406</v>
      </c>
      <c r="J276" s="64">
        <v>37256</v>
      </c>
      <c r="K276" s="65"/>
      <c r="L276" s="65"/>
      <c r="M276" s="66">
        <v>10290</v>
      </c>
      <c r="N276" s="67"/>
      <c r="O276" s="68"/>
      <c r="P276" s="68"/>
      <c r="Q276" s="58"/>
      <c r="R276" s="58"/>
      <c r="S276" s="13"/>
      <c r="T276" s="13"/>
      <c r="U276" s="58"/>
      <c r="V276" s="13">
        <v>1234862</v>
      </c>
      <c r="W276" s="13" t="s">
        <v>1282</v>
      </c>
      <c r="X276" s="58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</row>
    <row r="277" spans="1:34">
      <c r="A277" s="13">
        <v>1234872</v>
      </c>
      <c r="B277" s="13" t="s">
        <v>721</v>
      </c>
      <c r="C277" s="13" t="s">
        <v>878</v>
      </c>
      <c r="D277" s="13" t="str">
        <f t="shared" si="1"/>
        <v>Gerald Long</v>
      </c>
      <c r="E277" s="13"/>
      <c r="F277" s="13"/>
      <c r="G277" s="13"/>
      <c r="H277" s="63" t="s">
        <v>416</v>
      </c>
      <c r="I277" s="13" t="s">
        <v>400</v>
      </c>
      <c r="J277" s="64">
        <v>37266</v>
      </c>
      <c r="K277" s="65"/>
      <c r="L277" s="65"/>
      <c r="M277" s="66">
        <v>78845</v>
      </c>
      <c r="N277" s="67"/>
      <c r="O277" s="68"/>
      <c r="P277" s="68"/>
      <c r="Q277" s="58"/>
      <c r="R277" s="58"/>
      <c r="S277" s="13"/>
      <c r="T277" s="13"/>
      <c r="U277" s="58"/>
      <c r="V277" s="13">
        <v>1234872</v>
      </c>
      <c r="W277" s="13" t="s">
        <v>1283</v>
      </c>
      <c r="X277" s="58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</row>
    <row r="278" spans="1:34">
      <c r="A278" s="13">
        <v>1234882</v>
      </c>
      <c r="B278" s="13" t="s">
        <v>1284</v>
      </c>
      <c r="C278" s="13" t="s">
        <v>1285</v>
      </c>
      <c r="D278" s="13" t="str">
        <f t="shared" si="1"/>
        <v>Alan Watson</v>
      </c>
      <c r="E278" s="13"/>
      <c r="F278" s="13"/>
      <c r="G278" s="13"/>
      <c r="H278" s="63" t="s">
        <v>421</v>
      </c>
      <c r="I278" s="13" t="s">
        <v>388</v>
      </c>
      <c r="J278" s="64">
        <v>37270</v>
      </c>
      <c r="K278" s="65"/>
      <c r="L278" s="65"/>
      <c r="M278" s="66">
        <v>46599</v>
      </c>
      <c r="N278" s="67"/>
      <c r="O278" s="68"/>
      <c r="P278" s="68"/>
      <c r="Q278" s="58"/>
      <c r="R278" s="58"/>
      <c r="S278" s="13"/>
      <c r="T278" s="13"/>
      <c r="U278" s="58"/>
      <c r="V278" s="13">
        <v>1234882</v>
      </c>
      <c r="W278" s="13" t="s">
        <v>1286</v>
      </c>
      <c r="X278" s="58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</row>
    <row r="279" spans="1:34">
      <c r="A279" s="13">
        <v>1234892</v>
      </c>
      <c r="B279" s="13" t="s">
        <v>1287</v>
      </c>
      <c r="C279" s="13" t="s">
        <v>790</v>
      </c>
      <c r="D279" s="13" t="str">
        <f t="shared" si="1"/>
        <v>Linda Collins</v>
      </c>
      <c r="E279" s="13"/>
      <c r="F279" s="13"/>
      <c r="G279" s="13"/>
      <c r="H279" s="63" t="s">
        <v>426</v>
      </c>
      <c r="I279" s="13" t="s">
        <v>400</v>
      </c>
      <c r="J279" s="64">
        <v>37271</v>
      </c>
      <c r="K279" s="65"/>
      <c r="L279" s="65"/>
      <c r="M279" s="66">
        <v>83769</v>
      </c>
      <c r="N279" s="67"/>
      <c r="O279" s="68"/>
      <c r="P279" s="68"/>
      <c r="Q279" s="58"/>
      <c r="R279" s="58"/>
      <c r="S279" s="13"/>
      <c r="T279" s="13"/>
      <c r="U279" s="58"/>
      <c r="V279" s="13">
        <v>1234892</v>
      </c>
      <c r="W279" s="13" t="s">
        <v>1288</v>
      </c>
      <c r="X279" s="58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</row>
    <row r="280" spans="1:34">
      <c r="A280" s="13">
        <v>1234902</v>
      </c>
      <c r="B280" s="13" t="s">
        <v>1289</v>
      </c>
      <c r="C280" s="13" t="s">
        <v>1290</v>
      </c>
      <c r="D280" s="13" t="str">
        <f t="shared" si="1"/>
        <v>Susan Anderson</v>
      </c>
      <c r="E280" s="13"/>
      <c r="F280" s="13"/>
      <c r="G280" s="13"/>
      <c r="H280" s="63" t="s">
        <v>431</v>
      </c>
      <c r="I280" s="13" t="s">
        <v>400</v>
      </c>
      <c r="J280" s="64">
        <v>37624</v>
      </c>
      <c r="K280" s="65"/>
      <c r="L280" s="65"/>
      <c r="M280" s="66">
        <v>31626</v>
      </c>
      <c r="N280" s="67"/>
      <c r="O280" s="68"/>
      <c r="P280" s="68"/>
      <c r="Q280" s="58"/>
      <c r="R280" s="58"/>
      <c r="S280" s="13"/>
      <c r="T280" s="13"/>
      <c r="U280" s="58"/>
      <c r="V280" s="13">
        <v>1234902</v>
      </c>
      <c r="W280" s="13" t="s">
        <v>1291</v>
      </c>
      <c r="X280" s="58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</row>
    <row r="281" spans="1:34">
      <c r="A281" s="13">
        <v>1234912</v>
      </c>
      <c r="B281" s="13" t="s">
        <v>1292</v>
      </c>
      <c r="C281" s="13" t="s">
        <v>1293</v>
      </c>
      <c r="D281" s="13" t="str">
        <f t="shared" si="1"/>
        <v>Timothy Flores</v>
      </c>
      <c r="E281" s="13"/>
      <c r="F281" s="13"/>
      <c r="G281" s="13"/>
      <c r="H281" s="63" t="s">
        <v>436</v>
      </c>
      <c r="I281" s="13" t="s">
        <v>394</v>
      </c>
      <c r="J281" s="64">
        <v>37634</v>
      </c>
      <c r="K281" s="65"/>
      <c r="L281" s="65"/>
      <c r="M281" s="66">
        <v>12789</v>
      </c>
      <c r="N281" s="67"/>
      <c r="O281" s="68"/>
      <c r="P281" s="68"/>
      <c r="Q281" s="58"/>
      <c r="R281" s="58"/>
      <c r="S281" s="13"/>
      <c r="T281" s="13"/>
      <c r="U281" s="58"/>
      <c r="V281" s="13">
        <v>1234912</v>
      </c>
      <c r="W281" s="13" t="s">
        <v>1294</v>
      </c>
      <c r="X281" s="58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</row>
    <row r="282" spans="1:34">
      <c r="A282" s="13">
        <v>1234922</v>
      </c>
      <c r="B282" s="13" t="s">
        <v>1295</v>
      </c>
      <c r="C282" s="13" t="s">
        <v>922</v>
      </c>
      <c r="D282" s="13" t="str">
        <f t="shared" si="1"/>
        <v>Frances Campbell</v>
      </c>
      <c r="E282" s="13"/>
      <c r="F282" s="13"/>
      <c r="G282" s="13"/>
      <c r="H282" s="63" t="s">
        <v>441</v>
      </c>
      <c r="I282" s="13" t="s">
        <v>400</v>
      </c>
      <c r="J282" s="64">
        <v>37992</v>
      </c>
      <c r="K282" s="65"/>
      <c r="L282" s="65"/>
      <c r="M282" s="66">
        <v>103404</v>
      </c>
      <c r="N282" s="67"/>
      <c r="O282" s="68"/>
      <c r="P282" s="68"/>
      <c r="Q282" s="58"/>
      <c r="R282" s="58"/>
      <c r="S282" s="13"/>
      <c r="T282" s="13"/>
      <c r="U282" s="58"/>
      <c r="V282" s="13">
        <v>1234922</v>
      </c>
      <c r="W282" s="13" t="s">
        <v>1296</v>
      </c>
      <c r="X282" s="58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</row>
    <row r="283" spans="1:34">
      <c r="A283" s="13">
        <v>1234932</v>
      </c>
      <c r="B283" s="13" t="s">
        <v>1297</v>
      </c>
      <c r="C283" s="13" t="s">
        <v>1298</v>
      </c>
      <c r="D283" s="13" t="str">
        <f t="shared" si="1"/>
        <v>Gregory Henderson</v>
      </c>
      <c r="E283" s="13"/>
      <c r="F283" s="13"/>
      <c r="G283" s="13"/>
      <c r="H283" s="63" t="s">
        <v>446</v>
      </c>
      <c r="I283" s="13" t="s">
        <v>400</v>
      </c>
      <c r="J283" s="64">
        <v>38003</v>
      </c>
      <c r="K283" s="65"/>
      <c r="L283" s="65"/>
      <c r="M283" s="66">
        <v>52469</v>
      </c>
      <c r="N283" s="67"/>
      <c r="O283" s="68"/>
      <c r="P283" s="68"/>
      <c r="Q283" s="58"/>
      <c r="R283" s="58"/>
      <c r="S283" s="13"/>
      <c r="T283" s="13"/>
      <c r="U283" s="58"/>
      <c r="V283" s="13">
        <v>1234932</v>
      </c>
      <c r="W283" s="13" t="s">
        <v>1299</v>
      </c>
      <c r="X283" s="58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</row>
    <row r="284" spans="1:34">
      <c r="A284" s="13">
        <v>1234942</v>
      </c>
      <c r="B284" s="13" t="s">
        <v>1300</v>
      </c>
      <c r="C284" s="13" t="s">
        <v>1301</v>
      </c>
      <c r="D284" s="13" t="str">
        <f t="shared" si="1"/>
        <v>Sharon Martinez</v>
      </c>
      <c r="E284" s="13"/>
      <c r="F284" s="13"/>
      <c r="G284" s="13"/>
      <c r="H284" s="63" t="s">
        <v>451</v>
      </c>
      <c r="I284" s="13" t="s">
        <v>400</v>
      </c>
      <c r="J284" s="64">
        <v>39094</v>
      </c>
      <c r="K284" s="65"/>
      <c r="L284" s="65"/>
      <c r="M284" s="66">
        <v>87119</v>
      </c>
      <c r="N284" s="67"/>
      <c r="O284" s="68"/>
      <c r="P284" s="68"/>
      <c r="Q284" s="58"/>
      <c r="R284" s="58"/>
      <c r="S284" s="13"/>
      <c r="T284" s="13"/>
      <c r="U284" s="58"/>
      <c r="V284" s="13">
        <v>1234942</v>
      </c>
      <c r="W284" s="13" t="s">
        <v>1302</v>
      </c>
      <c r="X284" s="58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</row>
    <row r="285" spans="1:34">
      <c r="A285" s="13">
        <v>1234952</v>
      </c>
      <c r="B285" s="13" t="s">
        <v>1303</v>
      </c>
      <c r="C285" s="13" t="s">
        <v>1304</v>
      </c>
      <c r="D285" s="13" t="str">
        <f t="shared" si="1"/>
        <v>Mary Evans</v>
      </c>
      <c r="E285" s="13"/>
      <c r="F285" s="13"/>
      <c r="G285" s="13"/>
      <c r="H285" s="63" t="s">
        <v>456</v>
      </c>
      <c r="I285" s="13" t="s">
        <v>400</v>
      </c>
      <c r="J285" s="64">
        <v>40907</v>
      </c>
      <c r="K285" s="65"/>
      <c r="L285" s="65"/>
      <c r="M285" s="66">
        <v>45833</v>
      </c>
      <c r="N285" s="67"/>
      <c r="O285" s="68"/>
      <c r="P285" s="68"/>
      <c r="Q285" s="58"/>
      <c r="R285" s="58"/>
      <c r="S285" s="13"/>
      <c r="T285" s="13"/>
      <c r="U285" s="58"/>
      <c r="V285" s="13">
        <v>1234952</v>
      </c>
      <c r="W285" s="13" t="s">
        <v>1305</v>
      </c>
      <c r="X285" s="58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</row>
    <row r="286" spans="1:34">
      <c r="A286" s="13">
        <v>1234962</v>
      </c>
      <c r="B286" s="13" t="s">
        <v>1306</v>
      </c>
      <c r="C286" s="13" t="s">
        <v>1307</v>
      </c>
      <c r="D286" s="13" t="str">
        <f t="shared" si="1"/>
        <v>Juan Diaz</v>
      </c>
      <c r="E286" s="13"/>
      <c r="F286" s="13"/>
      <c r="G286" s="13"/>
      <c r="H286" s="63" t="s">
        <v>461</v>
      </c>
      <c r="I286" s="13" t="s">
        <v>400</v>
      </c>
      <c r="J286" s="64">
        <v>40186</v>
      </c>
      <c r="K286" s="65"/>
      <c r="L286" s="65"/>
      <c r="M286" s="66">
        <v>92789</v>
      </c>
      <c r="N286" s="67"/>
      <c r="O286" s="68"/>
      <c r="P286" s="68"/>
      <c r="Q286" s="58"/>
      <c r="R286" s="58"/>
      <c r="S286" s="13"/>
      <c r="T286" s="13"/>
      <c r="U286" s="58"/>
      <c r="V286" s="13">
        <v>1234962</v>
      </c>
      <c r="W286" s="13" t="s">
        <v>1308</v>
      </c>
      <c r="X286" s="58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</row>
    <row r="287" spans="1:34">
      <c r="A287" s="13">
        <v>1234972</v>
      </c>
      <c r="B287" s="13" t="s">
        <v>1309</v>
      </c>
      <c r="C287" s="13" t="s">
        <v>1310</v>
      </c>
      <c r="D287" s="13" t="str">
        <f t="shared" si="1"/>
        <v>Michelle Walker</v>
      </c>
      <c r="E287" s="13"/>
      <c r="F287" s="13"/>
      <c r="G287" s="13"/>
      <c r="H287" s="63" t="s">
        <v>466</v>
      </c>
      <c r="I287" s="13" t="s">
        <v>400</v>
      </c>
      <c r="J287" s="64">
        <v>42398</v>
      </c>
      <c r="K287" s="65"/>
      <c r="L287" s="65"/>
      <c r="M287" s="66">
        <v>57215</v>
      </c>
      <c r="N287" s="67"/>
      <c r="O287" s="68"/>
      <c r="P287" s="68"/>
      <c r="Q287" s="58"/>
      <c r="R287" s="58"/>
      <c r="S287" s="13"/>
      <c r="T287" s="13"/>
      <c r="U287" s="58"/>
      <c r="V287" s="13">
        <v>1234972</v>
      </c>
      <c r="W287" s="13" t="s">
        <v>1311</v>
      </c>
      <c r="X287" s="58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</row>
    <row r="288" spans="1:34">
      <c r="A288" s="13">
        <v>1234982</v>
      </c>
      <c r="B288" s="13" t="s">
        <v>1312</v>
      </c>
      <c r="C288" s="13" t="s">
        <v>1313</v>
      </c>
      <c r="D288" s="13" t="str">
        <f t="shared" si="1"/>
        <v>Rachel Allen</v>
      </c>
      <c r="E288" s="13"/>
      <c r="F288" s="13"/>
      <c r="G288" s="13"/>
      <c r="H288" s="63" t="s">
        <v>471</v>
      </c>
      <c r="I288" s="13" t="s">
        <v>388</v>
      </c>
      <c r="J288" s="64">
        <v>37283</v>
      </c>
      <c r="K288" s="65"/>
      <c r="L288" s="65"/>
      <c r="M288" s="66">
        <v>86772</v>
      </c>
      <c r="N288" s="67"/>
      <c r="O288" s="68"/>
      <c r="P288" s="68"/>
      <c r="Q288" s="58"/>
      <c r="R288" s="58"/>
      <c r="S288" s="13"/>
      <c r="T288" s="13"/>
      <c r="U288" s="58"/>
      <c r="V288" s="13">
        <v>1234982</v>
      </c>
      <c r="W288" s="13" t="s">
        <v>1314</v>
      </c>
      <c r="X288" s="58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</row>
    <row r="289" spans="1:34">
      <c r="A289" s="13">
        <v>1234992</v>
      </c>
      <c r="B289" s="13" t="s">
        <v>1315</v>
      </c>
      <c r="C289" s="13" t="s">
        <v>622</v>
      </c>
      <c r="D289" s="13" t="str">
        <f t="shared" si="1"/>
        <v>Wayne Washington</v>
      </c>
      <c r="E289" s="13"/>
      <c r="F289" s="13"/>
      <c r="G289" s="13"/>
      <c r="H289" s="63" t="s">
        <v>476</v>
      </c>
      <c r="I289" s="13" t="s">
        <v>400</v>
      </c>
      <c r="J289" s="64">
        <v>37285</v>
      </c>
      <c r="K289" s="65"/>
      <c r="L289" s="65"/>
      <c r="M289" s="66">
        <v>52038</v>
      </c>
      <c r="N289" s="67"/>
      <c r="O289" s="68"/>
      <c r="P289" s="68"/>
      <c r="Q289" s="58"/>
      <c r="R289" s="58"/>
      <c r="S289" s="13"/>
      <c r="T289" s="13"/>
      <c r="U289" s="58"/>
      <c r="V289" s="13">
        <v>1234992</v>
      </c>
      <c r="W289" s="13" t="s">
        <v>1316</v>
      </c>
      <c r="X289" s="58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</row>
    <row r="290" spans="1:34">
      <c r="A290" s="13">
        <v>1235002</v>
      </c>
      <c r="B290" s="13" t="s">
        <v>1317</v>
      </c>
      <c r="C290" s="13" t="s">
        <v>1318</v>
      </c>
      <c r="D290" s="13" t="str">
        <f t="shared" si="1"/>
        <v>Janice Rodriguez</v>
      </c>
      <c r="E290" s="13"/>
      <c r="F290" s="13"/>
      <c r="G290" s="13"/>
      <c r="H290" s="63" t="s">
        <v>481</v>
      </c>
      <c r="I290" s="13" t="s">
        <v>388</v>
      </c>
      <c r="J290" s="64">
        <v>40586</v>
      </c>
      <c r="K290" s="65"/>
      <c r="L290" s="65"/>
      <c r="M290" s="66">
        <v>82047</v>
      </c>
      <c r="N290" s="67"/>
      <c r="O290" s="68"/>
      <c r="P290" s="68"/>
      <c r="Q290" s="58"/>
      <c r="R290" s="58"/>
      <c r="S290" s="13"/>
      <c r="T290" s="13"/>
      <c r="U290" s="58"/>
      <c r="V290" s="13">
        <v>1235002</v>
      </c>
      <c r="W290" s="13" t="s">
        <v>1319</v>
      </c>
      <c r="X290" s="58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</row>
    <row r="291" spans="1:34">
      <c r="A291" s="13">
        <v>1235012</v>
      </c>
      <c r="B291" s="13" t="s">
        <v>1320</v>
      </c>
      <c r="C291" s="13" t="s">
        <v>1321</v>
      </c>
      <c r="D291" s="13" t="str">
        <f t="shared" si="1"/>
        <v>Angela Stewart</v>
      </c>
      <c r="E291" s="13"/>
      <c r="F291" s="13"/>
      <c r="G291" s="13"/>
      <c r="H291" s="63" t="s">
        <v>486</v>
      </c>
      <c r="I291" s="13" t="s">
        <v>394</v>
      </c>
      <c r="J291" s="64">
        <v>40971</v>
      </c>
      <c r="K291" s="65"/>
      <c r="L291" s="65"/>
      <c r="M291" s="66">
        <v>17630</v>
      </c>
      <c r="N291" s="67"/>
      <c r="O291" s="68"/>
      <c r="P291" s="68"/>
      <c r="Q291" s="58"/>
      <c r="R291" s="58"/>
      <c r="S291" s="13"/>
      <c r="T291" s="13"/>
      <c r="U291" s="58"/>
      <c r="V291" s="13">
        <v>1235012</v>
      </c>
      <c r="W291" s="13" t="s">
        <v>1322</v>
      </c>
      <c r="X291" s="58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</row>
    <row r="292" spans="1:34">
      <c r="A292" s="13">
        <v>1235022</v>
      </c>
      <c r="B292" s="13" t="s">
        <v>1323</v>
      </c>
      <c r="C292" s="13" t="s">
        <v>1324</v>
      </c>
      <c r="D292" s="13" t="str">
        <f t="shared" si="1"/>
        <v>Ruth Bailey</v>
      </c>
      <c r="E292" s="13"/>
      <c r="F292" s="13"/>
      <c r="G292" s="13"/>
      <c r="H292" s="63" t="s">
        <v>491</v>
      </c>
      <c r="I292" s="13" t="s">
        <v>388</v>
      </c>
      <c r="J292" s="64">
        <v>40628</v>
      </c>
      <c r="K292" s="65"/>
      <c r="L292" s="65"/>
      <c r="M292" s="66">
        <v>77448</v>
      </c>
      <c r="N292" s="67"/>
      <c r="O292" s="68"/>
      <c r="P292" s="68"/>
      <c r="Q292" s="58"/>
      <c r="R292" s="58"/>
      <c r="S292" s="13"/>
      <c r="T292" s="13"/>
      <c r="U292" s="58"/>
      <c r="V292" s="13">
        <v>1235022</v>
      </c>
      <c r="W292" s="13" t="s">
        <v>1325</v>
      </c>
      <c r="X292" s="58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</row>
    <row r="293" spans="1:34">
      <c r="A293" s="13">
        <v>1235032</v>
      </c>
      <c r="B293" s="13" t="s">
        <v>1326</v>
      </c>
      <c r="C293" s="13" t="s">
        <v>702</v>
      </c>
      <c r="D293" s="13" t="str">
        <f t="shared" si="1"/>
        <v>Kathleen Ramirez</v>
      </c>
      <c r="E293" s="13"/>
      <c r="F293" s="13"/>
      <c r="G293" s="13"/>
      <c r="H293" s="63" t="s">
        <v>496</v>
      </c>
      <c r="I293" s="13" t="s">
        <v>388</v>
      </c>
      <c r="J293" s="64">
        <v>41698</v>
      </c>
      <c r="K293" s="65"/>
      <c r="L293" s="65"/>
      <c r="M293" s="66">
        <v>45654</v>
      </c>
      <c r="N293" s="67"/>
      <c r="O293" s="68"/>
      <c r="P293" s="68"/>
      <c r="Q293" s="58"/>
      <c r="R293" s="58"/>
      <c r="S293" s="13"/>
      <c r="T293" s="13"/>
      <c r="U293" s="58"/>
      <c r="V293" s="13">
        <v>1235032</v>
      </c>
      <c r="W293" s="13" t="s">
        <v>1327</v>
      </c>
      <c r="X293" s="58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</row>
    <row r="294" spans="1:34">
      <c r="A294" s="13">
        <v>1235042</v>
      </c>
      <c r="B294" s="13" t="s">
        <v>1328</v>
      </c>
      <c r="C294" s="13" t="s">
        <v>549</v>
      </c>
      <c r="D294" s="13" t="str">
        <f t="shared" si="1"/>
        <v>Douglas Howard</v>
      </c>
      <c r="E294" s="13"/>
      <c r="F294" s="13"/>
      <c r="G294" s="13"/>
      <c r="H294" s="63" t="s">
        <v>501</v>
      </c>
      <c r="I294" s="13" t="s">
        <v>388</v>
      </c>
      <c r="J294" s="64">
        <v>40256</v>
      </c>
      <c r="K294" s="65"/>
      <c r="L294" s="65"/>
      <c r="M294" s="66">
        <v>69416</v>
      </c>
      <c r="N294" s="67"/>
      <c r="O294" s="68"/>
      <c r="P294" s="68"/>
      <c r="Q294" s="58"/>
      <c r="R294" s="58"/>
      <c r="S294" s="13"/>
      <c r="T294" s="13"/>
      <c r="U294" s="58"/>
      <c r="V294" s="13">
        <v>1235042</v>
      </c>
      <c r="W294" s="13" t="s">
        <v>1329</v>
      </c>
      <c r="X294" s="58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</row>
    <row r="295" spans="1:34">
      <c r="A295" s="13">
        <v>1235052</v>
      </c>
      <c r="B295" s="13" t="s">
        <v>1330</v>
      </c>
      <c r="C295" s="13" t="s">
        <v>1331</v>
      </c>
      <c r="D295" s="13" t="str">
        <f t="shared" si="1"/>
        <v>Richard Clark</v>
      </c>
      <c r="E295" s="13"/>
      <c r="F295" s="13"/>
      <c r="G295" s="13"/>
      <c r="H295" s="63" t="s">
        <v>506</v>
      </c>
      <c r="I295" s="13" t="s">
        <v>388</v>
      </c>
      <c r="J295" s="64">
        <v>40264</v>
      </c>
      <c r="K295" s="65"/>
      <c r="L295" s="65"/>
      <c r="M295" s="66">
        <v>76734</v>
      </c>
      <c r="N295" s="67"/>
      <c r="O295" s="68"/>
      <c r="P295" s="68"/>
      <c r="Q295" s="58"/>
      <c r="R295" s="58"/>
      <c r="S295" s="13"/>
      <c r="T295" s="13"/>
      <c r="U295" s="58"/>
      <c r="V295" s="13">
        <v>1235052</v>
      </c>
      <c r="W295" s="13" t="s">
        <v>1332</v>
      </c>
      <c r="X295" s="58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</row>
    <row r="296" spans="1:34">
      <c r="A296" s="13">
        <v>1235062</v>
      </c>
      <c r="B296" s="13" t="s">
        <v>1333</v>
      </c>
      <c r="C296" s="13" t="s">
        <v>111</v>
      </c>
      <c r="D296" s="13" t="str">
        <f t="shared" si="1"/>
        <v>Albert Carter</v>
      </c>
      <c r="E296" s="13"/>
      <c r="F296" s="13"/>
      <c r="G296" s="13"/>
      <c r="H296" s="63" t="s">
        <v>511</v>
      </c>
      <c r="I296" s="13" t="s">
        <v>406</v>
      </c>
      <c r="J296" s="64">
        <v>37341</v>
      </c>
      <c r="K296" s="65"/>
      <c r="L296" s="65"/>
      <c r="M296" s="66">
        <v>43449</v>
      </c>
      <c r="N296" s="67"/>
      <c r="O296" s="68"/>
      <c r="P296" s="68"/>
      <c r="Q296" s="58"/>
      <c r="R296" s="58"/>
      <c r="S296" s="13"/>
      <c r="T296" s="13"/>
      <c r="U296" s="58"/>
      <c r="V296" s="13">
        <v>1235062</v>
      </c>
      <c r="W296" s="13" t="s">
        <v>1334</v>
      </c>
      <c r="X296" s="58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</row>
    <row r="297" spans="1:34">
      <c r="A297" s="13">
        <v>1235072</v>
      </c>
      <c r="B297" s="13" t="s">
        <v>134</v>
      </c>
      <c r="C297" s="13" t="s">
        <v>1335</v>
      </c>
      <c r="D297" s="13" t="str">
        <f t="shared" si="1"/>
        <v>Rebecca Martin</v>
      </c>
      <c r="E297" s="13"/>
      <c r="F297" s="13"/>
      <c r="G297" s="13"/>
      <c r="H297" s="63" t="s">
        <v>516</v>
      </c>
      <c r="I297" s="13" t="s">
        <v>388</v>
      </c>
      <c r="J297" s="64">
        <v>37687</v>
      </c>
      <c r="K297" s="65"/>
      <c r="L297" s="65"/>
      <c r="M297" s="66">
        <v>46274</v>
      </c>
      <c r="N297" s="67"/>
      <c r="O297" s="68"/>
      <c r="P297" s="68"/>
      <c r="Q297" s="58"/>
      <c r="R297" s="58"/>
      <c r="S297" s="13"/>
      <c r="T297" s="13"/>
      <c r="U297" s="58"/>
      <c r="V297" s="13">
        <v>1235072</v>
      </c>
      <c r="W297" s="13" t="s">
        <v>1336</v>
      </c>
      <c r="X297" s="58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</row>
    <row r="298" spans="1:34">
      <c r="A298" s="13">
        <v>1235082</v>
      </c>
      <c r="B298" s="13" t="s">
        <v>1337</v>
      </c>
      <c r="C298" s="13" t="s">
        <v>1338</v>
      </c>
      <c r="D298" s="13" t="str">
        <f t="shared" si="1"/>
        <v>Christopher Taylor</v>
      </c>
      <c r="E298" s="13"/>
      <c r="F298" s="13"/>
      <c r="G298" s="13"/>
      <c r="H298" s="63" t="s">
        <v>521</v>
      </c>
      <c r="I298" s="13" t="s">
        <v>394</v>
      </c>
      <c r="J298" s="64">
        <v>37696</v>
      </c>
      <c r="K298" s="65"/>
      <c r="L298" s="65"/>
      <c r="M298" s="66">
        <v>19950</v>
      </c>
      <c r="N298" s="67"/>
      <c r="O298" s="68"/>
      <c r="P298" s="68"/>
      <c r="Q298" s="58"/>
      <c r="R298" s="58"/>
      <c r="S298" s="13"/>
      <c r="T298" s="13"/>
      <c r="U298" s="58"/>
      <c r="V298" s="13">
        <v>1235082</v>
      </c>
      <c r="W298" s="13" t="s">
        <v>1339</v>
      </c>
      <c r="X298" s="58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</row>
    <row r="299" spans="1:34">
      <c r="A299" s="13">
        <v>1235092</v>
      </c>
      <c r="B299" s="13" t="s">
        <v>801</v>
      </c>
      <c r="C299" s="13" t="s">
        <v>1340</v>
      </c>
      <c r="D299" s="13" t="str">
        <f t="shared" si="1"/>
        <v>Peter Murphy</v>
      </c>
      <c r="E299" s="13"/>
      <c r="F299" s="13"/>
      <c r="G299" s="13"/>
      <c r="H299" s="63" t="s">
        <v>526</v>
      </c>
      <c r="I299" s="13" t="s">
        <v>388</v>
      </c>
      <c r="J299" s="64">
        <v>37705</v>
      </c>
      <c r="K299" s="65"/>
      <c r="L299" s="65"/>
      <c r="M299" s="66">
        <v>41381</v>
      </c>
      <c r="N299" s="67"/>
      <c r="O299" s="68"/>
      <c r="P299" s="68"/>
      <c r="Q299" s="58"/>
      <c r="R299" s="58"/>
      <c r="S299" s="13"/>
      <c r="T299" s="13"/>
      <c r="U299" s="58"/>
      <c r="V299" s="13">
        <v>1235092</v>
      </c>
      <c r="W299" s="13" t="s">
        <v>1341</v>
      </c>
      <c r="X299" s="58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</row>
    <row r="300" spans="1:34">
      <c r="A300" s="13">
        <v>1235102</v>
      </c>
      <c r="B300" s="13" t="s">
        <v>1342</v>
      </c>
      <c r="C300" s="13" t="s">
        <v>736</v>
      </c>
      <c r="D300" s="13" t="str">
        <f t="shared" si="1"/>
        <v>Ashley Reed</v>
      </c>
      <c r="E300" s="13"/>
      <c r="F300" s="13"/>
      <c r="G300" s="13"/>
      <c r="H300" s="63" t="s">
        <v>531</v>
      </c>
      <c r="I300" s="13" t="s">
        <v>388</v>
      </c>
      <c r="J300" s="64">
        <v>38783</v>
      </c>
      <c r="K300" s="65"/>
      <c r="L300" s="65"/>
      <c r="M300" s="66">
        <v>79790</v>
      </c>
      <c r="N300" s="67"/>
      <c r="O300" s="68"/>
      <c r="P300" s="68"/>
      <c r="Q300" s="58"/>
      <c r="R300" s="58"/>
      <c r="S300" s="13"/>
      <c r="T300" s="13"/>
      <c r="U300" s="58"/>
      <c r="V300" s="13">
        <v>1235102</v>
      </c>
      <c r="W300" s="13" t="s">
        <v>1343</v>
      </c>
      <c r="X300" s="58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</row>
    <row r="301" spans="1:34">
      <c r="A301" s="13">
        <v>1235112</v>
      </c>
      <c r="B301" s="13" t="s">
        <v>1344</v>
      </c>
      <c r="C301" s="13" t="s">
        <v>190</v>
      </c>
      <c r="D301" s="13" t="str">
        <f t="shared" si="1"/>
        <v>Stephen White</v>
      </c>
      <c r="E301" s="13"/>
      <c r="F301" s="13"/>
      <c r="G301" s="13"/>
      <c r="H301" s="63" t="s">
        <v>536</v>
      </c>
      <c r="I301" s="13" t="s">
        <v>388</v>
      </c>
      <c r="J301" s="64">
        <v>39140</v>
      </c>
      <c r="K301" s="65"/>
      <c r="L301" s="65"/>
      <c r="M301" s="66">
        <v>62643</v>
      </c>
      <c r="N301" s="67"/>
      <c r="O301" s="68"/>
      <c r="P301" s="68"/>
      <c r="Q301" s="58"/>
      <c r="R301" s="58"/>
      <c r="S301" s="13"/>
      <c r="T301" s="13"/>
      <c r="U301" s="58"/>
      <c r="V301" s="13">
        <v>1235112</v>
      </c>
      <c r="W301" s="13" t="s">
        <v>1345</v>
      </c>
      <c r="X301" s="58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</row>
    <row r="302" spans="1:34">
      <c r="A302" s="13">
        <v>1235122</v>
      </c>
      <c r="B302" s="13" t="s">
        <v>1346</v>
      </c>
      <c r="C302" s="13" t="s">
        <v>824</v>
      </c>
      <c r="D302" s="13" t="str">
        <f t="shared" si="1"/>
        <v>Nicholas Hall</v>
      </c>
      <c r="E302" s="13"/>
      <c r="F302" s="13"/>
      <c r="G302" s="13"/>
      <c r="H302" s="63" t="s">
        <v>541</v>
      </c>
      <c r="I302" s="13" t="s">
        <v>388</v>
      </c>
      <c r="J302" s="64">
        <v>40622</v>
      </c>
      <c r="K302" s="65"/>
      <c r="L302" s="65"/>
      <c r="M302" s="66">
        <v>53393</v>
      </c>
      <c r="N302" s="67"/>
      <c r="O302" s="68"/>
      <c r="P302" s="68"/>
      <c r="Q302" s="58"/>
      <c r="R302" s="58"/>
      <c r="S302" s="13"/>
      <c r="T302" s="13"/>
      <c r="U302" s="58"/>
      <c r="V302" s="13">
        <v>1235122</v>
      </c>
      <c r="W302" s="13" t="s">
        <v>1347</v>
      </c>
      <c r="X302" s="58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</row>
    <row r="303" spans="1:34">
      <c r="A303" s="13">
        <v>1235132</v>
      </c>
      <c r="B303" s="13" t="s">
        <v>990</v>
      </c>
      <c r="C303" s="13" t="s">
        <v>1348</v>
      </c>
      <c r="D303" s="13" t="str">
        <f t="shared" si="1"/>
        <v>Adam Price</v>
      </c>
      <c r="E303" s="13"/>
      <c r="F303" s="13"/>
      <c r="G303" s="13"/>
      <c r="H303" s="63" t="s">
        <v>546</v>
      </c>
      <c r="I303" s="13" t="s">
        <v>388</v>
      </c>
      <c r="J303" s="64">
        <v>40970</v>
      </c>
      <c r="K303" s="65"/>
      <c r="L303" s="65"/>
      <c r="M303" s="66">
        <v>80073</v>
      </c>
      <c r="N303" s="67"/>
      <c r="O303" s="68"/>
      <c r="P303" s="68"/>
      <c r="Q303" s="58"/>
      <c r="R303" s="58"/>
      <c r="S303" s="13"/>
      <c r="T303" s="13"/>
      <c r="U303" s="58"/>
      <c r="V303" s="13">
        <v>1235132</v>
      </c>
      <c r="W303" s="13" t="s">
        <v>1349</v>
      </c>
      <c r="X303" s="58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</row>
    <row r="304" spans="1:34">
      <c r="A304" s="13">
        <v>1235142</v>
      </c>
      <c r="B304" s="13" t="s">
        <v>1350</v>
      </c>
      <c r="C304" s="13" t="s">
        <v>925</v>
      </c>
      <c r="D304" s="13" t="str">
        <f t="shared" si="1"/>
        <v>Norma Brooks</v>
      </c>
      <c r="E304" s="13"/>
      <c r="F304" s="13"/>
      <c r="G304" s="13"/>
      <c r="H304" s="63" t="s">
        <v>551</v>
      </c>
      <c r="I304" s="13" t="s">
        <v>400</v>
      </c>
      <c r="J304" s="64">
        <v>41723</v>
      </c>
      <c r="K304" s="65"/>
      <c r="L304" s="65"/>
      <c r="M304" s="66">
        <v>102617</v>
      </c>
      <c r="N304" s="67"/>
      <c r="O304" s="68"/>
      <c r="P304" s="68"/>
      <c r="Q304" s="58"/>
      <c r="R304" s="58"/>
      <c r="S304" s="13"/>
      <c r="T304" s="13"/>
      <c r="U304" s="58"/>
      <c r="V304" s="13">
        <v>1235142</v>
      </c>
      <c r="W304" s="13" t="s">
        <v>1351</v>
      </c>
      <c r="X304" s="58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</row>
    <row r="305" spans="1:34">
      <c r="A305" s="13">
        <v>1235152</v>
      </c>
      <c r="B305" s="13" t="s">
        <v>1352</v>
      </c>
      <c r="C305" s="13" t="s">
        <v>1353</v>
      </c>
      <c r="D305" s="13" t="str">
        <f t="shared" si="1"/>
        <v>Phillip Simmons</v>
      </c>
      <c r="E305" s="13"/>
      <c r="F305" s="13"/>
      <c r="G305" s="13"/>
      <c r="H305" s="63" t="s">
        <v>556</v>
      </c>
      <c r="I305" s="13" t="s">
        <v>400</v>
      </c>
      <c r="J305" s="64">
        <v>40652</v>
      </c>
      <c r="K305" s="65"/>
      <c r="L305" s="65"/>
      <c r="M305" s="66">
        <v>40961</v>
      </c>
      <c r="N305" s="67"/>
      <c r="O305" s="68"/>
      <c r="P305" s="68"/>
      <c r="Q305" s="58"/>
      <c r="R305" s="58"/>
      <c r="S305" s="13"/>
      <c r="T305" s="13"/>
      <c r="U305" s="58"/>
      <c r="V305" s="13">
        <v>1235152</v>
      </c>
      <c r="W305" s="13" t="s">
        <v>1354</v>
      </c>
      <c r="X305" s="58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</row>
    <row r="306" spans="1:34">
      <c r="A306" s="13">
        <v>1235162</v>
      </c>
      <c r="B306" s="13" t="s">
        <v>810</v>
      </c>
      <c r="C306" s="13" t="s">
        <v>1355</v>
      </c>
      <c r="D306" s="13" t="str">
        <f t="shared" si="1"/>
        <v>Keith Scott</v>
      </c>
      <c r="E306" s="13"/>
      <c r="F306" s="13"/>
      <c r="G306" s="13"/>
      <c r="H306" s="63" t="s">
        <v>561</v>
      </c>
      <c r="I306" s="13" t="s">
        <v>394</v>
      </c>
      <c r="J306" s="64">
        <v>41730</v>
      </c>
      <c r="K306" s="65"/>
      <c r="L306" s="65"/>
      <c r="M306" s="66">
        <v>53876</v>
      </c>
      <c r="N306" s="67"/>
      <c r="O306" s="68"/>
      <c r="P306" s="68"/>
      <c r="Q306" s="58"/>
      <c r="R306" s="58"/>
      <c r="S306" s="13"/>
      <c r="T306" s="13"/>
      <c r="U306" s="58"/>
      <c r="V306" s="13">
        <v>1235162</v>
      </c>
      <c r="W306" s="13" t="s">
        <v>1356</v>
      </c>
      <c r="X306" s="58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</row>
    <row r="307" spans="1:34">
      <c r="A307" s="13">
        <v>1235172</v>
      </c>
      <c r="B307" s="13" t="s">
        <v>1154</v>
      </c>
      <c r="C307" s="13" t="s">
        <v>1357</v>
      </c>
      <c r="D307" s="13" t="str">
        <f t="shared" si="1"/>
        <v>Mark Barnes</v>
      </c>
      <c r="E307" s="13"/>
      <c r="F307" s="13"/>
      <c r="G307" s="13"/>
      <c r="H307" s="63" t="s">
        <v>566</v>
      </c>
      <c r="I307" s="13" t="s">
        <v>400</v>
      </c>
      <c r="J307" s="64">
        <v>41736</v>
      </c>
      <c r="K307" s="65"/>
      <c r="L307" s="65"/>
      <c r="M307" s="66">
        <v>61152</v>
      </c>
      <c r="N307" s="67"/>
      <c r="O307" s="68"/>
      <c r="P307" s="68"/>
      <c r="Q307" s="58"/>
      <c r="R307" s="58"/>
      <c r="S307" s="13"/>
      <c r="T307" s="13"/>
      <c r="U307" s="58"/>
      <c r="V307" s="13">
        <v>1235172</v>
      </c>
      <c r="W307" s="13" t="s">
        <v>1358</v>
      </c>
      <c r="X307" s="58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</row>
    <row r="308" spans="1:34">
      <c r="A308" s="13">
        <v>1235182</v>
      </c>
      <c r="B308" s="13" t="s">
        <v>1359</v>
      </c>
      <c r="C308" s="13" t="s">
        <v>652</v>
      </c>
      <c r="D308" s="13" t="str">
        <f t="shared" si="1"/>
        <v>Aaron Davis</v>
      </c>
      <c r="E308" s="13"/>
      <c r="F308" s="13"/>
      <c r="G308" s="13"/>
      <c r="H308" s="63" t="s">
        <v>571</v>
      </c>
      <c r="I308" s="13" t="s">
        <v>388</v>
      </c>
      <c r="J308" s="64">
        <v>41743</v>
      </c>
      <c r="K308" s="65"/>
      <c r="L308" s="65"/>
      <c r="M308" s="66">
        <v>52532</v>
      </c>
      <c r="N308" s="67"/>
      <c r="O308" s="68"/>
      <c r="P308" s="68"/>
      <c r="Q308" s="58"/>
      <c r="R308" s="58"/>
      <c r="S308" s="13"/>
      <c r="T308" s="13"/>
      <c r="U308" s="58"/>
      <c r="V308" s="13">
        <v>1235182</v>
      </c>
      <c r="W308" s="13" t="s">
        <v>1360</v>
      </c>
      <c r="X308" s="58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</row>
    <row r="309" spans="1:34">
      <c r="A309" s="13">
        <v>1235192</v>
      </c>
      <c r="B309" s="13" t="s">
        <v>1361</v>
      </c>
      <c r="C309" s="13" t="s">
        <v>1362</v>
      </c>
      <c r="D309" s="13" t="str">
        <f t="shared" si="1"/>
        <v>Nicole Jones</v>
      </c>
      <c r="E309" s="13"/>
      <c r="F309" s="13"/>
      <c r="G309" s="13"/>
      <c r="H309" s="63" t="s">
        <v>576</v>
      </c>
      <c r="I309" s="13" t="s">
        <v>400</v>
      </c>
      <c r="J309" s="64">
        <v>41747</v>
      </c>
      <c r="K309" s="65"/>
      <c r="L309" s="65"/>
      <c r="M309" s="66">
        <v>32645</v>
      </c>
      <c r="N309" s="67"/>
      <c r="O309" s="68"/>
      <c r="P309" s="68"/>
      <c r="Q309" s="58"/>
      <c r="R309" s="58"/>
      <c r="S309" s="13"/>
      <c r="T309" s="13"/>
      <c r="U309" s="58"/>
      <c r="V309" s="13">
        <v>1235192</v>
      </c>
      <c r="W309" s="13" t="s">
        <v>1363</v>
      </c>
      <c r="X309" s="58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</row>
    <row r="310" spans="1:34">
      <c r="A310" s="13">
        <v>1235202</v>
      </c>
      <c r="B310" s="13" t="s">
        <v>1364</v>
      </c>
      <c r="C310" s="13" t="s">
        <v>1365</v>
      </c>
      <c r="D310" s="13" t="str">
        <f t="shared" si="1"/>
        <v>Jonathan Wright</v>
      </c>
      <c r="E310" s="13"/>
      <c r="F310" s="13"/>
      <c r="G310" s="13"/>
      <c r="H310" s="63" t="s">
        <v>581</v>
      </c>
      <c r="I310" s="13" t="s">
        <v>388</v>
      </c>
      <c r="J310" s="64">
        <v>41748</v>
      </c>
      <c r="K310" s="65"/>
      <c r="L310" s="65"/>
      <c r="M310" s="66">
        <v>68523</v>
      </c>
      <c r="N310" s="67"/>
      <c r="O310" s="68"/>
      <c r="P310" s="68"/>
      <c r="Q310" s="58"/>
      <c r="R310" s="58"/>
      <c r="S310" s="13"/>
      <c r="T310" s="13"/>
      <c r="U310" s="58"/>
      <c r="V310" s="13">
        <v>1235202</v>
      </c>
      <c r="W310" s="13" t="s">
        <v>1366</v>
      </c>
      <c r="X310" s="58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</row>
    <row r="311" spans="1:34">
      <c r="A311" s="13">
        <v>1235212</v>
      </c>
      <c r="B311" s="13" t="s">
        <v>1367</v>
      </c>
      <c r="C311" s="13" t="s">
        <v>1368</v>
      </c>
      <c r="D311" s="13" t="str">
        <f t="shared" si="1"/>
        <v>Patricia Bell</v>
      </c>
      <c r="E311" s="13"/>
      <c r="F311" s="13"/>
      <c r="G311" s="13"/>
      <c r="H311" s="63" t="s">
        <v>586</v>
      </c>
      <c r="I311" s="13" t="s">
        <v>388</v>
      </c>
      <c r="J311" s="64">
        <v>40275</v>
      </c>
      <c r="K311" s="65"/>
      <c r="L311" s="65"/>
      <c r="M311" s="66">
        <v>80882</v>
      </c>
      <c r="N311" s="67"/>
      <c r="O311" s="68"/>
      <c r="P311" s="68"/>
      <c r="Q311" s="58"/>
      <c r="R311" s="58"/>
      <c r="S311" s="13"/>
      <c r="T311" s="13"/>
      <c r="U311" s="58"/>
      <c r="V311" s="13">
        <v>1235212</v>
      </c>
      <c r="W311" s="13" t="s">
        <v>1369</v>
      </c>
      <c r="X311" s="58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</row>
    <row r="312" spans="1:34">
      <c r="A312" s="13">
        <v>1235222</v>
      </c>
      <c r="B312" s="13" t="s">
        <v>750</v>
      </c>
      <c r="C312" s="13" t="s">
        <v>1370</v>
      </c>
      <c r="D312" s="13" t="str">
        <f t="shared" si="1"/>
        <v>Louise Garcia</v>
      </c>
      <c r="E312" s="13"/>
      <c r="F312" s="13"/>
      <c r="G312" s="13"/>
      <c r="H312" s="63" t="s">
        <v>591</v>
      </c>
      <c r="I312" s="13" t="s">
        <v>388</v>
      </c>
      <c r="J312" s="64">
        <v>37358</v>
      </c>
      <c r="K312" s="65"/>
      <c r="L312" s="65"/>
      <c r="M312" s="66">
        <v>38367</v>
      </c>
      <c r="N312" s="67"/>
      <c r="O312" s="68"/>
      <c r="P312" s="68"/>
      <c r="Q312" s="58"/>
      <c r="R312" s="58"/>
      <c r="S312" s="13"/>
      <c r="T312" s="13"/>
      <c r="U312" s="58"/>
      <c r="V312" s="13">
        <v>1235222</v>
      </c>
      <c r="W312" s="13" t="s">
        <v>1371</v>
      </c>
      <c r="X312" s="58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</row>
    <row r="313" spans="1:34">
      <c r="A313" s="13">
        <v>1235232</v>
      </c>
      <c r="B313" s="13" t="s">
        <v>1372</v>
      </c>
      <c r="C313" s="13" t="s">
        <v>1373</v>
      </c>
      <c r="D313" s="13" t="str">
        <f t="shared" si="1"/>
        <v>Jeffrey Ross</v>
      </c>
      <c r="E313" s="13"/>
      <c r="F313" s="13"/>
      <c r="G313" s="13"/>
      <c r="H313" s="63" t="s">
        <v>596</v>
      </c>
      <c r="I313" s="13" t="s">
        <v>388</v>
      </c>
      <c r="J313" s="64">
        <v>37718</v>
      </c>
      <c r="K313" s="65"/>
      <c r="L313" s="65"/>
      <c r="M313" s="66">
        <v>77711</v>
      </c>
      <c r="N313" s="67"/>
      <c r="O313" s="68"/>
      <c r="P313" s="68"/>
      <c r="Q313" s="58"/>
      <c r="R313" s="58"/>
      <c r="S313" s="13"/>
      <c r="T313" s="13"/>
      <c r="U313" s="58"/>
      <c r="V313" s="13">
        <v>1235232</v>
      </c>
      <c r="W313" s="73" t="s">
        <v>1374</v>
      </c>
      <c r="X313" s="58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</row>
    <row r="314" spans="1:34">
      <c r="A314" s="13">
        <v>1235242</v>
      </c>
      <c r="B314" s="13" t="s">
        <v>1375</v>
      </c>
      <c r="C314" s="13" t="s">
        <v>1376</v>
      </c>
      <c r="D314" s="13" t="str">
        <f t="shared" si="1"/>
        <v>Donna Bennett</v>
      </c>
      <c r="E314" s="13"/>
      <c r="F314" s="13"/>
      <c r="G314" s="13"/>
      <c r="H314" s="63" t="s">
        <v>601</v>
      </c>
      <c r="I314" s="13" t="s">
        <v>400</v>
      </c>
      <c r="J314" s="64">
        <v>37729</v>
      </c>
      <c r="K314" s="65"/>
      <c r="L314" s="65"/>
      <c r="M314" s="66">
        <v>27510</v>
      </c>
      <c r="N314" s="67"/>
      <c r="O314" s="68"/>
      <c r="P314" s="68"/>
      <c r="Q314" s="58"/>
      <c r="R314" s="58"/>
      <c r="S314" s="13"/>
      <c r="T314" s="13"/>
      <c r="U314" s="58"/>
      <c r="V314" s="13">
        <v>1235242</v>
      </c>
      <c r="W314" s="13" t="s">
        <v>1377</v>
      </c>
      <c r="X314" s="58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</row>
    <row r="315" spans="1:34">
      <c r="A315" s="13">
        <v>1235252</v>
      </c>
      <c r="B315" s="13" t="s">
        <v>1378</v>
      </c>
      <c r="C315" s="13" t="s">
        <v>1379</v>
      </c>
      <c r="D315" s="13" t="str">
        <f t="shared" si="1"/>
        <v>Pamela Williams</v>
      </c>
      <c r="E315" s="13"/>
      <c r="F315" s="13"/>
      <c r="G315" s="13"/>
      <c r="H315" s="63" t="s">
        <v>606</v>
      </c>
      <c r="I315" s="13" t="s">
        <v>400</v>
      </c>
      <c r="J315" s="64">
        <v>39173</v>
      </c>
      <c r="K315" s="65"/>
      <c r="L315" s="65"/>
      <c r="M315" s="66">
        <v>74183</v>
      </c>
      <c r="N315" s="67"/>
      <c r="O315" s="68"/>
      <c r="P315" s="68"/>
      <c r="Q315" s="58"/>
      <c r="R315" s="58"/>
      <c r="S315" s="13"/>
      <c r="T315" s="13"/>
      <c r="U315" s="58"/>
      <c r="V315" s="13">
        <v>1235252</v>
      </c>
      <c r="W315" s="13" t="s">
        <v>1380</v>
      </c>
      <c r="X315" s="58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</row>
    <row r="316" spans="1:34">
      <c r="A316" s="13">
        <v>1235262</v>
      </c>
      <c r="B316" s="13" t="s">
        <v>1381</v>
      </c>
      <c r="C316" s="13" t="s">
        <v>719</v>
      </c>
      <c r="D316" s="13" t="str">
        <f t="shared" si="1"/>
        <v>Sandra Lewis</v>
      </c>
      <c r="E316" s="13"/>
      <c r="F316" s="13"/>
      <c r="G316" s="13"/>
      <c r="H316" s="63" t="s">
        <v>611</v>
      </c>
      <c r="I316" s="13" t="s">
        <v>400</v>
      </c>
      <c r="J316" s="64">
        <v>39563</v>
      </c>
      <c r="K316" s="65"/>
      <c r="L316" s="65"/>
      <c r="M316" s="66">
        <v>82971</v>
      </c>
      <c r="N316" s="67"/>
      <c r="O316" s="68"/>
      <c r="P316" s="68"/>
      <c r="Q316" s="58"/>
      <c r="R316" s="58"/>
      <c r="S316" s="13"/>
      <c r="T316" s="13"/>
      <c r="U316" s="58"/>
      <c r="V316" s="13">
        <v>1235262</v>
      </c>
      <c r="W316" s="13" t="s">
        <v>1382</v>
      </c>
      <c r="X316" s="58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</row>
    <row r="317" spans="1:34">
      <c r="A317" s="13">
        <v>1235272</v>
      </c>
      <c r="B317" s="13" t="s">
        <v>1383</v>
      </c>
      <c r="C317" s="13" t="s">
        <v>910</v>
      </c>
      <c r="D317" s="13" t="str">
        <f t="shared" si="1"/>
        <v>Kelly Parker</v>
      </c>
      <c r="E317" s="13"/>
      <c r="F317" s="13"/>
      <c r="G317" s="13"/>
      <c r="H317" s="63" t="s">
        <v>616</v>
      </c>
      <c r="I317" s="13" t="s">
        <v>406</v>
      </c>
      <c r="J317" s="64">
        <v>41021</v>
      </c>
      <c r="K317" s="65"/>
      <c r="L317" s="65"/>
      <c r="M317" s="66">
        <v>12212</v>
      </c>
      <c r="N317" s="67"/>
      <c r="O317" s="68"/>
      <c r="P317" s="68"/>
      <c r="Q317" s="58"/>
      <c r="R317" s="58"/>
      <c r="S317" s="13"/>
      <c r="T317" s="13"/>
      <c r="U317" s="58"/>
      <c r="V317" s="13">
        <v>1235272</v>
      </c>
      <c r="W317" s="13" t="s">
        <v>1384</v>
      </c>
      <c r="X317" s="58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</row>
    <row r="318" spans="1:34">
      <c r="A318" s="13">
        <v>1235282</v>
      </c>
      <c r="B318" s="13" t="s">
        <v>1385</v>
      </c>
      <c r="C318" s="13" t="s">
        <v>1386</v>
      </c>
      <c r="D318" s="13" t="str">
        <f t="shared" si="1"/>
        <v>Johnny Edwards</v>
      </c>
      <c r="E318" s="13"/>
      <c r="F318" s="13"/>
      <c r="G318" s="13"/>
      <c r="H318" s="63" t="s">
        <v>621</v>
      </c>
      <c r="I318" s="13" t="s">
        <v>400</v>
      </c>
      <c r="J318" s="64">
        <v>41744</v>
      </c>
      <c r="K318" s="65"/>
      <c r="L318" s="65"/>
      <c r="M318" s="66">
        <v>43712</v>
      </c>
      <c r="N318" s="67"/>
      <c r="O318" s="68"/>
      <c r="P318" s="68"/>
      <c r="Q318" s="58"/>
      <c r="R318" s="58"/>
      <c r="S318" s="13"/>
      <c r="T318" s="13"/>
      <c r="U318" s="58"/>
      <c r="V318" s="13">
        <v>1235282</v>
      </c>
      <c r="W318" s="13" t="s">
        <v>1387</v>
      </c>
      <c r="X318" s="58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</row>
    <row r="319" spans="1:34">
      <c r="A319" s="13">
        <v>1235292</v>
      </c>
      <c r="B319" s="13" t="s">
        <v>1355</v>
      </c>
      <c r="C319" s="13" t="s">
        <v>1388</v>
      </c>
      <c r="D319" s="13" t="str">
        <f t="shared" si="1"/>
        <v>Scott Foster</v>
      </c>
      <c r="E319" s="13"/>
      <c r="F319" s="13"/>
      <c r="G319" s="13"/>
      <c r="H319" s="63" t="s">
        <v>626</v>
      </c>
      <c r="I319" s="13" t="s">
        <v>388</v>
      </c>
      <c r="J319" s="64">
        <v>40677</v>
      </c>
      <c r="K319" s="65"/>
      <c r="L319" s="65"/>
      <c r="M319" s="66">
        <v>44982</v>
      </c>
      <c r="N319" s="67"/>
      <c r="O319" s="68"/>
      <c r="P319" s="68"/>
      <c r="Q319" s="58"/>
      <c r="R319" s="58"/>
      <c r="S319" s="13"/>
      <c r="T319" s="13"/>
      <c r="U319" s="58"/>
      <c r="V319" s="13">
        <v>1235292</v>
      </c>
      <c r="W319" s="13" t="s">
        <v>1389</v>
      </c>
      <c r="X319" s="58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</row>
    <row r="320" spans="1:34">
      <c r="A320" s="13">
        <v>1235302</v>
      </c>
      <c r="B320" s="13" t="s">
        <v>434</v>
      </c>
      <c r="C320" s="13" t="s">
        <v>1383</v>
      </c>
      <c r="D320" s="13" t="str">
        <f t="shared" si="1"/>
        <v>Laura Kelly</v>
      </c>
      <c r="E320" s="13"/>
      <c r="F320" s="13"/>
      <c r="G320" s="13"/>
      <c r="H320" s="63" t="s">
        <v>631</v>
      </c>
      <c r="I320" s="13" t="s">
        <v>388</v>
      </c>
      <c r="J320" s="64">
        <v>40681</v>
      </c>
      <c r="K320" s="65"/>
      <c r="L320" s="65"/>
      <c r="M320" s="66">
        <v>84399</v>
      </c>
      <c r="N320" s="67"/>
      <c r="O320" s="68"/>
      <c r="P320" s="68"/>
      <c r="Q320" s="58"/>
      <c r="R320" s="58"/>
      <c r="S320" s="13"/>
      <c r="T320" s="13"/>
      <c r="U320" s="58"/>
      <c r="V320" s="13">
        <v>1235302</v>
      </c>
      <c r="W320" s="13" t="s">
        <v>1390</v>
      </c>
      <c r="X320" s="58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</row>
    <row r="321" spans="1:34">
      <c r="A321" s="13">
        <v>1235312</v>
      </c>
      <c r="B321" s="13" t="s">
        <v>1391</v>
      </c>
      <c r="C321" s="13" t="s">
        <v>1392</v>
      </c>
      <c r="D321" s="13" t="str">
        <f t="shared" si="1"/>
        <v>Joyce Rivera</v>
      </c>
      <c r="E321" s="13"/>
      <c r="F321" s="13"/>
      <c r="G321" s="13"/>
      <c r="H321" s="63" t="s">
        <v>636</v>
      </c>
      <c r="I321" s="13" t="s">
        <v>400</v>
      </c>
      <c r="J321" s="64">
        <v>41766</v>
      </c>
      <c r="K321" s="65"/>
      <c r="L321" s="65"/>
      <c r="M321" s="66">
        <v>76251</v>
      </c>
      <c r="N321" s="67"/>
      <c r="O321" s="68"/>
      <c r="P321" s="68"/>
      <c r="Q321" s="58"/>
      <c r="R321" s="58"/>
      <c r="S321" s="13"/>
      <c r="T321" s="13"/>
      <c r="U321" s="58"/>
      <c r="V321" s="13">
        <v>1235312</v>
      </c>
      <c r="W321" s="13" t="s">
        <v>1393</v>
      </c>
      <c r="X321" s="58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</row>
    <row r="322" spans="1:34">
      <c r="A322" s="13">
        <v>1235322</v>
      </c>
      <c r="B322" s="13" t="s">
        <v>1394</v>
      </c>
      <c r="C322" s="13" t="s">
        <v>1395</v>
      </c>
      <c r="D322" s="13" t="str">
        <f t="shared" si="1"/>
        <v>Tammy Wood</v>
      </c>
      <c r="E322" s="13"/>
      <c r="F322" s="13"/>
      <c r="G322" s="13"/>
      <c r="H322" s="13" t="s">
        <v>641</v>
      </c>
      <c r="I322" s="13" t="s">
        <v>388</v>
      </c>
      <c r="J322" s="64">
        <v>37375</v>
      </c>
      <c r="K322" s="65"/>
      <c r="L322" s="65"/>
      <c r="M322" s="66">
        <v>101924</v>
      </c>
      <c r="N322" s="67"/>
      <c r="O322" s="68"/>
      <c r="P322" s="68"/>
      <c r="Q322" s="58"/>
      <c r="R322" s="58"/>
      <c r="S322" s="13"/>
      <c r="T322" s="13"/>
      <c r="U322" s="58"/>
      <c r="V322" s="13">
        <v>1235322</v>
      </c>
      <c r="W322" s="13" t="s">
        <v>1396</v>
      </c>
      <c r="X322" s="58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</row>
    <row r="323" spans="1:34">
      <c r="A323" s="13">
        <v>1235332</v>
      </c>
      <c r="B323" s="13" t="s">
        <v>1397</v>
      </c>
      <c r="C323" s="13" t="s">
        <v>1398</v>
      </c>
      <c r="D323" s="13" t="str">
        <f t="shared" si="1"/>
        <v>Harold Perry</v>
      </c>
      <c r="E323" s="13"/>
      <c r="F323" s="13"/>
      <c r="G323" s="13"/>
      <c r="H323" s="13" t="s">
        <v>645</v>
      </c>
      <c r="I323" s="13" t="s">
        <v>388</v>
      </c>
      <c r="J323" s="64">
        <v>37396</v>
      </c>
      <c r="K323" s="65"/>
      <c r="L323" s="65"/>
      <c r="M323" s="66">
        <v>26177</v>
      </c>
      <c r="N323" s="67"/>
      <c r="O323" s="68"/>
      <c r="P323" s="68"/>
      <c r="Q323" s="58"/>
      <c r="R323" s="58"/>
      <c r="S323" s="13"/>
      <c r="T323" s="13"/>
      <c r="U323" s="58"/>
      <c r="V323" s="13">
        <v>1235332</v>
      </c>
      <c r="W323" s="13" t="s">
        <v>1399</v>
      </c>
      <c r="X323" s="58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</row>
    <row r="324" spans="1:34">
      <c r="A324" s="13">
        <v>1235342</v>
      </c>
      <c r="B324" s="13" t="s">
        <v>1400</v>
      </c>
      <c r="C324" s="13" t="s">
        <v>671</v>
      </c>
      <c r="D324" s="13" t="str">
        <f t="shared" si="1"/>
        <v>Sarah Cook</v>
      </c>
      <c r="E324" s="13"/>
      <c r="F324" s="13"/>
      <c r="G324" s="13"/>
      <c r="H324" s="13" t="s">
        <v>649</v>
      </c>
      <c r="I324" s="13" t="s">
        <v>388</v>
      </c>
      <c r="J324" s="64">
        <v>39210</v>
      </c>
      <c r="K324" s="65"/>
      <c r="L324" s="65"/>
      <c r="M324" s="66">
        <v>35721</v>
      </c>
      <c r="N324" s="67"/>
      <c r="O324" s="68"/>
      <c r="P324" s="68"/>
      <c r="Q324" s="58"/>
      <c r="R324" s="58"/>
      <c r="S324" s="13"/>
      <c r="T324" s="13"/>
      <c r="U324" s="58"/>
      <c r="V324" s="13">
        <v>1235342</v>
      </c>
      <c r="W324" s="13" t="s">
        <v>1401</v>
      </c>
      <c r="X324" s="58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</row>
    <row r="325" spans="1:34">
      <c r="A325" s="13">
        <v>1235352</v>
      </c>
      <c r="B325" s="13" t="s">
        <v>1402</v>
      </c>
      <c r="C325" s="13" t="s">
        <v>1403</v>
      </c>
      <c r="D325" s="13" t="str">
        <f t="shared" si="1"/>
        <v>Jane Gray</v>
      </c>
      <c r="E325" s="13"/>
      <c r="F325" s="13"/>
      <c r="G325" s="13"/>
      <c r="H325" s="13" t="s">
        <v>653</v>
      </c>
      <c r="I325" s="13" t="s">
        <v>388</v>
      </c>
      <c r="J325" s="64">
        <v>39217</v>
      </c>
      <c r="K325" s="65"/>
      <c r="L325" s="65"/>
      <c r="M325" s="66">
        <v>86835</v>
      </c>
      <c r="N325" s="67"/>
      <c r="O325" s="68"/>
      <c r="P325" s="68"/>
      <c r="Q325" s="58"/>
      <c r="R325" s="58"/>
      <c r="S325" s="13"/>
      <c r="T325" s="13"/>
      <c r="U325" s="58"/>
      <c r="V325" s="13">
        <v>1235352</v>
      </c>
      <c r="W325" s="13" t="s">
        <v>1404</v>
      </c>
      <c r="X325" s="58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</row>
    <row r="326" spans="1:34">
      <c r="A326" s="13">
        <v>1235362</v>
      </c>
      <c r="B326" s="13" t="s">
        <v>549</v>
      </c>
      <c r="C326" s="13" t="s">
        <v>99</v>
      </c>
      <c r="D326" s="13" t="str">
        <f t="shared" si="1"/>
        <v>Howard Coleman</v>
      </c>
      <c r="E326" s="13"/>
      <c r="F326" s="13"/>
      <c r="G326" s="13"/>
      <c r="H326" s="63" t="s">
        <v>387</v>
      </c>
      <c r="I326" s="13" t="s">
        <v>400</v>
      </c>
      <c r="J326" s="64">
        <v>39595</v>
      </c>
      <c r="K326" s="65"/>
      <c r="L326" s="65"/>
      <c r="M326" s="66">
        <v>43869</v>
      </c>
      <c r="N326" s="67"/>
      <c r="O326" s="68"/>
      <c r="P326" s="68"/>
      <c r="Q326" s="58"/>
      <c r="R326" s="58"/>
      <c r="S326" s="13"/>
      <c r="T326" s="13"/>
      <c r="U326" s="58"/>
      <c r="V326" s="13">
        <v>1235362</v>
      </c>
      <c r="W326" s="13" t="s">
        <v>1405</v>
      </c>
      <c r="X326" s="58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</row>
    <row r="327" spans="1:34">
      <c r="A327" s="13">
        <v>1235372</v>
      </c>
      <c r="B327" s="13" t="s">
        <v>1406</v>
      </c>
      <c r="C327" s="13" t="s">
        <v>852</v>
      </c>
      <c r="D327" s="13" t="str">
        <f t="shared" si="1"/>
        <v>Donald Jackson</v>
      </c>
      <c r="E327" s="13"/>
      <c r="F327" s="13"/>
      <c r="G327" s="13"/>
      <c r="H327" s="63" t="s">
        <v>393</v>
      </c>
      <c r="I327" s="13" t="s">
        <v>388</v>
      </c>
      <c r="J327" s="64">
        <v>39595</v>
      </c>
      <c r="K327" s="65"/>
      <c r="L327" s="65"/>
      <c r="M327" s="66">
        <v>81732</v>
      </c>
      <c r="N327" s="67"/>
      <c r="O327" s="68"/>
      <c r="P327" s="68"/>
      <c r="Q327" s="58"/>
      <c r="R327" s="58"/>
      <c r="S327" s="13"/>
      <c r="T327" s="13"/>
      <c r="U327" s="58"/>
      <c r="V327" s="13">
        <v>1235372</v>
      </c>
      <c r="W327" s="13" t="s">
        <v>1407</v>
      </c>
      <c r="X327" s="58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</row>
    <row r="328" spans="1:34">
      <c r="A328" s="13">
        <v>1235382</v>
      </c>
      <c r="B328" s="13" t="s">
        <v>1408</v>
      </c>
      <c r="C328" s="13" t="s">
        <v>1409</v>
      </c>
      <c r="D328" s="13" t="str">
        <f t="shared" si="1"/>
        <v>Larry Smith</v>
      </c>
      <c r="E328" s="13"/>
      <c r="F328" s="13"/>
      <c r="G328" s="13"/>
      <c r="H328" s="63" t="s">
        <v>399</v>
      </c>
      <c r="I328" s="13" t="s">
        <v>388</v>
      </c>
      <c r="J328" s="64">
        <v>41034</v>
      </c>
      <c r="K328" s="65"/>
      <c r="L328" s="65"/>
      <c r="M328" s="66">
        <v>70529</v>
      </c>
      <c r="N328" s="67"/>
      <c r="O328" s="68"/>
      <c r="P328" s="68"/>
      <c r="Q328" s="58"/>
      <c r="R328" s="58"/>
      <c r="S328" s="13"/>
      <c r="T328" s="13"/>
      <c r="U328" s="58"/>
      <c r="V328" s="13">
        <v>1235382</v>
      </c>
      <c r="W328" s="13" t="s">
        <v>1410</v>
      </c>
      <c r="X328" s="58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</row>
    <row r="329" spans="1:34">
      <c r="A329" s="13">
        <v>1235392</v>
      </c>
      <c r="B329" s="13" t="s">
        <v>1411</v>
      </c>
      <c r="C329" s="13" t="s">
        <v>1412</v>
      </c>
      <c r="D329" s="13" t="str">
        <f t="shared" si="1"/>
        <v>Elizabeth Lopez</v>
      </c>
      <c r="E329" s="13"/>
      <c r="F329" s="13"/>
      <c r="G329" s="13"/>
      <c r="H329" s="63" t="s">
        <v>405</v>
      </c>
      <c r="I329" s="13" t="s">
        <v>388</v>
      </c>
      <c r="J329" s="64">
        <v>40664</v>
      </c>
      <c r="K329" s="65"/>
      <c r="L329" s="65"/>
      <c r="M329" s="66">
        <v>82572</v>
      </c>
      <c r="N329" s="67"/>
      <c r="O329" s="68"/>
      <c r="P329" s="68"/>
      <c r="Q329" s="58"/>
      <c r="R329" s="58"/>
      <c r="S329" s="13"/>
      <c r="T329" s="13"/>
      <c r="U329" s="58"/>
      <c r="V329" s="13">
        <v>1235392</v>
      </c>
      <c r="W329" s="13" t="s">
        <v>1413</v>
      </c>
      <c r="X329" s="58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</row>
    <row r="330" spans="1:34">
      <c r="A330" s="13">
        <v>1235402</v>
      </c>
      <c r="B330" s="13" t="s">
        <v>125</v>
      </c>
      <c r="C330" s="13" t="s">
        <v>1414</v>
      </c>
      <c r="D330" s="13" t="str">
        <f t="shared" si="1"/>
        <v>Willie Jenkins</v>
      </c>
      <c r="E330" s="13"/>
      <c r="F330" s="13"/>
      <c r="G330" s="13"/>
      <c r="H330" s="63" t="s">
        <v>411</v>
      </c>
      <c r="I330" s="13" t="s">
        <v>400</v>
      </c>
      <c r="J330" s="64">
        <v>41059</v>
      </c>
      <c r="K330" s="65"/>
      <c r="L330" s="65"/>
      <c r="M330" s="66">
        <v>93198</v>
      </c>
      <c r="N330" s="67"/>
      <c r="O330" s="68"/>
      <c r="P330" s="68"/>
      <c r="Q330" s="58"/>
      <c r="R330" s="58"/>
      <c r="S330" s="13"/>
      <c r="T330" s="13"/>
      <c r="U330" s="58"/>
      <c r="V330" s="13">
        <v>1235402</v>
      </c>
      <c r="W330" s="73" t="s">
        <v>1415</v>
      </c>
      <c r="X330" s="58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</row>
    <row r="331" spans="1:34">
      <c r="A331" s="13">
        <v>1235412</v>
      </c>
      <c r="B331" s="13" t="s">
        <v>1416</v>
      </c>
      <c r="C331" s="13" t="s">
        <v>1417</v>
      </c>
      <c r="D331" s="13" t="str">
        <f t="shared" si="1"/>
        <v>Joseph Russell</v>
      </c>
      <c r="E331" s="13"/>
      <c r="F331" s="13"/>
      <c r="G331" s="13"/>
      <c r="H331" s="63" t="s">
        <v>416</v>
      </c>
      <c r="I331" s="13" t="s">
        <v>394</v>
      </c>
      <c r="J331" s="64">
        <v>37777</v>
      </c>
      <c r="K331" s="65"/>
      <c r="L331" s="65"/>
      <c r="M331" s="66">
        <v>48069</v>
      </c>
      <c r="N331" s="67"/>
      <c r="O331" s="68"/>
      <c r="P331" s="68"/>
      <c r="Q331" s="58"/>
      <c r="R331" s="58"/>
      <c r="S331" s="13"/>
      <c r="T331" s="13"/>
      <c r="U331" s="58"/>
      <c r="V331" s="13">
        <v>1235412</v>
      </c>
      <c r="W331" s="13" t="s">
        <v>1418</v>
      </c>
      <c r="X331" s="58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</row>
    <row r="332" spans="1:34">
      <c r="A332" s="13">
        <v>1235422</v>
      </c>
      <c r="B332" s="13" t="s">
        <v>1419</v>
      </c>
      <c r="C332" s="13" t="s">
        <v>545</v>
      </c>
      <c r="D332" s="13" t="str">
        <f t="shared" si="1"/>
        <v>Marie Rogers</v>
      </c>
      <c r="E332" s="13"/>
      <c r="F332" s="13"/>
      <c r="G332" s="13"/>
      <c r="H332" s="63" t="s">
        <v>421</v>
      </c>
      <c r="I332" s="13" t="s">
        <v>388</v>
      </c>
      <c r="J332" s="64">
        <v>38503</v>
      </c>
      <c r="K332" s="65"/>
      <c r="L332" s="65"/>
      <c r="M332" s="66">
        <v>29243</v>
      </c>
      <c r="N332" s="67"/>
      <c r="O332" s="68"/>
      <c r="P332" s="68"/>
      <c r="Q332" s="58"/>
      <c r="R332" s="58"/>
      <c r="S332" s="13"/>
      <c r="T332" s="13"/>
      <c r="U332" s="58"/>
      <c r="V332" s="13">
        <v>1235422</v>
      </c>
      <c r="W332" s="13" t="s">
        <v>1420</v>
      </c>
      <c r="X332" s="58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</row>
    <row r="333" spans="1:34">
      <c r="A333" s="13">
        <v>1235432</v>
      </c>
      <c r="B333" s="13" t="s">
        <v>1421</v>
      </c>
      <c r="C333" s="13" t="s">
        <v>1422</v>
      </c>
      <c r="D333" s="13" t="str">
        <f t="shared" si="1"/>
        <v>Benjamin Gonzales</v>
      </c>
      <c r="E333" s="13"/>
      <c r="F333" s="13"/>
      <c r="G333" s="13"/>
      <c r="H333" s="63" t="s">
        <v>426</v>
      </c>
      <c r="I333" s="13" t="s">
        <v>394</v>
      </c>
      <c r="J333" s="64">
        <v>38894</v>
      </c>
      <c r="K333" s="65"/>
      <c r="L333" s="65"/>
      <c r="M333" s="66">
        <v>28256</v>
      </c>
      <c r="N333" s="67"/>
      <c r="O333" s="68"/>
      <c r="P333" s="68"/>
      <c r="Q333" s="58"/>
      <c r="R333" s="58"/>
      <c r="S333" s="13"/>
      <c r="T333" s="13"/>
      <c r="U333" s="58"/>
      <c r="V333" s="13">
        <v>1235432</v>
      </c>
      <c r="W333" s="13" t="s">
        <v>1423</v>
      </c>
      <c r="X333" s="58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</row>
    <row r="334" spans="1:34">
      <c r="A334" s="13">
        <v>1235442</v>
      </c>
      <c r="B334" s="13" t="s">
        <v>1424</v>
      </c>
      <c r="C334" s="13" t="s">
        <v>1425</v>
      </c>
      <c r="D334" s="13" t="str">
        <f t="shared" si="1"/>
        <v>Kenneth Adams</v>
      </c>
      <c r="E334" s="13"/>
      <c r="F334" s="13"/>
      <c r="G334" s="13"/>
      <c r="H334" s="63" t="s">
        <v>431</v>
      </c>
      <c r="I334" s="13" t="s">
        <v>388</v>
      </c>
      <c r="J334" s="64">
        <v>41449</v>
      </c>
      <c r="K334" s="65"/>
      <c r="L334" s="65"/>
      <c r="M334" s="66">
        <v>40068</v>
      </c>
      <c r="N334" s="67"/>
      <c r="O334" s="68"/>
      <c r="P334" s="68"/>
      <c r="Q334" s="58"/>
      <c r="R334" s="58"/>
      <c r="S334" s="13"/>
      <c r="T334" s="13"/>
      <c r="U334" s="58"/>
      <c r="V334" s="13">
        <v>1235442</v>
      </c>
      <c r="W334" s="13" t="s">
        <v>1426</v>
      </c>
      <c r="X334" s="58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</row>
    <row r="335" spans="1:34">
      <c r="A335" s="13">
        <v>1235452</v>
      </c>
      <c r="B335" s="13" t="s">
        <v>1427</v>
      </c>
      <c r="C335" s="13" t="s">
        <v>1428</v>
      </c>
      <c r="D335" s="13" t="str">
        <f t="shared" si="1"/>
        <v>Lisa Brown</v>
      </c>
      <c r="E335" s="13"/>
      <c r="F335" s="13"/>
      <c r="G335" s="13"/>
      <c r="H335" s="63" t="s">
        <v>436</v>
      </c>
      <c r="I335" s="13" t="s">
        <v>400</v>
      </c>
      <c r="J335" s="64">
        <v>41566</v>
      </c>
      <c r="K335" s="65"/>
      <c r="L335" s="65"/>
      <c r="M335" s="66">
        <v>71484</v>
      </c>
      <c r="N335" s="67"/>
      <c r="O335" s="68"/>
      <c r="P335" s="68"/>
      <c r="Q335" s="58"/>
      <c r="R335" s="58"/>
      <c r="S335" s="13"/>
      <c r="T335" s="13"/>
      <c r="U335" s="58"/>
      <c r="V335" s="13">
        <v>1235452</v>
      </c>
      <c r="W335" s="13" t="s">
        <v>1429</v>
      </c>
      <c r="X335" s="58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</row>
    <row r="336" spans="1:34">
      <c r="A336" s="13">
        <v>1235462</v>
      </c>
      <c r="B336" s="13" t="s">
        <v>1430</v>
      </c>
      <c r="C336" s="13" t="s">
        <v>1431</v>
      </c>
      <c r="D336" s="13" t="str">
        <f t="shared" si="1"/>
        <v>Eugene Ward</v>
      </c>
      <c r="E336" s="13"/>
      <c r="F336" s="13"/>
      <c r="G336" s="13"/>
      <c r="H336" s="63" t="s">
        <v>441</v>
      </c>
      <c r="I336" s="13" t="s">
        <v>388</v>
      </c>
      <c r="J336" s="64">
        <v>38681</v>
      </c>
      <c r="K336" s="65"/>
      <c r="L336" s="65"/>
      <c r="M336" s="66">
        <v>68313</v>
      </c>
      <c r="N336" s="67"/>
      <c r="O336" s="68"/>
      <c r="P336" s="68"/>
      <c r="Q336" s="58"/>
      <c r="R336" s="58"/>
      <c r="S336" s="13"/>
      <c r="T336" s="13"/>
      <c r="U336" s="58"/>
      <c r="V336" s="13">
        <v>1235462</v>
      </c>
      <c r="W336" s="13" t="s">
        <v>1432</v>
      </c>
      <c r="X336" s="58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</row>
    <row r="337" spans="1:34">
      <c r="A337" s="13">
        <v>1235472</v>
      </c>
      <c r="B337" s="13" t="s">
        <v>1433</v>
      </c>
      <c r="C337" s="13" t="s">
        <v>695</v>
      </c>
      <c r="D337" s="13" t="str">
        <f t="shared" si="1"/>
        <v>David Mitchell</v>
      </c>
      <c r="E337" s="13"/>
      <c r="F337" s="13"/>
      <c r="G337" s="13"/>
      <c r="H337" s="63" t="s">
        <v>446</v>
      </c>
      <c r="I337" s="13" t="s">
        <v>388</v>
      </c>
      <c r="J337" s="64">
        <v>41587</v>
      </c>
      <c r="K337" s="65"/>
      <c r="L337" s="65"/>
      <c r="M337" s="66">
        <v>31479</v>
      </c>
      <c r="N337" s="67"/>
      <c r="O337" s="68"/>
      <c r="P337" s="68"/>
      <c r="Q337" s="58"/>
      <c r="R337" s="58"/>
      <c r="S337" s="13"/>
      <c r="T337" s="13"/>
      <c r="U337" s="58"/>
      <c r="V337" s="13">
        <v>1235472</v>
      </c>
      <c r="W337" s="13" t="s">
        <v>1434</v>
      </c>
      <c r="X337" s="58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</row>
    <row r="338" spans="1:34">
      <c r="A338" s="13">
        <v>1235482</v>
      </c>
      <c r="B338" s="13" t="s">
        <v>1435</v>
      </c>
      <c r="C338" s="13" t="s">
        <v>1436</v>
      </c>
      <c r="D338" s="13" t="str">
        <f t="shared" si="1"/>
        <v>Amanda Robinson</v>
      </c>
      <c r="E338" s="13"/>
      <c r="F338" s="13"/>
      <c r="G338" s="13"/>
      <c r="H338" s="63" t="s">
        <v>451</v>
      </c>
      <c r="I338" s="13" t="s">
        <v>388</v>
      </c>
      <c r="J338" s="64">
        <v>42411</v>
      </c>
      <c r="K338" s="65"/>
      <c r="L338" s="65"/>
      <c r="M338" s="66">
        <v>45234</v>
      </c>
      <c r="N338" s="67"/>
      <c r="O338" s="68"/>
      <c r="P338" s="68"/>
      <c r="Q338" s="58"/>
      <c r="R338" s="58"/>
      <c r="S338" s="13"/>
      <c r="T338" s="13"/>
      <c r="U338" s="58"/>
      <c r="V338" s="13">
        <v>1235482</v>
      </c>
      <c r="W338" s="13" t="s">
        <v>1437</v>
      </c>
      <c r="X338" s="58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</row>
    <row r="339" spans="1:34">
      <c r="A339" s="13">
        <v>1235492</v>
      </c>
      <c r="B339" s="13" t="s">
        <v>1438</v>
      </c>
      <c r="C339" s="13" t="s">
        <v>1439</v>
      </c>
      <c r="D339" s="13" t="str">
        <f t="shared" si="1"/>
        <v>Christina James</v>
      </c>
      <c r="E339" s="13"/>
      <c r="F339" s="13"/>
      <c r="G339" s="13"/>
      <c r="H339" s="63" t="s">
        <v>456</v>
      </c>
      <c r="I339" s="13" t="s">
        <v>400</v>
      </c>
      <c r="J339" s="64">
        <v>38039</v>
      </c>
      <c r="K339" s="65"/>
      <c r="L339" s="65"/>
      <c r="M339" s="66">
        <v>86048</v>
      </c>
      <c r="N339" s="67"/>
      <c r="O339" s="68"/>
      <c r="P339" s="68"/>
      <c r="Q339" s="58"/>
      <c r="R339" s="58"/>
      <c r="S339" s="13"/>
      <c r="T339" s="13"/>
      <c r="U339" s="58"/>
      <c r="V339" s="13">
        <v>1235492</v>
      </c>
      <c r="W339" s="13" t="s">
        <v>1440</v>
      </c>
      <c r="X339" s="58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</row>
    <row r="340" spans="1:34">
      <c r="A340" s="13">
        <v>1235502</v>
      </c>
      <c r="B340" s="13" t="s">
        <v>1441</v>
      </c>
      <c r="C340" s="13" t="s">
        <v>1442</v>
      </c>
      <c r="D340" s="13" t="str">
        <f t="shared" si="1"/>
        <v>Roy Roberts</v>
      </c>
      <c r="E340" s="13"/>
      <c r="F340" s="13"/>
      <c r="G340" s="13"/>
      <c r="H340" s="63" t="s">
        <v>461</v>
      </c>
      <c r="I340" s="13" t="s">
        <v>388</v>
      </c>
      <c r="J340" s="64">
        <v>39210</v>
      </c>
      <c r="K340" s="65"/>
      <c r="L340" s="65"/>
      <c r="M340" s="66">
        <v>62223</v>
      </c>
      <c r="N340" s="67"/>
      <c r="O340" s="68"/>
      <c r="P340" s="68"/>
      <c r="Q340" s="58"/>
      <c r="R340" s="58"/>
      <c r="S340" s="13"/>
      <c r="T340" s="13"/>
      <c r="U340" s="58"/>
      <c r="V340" s="13">
        <v>1235502</v>
      </c>
      <c r="W340" s="13" t="s">
        <v>1443</v>
      </c>
      <c r="X340" s="58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</row>
    <row r="341" spans="1:34">
      <c r="A341" s="13">
        <v>1235512</v>
      </c>
      <c r="B341" s="13" t="s">
        <v>1444</v>
      </c>
      <c r="C341" s="13" t="s">
        <v>919</v>
      </c>
      <c r="D341" s="13" t="str">
        <f t="shared" si="1"/>
        <v>Lillian Baker</v>
      </c>
      <c r="E341" s="13"/>
      <c r="F341" s="13"/>
      <c r="G341" s="13"/>
      <c r="H341" s="63" t="s">
        <v>466</v>
      </c>
      <c r="I341" s="13" t="s">
        <v>388</v>
      </c>
      <c r="J341" s="64">
        <v>40312</v>
      </c>
      <c r="K341" s="65"/>
      <c r="L341" s="65"/>
      <c r="M341" s="66">
        <v>82467</v>
      </c>
      <c r="N341" s="67"/>
      <c r="O341" s="68"/>
      <c r="P341" s="68"/>
      <c r="Q341" s="58"/>
      <c r="R341" s="58"/>
      <c r="S341" s="13"/>
      <c r="T341" s="13"/>
      <c r="U341" s="58"/>
      <c r="V341" s="13">
        <v>1235512</v>
      </c>
      <c r="W341" s="13" t="s">
        <v>1445</v>
      </c>
      <c r="X341" s="58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</row>
    <row r="342" spans="1:34">
      <c r="A342" s="13">
        <v>1235522</v>
      </c>
      <c r="B342" s="13" t="s">
        <v>1446</v>
      </c>
      <c r="C342" s="13" t="s">
        <v>1447</v>
      </c>
      <c r="D342" s="13" t="str">
        <f t="shared" si="1"/>
        <v>Beverly Sanders</v>
      </c>
      <c r="E342" s="13"/>
      <c r="F342" s="13"/>
      <c r="G342" s="13"/>
      <c r="H342" s="63" t="s">
        <v>471</v>
      </c>
      <c r="I342" s="13" t="s">
        <v>388</v>
      </c>
      <c r="J342" s="64">
        <v>41826</v>
      </c>
      <c r="K342" s="65"/>
      <c r="L342" s="65"/>
      <c r="M342" s="66">
        <v>72471</v>
      </c>
      <c r="N342" s="67"/>
      <c r="O342" s="68"/>
      <c r="P342" s="68"/>
      <c r="Q342" s="58"/>
      <c r="R342" s="58"/>
      <c r="S342" s="13"/>
      <c r="T342" s="13"/>
      <c r="U342" s="58"/>
      <c r="V342" s="13">
        <v>1235522</v>
      </c>
      <c r="W342" s="13" t="s">
        <v>1448</v>
      </c>
      <c r="X342" s="58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</row>
    <row r="343" spans="1:34">
      <c r="A343" s="13">
        <v>1235532</v>
      </c>
      <c r="B343" s="13" t="s">
        <v>1449</v>
      </c>
      <c r="C343" s="13" t="s">
        <v>676</v>
      </c>
      <c r="D343" s="13" t="str">
        <f t="shared" si="1"/>
        <v>Judith Butler</v>
      </c>
      <c r="E343" s="13"/>
      <c r="F343" s="13"/>
      <c r="G343" s="13"/>
      <c r="H343" s="63" t="s">
        <v>476</v>
      </c>
      <c r="I343" s="13" t="s">
        <v>388</v>
      </c>
      <c r="J343" s="64">
        <v>42185</v>
      </c>
      <c r="K343" s="65"/>
      <c r="L343" s="65"/>
      <c r="M343" s="66">
        <v>100632</v>
      </c>
      <c r="N343" s="67"/>
      <c r="O343" s="68"/>
      <c r="P343" s="68"/>
      <c r="Q343" s="58"/>
      <c r="R343" s="58"/>
      <c r="S343" s="13"/>
      <c r="T343" s="13"/>
      <c r="U343" s="58"/>
      <c r="V343" s="13">
        <v>1235532</v>
      </c>
      <c r="W343" s="13" t="s">
        <v>1450</v>
      </c>
      <c r="X343" s="58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</row>
    <row r="344" spans="1:34">
      <c r="A344" s="13">
        <v>1235542</v>
      </c>
      <c r="B344" s="13" t="s">
        <v>1451</v>
      </c>
      <c r="C344" s="13" t="s">
        <v>1452</v>
      </c>
      <c r="D344" s="13" t="str">
        <f t="shared" si="1"/>
        <v>Judy Richardson</v>
      </c>
      <c r="E344" s="13"/>
      <c r="F344" s="13"/>
      <c r="G344" s="13"/>
      <c r="H344" s="63" t="s">
        <v>481</v>
      </c>
      <c r="I344" s="13"/>
      <c r="J344" s="64">
        <v>40731</v>
      </c>
      <c r="K344" s="65"/>
      <c r="L344" s="65"/>
      <c r="M344" s="66">
        <v>36110</v>
      </c>
      <c r="N344" s="67"/>
      <c r="O344" s="68"/>
      <c r="P344" s="68"/>
      <c r="Q344" s="58"/>
      <c r="R344" s="58"/>
      <c r="S344" s="13"/>
      <c r="T344" s="13"/>
      <c r="U344" s="58"/>
      <c r="V344" s="13">
        <v>1235542</v>
      </c>
      <c r="W344" s="13" t="s">
        <v>1453</v>
      </c>
      <c r="X344" s="58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</row>
    <row r="345" spans="1:34">
      <c r="A345" s="13">
        <v>1235552</v>
      </c>
      <c r="B345" s="13" t="s">
        <v>1454</v>
      </c>
      <c r="C345" s="13" t="s">
        <v>1455</v>
      </c>
      <c r="D345" s="13" t="str">
        <f t="shared" si="1"/>
        <v>Joshua Moore</v>
      </c>
      <c r="E345" s="13"/>
      <c r="F345" s="13"/>
      <c r="G345" s="13"/>
      <c r="H345" s="63" t="s">
        <v>486</v>
      </c>
      <c r="I345" s="13" t="s">
        <v>394</v>
      </c>
      <c r="J345" s="64">
        <v>40372</v>
      </c>
      <c r="K345" s="65"/>
      <c r="L345" s="65"/>
      <c r="M345" s="66">
        <v>55104</v>
      </c>
      <c r="N345" s="67"/>
      <c r="O345" s="68"/>
      <c r="P345" s="68"/>
      <c r="Q345" s="58"/>
      <c r="R345" s="58"/>
      <c r="S345" s="13"/>
      <c r="T345" s="13"/>
      <c r="U345" s="58"/>
      <c r="V345" s="13">
        <v>1235552</v>
      </c>
      <c r="W345" s="13" t="s">
        <v>1456</v>
      </c>
      <c r="X345" s="58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</row>
    <row r="346" spans="1:34">
      <c r="A346" s="13">
        <v>1235562</v>
      </c>
      <c r="B346" s="13" t="s">
        <v>1457</v>
      </c>
      <c r="C346" s="13" t="s">
        <v>1458</v>
      </c>
      <c r="D346" s="13" t="str">
        <f t="shared" si="1"/>
        <v>Frank Phillips</v>
      </c>
      <c r="E346" s="13"/>
      <c r="F346" s="13"/>
      <c r="G346" s="13"/>
      <c r="H346" s="63" t="s">
        <v>491</v>
      </c>
      <c r="I346" s="13" t="s">
        <v>388</v>
      </c>
      <c r="J346" s="64">
        <v>41483</v>
      </c>
      <c r="K346" s="65"/>
      <c r="L346" s="65"/>
      <c r="M346" s="66">
        <v>52280</v>
      </c>
      <c r="N346" s="67"/>
      <c r="O346" s="68"/>
      <c r="P346" s="68"/>
      <c r="Q346" s="58"/>
      <c r="R346" s="58"/>
      <c r="S346" s="13"/>
      <c r="T346" s="13"/>
      <c r="U346" s="58"/>
      <c r="V346" s="13">
        <v>1235562</v>
      </c>
      <c r="W346" s="13" t="s">
        <v>1459</v>
      </c>
      <c r="X346" s="58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</row>
    <row r="347" spans="1:34">
      <c r="A347" s="13">
        <v>1235572</v>
      </c>
      <c r="B347" s="13" t="s">
        <v>1460</v>
      </c>
      <c r="C347" s="13" t="s">
        <v>861</v>
      </c>
      <c r="D347" s="13" t="str">
        <f t="shared" si="1"/>
        <v>Eric Patterson</v>
      </c>
      <c r="E347" s="13"/>
      <c r="F347" s="13"/>
      <c r="G347" s="13"/>
      <c r="H347" s="63" t="s">
        <v>496</v>
      </c>
      <c r="I347" s="13"/>
      <c r="J347" s="64">
        <v>37466</v>
      </c>
      <c r="K347" s="65"/>
      <c r="L347" s="65"/>
      <c r="M347" s="66">
        <v>55010</v>
      </c>
      <c r="N347" s="67"/>
      <c r="O347" s="68"/>
      <c r="P347" s="68"/>
      <c r="Q347" s="58"/>
      <c r="R347" s="58"/>
      <c r="S347" s="13"/>
      <c r="T347" s="13"/>
      <c r="U347" s="58"/>
      <c r="V347" s="13">
        <v>1235572</v>
      </c>
      <c r="W347" s="13" t="s">
        <v>1461</v>
      </c>
      <c r="X347" s="58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</row>
    <row r="348" spans="1:34">
      <c r="A348" s="13">
        <v>1235582</v>
      </c>
      <c r="B348" s="13" t="s">
        <v>670</v>
      </c>
      <c r="C348" s="13" t="s">
        <v>841</v>
      </c>
      <c r="D348" s="13" t="str">
        <f t="shared" si="1"/>
        <v>Helen Gonzalez</v>
      </c>
      <c r="E348" s="13"/>
      <c r="F348" s="13"/>
      <c r="G348" s="13"/>
      <c r="H348" s="63" t="s">
        <v>501</v>
      </c>
      <c r="I348" s="13" t="s">
        <v>400</v>
      </c>
      <c r="J348" s="64">
        <v>37473</v>
      </c>
      <c r="K348" s="65"/>
      <c r="L348" s="65"/>
      <c r="M348" s="66">
        <v>36120</v>
      </c>
      <c r="N348" s="67"/>
      <c r="O348" s="68"/>
      <c r="P348" s="68"/>
      <c r="Q348" s="58"/>
      <c r="R348" s="58"/>
      <c r="S348" s="13"/>
      <c r="T348" s="13"/>
      <c r="U348" s="58"/>
      <c r="V348" s="13">
        <v>1235582</v>
      </c>
      <c r="W348" s="13" t="s">
        <v>1462</v>
      </c>
      <c r="X348" s="58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</row>
    <row r="349" spans="1:34">
      <c r="A349" s="13">
        <v>1235592</v>
      </c>
      <c r="B349" s="13" t="s">
        <v>1463</v>
      </c>
      <c r="C349" s="13" t="s">
        <v>1464</v>
      </c>
      <c r="D349" s="13" t="str">
        <f t="shared" si="1"/>
        <v>Amy Griffin</v>
      </c>
      <c r="E349" s="13"/>
      <c r="F349" s="13"/>
      <c r="G349" s="13"/>
      <c r="H349" s="63" t="s">
        <v>506</v>
      </c>
      <c r="I349" s="13" t="s">
        <v>388</v>
      </c>
      <c r="J349" s="64">
        <v>38214</v>
      </c>
      <c r="K349" s="65"/>
      <c r="L349" s="65"/>
      <c r="M349" s="66">
        <v>56585</v>
      </c>
      <c r="N349" s="67"/>
      <c r="O349" s="68"/>
      <c r="P349" s="68"/>
      <c r="Q349" s="58"/>
      <c r="R349" s="58"/>
      <c r="S349" s="13"/>
      <c r="T349" s="13"/>
      <c r="U349" s="58"/>
      <c r="V349" s="13">
        <v>1235592</v>
      </c>
      <c r="W349" s="13" t="s">
        <v>1465</v>
      </c>
      <c r="X349" s="58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</row>
    <row r="350" spans="1:34">
      <c r="A350" s="13">
        <v>1235602</v>
      </c>
      <c r="B350" s="13" t="s">
        <v>1466</v>
      </c>
      <c r="C350" s="13" t="s">
        <v>1467</v>
      </c>
      <c r="D350" s="13" t="str">
        <f t="shared" si="1"/>
        <v>Phyllis Harris</v>
      </c>
      <c r="E350" s="13"/>
      <c r="F350" s="13"/>
      <c r="G350" s="13"/>
      <c r="H350" s="63" t="s">
        <v>511</v>
      </c>
      <c r="I350" s="13" t="s">
        <v>394</v>
      </c>
      <c r="J350" s="64">
        <v>41145</v>
      </c>
      <c r="K350" s="65"/>
      <c r="L350" s="65"/>
      <c r="M350" s="66">
        <v>44562</v>
      </c>
      <c r="N350" s="67"/>
      <c r="O350" s="68"/>
      <c r="P350" s="68"/>
      <c r="Q350" s="58"/>
      <c r="R350" s="58"/>
      <c r="S350" s="13"/>
      <c r="T350" s="13"/>
      <c r="U350" s="58"/>
      <c r="V350" s="13">
        <v>1235602</v>
      </c>
      <c r="W350" s="13" t="s">
        <v>1468</v>
      </c>
      <c r="X350" s="58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</row>
    <row r="351" spans="1:34">
      <c r="A351" s="13">
        <v>1235612</v>
      </c>
      <c r="B351" s="13" t="s">
        <v>1469</v>
      </c>
      <c r="C351" s="13" t="s">
        <v>321</v>
      </c>
      <c r="D351" s="13" t="str">
        <f t="shared" si="1"/>
        <v>Carolyn King</v>
      </c>
      <c r="E351" s="13"/>
      <c r="F351" s="13"/>
      <c r="G351" s="13"/>
      <c r="H351" s="63" t="s">
        <v>516</v>
      </c>
      <c r="I351" s="13"/>
      <c r="J351" s="64">
        <v>41884</v>
      </c>
      <c r="K351" s="65"/>
      <c r="L351" s="65"/>
      <c r="M351" s="66">
        <v>42557</v>
      </c>
      <c r="N351" s="67"/>
      <c r="O351" s="68"/>
      <c r="P351" s="68"/>
      <c r="Q351" s="58"/>
      <c r="R351" s="58"/>
      <c r="S351" s="13"/>
      <c r="T351" s="13"/>
      <c r="U351" s="58"/>
      <c r="V351" s="13">
        <v>1235612</v>
      </c>
      <c r="W351" s="13" t="s">
        <v>1470</v>
      </c>
      <c r="X351" s="58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</row>
    <row r="352" spans="1:34">
      <c r="A352" s="13">
        <v>1235622</v>
      </c>
      <c r="B352" s="13" t="s">
        <v>122</v>
      </c>
      <c r="C352" s="13"/>
      <c r="D352" s="13"/>
      <c r="E352" s="13"/>
      <c r="F352" s="13"/>
      <c r="G352" s="13"/>
      <c r="H352" s="63" t="s">
        <v>521</v>
      </c>
      <c r="I352" s="13" t="s">
        <v>394</v>
      </c>
      <c r="J352" s="64">
        <v>41898</v>
      </c>
      <c r="K352" s="65"/>
      <c r="L352" s="65"/>
      <c r="M352" s="66">
        <v>15120</v>
      </c>
      <c r="N352" s="67"/>
      <c r="O352" s="68"/>
      <c r="P352" s="68"/>
      <c r="Q352" s="58"/>
      <c r="R352" s="58"/>
      <c r="S352" s="13"/>
      <c r="T352" s="13"/>
      <c r="U352" s="58"/>
      <c r="V352" s="13">
        <v>1235622</v>
      </c>
      <c r="W352" s="13" t="s">
        <v>1471</v>
      </c>
      <c r="X352" s="58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</row>
    <row r="353" spans="1:34">
      <c r="A353" s="13">
        <v>1235632</v>
      </c>
      <c r="B353" s="13" t="s">
        <v>1472</v>
      </c>
      <c r="C353" s="13" t="s">
        <v>1388</v>
      </c>
      <c r="D353" s="13"/>
      <c r="E353" s="13"/>
      <c r="F353" s="13"/>
      <c r="G353" s="13"/>
      <c r="H353" s="63" t="s">
        <v>526</v>
      </c>
      <c r="I353" s="13" t="s">
        <v>388</v>
      </c>
      <c r="J353" s="64">
        <v>40421</v>
      </c>
      <c r="K353" s="65"/>
      <c r="L353" s="65"/>
      <c r="M353" s="66">
        <v>52185</v>
      </c>
      <c r="N353" s="67"/>
      <c r="O353" s="68"/>
      <c r="P353" s="68"/>
      <c r="Q353" s="58"/>
      <c r="R353" s="58"/>
      <c r="S353" s="13"/>
      <c r="T353" s="13"/>
      <c r="U353" s="58"/>
      <c r="V353" s="13">
        <v>1235632</v>
      </c>
      <c r="W353" s="13" t="s">
        <v>1473</v>
      </c>
      <c r="X353" s="58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</row>
    <row r="354" spans="1:34">
      <c r="A354" s="13">
        <v>1235642</v>
      </c>
      <c r="B354" s="13" t="s">
        <v>125</v>
      </c>
      <c r="C354" s="13" t="s">
        <v>1474</v>
      </c>
      <c r="D354" s="13"/>
      <c r="E354" s="13"/>
      <c r="F354" s="13"/>
      <c r="G354" s="13"/>
      <c r="H354" s="63" t="s">
        <v>531</v>
      </c>
      <c r="I354" s="13" t="s">
        <v>400</v>
      </c>
      <c r="J354" s="64">
        <v>40441</v>
      </c>
      <c r="K354" s="65"/>
      <c r="L354" s="65"/>
      <c r="M354" s="66">
        <v>33495</v>
      </c>
      <c r="N354" s="67"/>
      <c r="O354" s="68"/>
      <c r="P354" s="68"/>
      <c r="Q354" s="58"/>
      <c r="R354" s="58"/>
      <c r="S354" s="13"/>
      <c r="T354" s="13"/>
      <c r="U354" s="58"/>
      <c r="V354" s="13">
        <v>1235642</v>
      </c>
      <c r="W354" s="13" t="s">
        <v>1475</v>
      </c>
      <c r="X354" s="58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</row>
    <row r="355" spans="1:34">
      <c r="A355" s="13">
        <v>1235652</v>
      </c>
      <c r="B355" s="13" t="s">
        <v>1476</v>
      </c>
      <c r="C355" s="13" t="s">
        <v>1477</v>
      </c>
      <c r="D355" s="13"/>
      <c r="E355" s="13"/>
      <c r="F355" s="13"/>
      <c r="G355" s="13"/>
      <c r="H355" s="63" t="s">
        <v>536</v>
      </c>
      <c r="I355" s="13" t="s">
        <v>400</v>
      </c>
      <c r="J355" s="64">
        <v>40079</v>
      </c>
      <c r="K355" s="65"/>
      <c r="L355" s="65"/>
      <c r="M355" s="66">
        <v>62223</v>
      </c>
      <c r="N355" s="67"/>
      <c r="O355" s="68"/>
      <c r="P355" s="68"/>
      <c r="Q355" s="58"/>
      <c r="R355" s="58"/>
      <c r="S355" s="13"/>
      <c r="T355" s="13"/>
      <c r="U355" s="58"/>
      <c r="V355" s="13">
        <v>1235652</v>
      </c>
      <c r="W355" s="13" t="s">
        <v>1478</v>
      </c>
      <c r="X355" s="58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</row>
    <row r="356" spans="1:34">
      <c r="A356" s="13">
        <v>1235662</v>
      </c>
      <c r="B356" s="13" t="s">
        <v>661</v>
      </c>
      <c r="C356" s="13" t="s">
        <v>1479</v>
      </c>
      <c r="D356" s="13"/>
      <c r="E356" s="13"/>
      <c r="F356" s="13"/>
      <c r="G356" s="13"/>
      <c r="H356" s="63" t="s">
        <v>541</v>
      </c>
      <c r="I356" s="13"/>
      <c r="J356" s="64">
        <v>37130</v>
      </c>
      <c r="K356" s="65"/>
      <c r="L356" s="65"/>
      <c r="M356" s="66">
        <v>100296</v>
      </c>
      <c r="N356" s="67"/>
      <c r="O356" s="68"/>
      <c r="P356" s="68"/>
      <c r="Q356" s="58"/>
      <c r="R356" s="58"/>
      <c r="S356" s="13"/>
      <c r="T356" s="13"/>
      <c r="U356" s="58"/>
      <c r="V356" s="13">
        <v>1235662</v>
      </c>
      <c r="W356" s="13" t="s">
        <v>1480</v>
      </c>
      <c r="X356" s="58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</row>
    <row r="357" spans="1:34">
      <c r="A357" s="13">
        <v>1235672</v>
      </c>
      <c r="B357" s="13" t="s">
        <v>1481</v>
      </c>
      <c r="C357" s="13" t="s">
        <v>1482</v>
      </c>
      <c r="D357" s="13"/>
      <c r="E357" s="13"/>
      <c r="F357" s="13"/>
      <c r="G357" s="13"/>
      <c r="H357" s="63" t="s">
        <v>546</v>
      </c>
      <c r="I357" s="13" t="s">
        <v>388</v>
      </c>
      <c r="J357" s="64">
        <v>37131</v>
      </c>
      <c r="K357" s="65"/>
      <c r="L357" s="65"/>
      <c r="M357" s="66">
        <v>94847</v>
      </c>
      <c r="N357" s="67"/>
      <c r="O357" s="68"/>
      <c r="P357" s="68"/>
      <c r="Q357" s="58"/>
      <c r="R357" s="58"/>
      <c r="S357" s="13"/>
      <c r="T357" s="13"/>
      <c r="U357" s="58"/>
      <c r="V357" s="13">
        <v>1235672</v>
      </c>
      <c r="W357" s="13" t="s">
        <v>1483</v>
      </c>
      <c r="X357" s="58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</row>
    <row r="358" spans="1:34">
      <c r="A358" s="13">
        <v>1235682</v>
      </c>
      <c r="B358" s="13" t="s">
        <v>1265</v>
      </c>
      <c r="C358" s="13" t="s">
        <v>1484</v>
      </c>
      <c r="D358" s="13"/>
      <c r="E358" s="13"/>
      <c r="F358" s="13"/>
      <c r="G358" s="13"/>
      <c r="H358" s="63" t="s">
        <v>551</v>
      </c>
      <c r="I358" s="13" t="s">
        <v>388</v>
      </c>
      <c r="J358" s="64">
        <v>40431</v>
      </c>
      <c r="K358" s="65"/>
      <c r="L358" s="65"/>
      <c r="M358" s="66">
        <v>54999</v>
      </c>
      <c r="N358" s="67"/>
      <c r="O358" s="68"/>
      <c r="P358" s="68"/>
      <c r="Q358" s="58"/>
      <c r="R358" s="58"/>
      <c r="S358" s="13"/>
      <c r="T358" s="13"/>
      <c r="U358" s="58"/>
      <c r="V358" s="13">
        <v>1235682</v>
      </c>
      <c r="W358" s="13" t="s">
        <v>1485</v>
      </c>
      <c r="X358" s="58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</row>
    <row r="359" spans="1:34">
      <c r="A359" s="13">
        <v>1235692</v>
      </c>
      <c r="B359" s="13" t="s">
        <v>1486</v>
      </c>
      <c r="C359" s="13" t="s">
        <v>1487</v>
      </c>
      <c r="D359" s="13"/>
      <c r="E359" s="13"/>
      <c r="F359" s="13"/>
      <c r="G359" s="13"/>
      <c r="H359" s="63" t="s">
        <v>556</v>
      </c>
      <c r="I359" s="13" t="s">
        <v>388</v>
      </c>
      <c r="J359" s="64">
        <v>42274</v>
      </c>
      <c r="K359" s="65"/>
      <c r="L359" s="65"/>
      <c r="M359" s="66">
        <v>69951</v>
      </c>
      <c r="N359" s="67"/>
      <c r="O359" s="68"/>
      <c r="P359" s="68"/>
      <c r="Q359" s="58"/>
      <c r="R359" s="58"/>
      <c r="S359" s="13"/>
      <c r="T359" s="13"/>
      <c r="U359" s="58"/>
      <c r="V359" s="13">
        <v>1235692</v>
      </c>
      <c r="W359" s="13" t="s">
        <v>1488</v>
      </c>
      <c r="X359" s="58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</row>
    <row r="360" spans="1:34">
      <c r="A360" s="13">
        <v>1235702</v>
      </c>
      <c r="B360" s="13" t="s">
        <v>1489</v>
      </c>
      <c r="C360" s="13" t="s">
        <v>120</v>
      </c>
      <c r="D360" s="13"/>
      <c r="E360" s="13"/>
      <c r="F360" s="13"/>
      <c r="G360" s="13"/>
      <c r="H360" s="63" t="s">
        <v>561</v>
      </c>
      <c r="I360" s="13"/>
      <c r="J360" s="64">
        <v>42281</v>
      </c>
      <c r="K360" s="65"/>
      <c r="L360" s="65"/>
      <c r="M360" s="66">
        <v>42767</v>
      </c>
      <c r="N360" s="67"/>
      <c r="O360" s="68"/>
      <c r="P360" s="68"/>
      <c r="Q360" s="58"/>
      <c r="R360" s="58"/>
      <c r="S360" s="13"/>
      <c r="T360" s="13"/>
      <c r="U360" s="58"/>
      <c r="V360" s="13">
        <v>1235702</v>
      </c>
      <c r="W360" s="13" t="s">
        <v>1490</v>
      </c>
      <c r="X360" s="58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</row>
    <row r="361" spans="1:34">
      <c r="A361" s="13">
        <v>1235712</v>
      </c>
      <c r="B361" s="13" t="s">
        <v>1226</v>
      </c>
      <c r="C361" s="13" t="s">
        <v>830</v>
      </c>
      <c r="D361" s="13"/>
      <c r="E361" s="13"/>
      <c r="F361" s="13"/>
      <c r="G361" s="13"/>
      <c r="H361" s="63" t="s">
        <v>566</v>
      </c>
      <c r="I361" s="13" t="s">
        <v>388</v>
      </c>
      <c r="J361" s="64">
        <v>40454</v>
      </c>
      <c r="K361" s="65"/>
      <c r="L361" s="65"/>
      <c r="M361" s="66">
        <v>99960</v>
      </c>
      <c r="N361" s="67"/>
      <c r="O361" s="68"/>
      <c r="P361" s="68"/>
      <c r="Q361" s="58"/>
      <c r="R361" s="58"/>
      <c r="S361" s="13"/>
      <c r="T361" s="13"/>
      <c r="U361" s="58"/>
      <c r="V361" s="13">
        <v>1235712</v>
      </c>
      <c r="W361" s="13" t="s">
        <v>1491</v>
      </c>
      <c r="X361" s="58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</row>
    <row r="362" spans="1:34">
      <c r="A362" s="13">
        <v>1235722</v>
      </c>
      <c r="B362" s="13" t="s">
        <v>1492</v>
      </c>
      <c r="C362" s="13" t="s">
        <v>1493</v>
      </c>
      <c r="D362" s="13"/>
      <c r="E362" s="13"/>
      <c r="F362" s="13"/>
      <c r="G362" s="13"/>
      <c r="H362" s="63" t="s">
        <v>571</v>
      </c>
      <c r="I362" s="13" t="s">
        <v>388</v>
      </c>
      <c r="J362" s="64">
        <v>40108</v>
      </c>
      <c r="K362" s="65"/>
      <c r="L362" s="65"/>
      <c r="M362" s="66">
        <v>94301</v>
      </c>
      <c r="N362" s="67"/>
      <c r="O362" s="68"/>
      <c r="P362" s="68"/>
      <c r="Q362" s="58"/>
      <c r="R362" s="58"/>
      <c r="S362" s="13"/>
      <c r="T362" s="13"/>
      <c r="U362" s="58"/>
      <c r="V362" s="13">
        <v>1235722</v>
      </c>
      <c r="W362" s="13" t="s">
        <v>1494</v>
      </c>
      <c r="X362" s="58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</row>
    <row r="363" spans="1:34">
      <c r="A363" s="13">
        <v>1235732</v>
      </c>
      <c r="B363" s="13" t="s">
        <v>1495</v>
      </c>
      <c r="C363" s="13" t="s">
        <v>659</v>
      </c>
      <c r="D363" s="13"/>
      <c r="E363" s="13"/>
      <c r="F363" s="13"/>
      <c r="G363" s="13"/>
      <c r="H363" s="63" t="s">
        <v>576</v>
      </c>
      <c r="I363" s="13" t="s">
        <v>388</v>
      </c>
      <c r="J363" s="64">
        <v>37571</v>
      </c>
      <c r="K363" s="65"/>
      <c r="L363" s="65"/>
      <c r="M363" s="66">
        <v>53172</v>
      </c>
      <c r="N363" s="67"/>
      <c r="O363" s="68"/>
      <c r="P363" s="68"/>
      <c r="Q363" s="58"/>
      <c r="R363" s="58"/>
      <c r="S363" s="13"/>
      <c r="T363" s="13"/>
      <c r="U363" s="58"/>
      <c r="V363" s="13">
        <v>1235732</v>
      </c>
      <c r="W363" s="13" t="s">
        <v>1496</v>
      </c>
      <c r="X363" s="58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</row>
    <row r="364" spans="1:34">
      <c r="A364" s="13">
        <v>1235742</v>
      </c>
      <c r="B364" s="13" t="s">
        <v>1497</v>
      </c>
      <c r="C364" s="13" t="s">
        <v>1498</v>
      </c>
      <c r="D364" s="13"/>
      <c r="E364" s="13"/>
      <c r="F364" s="13"/>
      <c r="G364" s="13"/>
      <c r="H364" s="63" t="s">
        <v>581</v>
      </c>
      <c r="I364" s="13" t="s">
        <v>388</v>
      </c>
      <c r="J364" s="64">
        <v>37936</v>
      </c>
      <c r="K364" s="65"/>
      <c r="L364" s="65"/>
      <c r="M364" s="66">
        <v>60627</v>
      </c>
      <c r="N364" s="67"/>
      <c r="O364" s="68"/>
      <c r="P364" s="68"/>
      <c r="Q364" s="58"/>
      <c r="R364" s="58"/>
      <c r="S364" s="13"/>
      <c r="T364" s="13"/>
      <c r="U364" s="58"/>
      <c r="V364" s="13">
        <v>1235742</v>
      </c>
      <c r="W364" s="13" t="s">
        <v>1499</v>
      </c>
      <c r="X364" s="58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</row>
    <row r="365" spans="1:34">
      <c r="A365" s="13">
        <v>1235752</v>
      </c>
      <c r="B365" s="13" t="s">
        <v>1500</v>
      </c>
      <c r="C365" s="13" t="s">
        <v>1263</v>
      </c>
      <c r="D365" s="13"/>
      <c r="E365" s="13"/>
      <c r="F365" s="13"/>
      <c r="G365" s="13"/>
      <c r="H365" s="63" t="s">
        <v>586</v>
      </c>
      <c r="I365" s="13"/>
      <c r="J365" s="64">
        <v>40866</v>
      </c>
      <c r="K365" s="65"/>
      <c r="L365" s="65"/>
      <c r="M365" s="66">
        <v>66444</v>
      </c>
      <c r="N365" s="67"/>
      <c r="O365" s="68"/>
      <c r="P365" s="68"/>
      <c r="Q365" s="58"/>
      <c r="R365" s="58"/>
      <c r="S365" s="13"/>
      <c r="T365" s="13"/>
      <c r="U365" s="58"/>
      <c r="V365" s="13">
        <v>1235752</v>
      </c>
      <c r="W365" s="13" t="s">
        <v>1501</v>
      </c>
      <c r="X365" s="58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</row>
    <row r="366" spans="1:34">
      <c r="A366" s="13">
        <v>1235762</v>
      </c>
      <c r="B366" s="13" t="s">
        <v>1502</v>
      </c>
      <c r="C366" s="13" t="s">
        <v>1503</v>
      </c>
      <c r="D366" s="13"/>
      <c r="E366" s="13"/>
      <c r="F366" s="13"/>
      <c r="G366" s="13"/>
      <c r="H366" s="63" t="s">
        <v>591</v>
      </c>
      <c r="I366" s="13" t="s">
        <v>388</v>
      </c>
      <c r="J366" s="64">
        <v>41986</v>
      </c>
      <c r="K366" s="65"/>
      <c r="L366" s="65"/>
      <c r="M366" s="66">
        <v>26450</v>
      </c>
      <c r="N366" s="67"/>
      <c r="O366" s="68"/>
      <c r="P366" s="68"/>
      <c r="Q366" s="58"/>
      <c r="R366" s="58"/>
      <c r="S366" s="13"/>
      <c r="T366" s="13"/>
      <c r="U366" s="58"/>
      <c r="V366" s="13">
        <v>1235762</v>
      </c>
      <c r="W366" s="13" t="s">
        <v>1504</v>
      </c>
      <c r="X366" s="58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</row>
    <row r="367" spans="1:34">
      <c r="A367" s="13">
        <v>1235772</v>
      </c>
      <c r="B367" s="13" t="s">
        <v>1505</v>
      </c>
      <c r="C367" s="13" t="s">
        <v>1506</v>
      </c>
      <c r="D367" s="13"/>
      <c r="E367" s="13"/>
      <c r="F367" s="13"/>
      <c r="G367" s="13"/>
      <c r="H367" s="63" t="s">
        <v>596</v>
      </c>
      <c r="I367" s="13" t="s">
        <v>388</v>
      </c>
      <c r="J367" s="64">
        <v>42344</v>
      </c>
      <c r="K367" s="65"/>
      <c r="L367" s="65"/>
      <c r="M367" s="66">
        <v>85397</v>
      </c>
      <c r="N367" s="67"/>
      <c r="O367" s="68"/>
      <c r="P367" s="68"/>
      <c r="Q367" s="58"/>
      <c r="R367" s="58"/>
      <c r="S367" s="13"/>
      <c r="T367" s="13"/>
      <c r="U367" s="58"/>
      <c r="V367" s="13">
        <v>1235772</v>
      </c>
      <c r="W367" s="13" t="s">
        <v>1507</v>
      </c>
      <c r="X367" s="58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</row>
    <row r="368" spans="1:34">
      <c r="A368" s="13">
        <v>1235782</v>
      </c>
      <c r="B368" s="13" t="s">
        <v>1508</v>
      </c>
      <c r="C368" s="13" t="s">
        <v>1255</v>
      </c>
      <c r="D368" s="13"/>
      <c r="E368" s="13"/>
      <c r="F368" s="13"/>
      <c r="G368" s="13"/>
      <c r="H368" s="63" t="s">
        <v>601</v>
      </c>
      <c r="I368" s="13" t="s">
        <v>388</v>
      </c>
      <c r="J368" s="64">
        <v>40532</v>
      </c>
      <c r="K368" s="65"/>
      <c r="L368" s="65"/>
      <c r="M368" s="66">
        <v>77301</v>
      </c>
      <c r="N368" s="67"/>
      <c r="O368" s="68"/>
      <c r="P368" s="68"/>
      <c r="Q368" s="58"/>
      <c r="R368" s="58"/>
      <c r="S368" s="13"/>
      <c r="T368" s="13"/>
      <c r="U368" s="58"/>
      <c r="V368" s="13">
        <v>1235782</v>
      </c>
      <c r="W368" s="13" t="s">
        <v>1509</v>
      </c>
      <c r="X368" s="58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</row>
    <row r="369" spans="1:34">
      <c r="A369" s="13">
        <v>1235792</v>
      </c>
      <c r="B369" s="13" t="s">
        <v>1510</v>
      </c>
      <c r="C369" s="13" t="s">
        <v>1511</v>
      </c>
      <c r="D369" s="13"/>
      <c r="E369" s="13"/>
      <c r="F369" s="13"/>
      <c r="G369" s="13"/>
      <c r="H369" s="63" t="s">
        <v>606</v>
      </c>
      <c r="I369" s="13"/>
      <c r="J369" s="64">
        <v>41607</v>
      </c>
      <c r="K369" s="65"/>
      <c r="L369" s="65"/>
      <c r="M369" s="66">
        <v>81407</v>
      </c>
      <c r="N369" s="67"/>
      <c r="O369" s="68"/>
      <c r="P369" s="68"/>
      <c r="Q369" s="58"/>
      <c r="R369" s="58"/>
      <c r="S369" s="13"/>
      <c r="T369" s="13"/>
      <c r="U369" s="58"/>
      <c r="V369" s="13">
        <v>1235792</v>
      </c>
      <c r="W369" s="13" t="s">
        <v>1512</v>
      </c>
      <c r="X369" s="58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</row>
    <row r="370" spans="1:34">
      <c r="A370" s="13">
        <v>1235802</v>
      </c>
      <c r="B370" s="13" t="s">
        <v>1513</v>
      </c>
      <c r="C370" s="13" t="s">
        <v>1370</v>
      </c>
      <c r="D370" s="13"/>
      <c r="E370" s="13"/>
      <c r="F370" s="13"/>
      <c r="G370" s="13"/>
      <c r="H370" s="63" t="s">
        <v>611</v>
      </c>
      <c r="I370" s="13" t="s">
        <v>400</v>
      </c>
      <c r="J370" s="64">
        <v>37977</v>
      </c>
      <c r="K370" s="65"/>
      <c r="L370" s="65"/>
      <c r="M370" s="66">
        <v>57981</v>
      </c>
      <c r="N370" s="67"/>
      <c r="O370" s="68"/>
      <c r="P370" s="68"/>
      <c r="Q370" s="58"/>
      <c r="R370" s="58"/>
      <c r="S370" s="13"/>
      <c r="T370" s="13"/>
      <c r="U370" s="58"/>
      <c r="V370" s="13">
        <v>1235802</v>
      </c>
      <c r="W370" s="13" t="s">
        <v>1514</v>
      </c>
      <c r="X370" s="58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</row>
    <row r="371" spans="1:34">
      <c r="A371" s="13">
        <v>1235812</v>
      </c>
      <c r="B371" s="13" t="s">
        <v>1515</v>
      </c>
      <c r="C371" s="13" t="s">
        <v>1516</v>
      </c>
      <c r="D371" s="13"/>
      <c r="E371" s="13"/>
      <c r="F371" s="13"/>
      <c r="G371" s="13"/>
      <c r="H371" s="63" t="s">
        <v>616</v>
      </c>
      <c r="I371" s="13" t="s">
        <v>394</v>
      </c>
      <c r="J371" s="64">
        <v>41625</v>
      </c>
      <c r="K371" s="65"/>
      <c r="L371" s="65"/>
      <c r="M371" s="66">
        <v>23153</v>
      </c>
      <c r="N371" s="67"/>
      <c r="O371" s="68"/>
      <c r="P371" s="68"/>
      <c r="Q371" s="58"/>
      <c r="R371" s="58"/>
      <c r="S371" s="13"/>
      <c r="T371" s="13"/>
      <c r="U371" s="58"/>
      <c r="V371" s="13">
        <v>1235812</v>
      </c>
      <c r="W371" s="13" t="s">
        <v>1517</v>
      </c>
      <c r="X371" s="58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</row>
    <row r="372" spans="1:34">
      <c r="A372" s="13">
        <v>1235822</v>
      </c>
      <c r="B372" s="13" t="s">
        <v>1518</v>
      </c>
      <c r="C372" s="13" t="s">
        <v>895</v>
      </c>
      <c r="D372" s="13"/>
      <c r="E372" s="13"/>
      <c r="F372" s="13"/>
      <c r="G372" s="13"/>
      <c r="H372" s="63" t="s">
        <v>621</v>
      </c>
      <c r="I372" s="13" t="s">
        <v>388</v>
      </c>
      <c r="J372" s="64">
        <v>40564</v>
      </c>
      <c r="K372" s="65"/>
      <c r="L372" s="65"/>
      <c r="M372" s="66">
        <v>75369</v>
      </c>
      <c r="N372" s="67"/>
      <c r="O372" s="68"/>
      <c r="P372" s="68"/>
      <c r="Q372" s="58"/>
      <c r="R372" s="58"/>
      <c r="S372" s="13"/>
      <c r="T372" s="13"/>
      <c r="U372" s="58"/>
      <c r="V372" s="13">
        <v>1235822</v>
      </c>
      <c r="W372" s="13" t="s">
        <v>1519</v>
      </c>
      <c r="X372" s="58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</row>
    <row r="373" spans="1:34">
      <c r="A373" s="13">
        <v>1235832</v>
      </c>
      <c r="B373" s="13" t="s">
        <v>1520</v>
      </c>
      <c r="C373" s="13" t="s">
        <v>1290</v>
      </c>
      <c r="D373" s="13"/>
      <c r="E373" s="13"/>
      <c r="F373" s="13"/>
      <c r="G373" s="13"/>
      <c r="H373" s="63" t="s">
        <v>626</v>
      </c>
      <c r="I373" s="13"/>
      <c r="J373" s="64">
        <v>41641</v>
      </c>
      <c r="K373" s="65"/>
      <c r="L373" s="65"/>
      <c r="M373" s="66">
        <v>56364</v>
      </c>
      <c r="N373" s="67"/>
      <c r="O373" s="68"/>
      <c r="P373" s="68"/>
      <c r="Q373" s="58"/>
      <c r="R373" s="58"/>
      <c r="S373" s="13"/>
      <c r="T373" s="13"/>
      <c r="U373" s="58"/>
      <c r="V373" s="13">
        <v>1235832</v>
      </c>
      <c r="W373" s="13" t="s">
        <v>1521</v>
      </c>
      <c r="X373" s="58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</row>
    <row r="374" spans="1:34">
      <c r="A374" s="13">
        <v>1235842</v>
      </c>
      <c r="B374" s="13" t="s">
        <v>1522</v>
      </c>
      <c r="C374" s="13" t="s">
        <v>884</v>
      </c>
      <c r="D374" s="13"/>
      <c r="E374" s="13"/>
      <c r="F374" s="13"/>
      <c r="G374" s="13"/>
      <c r="H374" s="63" t="s">
        <v>631</v>
      </c>
      <c r="I374" s="13" t="s">
        <v>394</v>
      </c>
      <c r="J374" s="64">
        <v>37645</v>
      </c>
      <c r="K374" s="65"/>
      <c r="L374" s="65"/>
      <c r="M374" s="66">
        <v>30944</v>
      </c>
      <c r="N374" s="67"/>
      <c r="O374" s="68"/>
      <c r="P374" s="68"/>
      <c r="Q374" s="58"/>
      <c r="R374" s="58"/>
      <c r="S374" s="13"/>
      <c r="T374" s="13"/>
      <c r="U374" s="58"/>
      <c r="V374" s="13">
        <v>1235842</v>
      </c>
      <c r="W374" s="13" t="s">
        <v>1523</v>
      </c>
      <c r="X374" s="58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</row>
    <row r="375" spans="1:34">
      <c r="A375" s="13">
        <v>1235852</v>
      </c>
      <c r="B375" s="13" t="s">
        <v>108</v>
      </c>
      <c r="C375" s="13" t="s">
        <v>1524</v>
      </c>
      <c r="D375" s="13"/>
      <c r="E375" s="13"/>
      <c r="F375" s="13"/>
      <c r="G375" s="13"/>
      <c r="H375" s="63" t="s">
        <v>636</v>
      </c>
      <c r="I375" s="13" t="s">
        <v>400</v>
      </c>
      <c r="J375" s="64">
        <v>40557</v>
      </c>
      <c r="K375" s="65"/>
      <c r="L375" s="65"/>
      <c r="M375" s="66">
        <v>86016</v>
      </c>
      <c r="N375" s="67"/>
      <c r="O375" s="68"/>
      <c r="P375" s="68"/>
      <c r="Q375" s="58"/>
      <c r="R375" s="58"/>
      <c r="S375" s="13"/>
      <c r="T375" s="13"/>
      <c r="U375" s="58"/>
      <c r="V375" s="13">
        <v>1235852</v>
      </c>
      <c r="W375" s="13" t="s">
        <v>1525</v>
      </c>
      <c r="X375" s="58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</row>
    <row r="376" spans="1:34">
      <c r="A376" s="13">
        <v>1235862</v>
      </c>
      <c r="B376" s="13" t="s">
        <v>1526</v>
      </c>
      <c r="C376" s="13" t="s">
        <v>716</v>
      </c>
      <c r="D376" s="13"/>
      <c r="E376" s="13"/>
      <c r="F376" s="13"/>
      <c r="G376" s="13"/>
      <c r="H376" s="13" t="s">
        <v>641</v>
      </c>
      <c r="I376" s="13" t="s">
        <v>388</v>
      </c>
      <c r="J376" s="64">
        <v>41635</v>
      </c>
      <c r="K376" s="65"/>
      <c r="L376" s="65"/>
      <c r="M376" s="66">
        <v>87528</v>
      </c>
      <c r="N376" s="67"/>
      <c r="O376" s="68"/>
      <c r="P376" s="68"/>
      <c r="Q376" s="58"/>
      <c r="R376" s="58"/>
      <c r="S376" s="13"/>
      <c r="T376" s="13"/>
      <c r="U376" s="58"/>
      <c r="V376" s="13">
        <v>1235862</v>
      </c>
      <c r="W376" s="13" t="s">
        <v>1527</v>
      </c>
      <c r="X376" s="58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</row>
    <row r="377" spans="1:34">
      <c r="A377" s="13">
        <v>1235872</v>
      </c>
      <c r="B377" s="13" t="s">
        <v>1439</v>
      </c>
      <c r="C377" s="13" t="s">
        <v>1422</v>
      </c>
      <c r="D377" s="13"/>
      <c r="E377" s="13"/>
      <c r="F377" s="13"/>
      <c r="G377" s="13"/>
      <c r="H377" s="13" t="s">
        <v>645</v>
      </c>
      <c r="I377" s="13"/>
      <c r="J377" s="64">
        <v>41669</v>
      </c>
      <c r="K377" s="65"/>
      <c r="L377" s="65"/>
      <c r="M377" s="66">
        <v>66486</v>
      </c>
      <c r="N377" s="67"/>
      <c r="O377" s="68"/>
      <c r="P377" s="68"/>
      <c r="Q377" s="58"/>
      <c r="R377" s="58"/>
      <c r="S377" s="13"/>
      <c r="T377" s="13"/>
      <c r="U377" s="58"/>
      <c r="V377" s="13">
        <v>1235872</v>
      </c>
      <c r="W377" s="13" t="s">
        <v>1528</v>
      </c>
      <c r="X377" s="58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</row>
    <row r="378" spans="1:34">
      <c r="A378" s="13">
        <v>1235882</v>
      </c>
      <c r="B378" s="13"/>
      <c r="C378" s="13"/>
      <c r="D378" s="13"/>
      <c r="E378" s="13"/>
      <c r="F378" s="13"/>
      <c r="G378" s="13"/>
      <c r="H378" s="13" t="s">
        <v>649</v>
      </c>
      <c r="I378" s="13" t="s">
        <v>388</v>
      </c>
      <c r="J378" s="64">
        <v>37666</v>
      </c>
      <c r="K378" s="65"/>
      <c r="L378" s="65"/>
      <c r="M378" s="66">
        <v>59388</v>
      </c>
      <c r="N378" s="67"/>
      <c r="O378" s="68"/>
      <c r="P378" s="68"/>
      <c r="Q378" s="58"/>
      <c r="R378" s="58"/>
      <c r="S378" s="13"/>
      <c r="T378" s="13"/>
      <c r="U378" s="58"/>
      <c r="V378" s="13">
        <v>1235882</v>
      </c>
      <c r="W378" s="13" t="s">
        <v>1529</v>
      </c>
      <c r="X378" s="58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</row>
    <row r="379" spans="1:34">
      <c r="A379" s="13">
        <v>1235892</v>
      </c>
      <c r="B379" s="13"/>
      <c r="C379" s="13"/>
      <c r="D379" s="13"/>
      <c r="E379" s="13"/>
      <c r="F379" s="13"/>
      <c r="G379" s="13"/>
      <c r="H379" s="13" t="s">
        <v>653</v>
      </c>
      <c r="I379" s="13"/>
      <c r="J379" s="64">
        <v>40604</v>
      </c>
      <c r="K379" s="65"/>
      <c r="L379" s="65"/>
      <c r="M379" s="66">
        <v>94637</v>
      </c>
      <c r="N379" s="67"/>
      <c r="O379" s="68"/>
      <c r="P379" s="68"/>
      <c r="Q379" s="58"/>
      <c r="R379" s="58"/>
      <c r="S379" s="13"/>
      <c r="T379" s="13"/>
      <c r="U379" s="58"/>
      <c r="V379" s="13">
        <v>1235892</v>
      </c>
      <c r="W379" s="13" t="s">
        <v>1530</v>
      </c>
      <c r="X379" s="58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</row>
    <row r="380" spans="1:34">
      <c r="A380" s="13">
        <v>1235902</v>
      </c>
      <c r="B380" s="13"/>
      <c r="C380" s="13"/>
      <c r="D380" s="13"/>
      <c r="E380" s="13"/>
      <c r="F380" s="13"/>
      <c r="G380" s="13"/>
      <c r="H380" s="63" t="s">
        <v>387</v>
      </c>
      <c r="I380" s="13"/>
      <c r="J380" s="64">
        <v>40243</v>
      </c>
      <c r="K380" s="65"/>
      <c r="L380" s="65"/>
      <c r="M380" s="66">
        <v>73752</v>
      </c>
      <c r="N380" s="67"/>
      <c r="O380" s="68"/>
      <c r="P380" s="68"/>
      <c r="Q380" s="58"/>
      <c r="R380" s="58"/>
      <c r="S380" s="13"/>
      <c r="T380" s="13"/>
      <c r="U380" s="58"/>
      <c r="V380" s="13">
        <v>1235902</v>
      </c>
      <c r="W380" s="13" t="s">
        <v>1531</v>
      </c>
      <c r="X380" s="58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</row>
    <row r="381" spans="1:34">
      <c r="A381" s="13">
        <v>1235912</v>
      </c>
      <c r="B381" s="13"/>
      <c r="C381" s="13"/>
      <c r="D381" s="13"/>
      <c r="E381" s="13"/>
      <c r="F381" s="13"/>
      <c r="G381" s="13"/>
      <c r="H381" s="63" t="s">
        <v>393</v>
      </c>
      <c r="I381" s="13"/>
      <c r="J381" s="64">
        <v>38412</v>
      </c>
      <c r="K381" s="65"/>
      <c r="L381" s="65"/>
      <c r="M381" s="66">
        <v>35942</v>
      </c>
      <c r="N381" s="67"/>
      <c r="O381" s="68"/>
      <c r="P381" s="68"/>
      <c r="Q381" s="58"/>
      <c r="R381" s="58"/>
      <c r="S381" s="13"/>
      <c r="T381" s="13"/>
      <c r="U381" s="58"/>
      <c r="V381" s="13">
        <v>1235912</v>
      </c>
      <c r="W381" s="13" t="s">
        <v>1532</v>
      </c>
      <c r="X381" s="58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</row>
    <row r="382" spans="1:34">
      <c r="A382" s="13">
        <v>1235922</v>
      </c>
      <c r="B382" s="13"/>
      <c r="C382" s="13"/>
      <c r="D382" s="13"/>
      <c r="E382" s="13"/>
      <c r="F382" s="13"/>
      <c r="G382" s="13"/>
      <c r="H382" s="63" t="s">
        <v>399</v>
      </c>
      <c r="I382" s="13"/>
      <c r="J382" s="64">
        <v>38415</v>
      </c>
      <c r="K382" s="65"/>
      <c r="L382" s="65"/>
      <c r="M382" s="66">
        <v>18386</v>
      </c>
      <c r="N382" s="67"/>
      <c r="O382" s="68"/>
      <c r="P382" s="68"/>
      <c r="Q382" s="58"/>
      <c r="R382" s="58"/>
      <c r="S382" s="13"/>
      <c r="T382" s="13"/>
      <c r="U382" s="58"/>
      <c r="V382" s="13">
        <v>1235922</v>
      </c>
      <c r="W382" s="13" t="s">
        <v>1533</v>
      </c>
      <c r="X382" s="58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</row>
    <row r="383" spans="1:34">
      <c r="A383" s="13">
        <v>1235932</v>
      </c>
      <c r="B383" s="13"/>
      <c r="C383" s="13"/>
      <c r="D383" s="13"/>
      <c r="E383" s="13"/>
      <c r="F383" s="13"/>
      <c r="G383" s="13"/>
      <c r="H383" s="63" t="s">
        <v>405</v>
      </c>
      <c r="I383" s="13" t="s">
        <v>388</v>
      </c>
      <c r="J383" s="64">
        <v>41357</v>
      </c>
      <c r="K383" s="65"/>
      <c r="L383" s="65"/>
      <c r="M383" s="66">
        <v>50999</v>
      </c>
      <c r="N383" s="67"/>
      <c r="O383" s="68"/>
      <c r="P383" s="68"/>
      <c r="Q383" s="58"/>
      <c r="R383" s="58"/>
      <c r="S383" s="13"/>
      <c r="T383" s="13"/>
      <c r="U383" s="58"/>
      <c r="V383" s="13">
        <v>1235932</v>
      </c>
      <c r="W383" s="13" t="s">
        <v>1534</v>
      </c>
      <c r="X383" s="58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</row>
    <row r="384" spans="1:34">
      <c r="A384" s="13">
        <v>1235942</v>
      </c>
      <c r="B384" s="13"/>
      <c r="C384" s="13"/>
      <c r="D384" s="13"/>
      <c r="E384" s="13"/>
      <c r="F384" s="13"/>
      <c r="G384" s="13"/>
      <c r="H384" s="63" t="s">
        <v>411</v>
      </c>
      <c r="I384" s="13" t="s">
        <v>388</v>
      </c>
      <c r="J384" s="64">
        <v>41721</v>
      </c>
      <c r="K384" s="65"/>
      <c r="L384" s="65"/>
      <c r="M384" s="66">
        <v>39239</v>
      </c>
      <c r="N384" s="67"/>
      <c r="O384" s="68"/>
      <c r="P384" s="68"/>
      <c r="Q384" s="58"/>
      <c r="R384" s="58"/>
      <c r="S384" s="13"/>
      <c r="T384" s="13"/>
      <c r="U384" s="58"/>
      <c r="V384" s="13">
        <v>1235942</v>
      </c>
      <c r="W384" s="13" t="s">
        <v>1535</v>
      </c>
      <c r="X384" s="58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</row>
    <row r="385" spans="1:34">
      <c r="A385" s="13">
        <v>1235952</v>
      </c>
      <c r="B385" s="13"/>
      <c r="C385" s="13"/>
      <c r="D385" s="13"/>
      <c r="E385" s="13"/>
      <c r="F385" s="13"/>
      <c r="G385" s="13"/>
      <c r="H385" s="63" t="s">
        <v>416</v>
      </c>
      <c r="I385" s="13" t="s">
        <v>394</v>
      </c>
      <c r="J385" s="64">
        <v>37368</v>
      </c>
      <c r="K385" s="65"/>
      <c r="L385" s="65"/>
      <c r="M385" s="66">
        <v>55314</v>
      </c>
      <c r="N385" s="67"/>
      <c r="O385" s="68"/>
      <c r="P385" s="68"/>
      <c r="Q385" s="58"/>
      <c r="R385" s="58"/>
      <c r="S385" s="13"/>
      <c r="T385" s="13"/>
      <c r="U385" s="58"/>
      <c r="V385" s="13">
        <v>1235952</v>
      </c>
      <c r="W385" s="13" t="s">
        <v>1536</v>
      </c>
      <c r="X385" s="58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</row>
    <row r="386" spans="1:34">
      <c r="A386" s="13">
        <v>1235962</v>
      </c>
      <c r="B386" s="13"/>
      <c r="C386" s="13"/>
      <c r="D386" s="13"/>
      <c r="E386" s="13"/>
      <c r="F386" s="13"/>
      <c r="G386" s="13"/>
      <c r="H386" s="63" t="s">
        <v>421</v>
      </c>
      <c r="I386" s="13" t="s">
        <v>388</v>
      </c>
      <c r="J386" s="64">
        <v>37730</v>
      </c>
      <c r="K386" s="65"/>
      <c r="L386" s="65"/>
      <c r="M386" s="66">
        <v>50201</v>
      </c>
      <c r="N386" s="67"/>
      <c r="O386" s="68"/>
      <c r="P386" s="68"/>
      <c r="Q386" s="58"/>
      <c r="R386" s="58"/>
      <c r="S386" s="13"/>
      <c r="T386" s="13"/>
      <c r="U386" s="58"/>
      <c r="V386" s="13">
        <v>1235962</v>
      </c>
      <c r="W386" s="13" t="s">
        <v>1537</v>
      </c>
      <c r="X386" s="58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</row>
    <row r="387" spans="1:34">
      <c r="A387" s="13">
        <v>1235972</v>
      </c>
      <c r="B387" s="13"/>
      <c r="C387" s="13"/>
      <c r="D387" s="13"/>
      <c r="E387" s="13"/>
      <c r="F387" s="13"/>
      <c r="G387" s="13"/>
      <c r="H387" s="63" t="s">
        <v>426</v>
      </c>
      <c r="I387" s="13" t="s">
        <v>388</v>
      </c>
      <c r="J387" s="64">
        <v>37737</v>
      </c>
      <c r="K387" s="65"/>
      <c r="L387" s="65"/>
      <c r="M387" s="66">
        <v>51083</v>
      </c>
      <c r="N387" s="67"/>
      <c r="O387" s="68"/>
      <c r="P387" s="68"/>
      <c r="Q387" s="58"/>
      <c r="R387" s="58"/>
      <c r="S387" s="13"/>
      <c r="T387" s="13"/>
      <c r="U387" s="58"/>
      <c r="V387" s="13">
        <v>1235972</v>
      </c>
      <c r="W387" s="13" t="s">
        <v>1538</v>
      </c>
      <c r="X387" s="58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</row>
    <row r="388" spans="1:34">
      <c r="A388" s="13">
        <v>1235982</v>
      </c>
      <c r="B388" s="13"/>
      <c r="C388" s="13"/>
      <c r="D388" s="13"/>
      <c r="E388" s="13"/>
      <c r="F388" s="13"/>
      <c r="G388" s="13"/>
      <c r="H388" s="63" t="s">
        <v>431</v>
      </c>
      <c r="I388" s="13" t="s">
        <v>394</v>
      </c>
      <c r="J388" s="64">
        <v>38440</v>
      </c>
      <c r="K388" s="65"/>
      <c r="L388" s="65"/>
      <c r="M388" s="66">
        <v>54632</v>
      </c>
      <c r="N388" s="67"/>
      <c r="O388" s="68"/>
      <c r="P388" s="68"/>
      <c r="Q388" s="58"/>
      <c r="R388" s="58"/>
      <c r="S388" s="13"/>
      <c r="T388" s="13"/>
      <c r="U388" s="58"/>
      <c r="V388" s="13">
        <v>1235982</v>
      </c>
      <c r="W388" s="13" t="s">
        <v>1539</v>
      </c>
      <c r="X388" s="58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</row>
    <row r="389" spans="1:34">
      <c r="A389" s="13">
        <v>1235992</v>
      </c>
      <c r="B389" s="13"/>
      <c r="C389" s="13"/>
      <c r="D389" s="13"/>
      <c r="E389" s="13"/>
      <c r="F389" s="13"/>
      <c r="G389" s="13"/>
      <c r="H389" s="63" t="s">
        <v>436</v>
      </c>
      <c r="I389" s="13" t="s">
        <v>388</v>
      </c>
      <c r="J389" s="64">
        <v>37390</v>
      </c>
      <c r="K389" s="65"/>
      <c r="L389" s="65"/>
      <c r="M389" s="66">
        <v>57488</v>
      </c>
      <c r="N389" s="67"/>
      <c r="O389" s="68"/>
      <c r="P389" s="68"/>
      <c r="Q389" s="58"/>
      <c r="R389" s="58"/>
      <c r="S389" s="13"/>
      <c r="T389" s="13"/>
      <c r="U389" s="58"/>
      <c r="V389" s="13">
        <v>1235992</v>
      </c>
      <c r="W389" s="13" t="s">
        <v>1540</v>
      </c>
      <c r="X389" s="58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</row>
    <row r="390" spans="1:34">
      <c r="A390" s="13">
        <v>1236002</v>
      </c>
      <c r="B390" s="13"/>
      <c r="C390" s="13"/>
      <c r="D390" s="13"/>
      <c r="E390" s="13"/>
      <c r="F390" s="13"/>
      <c r="G390" s="13"/>
      <c r="H390" s="63" t="s">
        <v>441</v>
      </c>
      <c r="I390" s="13" t="s">
        <v>394</v>
      </c>
      <c r="J390" s="64">
        <v>37395</v>
      </c>
      <c r="K390" s="65"/>
      <c r="L390" s="65"/>
      <c r="M390" s="66">
        <v>33359</v>
      </c>
      <c r="N390" s="67"/>
      <c r="O390" s="68"/>
      <c r="P390" s="68"/>
      <c r="Q390" s="58"/>
      <c r="R390" s="58"/>
      <c r="S390" s="13"/>
      <c r="T390" s="13"/>
      <c r="U390" s="58"/>
      <c r="V390" s="13">
        <v>1236002</v>
      </c>
      <c r="W390" s="13" t="s">
        <v>1541</v>
      </c>
      <c r="X390" s="58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</row>
    <row r="391" spans="1:34">
      <c r="A391" s="13">
        <v>1236012</v>
      </c>
      <c r="B391" s="13"/>
      <c r="C391" s="13"/>
      <c r="D391" s="13"/>
      <c r="E391" s="13"/>
      <c r="F391" s="13"/>
      <c r="G391" s="13"/>
      <c r="H391" s="63" t="s">
        <v>446</v>
      </c>
      <c r="I391" s="13" t="s">
        <v>388</v>
      </c>
      <c r="J391" s="64">
        <v>37419</v>
      </c>
      <c r="K391" s="65"/>
      <c r="L391" s="65"/>
      <c r="M391" s="66">
        <v>36110</v>
      </c>
      <c r="N391" s="67"/>
      <c r="O391" s="68"/>
      <c r="P391" s="68"/>
      <c r="Q391" s="58"/>
      <c r="R391" s="58"/>
      <c r="S391" s="13"/>
      <c r="T391" s="13"/>
      <c r="U391" s="58"/>
      <c r="V391" s="13">
        <v>1236012</v>
      </c>
      <c r="W391" s="13" t="s">
        <v>1542</v>
      </c>
      <c r="X391" s="58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</row>
    <row r="392" spans="1:34">
      <c r="A392" s="13">
        <v>1236022</v>
      </c>
      <c r="B392" s="13"/>
      <c r="C392" s="13"/>
      <c r="D392" s="13"/>
      <c r="E392" s="13"/>
      <c r="F392" s="13"/>
      <c r="G392" s="13"/>
      <c r="H392" s="63" t="s">
        <v>451</v>
      </c>
      <c r="I392" s="13" t="s">
        <v>400</v>
      </c>
      <c r="J392" s="64">
        <v>40337</v>
      </c>
      <c r="K392" s="65"/>
      <c r="L392" s="65"/>
      <c r="M392" s="66">
        <v>90017</v>
      </c>
      <c r="N392" s="67"/>
      <c r="O392" s="68"/>
      <c r="P392" s="68"/>
      <c r="Q392" s="58"/>
      <c r="R392" s="58"/>
      <c r="S392" s="13"/>
      <c r="T392" s="13"/>
      <c r="U392" s="58"/>
      <c r="V392" s="13">
        <v>1236022</v>
      </c>
      <c r="W392" s="13" t="s">
        <v>1543</v>
      </c>
      <c r="X392" s="58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</row>
    <row r="393" spans="1:34">
      <c r="A393" s="13">
        <v>1236032</v>
      </c>
      <c r="B393" s="13"/>
      <c r="C393" s="13"/>
      <c r="D393" s="13"/>
      <c r="E393" s="13"/>
      <c r="F393" s="13"/>
      <c r="G393" s="13"/>
      <c r="H393" s="63" t="s">
        <v>456</v>
      </c>
      <c r="I393" s="13" t="s">
        <v>388</v>
      </c>
      <c r="J393" s="64">
        <v>42196</v>
      </c>
      <c r="K393" s="65"/>
      <c r="L393" s="65"/>
      <c r="M393" s="66">
        <v>45182</v>
      </c>
      <c r="N393" s="67"/>
      <c r="O393" s="68"/>
      <c r="P393" s="68"/>
      <c r="Q393" s="58"/>
      <c r="R393" s="58"/>
      <c r="S393" s="13"/>
      <c r="T393" s="13"/>
      <c r="U393" s="58"/>
      <c r="V393" s="13">
        <v>1236032</v>
      </c>
      <c r="W393" s="13" t="s">
        <v>1544</v>
      </c>
      <c r="X393" s="58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</row>
    <row r="394" spans="1:34">
      <c r="A394" s="13">
        <v>1236042</v>
      </c>
      <c r="B394" s="13"/>
      <c r="C394" s="13"/>
      <c r="D394" s="13"/>
      <c r="E394" s="13"/>
      <c r="F394" s="13"/>
      <c r="G394" s="13"/>
      <c r="H394" s="63" t="s">
        <v>461</v>
      </c>
      <c r="I394" s="13" t="s">
        <v>400</v>
      </c>
      <c r="J394" s="64">
        <v>40008</v>
      </c>
      <c r="K394" s="65"/>
      <c r="L394" s="65"/>
      <c r="M394" s="66">
        <v>62591</v>
      </c>
      <c r="N394" s="67"/>
      <c r="O394" s="68"/>
      <c r="P394" s="68"/>
      <c r="Q394" s="58"/>
      <c r="R394" s="58"/>
      <c r="S394" s="13"/>
      <c r="T394" s="13"/>
      <c r="U394" s="58"/>
      <c r="V394" s="13">
        <v>1236042</v>
      </c>
      <c r="W394" s="13" t="s">
        <v>1545</v>
      </c>
      <c r="X394" s="58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</row>
    <row r="395" spans="1:34">
      <c r="A395" s="13">
        <v>1236052</v>
      </c>
      <c r="B395" s="13"/>
      <c r="C395" s="13"/>
      <c r="D395" s="13"/>
      <c r="E395" s="13"/>
      <c r="F395" s="13"/>
      <c r="G395" s="13"/>
      <c r="H395" s="63" t="s">
        <v>466</v>
      </c>
      <c r="I395" s="13" t="s">
        <v>388</v>
      </c>
      <c r="J395" s="64">
        <v>37449</v>
      </c>
      <c r="K395" s="65"/>
      <c r="L395" s="65"/>
      <c r="M395" s="66">
        <v>27174</v>
      </c>
      <c r="N395" s="67"/>
      <c r="O395" s="68"/>
      <c r="P395" s="68"/>
      <c r="Q395" s="58"/>
      <c r="R395" s="58"/>
      <c r="S395" s="13"/>
      <c r="T395" s="13"/>
      <c r="U395" s="58"/>
      <c r="V395" s="13">
        <v>1236052</v>
      </c>
      <c r="W395" s="13" t="s">
        <v>1546</v>
      </c>
      <c r="X395" s="58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</row>
    <row r="396" spans="1:34">
      <c r="A396" s="13">
        <v>1236062</v>
      </c>
      <c r="B396" s="13"/>
      <c r="C396" s="13"/>
      <c r="D396" s="13"/>
      <c r="E396" s="13"/>
      <c r="F396" s="13"/>
      <c r="G396" s="13"/>
      <c r="H396" s="63" t="s">
        <v>471</v>
      </c>
      <c r="I396" s="13" t="s">
        <v>388</v>
      </c>
      <c r="J396" s="64">
        <v>38172</v>
      </c>
      <c r="K396" s="65"/>
      <c r="L396" s="65"/>
      <c r="M396" s="66">
        <v>82961</v>
      </c>
      <c r="N396" s="67"/>
      <c r="O396" s="68"/>
      <c r="P396" s="68"/>
      <c r="Q396" s="58"/>
      <c r="R396" s="58"/>
      <c r="S396" s="13"/>
      <c r="T396" s="13"/>
      <c r="U396" s="58"/>
      <c r="V396" s="13">
        <v>1236062</v>
      </c>
      <c r="W396" s="13" t="s">
        <v>1547</v>
      </c>
      <c r="X396" s="58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</row>
    <row r="397" spans="1:34">
      <c r="A397" s="13">
        <v>1236072</v>
      </c>
      <c r="B397" s="13"/>
      <c r="C397" s="13"/>
      <c r="D397" s="13"/>
      <c r="E397" s="13"/>
      <c r="F397" s="13"/>
      <c r="G397" s="13"/>
      <c r="H397" s="63" t="s">
        <v>476</v>
      </c>
      <c r="I397" s="13" t="s">
        <v>388</v>
      </c>
      <c r="J397" s="64">
        <v>41509</v>
      </c>
      <c r="K397" s="65"/>
      <c r="L397" s="65"/>
      <c r="M397" s="66">
        <v>26408</v>
      </c>
      <c r="N397" s="67"/>
      <c r="O397" s="68"/>
      <c r="P397" s="68"/>
      <c r="Q397" s="58"/>
      <c r="R397" s="58"/>
      <c r="S397" s="13"/>
      <c r="T397" s="13"/>
      <c r="U397" s="58"/>
      <c r="V397" s="13">
        <v>1236072</v>
      </c>
      <c r="W397" s="13" t="s">
        <v>1548</v>
      </c>
      <c r="X397" s="58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</row>
    <row r="398" spans="1:34">
      <c r="A398" s="13">
        <v>1236082</v>
      </c>
      <c r="B398" s="13"/>
      <c r="C398" s="13"/>
      <c r="D398" s="13"/>
      <c r="E398" s="13"/>
      <c r="F398" s="13"/>
      <c r="G398" s="13"/>
      <c r="H398" s="63" t="s">
        <v>481</v>
      </c>
      <c r="I398" s="13" t="s">
        <v>388</v>
      </c>
      <c r="J398" s="64">
        <v>37841</v>
      </c>
      <c r="K398" s="65"/>
      <c r="L398" s="65"/>
      <c r="M398" s="66">
        <v>52500</v>
      </c>
      <c r="N398" s="67"/>
      <c r="O398" s="68"/>
      <c r="P398" s="68"/>
      <c r="Q398" s="58"/>
      <c r="R398" s="58"/>
      <c r="S398" s="13"/>
      <c r="T398" s="13"/>
      <c r="U398" s="58"/>
      <c r="V398" s="13">
        <v>1236082</v>
      </c>
      <c r="W398" s="13" t="s">
        <v>1549</v>
      </c>
      <c r="X398" s="58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</row>
    <row r="399" spans="1:34">
      <c r="A399" s="13">
        <v>1236092</v>
      </c>
      <c r="B399" s="13"/>
      <c r="C399" s="13"/>
      <c r="D399" s="13"/>
      <c r="E399" s="13"/>
      <c r="F399" s="13"/>
      <c r="G399" s="13"/>
      <c r="H399" s="63" t="s">
        <v>486</v>
      </c>
      <c r="I399" s="13" t="s">
        <v>394</v>
      </c>
      <c r="J399" s="64">
        <v>41537</v>
      </c>
      <c r="K399" s="65"/>
      <c r="L399" s="65"/>
      <c r="M399" s="66">
        <v>57068</v>
      </c>
      <c r="N399" s="67"/>
      <c r="O399" s="68"/>
      <c r="P399" s="68"/>
      <c r="Q399" s="58"/>
      <c r="R399" s="58"/>
      <c r="S399" s="13"/>
      <c r="T399" s="13"/>
      <c r="U399" s="58"/>
      <c r="V399" s="13">
        <v>1236092</v>
      </c>
      <c r="W399" s="13" t="s">
        <v>1550</v>
      </c>
      <c r="X399" s="58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</row>
    <row r="400" spans="1:34">
      <c r="A400" s="13">
        <v>1236102</v>
      </c>
      <c r="B400" s="13"/>
      <c r="C400" s="13"/>
      <c r="D400" s="13"/>
      <c r="E400" s="13"/>
      <c r="F400" s="13"/>
      <c r="G400" s="13"/>
      <c r="H400" s="63" t="s">
        <v>491</v>
      </c>
      <c r="I400" s="13" t="s">
        <v>388</v>
      </c>
      <c r="J400" s="64">
        <v>42320</v>
      </c>
      <c r="K400" s="65"/>
      <c r="L400" s="65"/>
      <c r="M400" s="66">
        <v>56081</v>
      </c>
      <c r="N400" s="67"/>
      <c r="O400" s="68"/>
      <c r="P400" s="68"/>
      <c r="Q400" s="58"/>
      <c r="R400" s="58"/>
      <c r="S400" s="13"/>
      <c r="T400" s="13"/>
      <c r="U400" s="58"/>
      <c r="V400" s="13">
        <v>1236102</v>
      </c>
      <c r="W400" s="13" t="s">
        <v>1551</v>
      </c>
      <c r="X400" s="58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</row>
    <row r="401" spans="1:34">
      <c r="A401" s="13">
        <v>1236112</v>
      </c>
      <c r="B401" s="13"/>
      <c r="C401" s="13"/>
      <c r="D401" s="13"/>
      <c r="E401" s="13"/>
      <c r="F401" s="13"/>
      <c r="G401" s="13"/>
      <c r="H401" s="63" t="s">
        <v>496</v>
      </c>
      <c r="I401" s="13" t="s">
        <v>394</v>
      </c>
      <c r="J401" s="64">
        <v>37235</v>
      </c>
      <c r="K401" s="65"/>
      <c r="L401" s="65"/>
      <c r="M401" s="66">
        <v>23678</v>
      </c>
      <c r="N401" s="67"/>
      <c r="O401" s="68"/>
      <c r="P401" s="68"/>
      <c r="Q401" s="58"/>
      <c r="R401" s="58"/>
      <c r="S401" s="13"/>
      <c r="T401" s="13"/>
      <c r="U401" s="58"/>
      <c r="V401" s="13">
        <v>1236112</v>
      </c>
      <c r="W401" s="13" t="s">
        <v>1552</v>
      </c>
      <c r="X401" s="58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</row>
    <row r="402" spans="1:34">
      <c r="A402" s="13">
        <v>1236122</v>
      </c>
      <c r="B402" s="13"/>
      <c r="C402" s="13"/>
      <c r="D402" s="13"/>
      <c r="E402" s="13"/>
      <c r="F402" s="13"/>
      <c r="G402" s="13"/>
      <c r="H402" s="63" t="s">
        <v>501</v>
      </c>
      <c r="I402" s="13" t="s">
        <v>400</v>
      </c>
      <c r="J402" s="64">
        <v>41607</v>
      </c>
      <c r="K402" s="65"/>
      <c r="L402" s="65"/>
      <c r="M402" s="66">
        <v>85502</v>
      </c>
      <c r="N402" s="67"/>
      <c r="O402" s="68"/>
      <c r="P402" s="68"/>
      <c r="Q402" s="58"/>
      <c r="R402" s="58"/>
      <c r="S402" s="13"/>
      <c r="T402" s="13"/>
      <c r="U402" s="58"/>
      <c r="V402" s="13">
        <v>1236122</v>
      </c>
      <c r="W402" s="13" t="s">
        <v>1553</v>
      </c>
      <c r="X402" s="58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</row>
    <row r="403" spans="1:34">
      <c r="A403" s="13">
        <v>1236132</v>
      </c>
      <c r="B403" s="13"/>
      <c r="C403" s="13"/>
      <c r="D403" s="13"/>
      <c r="E403" s="13"/>
      <c r="F403" s="13"/>
      <c r="G403" s="13"/>
      <c r="H403" s="63" t="s">
        <v>506</v>
      </c>
      <c r="I403" s="13" t="s">
        <v>400</v>
      </c>
      <c r="J403" s="64">
        <v>39077</v>
      </c>
      <c r="K403" s="65"/>
      <c r="L403" s="65"/>
      <c r="M403" s="66">
        <v>90206</v>
      </c>
      <c r="N403" s="67"/>
      <c r="O403" s="68"/>
      <c r="P403" s="68"/>
      <c r="Q403" s="58"/>
      <c r="R403" s="58"/>
      <c r="S403" s="13"/>
      <c r="T403" s="13"/>
      <c r="U403" s="58"/>
      <c r="V403" s="13">
        <v>1236132</v>
      </c>
      <c r="W403" s="13" t="s">
        <v>1554</v>
      </c>
      <c r="X403" s="58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</row>
    <row r="404" spans="1:34">
      <c r="A404" s="13">
        <v>1236142</v>
      </c>
      <c r="B404" s="13"/>
      <c r="C404" s="13"/>
      <c r="D404" s="13"/>
      <c r="E404" s="13"/>
      <c r="F404" s="13"/>
      <c r="G404" s="13"/>
      <c r="H404" s="63" t="s">
        <v>511</v>
      </c>
      <c r="I404" s="13" t="s">
        <v>406</v>
      </c>
      <c r="J404" s="64">
        <v>39101</v>
      </c>
      <c r="K404" s="65"/>
      <c r="L404" s="65"/>
      <c r="M404" s="66">
        <v>12758</v>
      </c>
      <c r="N404" s="67"/>
      <c r="O404" s="68"/>
      <c r="P404" s="68"/>
      <c r="Q404" s="58"/>
      <c r="R404" s="58"/>
      <c r="S404" s="13"/>
      <c r="T404" s="13"/>
      <c r="U404" s="58"/>
      <c r="V404" s="13">
        <v>1236142</v>
      </c>
      <c r="W404" s="13" t="s">
        <v>1555</v>
      </c>
      <c r="X404" s="58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</row>
    <row r="405" spans="1:34">
      <c r="A405" s="13">
        <v>1236152</v>
      </c>
      <c r="B405" s="13"/>
      <c r="C405" s="13"/>
      <c r="D405" s="13"/>
      <c r="E405" s="13"/>
      <c r="F405" s="13"/>
      <c r="G405" s="13"/>
      <c r="H405" s="63" t="s">
        <v>516</v>
      </c>
      <c r="I405" s="13" t="s">
        <v>400</v>
      </c>
      <c r="J405" s="64">
        <v>41646</v>
      </c>
      <c r="K405" s="65"/>
      <c r="L405" s="65"/>
      <c r="M405" s="66">
        <v>86741</v>
      </c>
      <c r="N405" s="67"/>
      <c r="O405" s="68"/>
      <c r="P405" s="68"/>
      <c r="Q405" s="58"/>
      <c r="R405" s="58"/>
      <c r="S405" s="13"/>
      <c r="T405" s="13"/>
      <c r="U405" s="58"/>
      <c r="V405" s="13">
        <v>1236152</v>
      </c>
      <c r="W405" s="13" t="s">
        <v>1556</v>
      </c>
      <c r="X405" s="58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</row>
    <row r="406" spans="1:34">
      <c r="A406" s="13">
        <v>1236162</v>
      </c>
      <c r="B406" s="13"/>
      <c r="C406" s="13"/>
      <c r="D406" s="13"/>
      <c r="E406" s="13"/>
      <c r="F406" s="13"/>
      <c r="G406" s="13"/>
      <c r="H406" s="63" t="s">
        <v>521</v>
      </c>
      <c r="I406" s="13" t="s">
        <v>400</v>
      </c>
      <c r="J406" s="64">
        <v>37321</v>
      </c>
      <c r="K406" s="65"/>
      <c r="L406" s="65"/>
      <c r="M406" s="66">
        <v>83717</v>
      </c>
      <c r="N406" s="67"/>
      <c r="O406" s="68"/>
      <c r="P406" s="68"/>
      <c r="Q406" s="58"/>
      <c r="R406" s="58"/>
      <c r="S406" s="13"/>
      <c r="T406" s="13"/>
      <c r="U406" s="58"/>
      <c r="V406" s="13">
        <v>1236162</v>
      </c>
      <c r="W406" s="13" t="s">
        <v>1557</v>
      </c>
      <c r="X406" s="58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</row>
    <row r="407" spans="1:34">
      <c r="A407" s="13">
        <v>1236172</v>
      </c>
      <c r="B407" s="13"/>
      <c r="C407" s="13"/>
      <c r="D407" s="13"/>
      <c r="E407" s="13"/>
      <c r="F407" s="13"/>
      <c r="G407" s="13"/>
      <c r="H407" s="63" t="s">
        <v>526</v>
      </c>
      <c r="I407" s="13" t="s">
        <v>388</v>
      </c>
      <c r="J407" s="64">
        <v>42483</v>
      </c>
      <c r="K407" s="65"/>
      <c r="L407" s="65"/>
      <c r="M407" s="66">
        <v>101619</v>
      </c>
      <c r="N407" s="67"/>
      <c r="O407" s="68"/>
      <c r="P407" s="68"/>
      <c r="Q407" s="58"/>
      <c r="R407" s="58"/>
      <c r="S407" s="13"/>
      <c r="T407" s="13"/>
      <c r="U407" s="58"/>
      <c r="V407" s="13">
        <v>1236172</v>
      </c>
      <c r="W407" s="13" t="s">
        <v>1558</v>
      </c>
      <c r="X407" s="58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</row>
    <row r="408" spans="1:34">
      <c r="A408" s="13">
        <v>1236182</v>
      </c>
      <c r="B408" s="13"/>
      <c r="C408" s="13"/>
      <c r="D408" s="13"/>
      <c r="E408" s="13"/>
      <c r="F408" s="13"/>
      <c r="G408" s="13"/>
      <c r="H408" s="63" t="s">
        <v>531</v>
      </c>
      <c r="I408" s="13" t="s">
        <v>400</v>
      </c>
      <c r="J408" s="64">
        <v>40285</v>
      </c>
      <c r="K408" s="65"/>
      <c r="L408" s="65"/>
      <c r="M408" s="66">
        <v>99876</v>
      </c>
      <c r="N408" s="67"/>
      <c r="O408" s="68"/>
      <c r="P408" s="68"/>
      <c r="Q408" s="58"/>
      <c r="R408" s="58"/>
      <c r="S408" s="13"/>
      <c r="T408" s="13"/>
      <c r="U408" s="58"/>
      <c r="V408" s="13">
        <v>1236182</v>
      </c>
      <c r="W408" s="13" t="s">
        <v>1559</v>
      </c>
      <c r="X408" s="58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</row>
    <row r="409" spans="1:34">
      <c r="A409" s="13">
        <v>1236192</v>
      </c>
      <c r="B409" s="13"/>
      <c r="C409" s="13"/>
      <c r="D409" s="13"/>
      <c r="E409" s="13"/>
      <c r="F409" s="13"/>
      <c r="G409" s="13"/>
      <c r="H409" s="63" t="s">
        <v>536</v>
      </c>
      <c r="I409" s="13" t="s">
        <v>406</v>
      </c>
      <c r="J409" s="64">
        <v>37358</v>
      </c>
      <c r="K409" s="65"/>
      <c r="L409" s="65"/>
      <c r="M409" s="66">
        <v>25032</v>
      </c>
      <c r="N409" s="67"/>
      <c r="O409" s="68"/>
      <c r="P409" s="68"/>
      <c r="Q409" s="58"/>
      <c r="R409" s="58"/>
      <c r="S409" s="13"/>
      <c r="T409" s="13"/>
      <c r="U409" s="58"/>
      <c r="V409" s="13">
        <v>1236192</v>
      </c>
      <c r="W409" s="13" t="s">
        <v>1560</v>
      </c>
      <c r="X409" s="58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</row>
    <row r="410" spans="1:34">
      <c r="A410" s="13">
        <v>1236202</v>
      </c>
      <c r="B410" s="13"/>
      <c r="C410" s="13"/>
      <c r="D410" s="13"/>
      <c r="E410" s="13"/>
      <c r="F410" s="13"/>
      <c r="G410" s="13"/>
      <c r="H410" s="63" t="s">
        <v>541</v>
      </c>
      <c r="I410" s="13" t="s">
        <v>406</v>
      </c>
      <c r="J410" s="64">
        <v>41768</v>
      </c>
      <c r="K410" s="65"/>
      <c r="L410" s="65"/>
      <c r="M410" s="66">
        <v>40793</v>
      </c>
      <c r="N410" s="67"/>
      <c r="O410" s="68"/>
      <c r="P410" s="68"/>
      <c r="Q410" s="58"/>
      <c r="R410" s="58"/>
      <c r="S410" s="13"/>
      <c r="T410" s="13"/>
      <c r="U410" s="58"/>
      <c r="V410" s="13">
        <v>1236202</v>
      </c>
      <c r="W410" s="13" t="s">
        <v>1561</v>
      </c>
      <c r="X410" s="58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</row>
    <row r="411" spans="1:34">
      <c r="A411" s="13">
        <v>1236212</v>
      </c>
      <c r="B411" s="13"/>
      <c r="C411" s="13"/>
      <c r="D411" s="13"/>
      <c r="E411" s="13"/>
      <c r="F411" s="13"/>
      <c r="G411" s="13"/>
      <c r="H411" s="63" t="s">
        <v>546</v>
      </c>
      <c r="I411" s="13" t="s">
        <v>388</v>
      </c>
      <c r="J411" s="64">
        <v>37740</v>
      </c>
      <c r="K411" s="65"/>
      <c r="L411" s="65"/>
      <c r="M411" s="66">
        <v>79023</v>
      </c>
      <c r="N411" s="67"/>
      <c r="O411" s="68"/>
      <c r="P411" s="68"/>
      <c r="Q411" s="58"/>
      <c r="R411" s="58"/>
      <c r="S411" s="13"/>
      <c r="T411" s="13"/>
      <c r="U411" s="58"/>
      <c r="V411" s="13">
        <v>1236212</v>
      </c>
      <c r="W411" s="13" t="s">
        <v>1562</v>
      </c>
      <c r="X411" s="58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</row>
    <row r="412" spans="1:34">
      <c r="A412" s="13">
        <v>1236222</v>
      </c>
      <c r="B412" s="13"/>
      <c r="C412" s="13"/>
      <c r="D412" s="13"/>
      <c r="E412" s="13"/>
      <c r="F412" s="13"/>
      <c r="G412" s="13"/>
      <c r="H412" s="63" t="s">
        <v>551</v>
      </c>
      <c r="I412" s="13" t="s">
        <v>400</v>
      </c>
      <c r="J412" s="64">
        <v>38510</v>
      </c>
      <c r="K412" s="65"/>
      <c r="L412" s="65"/>
      <c r="M412" s="66">
        <v>34125</v>
      </c>
      <c r="N412" s="67"/>
      <c r="O412" s="68"/>
      <c r="P412" s="68"/>
      <c r="Q412" s="58"/>
      <c r="R412" s="58"/>
      <c r="S412" s="13"/>
      <c r="T412" s="13"/>
      <c r="U412" s="58"/>
      <c r="V412" s="13">
        <v>1236222</v>
      </c>
      <c r="W412" s="13" t="s">
        <v>1563</v>
      </c>
      <c r="X412" s="58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</row>
    <row r="413" spans="1:34">
      <c r="A413" s="13">
        <v>1236232</v>
      </c>
      <c r="B413" s="13"/>
      <c r="C413" s="13"/>
      <c r="D413" s="13"/>
      <c r="E413" s="13"/>
      <c r="F413" s="13"/>
      <c r="G413" s="13"/>
      <c r="H413" s="63" t="s">
        <v>556</v>
      </c>
      <c r="I413" s="13" t="s">
        <v>388</v>
      </c>
      <c r="J413" s="64">
        <v>41807</v>
      </c>
      <c r="K413" s="65"/>
      <c r="L413" s="65"/>
      <c r="M413" s="66">
        <v>71820</v>
      </c>
      <c r="N413" s="67"/>
      <c r="O413" s="68"/>
      <c r="P413" s="68"/>
      <c r="Q413" s="58"/>
      <c r="R413" s="58"/>
      <c r="S413" s="13"/>
      <c r="T413" s="13"/>
      <c r="U413" s="58"/>
      <c r="V413" s="13">
        <v>1236232</v>
      </c>
      <c r="W413" s="13" t="s">
        <v>1564</v>
      </c>
      <c r="X413" s="58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</row>
    <row r="414" spans="1:34">
      <c r="A414" s="13">
        <v>1236242</v>
      </c>
      <c r="B414" s="13"/>
      <c r="C414" s="13"/>
      <c r="D414" s="13"/>
      <c r="E414" s="13"/>
      <c r="F414" s="13"/>
      <c r="G414" s="13"/>
      <c r="H414" s="63" t="s">
        <v>561</v>
      </c>
      <c r="I414" s="13"/>
      <c r="J414" s="64">
        <v>40012</v>
      </c>
      <c r="K414" s="65"/>
      <c r="L414" s="65"/>
      <c r="M414" s="66">
        <v>29022</v>
      </c>
      <c r="N414" s="67"/>
      <c r="O414" s="68"/>
      <c r="P414" s="68"/>
      <c r="Q414" s="58"/>
      <c r="R414" s="58"/>
      <c r="S414" s="13"/>
      <c r="T414" s="13"/>
      <c r="U414" s="58"/>
      <c r="V414" s="13">
        <v>1236242</v>
      </c>
      <c r="W414" s="13" t="s">
        <v>1565</v>
      </c>
      <c r="X414" s="58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</row>
    <row r="415" spans="1:34">
      <c r="A415" s="13">
        <v>1236252</v>
      </c>
      <c r="B415" s="13"/>
      <c r="C415" s="13"/>
      <c r="D415" s="13"/>
      <c r="E415" s="13"/>
      <c r="F415" s="13"/>
      <c r="G415" s="13"/>
      <c r="H415" s="63" t="s">
        <v>566</v>
      </c>
      <c r="I415" s="13" t="s">
        <v>400</v>
      </c>
      <c r="J415" s="64">
        <v>40796</v>
      </c>
      <c r="K415" s="65"/>
      <c r="L415" s="65"/>
      <c r="M415" s="66">
        <v>82814</v>
      </c>
      <c r="N415" s="67"/>
      <c r="O415" s="68"/>
      <c r="P415" s="68"/>
      <c r="Q415" s="58"/>
      <c r="R415" s="58"/>
      <c r="S415" s="13"/>
      <c r="T415" s="13"/>
      <c r="U415" s="58"/>
      <c r="V415" s="13">
        <v>1236252</v>
      </c>
      <c r="W415" s="13" t="s">
        <v>1566</v>
      </c>
      <c r="X415" s="58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</row>
    <row r="416" spans="1:34">
      <c r="A416" s="13">
        <v>1236262</v>
      </c>
      <c r="B416" s="13"/>
      <c r="C416" s="13"/>
      <c r="D416" s="13"/>
      <c r="E416" s="13"/>
      <c r="F416" s="13"/>
      <c r="G416" s="13"/>
      <c r="H416" s="63" t="s">
        <v>571</v>
      </c>
      <c r="I416" s="13" t="s">
        <v>388</v>
      </c>
      <c r="J416" s="64">
        <v>40471</v>
      </c>
      <c r="K416" s="65"/>
      <c r="L416" s="65"/>
      <c r="M416" s="66">
        <v>72986</v>
      </c>
      <c r="N416" s="67"/>
      <c r="O416" s="68"/>
      <c r="P416" s="68"/>
      <c r="Q416" s="58"/>
      <c r="R416" s="58"/>
      <c r="S416" s="13"/>
      <c r="T416" s="13"/>
      <c r="U416" s="58"/>
      <c r="V416" s="13">
        <v>1236262</v>
      </c>
      <c r="W416" s="13" t="s">
        <v>1567</v>
      </c>
      <c r="X416" s="58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</row>
    <row r="417" spans="1:34">
      <c r="A417" s="13">
        <v>1236272</v>
      </c>
      <c r="B417" s="13"/>
      <c r="C417" s="13"/>
      <c r="D417" s="13"/>
      <c r="E417" s="13"/>
      <c r="F417" s="13"/>
      <c r="G417" s="13"/>
      <c r="H417" s="74" t="s">
        <v>576</v>
      </c>
      <c r="I417" s="13"/>
      <c r="J417" s="64">
        <v>40128</v>
      </c>
      <c r="K417" s="65"/>
      <c r="L417" s="65"/>
      <c r="M417" s="66">
        <v>51776</v>
      </c>
      <c r="N417" s="67"/>
      <c r="O417" s="68"/>
      <c r="P417" s="68"/>
      <c r="Q417" s="58"/>
      <c r="R417" s="58"/>
      <c r="S417" s="13"/>
      <c r="T417" s="13"/>
      <c r="U417" s="58"/>
      <c r="V417" s="13">
        <v>1236272</v>
      </c>
      <c r="W417" s="13" t="s">
        <v>1568</v>
      </c>
      <c r="X417" s="58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</row>
    <row r="418" spans="1:34">
      <c r="A418" s="13">
        <v>1236282</v>
      </c>
      <c r="B418" s="13"/>
      <c r="C418" s="13"/>
      <c r="D418" s="13"/>
      <c r="E418" s="13"/>
      <c r="F418" s="13"/>
      <c r="G418" s="13"/>
      <c r="H418" s="63" t="s">
        <v>581</v>
      </c>
      <c r="I418" s="13" t="s">
        <v>388</v>
      </c>
      <c r="J418" s="64">
        <v>42199</v>
      </c>
      <c r="K418" s="65"/>
      <c r="L418" s="65"/>
      <c r="M418" s="66">
        <v>49886</v>
      </c>
      <c r="N418" s="67"/>
      <c r="O418" s="68"/>
      <c r="P418" s="68"/>
      <c r="Q418" s="58"/>
      <c r="R418" s="58"/>
      <c r="S418" s="13"/>
      <c r="T418" s="13"/>
      <c r="U418" s="58"/>
      <c r="V418" s="13">
        <v>1236282</v>
      </c>
      <c r="W418" s="13" t="s">
        <v>1569</v>
      </c>
      <c r="X418" s="58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</row>
    <row r="419" spans="1:34">
      <c r="A419" s="13">
        <v>1236292</v>
      </c>
      <c r="B419" s="13"/>
      <c r="C419" s="13"/>
      <c r="D419" s="13"/>
      <c r="E419" s="13"/>
      <c r="F419" s="13"/>
      <c r="G419" s="13"/>
      <c r="H419" s="63" t="s">
        <v>586</v>
      </c>
      <c r="I419" s="13" t="s">
        <v>388</v>
      </c>
      <c r="J419" s="64">
        <v>40359</v>
      </c>
      <c r="K419" s="65"/>
      <c r="L419" s="65"/>
      <c r="M419" s="66">
        <v>100527</v>
      </c>
      <c r="N419" s="67"/>
      <c r="O419" s="68"/>
      <c r="P419" s="68"/>
      <c r="Q419" s="58"/>
      <c r="R419" s="58"/>
      <c r="S419" s="13"/>
      <c r="T419" s="13"/>
      <c r="U419" s="58"/>
      <c r="V419" s="13">
        <v>1236292</v>
      </c>
      <c r="W419" s="13" t="s">
        <v>1570</v>
      </c>
      <c r="X419" s="58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</row>
    <row r="420" spans="1:34">
      <c r="A420" s="13">
        <v>1236302</v>
      </c>
      <c r="B420" s="13"/>
      <c r="C420" s="13"/>
      <c r="D420" s="13"/>
      <c r="E420" s="13"/>
      <c r="F420" s="13"/>
      <c r="G420" s="13"/>
      <c r="H420" s="74" t="s">
        <v>591</v>
      </c>
      <c r="I420" s="13"/>
      <c r="J420" s="64">
        <v>42215</v>
      </c>
      <c r="K420" s="65"/>
      <c r="L420" s="65"/>
      <c r="M420" s="66">
        <v>30450</v>
      </c>
      <c r="N420" s="67"/>
      <c r="O420" s="68"/>
      <c r="P420" s="68"/>
      <c r="Q420" s="58"/>
      <c r="R420" s="58"/>
      <c r="S420" s="13"/>
      <c r="T420" s="13"/>
      <c r="U420" s="58"/>
      <c r="V420" s="13">
        <v>1236302</v>
      </c>
      <c r="W420" s="13" t="s">
        <v>1571</v>
      </c>
      <c r="X420" s="58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</row>
    <row r="421" spans="1:34">
      <c r="A421" s="13">
        <v>1236312</v>
      </c>
      <c r="B421" s="13"/>
      <c r="C421" s="13"/>
      <c r="D421" s="13"/>
      <c r="E421" s="13"/>
      <c r="F421" s="13"/>
      <c r="G421" s="13"/>
      <c r="H421" s="63" t="s">
        <v>596</v>
      </c>
      <c r="I421" s="13" t="s">
        <v>388</v>
      </c>
      <c r="J421" s="64">
        <v>42221</v>
      </c>
      <c r="K421" s="65"/>
      <c r="L421" s="65"/>
      <c r="M421" s="66">
        <v>92138</v>
      </c>
      <c r="N421" s="67"/>
      <c r="O421" s="68"/>
      <c r="P421" s="68"/>
      <c r="Q421" s="58"/>
      <c r="R421" s="58"/>
      <c r="S421" s="13"/>
      <c r="T421" s="13"/>
      <c r="U421" s="58"/>
      <c r="V421" s="13">
        <v>1236312</v>
      </c>
      <c r="W421" s="13" t="s">
        <v>1572</v>
      </c>
      <c r="X421" s="58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</row>
    <row r="422" spans="1:34">
      <c r="A422" s="13">
        <v>1236322</v>
      </c>
      <c r="B422" s="13"/>
      <c r="C422" s="13"/>
      <c r="D422" s="13"/>
      <c r="E422" s="13"/>
      <c r="F422" s="13"/>
      <c r="G422" s="13"/>
      <c r="H422" s="63" t="s">
        <v>601</v>
      </c>
      <c r="I422" s="13" t="s">
        <v>388</v>
      </c>
      <c r="J422" s="64">
        <v>40394</v>
      </c>
      <c r="K422" s="65"/>
      <c r="L422" s="65"/>
      <c r="M422" s="66">
        <v>102627</v>
      </c>
      <c r="N422" s="67"/>
      <c r="O422" s="68"/>
      <c r="P422" s="68"/>
      <c r="Q422" s="58"/>
      <c r="R422" s="58"/>
      <c r="S422" s="13"/>
      <c r="T422" s="13"/>
      <c r="U422" s="58"/>
      <c r="V422" s="13">
        <v>1236322</v>
      </c>
      <c r="W422" s="13" t="s">
        <v>1573</v>
      </c>
      <c r="X422" s="58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</row>
    <row r="423" spans="1:34">
      <c r="A423" s="13">
        <v>1236332</v>
      </c>
      <c r="B423" s="13"/>
      <c r="C423" s="13"/>
      <c r="D423" s="13"/>
      <c r="E423" s="13"/>
      <c r="F423" s="13"/>
      <c r="G423" s="13"/>
      <c r="H423" s="63" t="s">
        <v>606</v>
      </c>
      <c r="I423" s="13"/>
      <c r="J423" s="64">
        <v>40397</v>
      </c>
      <c r="K423" s="65"/>
      <c r="L423" s="65"/>
      <c r="M423" s="66">
        <v>89912</v>
      </c>
      <c r="N423" s="67"/>
      <c r="O423" s="68"/>
      <c r="P423" s="68"/>
      <c r="Q423" s="58"/>
      <c r="R423" s="58"/>
      <c r="S423" s="13"/>
      <c r="T423" s="13"/>
      <c r="U423" s="58"/>
      <c r="V423" s="13">
        <v>1236332</v>
      </c>
      <c r="W423" s="13" t="s">
        <v>1574</v>
      </c>
      <c r="X423" s="58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</row>
    <row r="424" spans="1:34">
      <c r="A424" s="13">
        <v>1236342</v>
      </c>
      <c r="B424" s="13"/>
      <c r="C424" s="13"/>
      <c r="D424" s="13"/>
      <c r="E424" s="13"/>
      <c r="F424" s="13"/>
      <c r="G424" s="13"/>
      <c r="H424" s="63" t="s">
        <v>611</v>
      </c>
      <c r="I424" s="13" t="s">
        <v>388</v>
      </c>
      <c r="J424" s="64">
        <v>41520</v>
      </c>
      <c r="K424" s="65"/>
      <c r="L424" s="65"/>
      <c r="M424" s="66">
        <v>72860</v>
      </c>
      <c r="N424" s="67"/>
      <c r="O424" s="68"/>
      <c r="P424" s="68"/>
      <c r="Q424" s="58"/>
      <c r="R424" s="58"/>
      <c r="S424" s="13"/>
      <c r="T424" s="13"/>
      <c r="U424" s="58"/>
      <c r="V424" s="13">
        <v>1236342</v>
      </c>
      <c r="W424" s="13" t="s">
        <v>1575</v>
      </c>
      <c r="X424" s="58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</row>
    <row r="425" spans="1:34">
      <c r="A425" s="13">
        <v>1236352</v>
      </c>
      <c r="B425" s="13"/>
      <c r="C425" s="13"/>
      <c r="D425" s="13"/>
      <c r="E425" s="13"/>
      <c r="F425" s="13"/>
      <c r="G425" s="13"/>
      <c r="H425" s="63" t="s">
        <v>616</v>
      </c>
      <c r="I425" s="13" t="s">
        <v>406</v>
      </c>
      <c r="J425" s="64">
        <v>38985</v>
      </c>
      <c r="K425" s="65"/>
      <c r="L425" s="65"/>
      <c r="M425" s="66">
        <v>25011</v>
      </c>
      <c r="N425" s="67"/>
      <c r="O425" s="68"/>
      <c r="P425" s="68"/>
      <c r="Q425" s="58"/>
      <c r="R425" s="58"/>
      <c r="S425" s="13"/>
      <c r="T425" s="13"/>
      <c r="U425" s="58"/>
      <c r="V425" s="13">
        <v>1236352</v>
      </c>
      <c r="W425" s="13" t="s">
        <v>1576</v>
      </c>
      <c r="X425" s="58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</row>
    <row r="426" spans="1:34">
      <c r="A426" s="13">
        <v>1236362</v>
      </c>
      <c r="B426" s="13"/>
      <c r="C426" s="13"/>
      <c r="D426" s="13"/>
      <c r="E426" s="13"/>
      <c r="F426" s="13"/>
      <c r="G426" s="13"/>
      <c r="H426" s="63" t="s">
        <v>621</v>
      </c>
      <c r="I426" s="13"/>
      <c r="J426" s="64">
        <v>40081</v>
      </c>
      <c r="K426" s="65"/>
      <c r="L426" s="65"/>
      <c r="M426" s="66">
        <v>54359</v>
      </c>
      <c r="N426" s="67"/>
      <c r="O426" s="68"/>
      <c r="P426" s="68"/>
      <c r="Q426" s="58"/>
      <c r="R426" s="58"/>
      <c r="S426" s="13"/>
      <c r="T426" s="13"/>
      <c r="U426" s="58"/>
      <c r="V426" s="13">
        <v>1236362</v>
      </c>
      <c r="W426" s="13" t="s">
        <v>1577</v>
      </c>
      <c r="X426" s="58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</row>
    <row r="427" spans="1:34">
      <c r="A427" s="13">
        <v>1236372</v>
      </c>
      <c r="B427" s="13"/>
      <c r="C427" s="13"/>
      <c r="D427" s="13"/>
      <c r="E427" s="13"/>
      <c r="F427" s="13"/>
      <c r="G427" s="13"/>
      <c r="H427" s="63" t="s">
        <v>626</v>
      </c>
      <c r="I427" s="13" t="s">
        <v>400</v>
      </c>
      <c r="J427" s="64">
        <v>41894</v>
      </c>
      <c r="K427" s="65"/>
      <c r="L427" s="65"/>
      <c r="M427" s="66">
        <v>97367</v>
      </c>
      <c r="N427" s="67"/>
      <c r="O427" s="68"/>
      <c r="P427" s="68"/>
      <c r="Q427" s="58"/>
      <c r="R427" s="58"/>
      <c r="S427" s="13"/>
      <c r="T427" s="13"/>
      <c r="U427" s="58"/>
      <c r="V427" s="13">
        <v>1236372</v>
      </c>
      <c r="W427" s="13" t="s">
        <v>1578</v>
      </c>
      <c r="X427" s="58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</row>
    <row r="428" spans="1:34">
      <c r="A428" s="13">
        <v>1236382</v>
      </c>
      <c r="B428" s="13"/>
      <c r="C428" s="13"/>
      <c r="D428" s="13"/>
      <c r="E428" s="13"/>
      <c r="F428" s="13"/>
      <c r="G428" s="13"/>
      <c r="H428" s="63" t="s">
        <v>631</v>
      </c>
      <c r="I428" s="13" t="s">
        <v>388</v>
      </c>
      <c r="J428" s="64">
        <v>37177</v>
      </c>
      <c r="K428" s="65"/>
      <c r="L428" s="65"/>
      <c r="M428" s="66">
        <v>79149</v>
      </c>
      <c r="N428" s="67"/>
      <c r="O428" s="68"/>
      <c r="P428" s="68"/>
      <c r="Q428" s="58"/>
      <c r="R428" s="58"/>
      <c r="S428" s="13"/>
      <c r="T428" s="13"/>
      <c r="U428" s="58"/>
      <c r="V428" s="13">
        <v>1236382</v>
      </c>
      <c r="W428" s="13" t="s">
        <v>1579</v>
      </c>
      <c r="X428" s="58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</row>
    <row r="429" spans="1:34">
      <c r="A429" s="13">
        <v>1236392</v>
      </c>
      <c r="B429" s="13"/>
      <c r="C429" s="13"/>
      <c r="D429" s="13"/>
      <c r="E429" s="13"/>
      <c r="F429" s="13"/>
      <c r="G429" s="13"/>
      <c r="H429" s="63" t="s">
        <v>636</v>
      </c>
      <c r="I429" s="13" t="s">
        <v>400</v>
      </c>
      <c r="J429" s="64">
        <v>37897</v>
      </c>
      <c r="K429" s="65"/>
      <c r="L429" s="65"/>
      <c r="M429" s="66">
        <v>34997</v>
      </c>
      <c r="N429" s="67"/>
      <c r="O429" s="68"/>
      <c r="P429" s="68"/>
      <c r="Q429" s="58"/>
      <c r="R429" s="58"/>
      <c r="S429" s="13"/>
      <c r="T429" s="13"/>
      <c r="U429" s="58"/>
      <c r="V429" s="13">
        <v>1236392</v>
      </c>
      <c r="W429" s="13" t="s">
        <v>1580</v>
      </c>
      <c r="X429" s="58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</row>
    <row r="430" spans="1:34">
      <c r="A430" s="13">
        <v>1236402</v>
      </c>
      <c r="B430" s="13"/>
      <c r="C430" s="13"/>
      <c r="D430" s="13"/>
      <c r="E430" s="13"/>
      <c r="F430" s="13"/>
      <c r="G430" s="13"/>
      <c r="H430" s="13" t="s">
        <v>641</v>
      </c>
      <c r="I430" s="13"/>
      <c r="J430" s="64">
        <v>40498</v>
      </c>
      <c r="K430" s="65"/>
      <c r="L430" s="65"/>
      <c r="M430" s="66">
        <v>84357</v>
      </c>
      <c r="N430" s="67"/>
      <c r="O430" s="68"/>
      <c r="P430" s="68"/>
      <c r="Q430" s="58"/>
      <c r="R430" s="58"/>
      <c r="S430" s="13"/>
      <c r="T430" s="13"/>
      <c r="U430" s="58"/>
      <c r="V430" s="13">
        <v>1236402</v>
      </c>
      <c r="W430" s="13" t="s">
        <v>1581</v>
      </c>
      <c r="X430" s="58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</row>
    <row r="431" spans="1:34">
      <c r="A431" s="13">
        <v>1236412</v>
      </c>
      <c r="B431" s="13"/>
      <c r="C431" s="13"/>
      <c r="D431" s="13"/>
      <c r="E431" s="13"/>
      <c r="F431" s="13"/>
      <c r="G431" s="13"/>
      <c r="H431" s="13" t="s">
        <v>645</v>
      </c>
      <c r="I431" s="13" t="s">
        <v>400</v>
      </c>
      <c r="J431" s="64">
        <v>37195</v>
      </c>
      <c r="K431" s="65"/>
      <c r="L431" s="65"/>
      <c r="M431" s="66">
        <v>73154</v>
      </c>
      <c r="N431" s="67"/>
      <c r="O431" s="68"/>
      <c r="P431" s="68"/>
      <c r="Q431" s="58"/>
      <c r="R431" s="58"/>
      <c r="S431" s="13"/>
      <c r="T431" s="13"/>
      <c r="U431" s="58"/>
      <c r="V431" s="13">
        <v>1236412</v>
      </c>
      <c r="W431" s="13" t="s">
        <v>1582</v>
      </c>
      <c r="X431" s="58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</row>
    <row r="432" spans="1:34">
      <c r="A432" s="13">
        <v>1236422</v>
      </c>
      <c r="B432" s="13"/>
      <c r="C432" s="13"/>
      <c r="D432" s="13"/>
      <c r="E432" s="13"/>
      <c r="F432" s="13"/>
      <c r="G432" s="13"/>
      <c r="H432" s="13" t="s">
        <v>649</v>
      </c>
      <c r="I432" s="13" t="s">
        <v>400</v>
      </c>
      <c r="J432" s="64">
        <v>40890</v>
      </c>
      <c r="K432" s="65"/>
      <c r="L432" s="65"/>
      <c r="M432" s="66">
        <v>77060</v>
      </c>
      <c r="N432" s="67"/>
      <c r="O432" s="68"/>
      <c r="P432" s="68"/>
      <c r="Q432" s="58"/>
      <c r="R432" s="58"/>
      <c r="S432" s="13"/>
      <c r="T432" s="13"/>
      <c r="U432" s="58"/>
      <c r="V432" s="13">
        <v>1236422</v>
      </c>
      <c r="W432" s="13" t="s">
        <v>1583</v>
      </c>
      <c r="X432" s="58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</row>
    <row r="433" spans="1:34">
      <c r="A433" s="13">
        <v>1236432</v>
      </c>
      <c r="B433" s="13"/>
      <c r="C433" s="13"/>
      <c r="D433" s="13"/>
      <c r="E433" s="13"/>
      <c r="F433" s="13"/>
      <c r="G433" s="13"/>
      <c r="H433" s="13" t="s">
        <v>653</v>
      </c>
      <c r="I433" s="13" t="s">
        <v>388</v>
      </c>
      <c r="J433" s="64">
        <v>37243</v>
      </c>
      <c r="K433" s="65"/>
      <c r="L433" s="65"/>
      <c r="M433" s="66">
        <v>86090</v>
      </c>
      <c r="N433" s="67"/>
      <c r="O433" s="68"/>
      <c r="P433" s="68"/>
      <c r="Q433" s="58"/>
      <c r="R433" s="58"/>
      <c r="S433" s="13"/>
      <c r="T433" s="13"/>
      <c r="U433" s="58"/>
      <c r="V433" s="13">
        <v>1236432</v>
      </c>
      <c r="W433" s="13" t="s">
        <v>1584</v>
      </c>
      <c r="X433" s="58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</row>
    <row r="434" spans="1:34">
      <c r="A434" s="13">
        <v>1236442</v>
      </c>
      <c r="B434" s="13"/>
      <c r="C434" s="13"/>
      <c r="D434" s="13"/>
      <c r="E434" s="13"/>
      <c r="F434" s="13"/>
      <c r="G434" s="13"/>
      <c r="H434" s="63" t="s">
        <v>387</v>
      </c>
      <c r="I434" s="13"/>
      <c r="J434" s="64">
        <v>37603</v>
      </c>
      <c r="K434" s="65"/>
      <c r="L434" s="65"/>
      <c r="M434" s="66">
        <v>45938</v>
      </c>
      <c r="N434" s="67"/>
      <c r="O434" s="68"/>
      <c r="P434" s="68"/>
      <c r="Q434" s="58"/>
      <c r="R434" s="58"/>
      <c r="S434" s="13"/>
      <c r="T434" s="13"/>
      <c r="U434" s="58"/>
      <c r="V434" s="13">
        <v>1236442</v>
      </c>
      <c r="W434" s="13" t="s">
        <v>1585</v>
      </c>
      <c r="X434" s="58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</row>
    <row r="435" spans="1:34">
      <c r="A435" s="13">
        <v>1236452</v>
      </c>
      <c r="B435" s="13"/>
      <c r="C435" s="13"/>
      <c r="D435" s="13"/>
      <c r="E435" s="13"/>
      <c r="F435" s="13"/>
      <c r="G435" s="13"/>
      <c r="H435" s="63" t="s">
        <v>393</v>
      </c>
      <c r="I435" s="13" t="s">
        <v>394</v>
      </c>
      <c r="J435" s="64">
        <v>37969</v>
      </c>
      <c r="K435" s="65"/>
      <c r="L435" s="65"/>
      <c r="M435" s="66">
        <v>33506</v>
      </c>
      <c r="N435" s="67"/>
      <c r="O435" s="68"/>
      <c r="P435" s="68"/>
      <c r="Q435" s="58"/>
      <c r="R435" s="58"/>
      <c r="S435" s="13"/>
      <c r="T435" s="13"/>
      <c r="U435" s="58"/>
      <c r="V435" s="13">
        <v>1236452</v>
      </c>
      <c r="W435" s="13" t="s">
        <v>1586</v>
      </c>
      <c r="X435" s="58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</row>
    <row r="436" spans="1:34">
      <c r="A436" s="13">
        <v>1236462</v>
      </c>
      <c r="B436" s="13"/>
      <c r="C436" s="13"/>
      <c r="D436" s="13"/>
      <c r="E436" s="13"/>
      <c r="F436" s="13"/>
      <c r="G436" s="13"/>
      <c r="H436" s="63" t="s">
        <v>399</v>
      </c>
      <c r="I436" s="13"/>
      <c r="J436" s="64">
        <v>39418</v>
      </c>
      <c r="K436" s="65"/>
      <c r="L436" s="65"/>
      <c r="M436" s="66">
        <v>38714</v>
      </c>
      <c r="N436" s="67"/>
      <c r="O436" s="68"/>
      <c r="P436" s="68"/>
      <c r="Q436" s="58"/>
      <c r="R436" s="58"/>
      <c r="S436" s="13"/>
      <c r="T436" s="13"/>
      <c r="U436" s="58"/>
      <c r="V436" s="13">
        <v>1236462</v>
      </c>
      <c r="W436" s="13" t="s">
        <v>1587</v>
      </c>
      <c r="X436" s="58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</row>
    <row r="437" spans="1:34">
      <c r="A437" s="13">
        <v>1236472</v>
      </c>
      <c r="B437" s="13"/>
      <c r="C437" s="13"/>
      <c r="D437" s="13"/>
      <c r="E437" s="13"/>
      <c r="F437" s="13"/>
      <c r="G437" s="13"/>
      <c r="H437" s="63" t="s">
        <v>405</v>
      </c>
      <c r="I437" s="13" t="s">
        <v>400</v>
      </c>
      <c r="J437" s="64">
        <v>42390</v>
      </c>
      <c r="K437" s="65"/>
      <c r="L437" s="65"/>
      <c r="M437" s="66">
        <v>37716</v>
      </c>
      <c r="N437" s="67"/>
      <c r="O437" s="68"/>
      <c r="P437" s="68"/>
      <c r="Q437" s="58"/>
      <c r="R437" s="58"/>
      <c r="S437" s="13"/>
      <c r="T437" s="13"/>
      <c r="U437" s="58"/>
      <c r="V437" s="13">
        <v>1236472</v>
      </c>
      <c r="W437" s="13" t="s">
        <v>1588</v>
      </c>
      <c r="X437" s="58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</row>
    <row r="438" spans="1:34">
      <c r="A438" s="13">
        <v>1236482</v>
      </c>
      <c r="B438" s="13"/>
      <c r="C438" s="13"/>
      <c r="D438" s="13"/>
      <c r="E438" s="13"/>
      <c r="F438" s="13"/>
      <c r="G438" s="13"/>
      <c r="H438" s="63" t="s">
        <v>411</v>
      </c>
      <c r="I438" s="13" t="s">
        <v>388</v>
      </c>
      <c r="J438" s="64">
        <v>40558</v>
      </c>
      <c r="K438" s="65"/>
      <c r="L438" s="65"/>
      <c r="M438" s="66">
        <v>29841</v>
      </c>
      <c r="N438" s="67"/>
      <c r="O438" s="68"/>
      <c r="P438" s="68"/>
      <c r="Q438" s="58"/>
      <c r="R438" s="58"/>
      <c r="S438" s="13"/>
      <c r="T438" s="13"/>
      <c r="U438" s="58"/>
      <c r="V438" s="13">
        <v>1236482</v>
      </c>
      <c r="W438" s="13" t="s">
        <v>1589</v>
      </c>
      <c r="X438" s="58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</row>
    <row r="439" spans="1:34">
      <c r="A439" s="13">
        <v>1236492</v>
      </c>
      <c r="B439" s="13"/>
      <c r="C439" s="13"/>
      <c r="D439" s="13"/>
      <c r="E439" s="13"/>
      <c r="F439" s="13"/>
      <c r="G439" s="13"/>
      <c r="H439" s="63" t="s">
        <v>416</v>
      </c>
      <c r="I439" s="13"/>
      <c r="J439" s="64">
        <v>40190</v>
      </c>
      <c r="K439" s="65"/>
      <c r="L439" s="65"/>
      <c r="M439" s="66">
        <v>31836</v>
      </c>
      <c r="N439" s="67"/>
      <c r="O439" s="68"/>
      <c r="P439" s="68"/>
      <c r="Q439" s="58"/>
      <c r="R439" s="58"/>
      <c r="S439" s="13"/>
      <c r="T439" s="13"/>
      <c r="U439" s="58"/>
      <c r="V439" s="13">
        <v>1236492</v>
      </c>
      <c r="W439" s="13" t="s">
        <v>1590</v>
      </c>
      <c r="X439" s="58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</row>
    <row r="440" spans="1:34">
      <c r="A440" s="13">
        <v>1236502</v>
      </c>
      <c r="B440" s="13"/>
      <c r="C440" s="13"/>
      <c r="D440" s="13"/>
      <c r="E440" s="13"/>
      <c r="F440" s="13"/>
      <c r="G440" s="13"/>
      <c r="H440" s="63" t="s">
        <v>421</v>
      </c>
      <c r="I440" s="13" t="s">
        <v>388</v>
      </c>
      <c r="J440" s="64">
        <v>40931</v>
      </c>
      <c r="K440" s="65"/>
      <c r="L440" s="65"/>
      <c r="M440" s="66">
        <v>93419</v>
      </c>
      <c r="N440" s="67"/>
      <c r="O440" s="68"/>
      <c r="P440" s="68"/>
      <c r="Q440" s="58"/>
      <c r="R440" s="58"/>
      <c r="S440" s="13"/>
      <c r="T440" s="13"/>
      <c r="U440" s="58"/>
      <c r="V440" s="13">
        <v>1236502</v>
      </c>
      <c r="W440" s="13" t="s">
        <v>1591</v>
      </c>
      <c r="X440" s="58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</row>
    <row r="441" spans="1:34">
      <c r="A441" s="13">
        <v>1236512</v>
      </c>
      <c r="B441" s="13"/>
      <c r="C441" s="13"/>
      <c r="D441" s="13"/>
      <c r="E441" s="13"/>
      <c r="F441" s="13"/>
      <c r="G441" s="13"/>
      <c r="H441" s="63" t="s">
        <v>426</v>
      </c>
      <c r="I441" s="13" t="s">
        <v>388</v>
      </c>
      <c r="J441" s="64">
        <v>41644</v>
      </c>
      <c r="K441" s="65"/>
      <c r="L441" s="65"/>
      <c r="M441" s="66">
        <v>77207</v>
      </c>
      <c r="N441" s="67"/>
      <c r="O441" s="68"/>
      <c r="P441" s="68"/>
      <c r="Q441" s="58"/>
      <c r="R441" s="58"/>
      <c r="S441" s="13"/>
      <c r="T441" s="13"/>
      <c r="U441" s="58"/>
      <c r="V441" s="13">
        <v>1236512</v>
      </c>
      <c r="W441" s="13" t="s">
        <v>1592</v>
      </c>
      <c r="X441" s="58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</row>
    <row r="442" spans="1:34">
      <c r="A442" s="13">
        <v>1236522</v>
      </c>
      <c r="B442" s="13"/>
      <c r="C442" s="13"/>
      <c r="D442" s="13"/>
      <c r="E442" s="13"/>
      <c r="F442" s="13"/>
      <c r="G442" s="13"/>
      <c r="H442" s="63" t="s">
        <v>431</v>
      </c>
      <c r="I442" s="13" t="s">
        <v>388</v>
      </c>
      <c r="J442" s="64">
        <v>42036</v>
      </c>
      <c r="K442" s="65"/>
      <c r="L442" s="65"/>
      <c r="M442" s="66">
        <v>71001</v>
      </c>
      <c r="N442" s="67"/>
      <c r="O442" s="68"/>
      <c r="P442" s="68"/>
      <c r="Q442" s="58"/>
      <c r="R442" s="58"/>
      <c r="S442" s="13"/>
      <c r="T442" s="13"/>
      <c r="U442" s="58"/>
      <c r="V442" s="13">
        <v>1236522</v>
      </c>
      <c r="W442" s="13" t="s">
        <v>1593</v>
      </c>
      <c r="X442" s="58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</row>
    <row r="443" spans="1:34">
      <c r="A443" s="13">
        <v>1236532</v>
      </c>
      <c r="B443" s="13"/>
      <c r="C443" s="13"/>
      <c r="D443" s="13"/>
      <c r="E443" s="13"/>
      <c r="F443" s="13"/>
      <c r="G443" s="13"/>
      <c r="H443" s="63" t="s">
        <v>436</v>
      </c>
      <c r="I443" s="13" t="s">
        <v>394</v>
      </c>
      <c r="J443" s="64">
        <v>38744</v>
      </c>
      <c r="K443" s="65"/>
      <c r="L443" s="65"/>
      <c r="M443" s="66">
        <v>39060</v>
      </c>
      <c r="N443" s="67"/>
      <c r="O443" s="68"/>
      <c r="P443" s="68"/>
      <c r="Q443" s="58"/>
      <c r="R443" s="58"/>
      <c r="S443" s="13"/>
      <c r="T443" s="13"/>
      <c r="U443" s="58"/>
      <c r="V443" s="13">
        <v>1236532</v>
      </c>
      <c r="W443" s="13" t="s">
        <v>1594</v>
      </c>
      <c r="X443" s="58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</row>
    <row r="444" spans="1:34">
      <c r="A444" s="13">
        <v>1236542</v>
      </c>
      <c r="B444" s="13"/>
      <c r="C444" s="13"/>
      <c r="D444" s="13"/>
      <c r="E444" s="13"/>
      <c r="F444" s="13"/>
      <c r="G444" s="13"/>
      <c r="H444" s="63" t="s">
        <v>441</v>
      </c>
      <c r="I444" s="13" t="s">
        <v>388</v>
      </c>
      <c r="J444" s="64">
        <v>39501</v>
      </c>
      <c r="K444" s="65"/>
      <c r="L444" s="65"/>
      <c r="M444" s="66">
        <v>99561</v>
      </c>
      <c r="N444" s="67"/>
      <c r="O444" s="68"/>
      <c r="P444" s="68"/>
      <c r="Q444" s="58"/>
      <c r="R444" s="58"/>
      <c r="S444" s="13"/>
      <c r="T444" s="13"/>
      <c r="U444" s="58"/>
      <c r="V444" s="13">
        <v>1236542</v>
      </c>
      <c r="W444" s="13" t="s">
        <v>1595</v>
      </c>
      <c r="X444" s="58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</row>
    <row r="445" spans="1:34">
      <c r="A445" s="13">
        <v>1236552</v>
      </c>
      <c r="B445" s="13"/>
      <c r="C445" s="13"/>
      <c r="D445" s="13"/>
      <c r="E445" s="13"/>
      <c r="F445" s="13"/>
      <c r="G445" s="13"/>
      <c r="H445" s="63" t="s">
        <v>446</v>
      </c>
      <c r="I445" s="13" t="s">
        <v>394</v>
      </c>
      <c r="J445" s="64">
        <v>40573</v>
      </c>
      <c r="K445" s="65"/>
      <c r="L445" s="65"/>
      <c r="M445" s="66">
        <v>55167</v>
      </c>
      <c r="N445" s="67"/>
      <c r="O445" s="68"/>
      <c r="P445" s="68"/>
      <c r="Q445" s="58"/>
      <c r="R445" s="58"/>
      <c r="S445" s="13"/>
      <c r="T445" s="13"/>
      <c r="U445" s="58"/>
      <c r="V445" s="13">
        <v>1236552</v>
      </c>
      <c r="W445" s="13" t="s">
        <v>1596</v>
      </c>
      <c r="X445" s="58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</row>
    <row r="446" spans="1:34">
      <c r="A446" s="13">
        <v>1236562</v>
      </c>
      <c r="B446" s="13"/>
      <c r="C446" s="13"/>
      <c r="D446" s="13"/>
      <c r="E446" s="13"/>
      <c r="F446" s="13"/>
      <c r="G446" s="13"/>
      <c r="H446" s="63" t="s">
        <v>451</v>
      </c>
      <c r="I446" s="13" t="s">
        <v>388</v>
      </c>
      <c r="J446" s="64">
        <v>40952</v>
      </c>
      <c r="K446" s="65"/>
      <c r="L446" s="65"/>
      <c r="M446" s="66">
        <v>92505</v>
      </c>
      <c r="N446" s="67"/>
      <c r="O446" s="68"/>
      <c r="P446" s="68"/>
      <c r="Q446" s="58"/>
      <c r="R446" s="58"/>
      <c r="S446" s="13"/>
      <c r="T446" s="13"/>
      <c r="U446" s="58"/>
      <c r="V446" s="13">
        <v>1236562</v>
      </c>
      <c r="W446" s="13" t="s">
        <v>1597</v>
      </c>
      <c r="X446" s="58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</row>
    <row r="447" spans="1:34">
      <c r="A447" s="13">
        <v>1236572</v>
      </c>
      <c r="B447" s="13"/>
      <c r="C447" s="13"/>
      <c r="D447" s="13"/>
      <c r="E447" s="13"/>
      <c r="F447" s="13"/>
      <c r="G447" s="13"/>
      <c r="H447" s="63" t="s">
        <v>456</v>
      </c>
      <c r="I447" s="13" t="s">
        <v>394</v>
      </c>
      <c r="J447" s="64">
        <v>41667</v>
      </c>
      <c r="K447" s="65"/>
      <c r="L447" s="65"/>
      <c r="M447" s="66">
        <v>19551</v>
      </c>
      <c r="N447" s="67"/>
      <c r="O447" s="68"/>
      <c r="P447" s="68"/>
      <c r="Q447" s="58"/>
      <c r="R447" s="58"/>
      <c r="S447" s="13"/>
      <c r="T447" s="13"/>
      <c r="U447" s="58"/>
      <c r="V447" s="13">
        <v>1236572</v>
      </c>
      <c r="W447" s="13" t="s">
        <v>1598</v>
      </c>
      <c r="X447" s="58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</row>
    <row r="448" spans="1:34">
      <c r="A448" s="13">
        <v>1236582</v>
      </c>
      <c r="B448" s="13"/>
      <c r="C448" s="13"/>
      <c r="D448" s="13"/>
      <c r="E448" s="13"/>
      <c r="F448" s="13"/>
      <c r="G448" s="13"/>
      <c r="H448" s="63" t="s">
        <v>461</v>
      </c>
      <c r="I448" s="13" t="s">
        <v>406</v>
      </c>
      <c r="J448" s="64">
        <v>41677</v>
      </c>
      <c r="K448" s="65"/>
      <c r="L448" s="65"/>
      <c r="M448" s="66">
        <v>17399</v>
      </c>
      <c r="N448" s="67"/>
      <c r="O448" s="68"/>
      <c r="P448" s="68"/>
      <c r="Q448" s="58"/>
      <c r="R448" s="58"/>
      <c r="S448" s="13"/>
      <c r="T448" s="13"/>
      <c r="U448" s="58"/>
      <c r="V448" s="13">
        <v>1236582</v>
      </c>
      <c r="W448" s="13" t="s">
        <v>1599</v>
      </c>
      <c r="X448" s="58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</row>
    <row r="449" spans="1:34">
      <c r="A449" s="13">
        <v>1236592</v>
      </c>
      <c r="B449" s="13"/>
      <c r="C449" s="13"/>
      <c r="D449" s="13"/>
      <c r="E449" s="13"/>
      <c r="F449" s="13"/>
      <c r="G449" s="13"/>
      <c r="H449" s="63" t="s">
        <v>466</v>
      </c>
      <c r="I449" s="13" t="s">
        <v>394</v>
      </c>
      <c r="J449" s="64">
        <v>42081</v>
      </c>
      <c r="K449" s="65"/>
      <c r="L449" s="65"/>
      <c r="M449" s="66">
        <v>40478</v>
      </c>
      <c r="N449" s="67"/>
      <c r="O449" s="68"/>
      <c r="P449" s="68"/>
      <c r="Q449" s="58"/>
      <c r="R449" s="58"/>
      <c r="S449" s="13"/>
      <c r="T449" s="13"/>
      <c r="U449" s="58"/>
      <c r="V449" s="13">
        <v>1236592</v>
      </c>
      <c r="W449" s="13" t="s">
        <v>1600</v>
      </c>
      <c r="X449" s="58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</row>
    <row r="450" spans="1:34">
      <c r="A450" s="13">
        <v>1236602</v>
      </c>
      <c r="B450" s="13"/>
      <c r="C450" s="13"/>
      <c r="D450" s="13"/>
      <c r="E450" s="13"/>
      <c r="F450" s="13"/>
      <c r="G450" s="13"/>
      <c r="H450" s="63" t="s">
        <v>471</v>
      </c>
      <c r="I450" s="13" t="s">
        <v>388</v>
      </c>
      <c r="J450" s="64">
        <v>42457</v>
      </c>
      <c r="K450" s="65"/>
      <c r="L450" s="65"/>
      <c r="M450" s="66">
        <v>87056</v>
      </c>
      <c r="N450" s="67"/>
      <c r="O450" s="68"/>
      <c r="P450" s="68"/>
      <c r="Q450" s="58"/>
      <c r="R450" s="58"/>
      <c r="S450" s="13"/>
      <c r="T450" s="13"/>
      <c r="U450" s="58"/>
      <c r="V450" s="13">
        <v>1236602</v>
      </c>
      <c r="W450" s="13" t="s">
        <v>1601</v>
      </c>
      <c r="X450" s="58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</row>
    <row r="451" spans="1:34">
      <c r="A451" s="13">
        <v>1236612</v>
      </c>
      <c r="B451" s="13"/>
      <c r="C451" s="13"/>
      <c r="D451" s="13"/>
      <c r="E451" s="13"/>
      <c r="F451" s="13"/>
      <c r="G451" s="13"/>
      <c r="H451" s="63" t="s">
        <v>476</v>
      </c>
      <c r="I451" s="13" t="s">
        <v>388</v>
      </c>
      <c r="J451" s="64">
        <v>42460</v>
      </c>
      <c r="K451" s="65"/>
      <c r="L451" s="65"/>
      <c r="M451" s="66">
        <v>54191</v>
      </c>
      <c r="N451" s="67"/>
      <c r="O451" s="68"/>
      <c r="P451" s="68"/>
      <c r="Q451" s="58"/>
      <c r="R451" s="58"/>
      <c r="S451" s="13"/>
      <c r="T451" s="13"/>
      <c r="U451" s="58"/>
      <c r="V451" s="13">
        <v>1236612</v>
      </c>
      <c r="W451" s="13" t="s">
        <v>1602</v>
      </c>
      <c r="X451" s="58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</row>
    <row r="452" spans="1:34">
      <c r="A452" s="13">
        <v>1236622</v>
      </c>
      <c r="B452" s="13"/>
      <c r="C452" s="13"/>
      <c r="D452" s="13"/>
      <c r="E452" s="13"/>
      <c r="F452" s="13"/>
      <c r="G452" s="13"/>
      <c r="H452" s="63" t="s">
        <v>481</v>
      </c>
      <c r="I452" s="13" t="s">
        <v>394</v>
      </c>
      <c r="J452" s="64">
        <v>41005</v>
      </c>
      <c r="K452" s="65"/>
      <c r="L452" s="65"/>
      <c r="M452" s="66">
        <v>15519</v>
      </c>
      <c r="N452" s="67"/>
      <c r="O452" s="68"/>
      <c r="P452" s="68"/>
      <c r="Q452" s="58"/>
      <c r="R452" s="58"/>
      <c r="S452" s="13"/>
      <c r="T452" s="13"/>
      <c r="U452" s="58"/>
      <c r="V452" s="13">
        <v>1236622</v>
      </c>
      <c r="W452" s="13" t="s">
        <v>1603</v>
      </c>
      <c r="X452" s="58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</row>
    <row r="453" spans="1:34">
      <c r="A453" s="13">
        <v>1236632</v>
      </c>
      <c r="B453" s="13"/>
      <c r="C453" s="13"/>
      <c r="D453" s="13"/>
      <c r="E453" s="13"/>
      <c r="F453" s="13"/>
      <c r="G453" s="13"/>
      <c r="H453" s="63" t="s">
        <v>486</v>
      </c>
      <c r="I453" s="13" t="s">
        <v>388</v>
      </c>
      <c r="J453" s="64">
        <v>41726</v>
      </c>
      <c r="K453" s="65"/>
      <c r="L453" s="65"/>
      <c r="M453" s="66">
        <v>50148</v>
      </c>
      <c r="N453" s="67"/>
      <c r="O453" s="68"/>
      <c r="P453" s="68"/>
      <c r="Q453" s="58"/>
      <c r="R453" s="58"/>
      <c r="S453" s="13"/>
      <c r="T453" s="13"/>
      <c r="U453" s="58"/>
      <c r="V453" s="13">
        <v>1236632</v>
      </c>
      <c r="W453" s="13" t="s">
        <v>1604</v>
      </c>
      <c r="X453" s="58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</row>
    <row r="454" spans="1:34">
      <c r="A454" s="13">
        <v>1236642</v>
      </c>
      <c r="B454" s="13"/>
      <c r="C454" s="13"/>
      <c r="D454" s="13"/>
      <c r="E454" s="13"/>
      <c r="F454" s="13"/>
      <c r="G454" s="13"/>
      <c r="H454" s="63" t="s">
        <v>491</v>
      </c>
      <c r="I454" s="13" t="s">
        <v>406</v>
      </c>
      <c r="J454" s="64">
        <v>41726</v>
      </c>
      <c r="K454" s="65"/>
      <c r="L454" s="65"/>
      <c r="M454" s="66">
        <v>10605</v>
      </c>
      <c r="N454" s="67"/>
      <c r="O454" s="68"/>
      <c r="P454" s="68"/>
      <c r="Q454" s="58"/>
      <c r="R454" s="58"/>
      <c r="S454" s="13"/>
      <c r="T454" s="13"/>
      <c r="U454" s="58"/>
      <c r="V454" s="13">
        <v>1236642</v>
      </c>
      <c r="W454" s="13" t="s">
        <v>1605</v>
      </c>
      <c r="X454" s="58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</row>
    <row r="455" spans="1:34">
      <c r="A455" s="13">
        <v>1236652</v>
      </c>
      <c r="B455" s="13"/>
      <c r="C455" s="13"/>
      <c r="D455" s="13"/>
      <c r="E455" s="13"/>
      <c r="F455" s="13"/>
      <c r="G455" s="13"/>
      <c r="H455" s="63" t="s">
        <v>496</v>
      </c>
      <c r="I455" s="13" t="s">
        <v>400</v>
      </c>
      <c r="J455" s="64">
        <v>41742</v>
      </c>
      <c r="K455" s="65"/>
      <c r="L455" s="65"/>
      <c r="M455" s="66">
        <v>45560</v>
      </c>
      <c r="N455" s="67"/>
      <c r="O455" s="68"/>
      <c r="P455" s="68"/>
      <c r="Q455" s="58"/>
      <c r="R455" s="58"/>
      <c r="S455" s="13"/>
      <c r="T455" s="13"/>
      <c r="U455" s="58"/>
      <c r="V455" s="13">
        <v>1236652</v>
      </c>
      <c r="W455" s="13" t="s">
        <v>1606</v>
      </c>
      <c r="X455" s="58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</row>
    <row r="456" spans="1:34">
      <c r="A456" s="13">
        <v>1236662</v>
      </c>
      <c r="B456" s="13"/>
      <c r="C456" s="13"/>
      <c r="D456" s="13"/>
      <c r="E456" s="13"/>
      <c r="F456" s="13"/>
      <c r="G456" s="13"/>
      <c r="H456" s="63" t="s">
        <v>501</v>
      </c>
      <c r="I456" s="13" t="s">
        <v>388</v>
      </c>
      <c r="J456" s="64">
        <v>42507</v>
      </c>
      <c r="K456" s="65"/>
      <c r="L456" s="65"/>
      <c r="M456" s="66">
        <v>78561</v>
      </c>
      <c r="N456" s="67"/>
      <c r="O456" s="68"/>
      <c r="P456" s="68"/>
      <c r="Q456" s="58"/>
      <c r="R456" s="58"/>
      <c r="S456" s="13"/>
      <c r="T456" s="13"/>
      <c r="U456" s="58"/>
      <c r="V456" s="13">
        <v>1236662</v>
      </c>
      <c r="W456" s="13" t="s">
        <v>1607</v>
      </c>
      <c r="X456" s="58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</row>
    <row r="457" spans="1:34">
      <c r="A457" s="13">
        <v>1236672</v>
      </c>
      <c r="B457" s="13"/>
      <c r="C457" s="13"/>
      <c r="D457" s="13"/>
      <c r="E457" s="13"/>
      <c r="F457" s="13"/>
      <c r="G457" s="13"/>
      <c r="H457" s="63" t="s">
        <v>506</v>
      </c>
      <c r="I457" s="13" t="s">
        <v>388</v>
      </c>
      <c r="J457" s="64">
        <v>41766</v>
      </c>
      <c r="K457" s="65"/>
      <c r="L457" s="65"/>
      <c r="M457" s="66">
        <v>77658</v>
      </c>
      <c r="N457" s="67"/>
      <c r="O457" s="68"/>
      <c r="P457" s="68"/>
      <c r="Q457" s="58"/>
      <c r="R457" s="58"/>
      <c r="S457" s="13"/>
      <c r="T457" s="13"/>
      <c r="U457" s="58"/>
      <c r="V457" s="13">
        <v>1236672</v>
      </c>
      <c r="W457" s="13" t="s">
        <v>1608</v>
      </c>
      <c r="X457" s="58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</row>
    <row r="458" spans="1:34">
      <c r="A458" s="13">
        <v>1236682</v>
      </c>
      <c r="B458" s="13"/>
      <c r="C458" s="13"/>
      <c r="D458" s="13"/>
      <c r="E458" s="13"/>
      <c r="F458" s="13"/>
      <c r="G458" s="13"/>
      <c r="H458" s="63" t="s">
        <v>511</v>
      </c>
      <c r="I458" s="13" t="s">
        <v>388</v>
      </c>
      <c r="J458" s="64">
        <v>40678</v>
      </c>
      <c r="K458" s="65"/>
      <c r="L458" s="65"/>
      <c r="M458" s="66">
        <v>58895</v>
      </c>
      <c r="N458" s="67"/>
      <c r="O458" s="68"/>
      <c r="P458" s="68"/>
      <c r="Q458" s="58"/>
      <c r="R458" s="58"/>
      <c r="S458" s="13"/>
      <c r="T458" s="13"/>
      <c r="U458" s="58"/>
      <c r="V458" s="13">
        <v>1236682</v>
      </c>
      <c r="W458" s="13" t="s">
        <v>1609</v>
      </c>
      <c r="X458" s="58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</row>
    <row r="459" spans="1:34">
      <c r="A459" s="13">
        <v>1236692</v>
      </c>
      <c r="B459" s="13"/>
      <c r="C459" s="13"/>
      <c r="D459" s="13"/>
      <c r="E459" s="13"/>
      <c r="F459" s="13"/>
      <c r="G459" s="13"/>
      <c r="H459" s="63" t="s">
        <v>516</v>
      </c>
      <c r="I459" s="13" t="s">
        <v>388</v>
      </c>
      <c r="J459" s="64">
        <v>42157</v>
      </c>
      <c r="K459" s="65"/>
      <c r="L459" s="65"/>
      <c r="M459" s="66">
        <v>50337</v>
      </c>
      <c r="N459" s="67"/>
      <c r="O459" s="68"/>
      <c r="P459" s="68"/>
      <c r="Q459" s="58"/>
      <c r="R459" s="58"/>
      <c r="S459" s="13"/>
      <c r="T459" s="13"/>
      <c r="U459" s="58"/>
      <c r="V459" s="13">
        <v>1236692</v>
      </c>
      <c r="W459" s="13" t="s">
        <v>1610</v>
      </c>
      <c r="X459" s="58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</row>
    <row r="460" spans="1:34">
      <c r="A460" s="13">
        <v>1236702</v>
      </c>
      <c r="B460" s="13"/>
      <c r="C460" s="13"/>
      <c r="D460" s="13"/>
      <c r="E460" s="13"/>
      <c r="F460" s="13"/>
      <c r="G460" s="13"/>
      <c r="H460" s="63" t="s">
        <v>521</v>
      </c>
      <c r="I460" s="13" t="s">
        <v>388</v>
      </c>
      <c r="J460" s="64">
        <v>41799</v>
      </c>
      <c r="K460" s="65"/>
      <c r="L460" s="65"/>
      <c r="M460" s="66">
        <v>90038</v>
      </c>
      <c r="N460" s="67"/>
      <c r="O460" s="68"/>
      <c r="P460" s="68"/>
      <c r="Q460" s="58"/>
      <c r="R460" s="58"/>
      <c r="S460" s="13"/>
      <c r="T460" s="13"/>
      <c r="U460" s="58"/>
      <c r="V460" s="13">
        <v>1236702</v>
      </c>
      <c r="W460" s="13" t="s">
        <v>1611</v>
      </c>
      <c r="X460" s="58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</row>
    <row r="461" spans="1:34">
      <c r="A461" s="13">
        <v>1236712</v>
      </c>
      <c r="B461" s="13"/>
      <c r="C461" s="13"/>
      <c r="D461" s="13"/>
      <c r="E461" s="13"/>
      <c r="F461" s="13"/>
      <c r="G461" s="13"/>
      <c r="H461" s="63" t="s">
        <v>526</v>
      </c>
      <c r="I461" s="13" t="s">
        <v>400</v>
      </c>
      <c r="J461" s="64">
        <v>41057</v>
      </c>
      <c r="K461" s="65"/>
      <c r="L461" s="65"/>
      <c r="M461" s="66">
        <v>62370</v>
      </c>
      <c r="N461" s="67"/>
      <c r="O461" s="68"/>
      <c r="P461" s="68"/>
      <c r="Q461" s="58"/>
      <c r="R461" s="58"/>
      <c r="S461" s="13"/>
      <c r="T461" s="13"/>
      <c r="U461" s="58"/>
      <c r="V461" s="13">
        <v>1236712</v>
      </c>
      <c r="W461" s="13" t="s">
        <v>1612</v>
      </c>
      <c r="X461" s="58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</row>
    <row r="462" spans="1:34">
      <c r="A462" s="13">
        <v>1236722</v>
      </c>
      <c r="B462" s="13"/>
      <c r="C462" s="13"/>
      <c r="D462" s="13"/>
      <c r="E462" s="13"/>
      <c r="F462" s="13"/>
      <c r="G462" s="13"/>
      <c r="H462" s="63" t="s">
        <v>531</v>
      </c>
      <c r="I462" s="13" t="s">
        <v>388</v>
      </c>
      <c r="J462" s="64">
        <v>41825</v>
      </c>
      <c r="K462" s="65"/>
      <c r="L462" s="65"/>
      <c r="M462" s="66">
        <v>82856</v>
      </c>
      <c r="N462" s="67"/>
      <c r="O462" s="68"/>
      <c r="P462" s="68"/>
      <c r="Q462" s="58"/>
      <c r="R462" s="58"/>
      <c r="S462" s="13"/>
      <c r="T462" s="13"/>
      <c r="U462" s="58"/>
      <c r="V462" s="13">
        <v>1236722</v>
      </c>
      <c r="W462" s="13" t="s">
        <v>1613</v>
      </c>
      <c r="X462" s="58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</row>
    <row r="463" spans="1:34">
      <c r="A463" s="13">
        <v>1236732</v>
      </c>
      <c r="B463" s="13"/>
      <c r="C463" s="13"/>
      <c r="D463" s="13"/>
      <c r="E463" s="13"/>
      <c r="F463" s="13"/>
      <c r="G463" s="13"/>
      <c r="H463" s="63" t="s">
        <v>536</v>
      </c>
      <c r="I463" s="13" t="s">
        <v>388</v>
      </c>
      <c r="J463" s="64">
        <v>41859</v>
      </c>
      <c r="K463" s="65"/>
      <c r="L463" s="65"/>
      <c r="M463" s="66">
        <v>101588</v>
      </c>
      <c r="N463" s="67"/>
      <c r="O463" s="68"/>
      <c r="P463" s="68"/>
      <c r="Q463" s="58"/>
      <c r="R463" s="58"/>
      <c r="S463" s="13"/>
      <c r="T463" s="13"/>
      <c r="U463" s="58"/>
      <c r="V463" s="13">
        <v>1236732</v>
      </c>
      <c r="W463" s="13" t="s">
        <v>1614</v>
      </c>
      <c r="X463" s="58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</row>
    <row r="464" spans="1:34">
      <c r="A464" s="13">
        <v>1236742</v>
      </c>
      <c r="B464" s="13"/>
      <c r="C464" s="13"/>
      <c r="D464" s="13"/>
      <c r="E464" s="13"/>
      <c r="F464" s="13"/>
      <c r="G464" s="13"/>
      <c r="H464" s="63" t="s">
        <v>541</v>
      </c>
      <c r="I464" s="13" t="s">
        <v>400</v>
      </c>
      <c r="J464" s="64">
        <v>41865</v>
      </c>
      <c r="K464" s="65"/>
      <c r="L464" s="65"/>
      <c r="M464" s="66">
        <v>56679</v>
      </c>
      <c r="N464" s="67"/>
      <c r="O464" s="68"/>
      <c r="P464" s="68"/>
      <c r="Q464" s="58"/>
      <c r="R464" s="58"/>
      <c r="S464" s="13"/>
      <c r="T464" s="13"/>
      <c r="U464" s="58"/>
      <c r="V464" s="13">
        <v>1236742</v>
      </c>
      <c r="W464" s="13" t="s">
        <v>1615</v>
      </c>
      <c r="X464" s="58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</row>
    <row r="465" spans="1:34">
      <c r="A465" s="13">
        <v>1236752</v>
      </c>
      <c r="B465" s="13"/>
      <c r="C465" s="13"/>
      <c r="D465" s="13"/>
      <c r="E465" s="13"/>
      <c r="F465" s="13"/>
      <c r="G465" s="13"/>
      <c r="H465" s="63" t="s">
        <v>546</v>
      </c>
      <c r="I465" s="13" t="s">
        <v>388</v>
      </c>
      <c r="J465" s="64">
        <v>41899</v>
      </c>
      <c r="K465" s="65"/>
      <c r="L465" s="65"/>
      <c r="M465" s="66">
        <v>40803</v>
      </c>
      <c r="N465" s="67"/>
      <c r="O465" s="68"/>
      <c r="P465" s="68"/>
      <c r="Q465" s="58"/>
      <c r="R465" s="58"/>
      <c r="S465" s="13"/>
      <c r="T465" s="13"/>
      <c r="U465" s="58"/>
      <c r="V465" s="13">
        <v>1236752</v>
      </c>
      <c r="W465" s="13" t="s">
        <v>1616</v>
      </c>
      <c r="X465" s="58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</row>
    <row r="466" spans="1:34">
      <c r="A466" s="13">
        <v>1236762</v>
      </c>
      <c r="B466" s="13"/>
      <c r="C466" s="13"/>
      <c r="D466" s="13"/>
      <c r="E466" s="13"/>
      <c r="F466" s="13"/>
      <c r="G466" s="13"/>
      <c r="H466" s="63" t="s">
        <v>551</v>
      </c>
      <c r="I466" s="13" t="s">
        <v>394</v>
      </c>
      <c r="J466" s="64">
        <v>41928</v>
      </c>
      <c r="K466" s="65"/>
      <c r="L466" s="65"/>
      <c r="M466" s="66">
        <v>18501</v>
      </c>
      <c r="N466" s="67"/>
      <c r="O466" s="68"/>
      <c r="P466" s="68"/>
      <c r="Q466" s="58"/>
      <c r="R466" s="58"/>
      <c r="S466" s="13"/>
      <c r="T466" s="13"/>
      <c r="U466" s="58"/>
      <c r="V466" s="13">
        <v>1236762</v>
      </c>
      <c r="W466" s="13" t="s">
        <v>1617</v>
      </c>
      <c r="X466" s="58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</row>
    <row r="467" spans="1:34">
      <c r="A467" s="13">
        <v>1236772</v>
      </c>
      <c r="B467" s="13"/>
      <c r="C467" s="13"/>
      <c r="D467" s="13"/>
      <c r="E467" s="13"/>
      <c r="F467" s="13"/>
      <c r="G467" s="13"/>
      <c r="H467" s="63" t="s">
        <v>556</v>
      </c>
      <c r="I467" s="13" t="s">
        <v>388</v>
      </c>
      <c r="J467" s="64">
        <v>42019</v>
      </c>
      <c r="K467" s="65"/>
      <c r="L467" s="65"/>
      <c r="M467" s="66">
        <v>80157</v>
      </c>
      <c r="N467" s="67"/>
      <c r="O467" s="68"/>
      <c r="P467" s="68"/>
      <c r="Q467" s="58"/>
      <c r="R467" s="58"/>
      <c r="S467" s="13"/>
      <c r="T467" s="13"/>
      <c r="U467" s="58"/>
      <c r="V467" s="13">
        <v>1236772</v>
      </c>
      <c r="W467" s="13" t="s">
        <v>1618</v>
      </c>
      <c r="X467" s="58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</row>
    <row r="468" spans="1:34">
      <c r="A468" s="13">
        <v>1236782</v>
      </c>
      <c r="B468" s="13"/>
      <c r="C468" s="13"/>
      <c r="D468" s="13"/>
      <c r="E468" s="13"/>
      <c r="F468" s="13"/>
      <c r="G468" s="13"/>
      <c r="H468" s="63" t="s">
        <v>561</v>
      </c>
      <c r="I468" s="13" t="s">
        <v>394</v>
      </c>
      <c r="J468" s="64">
        <v>40961</v>
      </c>
      <c r="K468" s="65"/>
      <c r="L468" s="65"/>
      <c r="M468" s="66">
        <v>28665</v>
      </c>
      <c r="N468" s="67"/>
      <c r="O468" s="68"/>
      <c r="P468" s="68"/>
      <c r="Q468" s="58"/>
      <c r="R468" s="58"/>
      <c r="S468" s="13"/>
      <c r="T468" s="13"/>
      <c r="U468" s="58"/>
      <c r="V468" s="13">
        <v>1236782</v>
      </c>
      <c r="W468" s="13" t="s">
        <v>1619</v>
      </c>
      <c r="X468" s="58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</row>
    <row r="469" spans="1:34">
      <c r="A469" s="13">
        <v>1236792</v>
      </c>
      <c r="B469" s="13"/>
      <c r="C469" s="13"/>
      <c r="D469" s="13"/>
      <c r="E469" s="13"/>
      <c r="F469" s="13"/>
      <c r="G469" s="13"/>
      <c r="H469" s="63" t="s">
        <v>566</v>
      </c>
      <c r="I469" s="13" t="s">
        <v>388</v>
      </c>
      <c r="J469" s="64">
        <v>40962</v>
      </c>
      <c r="K469" s="65"/>
      <c r="L469" s="65"/>
      <c r="M469" s="66">
        <v>37653</v>
      </c>
      <c r="N469" s="67"/>
      <c r="O469" s="68"/>
      <c r="P469" s="68"/>
      <c r="Q469" s="58"/>
      <c r="R469" s="58"/>
      <c r="S469" s="13"/>
      <c r="T469" s="13"/>
      <c r="U469" s="58"/>
      <c r="V469" s="13">
        <v>1236792</v>
      </c>
      <c r="W469" s="13" t="s">
        <v>1620</v>
      </c>
      <c r="X469" s="58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</row>
    <row r="470" spans="1:34">
      <c r="A470" s="13">
        <v>1236802</v>
      </c>
      <c r="B470" s="13"/>
      <c r="C470" s="13"/>
      <c r="D470" s="13"/>
      <c r="E470" s="13"/>
      <c r="F470" s="13"/>
      <c r="G470" s="13"/>
      <c r="H470" s="63" t="s">
        <v>571</v>
      </c>
      <c r="I470" s="13" t="s">
        <v>388</v>
      </c>
      <c r="J470" s="64">
        <v>42039</v>
      </c>
      <c r="K470" s="65"/>
      <c r="L470" s="65"/>
      <c r="M470" s="66">
        <v>89775</v>
      </c>
      <c r="N470" s="67"/>
      <c r="O470" s="68"/>
      <c r="P470" s="68"/>
      <c r="Q470" s="58"/>
      <c r="R470" s="58"/>
      <c r="S470" s="13"/>
      <c r="T470" s="13"/>
      <c r="U470" s="58"/>
      <c r="V470" s="13">
        <v>1236802</v>
      </c>
      <c r="W470" s="13" t="s">
        <v>1621</v>
      </c>
      <c r="X470" s="58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</row>
    <row r="471" spans="1:34">
      <c r="A471" s="13">
        <v>1236812</v>
      </c>
      <c r="B471" s="13"/>
      <c r="C471" s="13"/>
      <c r="D471" s="13"/>
      <c r="E471" s="13"/>
      <c r="F471" s="13"/>
      <c r="G471" s="13"/>
      <c r="H471" s="74" t="s">
        <v>576</v>
      </c>
      <c r="I471" s="13"/>
      <c r="J471" s="64">
        <v>41007</v>
      </c>
      <c r="K471" s="65"/>
      <c r="L471" s="65"/>
      <c r="M471" s="66">
        <v>38388</v>
      </c>
      <c r="N471" s="67"/>
      <c r="O471" s="68"/>
      <c r="P471" s="68"/>
      <c r="Q471" s="58"/>
      <c r="R471" s="58"/>
      <c r="S471" s="13"/>
      <c r="T471" s="13"/>
      <c r="U471" s="58"/>
      <c r="V471" s="13">
        <v>1236812</v>
      </c>
      <c r="W471" s="13" t="s">
        <v>1622</v>
      </c>
      <c r="X471" s="58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</row>
    <row r="472" spans="1:34">
      <c r="A472" s="13">
        <v>1236822</v>
      </c>
      <c r="B472" s="13"/>
      <c r="C472" s="13"/>
      <c r="D472" s="13"/>
      <c r="E472" s="13"/>
      <c r="F472" s="13"/>
      <c r="G472" s="13"/>
      <c r="H472" s="63" t="s">
        <v>581</v>
      </c>
      <c r="I472" s="13"/>
      <c r="J472" s="64">
        <v>41009</v>
      </c>
      <c r="K472" s="65"/>
      <c r="L472" s="65"/>
      <c r="M472" s="66">
        <v>45770</v>
      </c>
      <c r="N472" s="67"/>
      <c r="O472" s="68"/>
      <c r="P472" s="68"/>
      <c r="Q472" s="58"/>
      <c r="R472" s="58"/>
      <c r="S472" s="13"/>
      <c r="T472" s="13"/>
      <c r="U472" s="58"/>
      <c r="V472" s="13">
        <v>1236822</v>
      </c>
      <c r="W472" s="13" t="s">
        <v>1623</v>
      </c>
      <c r="X472" s="58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</row>
    <row r="473" spans="1:34">
      <c r="A473" s="13">
        <v>1236832</v>
      </c>
      <c r="B473" s="13"/>
      <c r="C473" s="13"/>
      <c r="D473" s="13"/>
      <c r="E473" s="13"/>
      <c r="F473" s="13"/>
      <c r="G473" s="13"/>
      <c r="H473" s="63" t="s">
        <v>586</v>
      </c>
      <c r="I473" s="13"/>
      <c r="J473" s="64">
        <v>42092</v>
      </c>
      <c r="K473" s="65"/>
      <c r="L473" s="65"/>
      <c r="M473" s="66">
        <v>51471</v>
      </c>
      <c r="N473" s="67"/>
      <c r="O473" s="68"/>
      <c r="P473" s="68"/>
      <c r="Q473" s="58"/>
      <c r="R473" s="58"/>
      <c r="S473" s="13"/>
      <c r="T473" s="13"/>
      <c r="U473" s="58"/>
      <c r="V473" s="13">
        <v>1236832</v>
      </c>
      <c r="W473" s="13" t="s">
        <v>1624</v>
      </c>
      <c r="X473" s="58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</row>
    <row r="474" spans="1:34">
      <c r="A474" s="13">
        <v>1236842</v>
      </c>
      <c r="B474" s="13"/>
      <c r="C474" s="13"/>
      <c r="D474" s="13"/>
      <c r="E474" s="13"/>
      <c r="F474" s="13"/>
      <c r="G474" s="13"/>
      <c r="H474" s="74" t="s">
        <v>591</v>
      </c>
      <c r="I474" s="13"/>
      <c r="J474" s="64">
        <v>42115</v>
      </c>
      <c r="K474" s="65"/>
      <c r="L474" s="65"/>
      <c r="M474" s="66">
        <v>94175</v>
      </c>
      <c r="N474" s="67"/>
      <c r="O474" s="68"/>
      <c r="P474" s="68"/>
      <c r="Q474" s="58"/>
      <c r="R474" s="58"/>
      <c r="S474" s="13"/>
      <c r="T474" s="13"/>
      <c r="U474" s="58"/>
      <c r="V474" s="13">
        <v>1236842</v>
      </c>
      <c r="W474" s="13" t="s">
        <v>1625</v>
      </c>
      <c r="X474" s="58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</row>
    <row r="475" spans="1:34">
      <c r="A475" s="13">
        <v>1236852</v>
      </c>
      <c r="B475" s="13"/>
      <c r="C475" s="13"/>
      <c r="D475" s="13"/>
      <c r="E475" s="13"/>
      <c r="F475" s="13"/>
      <c r="G475" s="13"/>
      <c r="H475" s="63" t="s">
        <v>596</v>
      </c>
      <c r="I475" s="13" t="s">
        <v>388</v>
      </c>
      <c r="J475" s="64">
        <v>41028</v>
      </c>
      <c r="K475" s="65"/>
      <c r="L475" s="65"/>
      <c r="M475" s="66">
        <v>49802</v>
      </c>
      <c r="N475" s="67"/>
      <c r="O475" s="68"/>
      <c r="P475" s="68"/>
      <c r="Q475" s="58"/>
      <c r="R475" s="58"/>
      <c r="S475" s="13"/>
      <c r="T475" s="13"/>
      <c r="U475" s="58"/>
      <c r="V475" s="13">
        <v>1236852</v>
      </c>
      <c r="W475" s="13" t="s">
        <v>1626</v>
      </c>
      <c r="X475" s="58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</row>
    <row r="476" spans="1:34">
      <c r="A476" s="13">
        <v>1236862</v>
      </c>
      <c r="B476" s="13"/>
      <c r="C476" s="13"/>
      <c r="D476" s="13"/>
      <c r="E476" s="13"/>
      <c r="F476" s="13"/>
      <c r="G476" s="13"/>
      <c r="H476" s="63" t="s">
        <v>601</v>
      </c>
      <c r="I476" s="13" t="s">
        <v>388</v>
      </c>
      <c r="J476" s="64">
        <v>41035</v>
      </c>
      <c r="K476" s="65"/>
      <c r="L476" s="65"/>
      <c r="M476" s="66">
        <v>47292</v>
      </c>
      <c r="N476" s="67"/>
      <c r="O476" s="68"/>
      <c r="P476" s="68"/>
      <c r="Q476" s="58"/>
      <c r="R476" s="58"/>
      <c r="S476" s="13"/>
      <c r="T476" s="13"/>
      <c r="U476" s="58"/>
      <c r="V476" s="13">
        <v>1236862</v>
      </c>
      <c r="W476" s="13" t="s">
        <v>1627</v>
      </c>
      <c r="X476" s="58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</row>
    <row r="477" spans="1:34">
      <c r="A477" s="13">
        <v>1236872</v>
      </c>
      <c r="B477" s="13"/>
      <c r="C477" s="13"/>
      <c r="D477" s="13"/>
      <c r="E477" s="13"/>
      <c r="F477" s="13"/>
      <c r="G477" s="13"/>
      <c r="H477" s="63" t="s">
        <v>606</v>
      </c>
      <c r="I477" s="13" t="s">
        <v>388</v>
      </c>
      <c r="J477" s="64">
        <v>42167</v>
      </c>
      <c r="K477" s="65"/>
      <c r="L477" s="65"/>
      <c r="M477" s="66">
        <v>51545</v>
      </c>
      <c r="N477" s="67"/>
      <c r="O477" s="68"/>
      <c r="P477" s="68"/>
      <c r="Q477" s="58"/>
      <c r="R477" s="58"/>
      <c r="S477" s="13"/>
      <c r="T477" s="13"/>
      <c r="U477" s="58"/>
      <c r="V477" s="13">
        <v>1236872</v>
      </c>
      <c r="W477" s="13" t="s">
        <v>1628</v>
      </c>
      <c r="X477" s="58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</row>
    <row r="478" spans="1:34">
      <c r="A478" s="13">
        <v>1236882</v>
      </c>
      <c r="B478" s="13"/>
      <c r="C478" s="13"/>
      <c r="D478" s="13"/>
      <c r="E478" s="13"/>
      <c r="F478" s="13"/>
      <c r="G478" s="13"/>
      <c r="H478" s="63" t="s">
        <v>611</v>
      </c>
      <c r="I478" s="13" t="s">
        <v>400</v>
      </c>
      <c r="J478" s="64">
        <v>40383</v>
      </c>
      <c r="K478" s="65"/>
      <c r="L478" s="65"/>
      <c r="M478" s="66">
        <v>38262</v>
      </c>
      <c r="N478" s="67"/>
      <c r="O478" s="68"/>
      <c r="P478" s="68"/>
      <c r="Q478" s="58"/>
      <c r="R478" s="58"/>
      <c r="S478" s="13"/>
      <c r="T478" s="13"/>
      <c r="U478" s="58"/>
      <c r="V478" s="13">
        <v>1236882</v>
      </c>
      <c r="W478" s="13" t="s">
        <v>1629</v>
      </c>
      <c r="X478" s="58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</row>
    <row r="479" spans="1:34">
      <c r="A479" s="13">
        <v>1236892</v>
      </c>
      <c r="B479" s="13"/>
      <c r="C479" s="13"/>
      <c r="D479" s="13"/>
      <c r="E479" s="13"/>
      <c r="F479" s="13"/>
      <c r="G479" s="13"/>
      <c r="H479" s="63" t="s">
        <v>616</v>
      </c>
      <c r="I479" s="13" t="s">
        <v>388</v>
      </c>
      <c r="J479" s="64">
        <v>41482</v>
      </c>
      <c r="K479" s="65"/>
      <c r="L479" s="65"/>
      <c r="M479" s="66">
        <v>70634</v>
      </c>
      <c r="N479" s="67"/>
      <c r="O479" s="68"/>
      <c r="P479" s="68"/>
      <c r="Q479" s="58"/>
      <c r="R479" s="58"/>
      <c r="S479" s="13"/>
      <c r="T479" s="13"/>
      <c r="U479" s="58"/>
      <c r="V479" s="13">
        <v>1236892</v>
      </c>
      <c r="W479" s="13" t="s">
        <v>1630</v>
      </c>
      <c r="X479" s="58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</row>
    <row r="480" spans="1:34">
      <c r="A480" s="13">
        <v>1236902</v>
      </c>
      <c r="B480" s="13"/>
      <c r="C480" s="13"/>
      <c r="D480" s="13"/>
      <c r="E480" s="13"/>
      <c r="F480" s="13"/>
      <c r="G480" s="13"/>
      <c r="H480" s="63" t="s">
        <v>621</v>
      </c>
      <c r="I480" s="13" t="s">
        <v>388</v>
      </c>
      <c r="J480" s="64">
        <v>37095</v>
      </c>
      <c r="K480" s="65"/>
      <c r="L480" s="65"/>
      <c r="M480" s="66">
        <v>26418</v>
      </c>
      <c r="N480" s="67"/>
      <c r="O480" s="68"/>
      <c r="P480" s="68"/>
      <c r="Q480" s="58"/>
      <c r="R480" s="58"/>
      <c r="S480" s="13"/>
      <c r="T480" s="13"/>
      <c r="U480" s="58"/>
      <c r="V480" s="13">
        <v>1236902</v>
      </c>
      <c r="W480" s="13" t="s">
        <v>1631</v>
      </c>
      <c r="X480" s="58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</row>
    <row r="481" spans="1:34">
      <c r="A481" s="13">
        <v>1236912</v>
      </c>
      <c r="B481" s="13"/>
      <c r="C481" s="13"/>
      <c r="D481" s="13"/>
      <c r="E481" s="13"/>
      <c r="F481" s="13"/>
      <c r="G481" s="13"/>
      <c r="H481" s="63" t="s">
        <v>626</v>
      </c>
      <c r="I481" s="13"/>
      <c r="J481" s="64">
        <v>37100</v>
      </c>
      <c r="K481" s="65"/>
      <c r="L481" s="65"/>
      <c r="M481" s="66">
        <v>36047</v>
      </c>
      <c r="N481" s="67"/>
      <c r="O481" s="68"/>
      <c r="P481" s="68"/>
      <c r="Q481" s="58"/>
      <c r="R481" s="58"/>
      <c r="S481" s="13"/>
      <c r="T481" s="13"/>
      <c r="U481" s="58"/>
      <c r="V481" s="13">
        <v>1236912</v>
      </c>
      <c r="W481" s="13" t="s">
        <v>1632</v>
      </c>
      <c r="X481" s="58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</row>
    <row r="482" spans="1:34">
      <c r="A482" s="13">
        <v>1236922</v>
      </c>
      <c r="B482" s="13"/>
      <c r="C482" s="13"/>
      <c r="D482" s="13"/>
      <c r="E482" s="13"/>
      <c r="F482" s="13"/>
      <c r="G482" s="13"/>
      <c r="H482" s="63" t="s">
        <v>631</v>
      </c>
      <c r="I482" s="13" t="s">
        <v>388</v>
      </c>
      <c r="J482" s="64">
        <v>37810</v>
      </c>
      <c r="K482" s="65"/>
      <c r="L482" s="65"/>
      <c r="M482" s="66">
        <v>72072</v>
      </c>
      <c r="N482" s="67"/>
      <c r="O482" s="68"/>
      <c r="P482" s="68"/>
      <c r="Q482" s="58"/>
      <c r="R482" s="58"/>
      <c r="S482" s="13"/>
      <c r="T482" s="13"/>
      <c r="U482" s="58"/>
      <c r="V482" s="13">
        <v>1236922</v>
      </c>
      <c r="W482" s="13" t="s">
        <v>1633</v>
      </c>
      <c r="X482" s="58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</row>
    <row r="483" spans="1:34">
      <c r="A483" s="13">
        <v>1236932</v>
      </c>
      <c r="B483" s="13"/>
      <c r="C483" s="13"/>
      <c r="D483" s="13"/>
      <c r="E483" s="13"/>
      <c r="F483" s="13"/>
      <c r="G483" s="13"/>
      <c r="H483" s="63" t="s">
        <v>636</v>
      </c>
      <c r="I483" s="13"/>
      <c r="J483" s="64">
        <v>39997</v>
      </c>
      <c r="K483" s="65"/>
      <c r="L483" s="65"/>
      <c r="M483" s="66">
        <v>12285</v>
      </c>
      <c r="N483" s="67"/>
      <c r="O483" s="68"/>
      <c r="P483" s="68"/>
      <c r="Q483" s="58"/>
      <c r="R483" s="58"/>
      <c r="S483" s="13"/>
      <c r="T483" s="13"/>
      <c r="U483" s="58"/>
      <c r="V483" s="13">
        <v>1236932</v>
      </c>
      <c r="W483" s="13" t="s">
        <v>1634</v>
      </c>
      <c r="X483" s="58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</row>
    <row r="484" spans="1:34">
      <c r="A484" s="13">
        <v>1236942</v>
      </c>
      <c r="B484" s="13"/>
      <c r="C484" s="13"/>
      <c r="D484" s="13"/>
      <c r="E484" s="13"/>
      <c r="F484" s="13"/>
      <c r="G484" s="13"/>
      <c r="H484" s="13" t="s">
        <v>641</v>
      </c>
      <c r="I484" s="13" t="s">
        <v>400</v>
      </c>
      <c r="J484" s="64">
        <v>42217</v>
      </c>
      <c r="K484" s="65"/>
      <c r="L484" s="65"/>
      <c r="M484" s="66">
        <v>54968</v>
      </c>
      <c r="N484" s="67"/>
      <c r="O484" s="68"/>
      <c r="P484" s="68"/>
      <c r="Q484" s="58"/>
      <c r="R484" s="58"/>
      <c r="S484" s="13"/>
      <c r="T484" s="13"/>
      <c r="U484" s="58"/>
      <c r="V484" s="13">
        <v>1236942</v>
      </c>
      <c r="W484" s="13" t="s">
        <v>1635</v>
      </c>
      <c r="X484" s="58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</row>
    <row r="485" spans="1:34">
      <c r="A485" s="13">
        <v>1236952</v>
      </c>
      <c r="B485" s="13"/>
      <c r="C485" s="13"/>
      <c r="D485" s="13"/>
      <c r="E485" s="13"/>
      <c r="F485" s="13"/>
      <c r="G485" s="13"/>
      <c r="H485" s="13" t="s">
        <v>645</v>
      </c>
      <c r="I485" s="13" t="s">
        <v>400</v>
      </c>
      <c r="J485" s="64">
        <v>42237</v>
      </c>
      <c r="K485" s="65"/>
      <c r="L485" s="65"/>
      <c r="M485" s="66">
        <v>69941</v>
      </c>
      <c r="N485" s="67"/>
      <c r="O485" s="68"/>
      <c r="P485" s="68"/>
      <c r="Q485" s="58"/>
      <c r="R485" s="58"/>
      <c r="S485" s="13"/>
      <c r="T485" s="13"/>
      <c r="U485" s="58"/>
      <c r="V485" s="13">
        <v>1236952</v>
      </c>
      <c r="W485" s="13" t="s">
        <v>1636</v>
      </c>
      <c r="X485" s="58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</row>
    <row r="486" spans="1:34">
      <c r="A486" s="13">
        <v>1236962</v>
      </c>
      <c r="B486" s="75"/>
      <c r="C486" s="75"/>
      <c r="D486" s="75"/>
      <c r="E486" s="75"/>
      <c r="F486" s="13"/>
      <c r="G486" s="13"/>
      <c r="H486" s="13" t="s">
        <v>649</v>
      </c>
      <c r="I486" s="13" t="s">
        <v>388</v>
      </c>
      <c r="J486" s="64">
        <v>37469</v>
      </c>
      <c r="K486" s="65"/>
      <c r="L486" s="65"/>
      <c r="M486" s="66">
        <v>53550</v>
      </c>
      <c r="N486" s="67"/>
      <c r="O486" s="68"/>
      <c r="P486" s="68"/>
      <c r="Q486" s="58"/>
      <c r="R486" s="58"/>
      <c r="S486" s="13"/>
      <c r="T486" s="13"/>
      <c r="U486" s="58"/>
      <c r="V486" s="13">
        <v>1236962</v>
      </c>
      <c r="W486" s="13" t="s">
        <v>1637</v>
      </c>
      <c r="X486" s="58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</row>
    <row r="487" spans="1:34">
      <c r="A487" s="13">
        <v>1236972</v>
      </c>
      <c r="B487" s="75"/>
      <c r="C487" s="75"/>
      <c r="D487" s="75"/>
      <c r="E487" s="75"/>
      <c r="F487" s="13"/>
      <c r="G487" s="13"/>
      <c r="H487" s="13" t="s">
        <v>653</v>
      </c>
      <c r="I487" s="13"/>
      <c r="J487" s="64">
        <v>37491</v>
      </c>
      <c r="K487" s="65"/>
      <c r="L487" s="65"/>
      <c r="M487" s="66">
        <v>25967</v>
      </c>
      <c r="N487" s="67"/>
      <c r="O487" s="68"/>
      <c r="P487" s="68"/>
      <c r="Q487" s="58"/>
      <c r="R487" s="58"/>
      <c r="S487" s="13"/>
      <c r="T487" s="13"/>
      <c r="U487" s="58"/>
      <c r="V487" s="13">
        <v>1236972</v>
      </c>
      <c r="W487" s="13" t="s">
        <v>1638</v>
      </c>
      <c r="X487" s="58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</row>
    <row r="488" spans="1:34">
      <c r="A488" s="13">
        <v>1236982</v>
      </c>
      <c r="B488" s="75"/>
      <c r="C488" s="75"/>
      <c r="D488" s="75"/>
      <c r="E488" s="75"/>
      <c r="F488" s="13"/>
      <c r="G488" s="13"/>
      <c r="H488" s="63" t="s">
        <v>387</v>
      </c>
      <c r="I488" s="13" t="s">
        <v>388</v>
      </c>
      <c r="J488" s="64">
        <v>41138</v>
      </c>
      <c r="K488" s="65"/>
      <c r="L488" s="65"/>
      <c r="M488" s="66">
        <v>74298</v>
      </c>
      <c r="N488" s="67"/>
      <c r="O488" s="68"/>
      <c r="P488" s="68"/>
      <c r="Q488" s="58"/>
      <c r="R488" s="58"/>
      <c r="S488" s="13"/>
      <c r="T488" s="13"/>
      <c r="U488" s="58"/>
      <c r="V488" s="13">
        <v>1236982</v>
      </c>
      <c r="W488" s="13" t="s">
        <v>1639</v>
      </c>
      <c r="X488" s="58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</row>
    <row r="489" spans="1:34">
      <c r="A489" s="13">
        <v>1236992</v>
      </c>
      <c r="B489" s="75"/>
      <c r="C489" s="75"/>
      <c r="D489" s="75"/>
      <c r="E489" s="75"/>
      <c r="F489" s="13"/>
      <c r="G489" s="13"/>
      <c r="H489" s="63" t="s">
        <v>393</v>
      </c>
      <c r="I489" s="13" t="s">
        <v>394</v>
      </c>
      <c r="J489" s="64">
        <v>42250</v>
      </c>
      <c r="K489" s="65"/>
      <c r="L489" s="65"/>
      <c r="M489" s="66">
        <v>53571</v>
      </c>
      <c r="N489" s="67"/>
      <c r="O489" s="68"/>
      <c r="P489" s="68"/>
      <c r="Q489" s="58"/>
      <c r="R489" s="58"/>
      <c r="S489" s="13"/>
      <c r="T489" s="13"/>
      <c r="U489" s="58"/>
      <c r="V489" s="13">
        <v>1236992</v>
      </c>
      <c r="W489" s="13" t="s">
        <v>1640</v>
      </c>
      <c r="X489" s="58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</row>
    <row r="490" spans="1:34">
      <c r="A490" s="13">
        <v>1237002</v>
      </c>
      <c r="B490" s="75"/>
      <c r="C490" s="75"/>
      <c r="D490" s="75"/>
      <c r="E490" s="75"/>
      <c r="F490" s="13"/>
      <c r="G490" s="13"/>
      <c r="H490" s="63" t="s">
        <v>399</v>
      </c>
      <c r="I490" s="13" t="s">
        <v>400</v>
      </c>
      <c r="J490" s="64">
        <v>41533</v>
      </c>
      <c r="K490" s="65"/>
      <c r="L490" s="65"/>
      <c r="M490" s="66">
        <v>84536</v>
      </c>
      <c r="N490" s="67"/>
      <c r="O490" s="68"/>
      <c r="P490" s="68"/>
      <c r="Q490" s="58"/>
      <c r="R490" s="58"/>
      <c r="S490" s="13"/>
      <c r="T490" s="13"/>
      <c r="U490" s="58"/>
      <c r="V490" s="13">
        <v>1237002</v>
      </c>
      <c r="W490" s="13" t="s">
        <v>1641</v>
      </c>
      <c r="X490" s="58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</row>
    <row r="491" spans="1:34">
      <c r="A491" s="13">
        <v>1237012</v>
      </c>
      <c r="B491" s="75"/>
      <c r="C491" s="75"/>
      <c r="D491" s="75"/>
      <c r="E491" s="75"/>
      <c r="F491" s="13"/>
      <c r="G491" s="13"/>
      <c r="H491" s="63" t="s">
        <v>405</v>
      </c>
      <c r="I491" s="13"/>
      <c r="J491" s="64">
        <v>41538</v>
      </c>
      <c r="K491" s="65"/>
      <c r="L491" s="65"/>
      <c r="M491" s="66">
        <v>34377</v>
      </c>
      <c r="N491" s="67"/>
      <c r="O491" s="68"/>
      <c r="P491" s="68"/>
      <c r="Q491" s="58"/>
      <c r="R491" s="58"/>
      <c r="S491" s="13"/>
      <c r="T491" s="13"/>
      <c r="U491" s="58"/>
      <c r="V491" s="13">
        <v>1237012</v>
      </c>
      <c r="W491" s="13" t="s">
        <v>1642</v>
      </c>
      <c r="X491" s="58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</row>
    <row r="492" spans="1:34">
      <c r="A492" s="13">
        <v>1237022</v>
      </c>
      <c r="B492" s="75"/>
      <c r="C492" s="75"/>
      <c r="D492" s="75"/>
      <c r="E492" s="75"/>
      <c r="F492" s="13"/>
      <c r="G492" s="13"/>
      <c r="H492" s="63" t="s">
        <v>411</v>
      </c>
      <c r="I492" s="13" t="s">
        <v>388</v>
      </c>
      <c r="J492" s="64">
        <v>38975</v>
      </c>
      <c r="K492" s="65"/>
      <c r="L492" s="65"/>
      <c r="M492" s="66">
        <v>27216</v>
      </c>
      <c r="N492" s="67"/>
      <c r="O492" s="68"/>
      <c r="P492" s="68"/>
      <c r="Q492" s="58"/>
      <c r="R492" s="58"/>
      <c r="S492" s="13"/>
      <c r="T492" s="13"/>
      <c r="U492" s="58"/>
      <c r="V492" s="13">
        <v>1237022</v>
      </c>
      <c r="W492" s="13" t="s">
        <v>1643</v>
      </c>
      <c r="X492" s="58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</row>
    <row r="493" spans="1:34">
      <c r="A493" s="13">
        <v>1237032</v>
      </c>
      <c r="B493" s="75"/>
      <c r="C493" s="75"/>
      <c r="D493" s="75"/>
      <c r="E493" s="75"/>
      <c r="F493" s="13"/>
      <c r="G493" s="13"/>
      <c r="H493" s="63" t="s">
        <v>416</v>
      </c>
      <c r="I493" s="13" t="s">
        <v>388</v>
      </c>
      <c r="J493" s="64">
        <v>40793</v>
      </c>
      <c r="K493" s="65"/>
      <c r="L493" s="65"/>
      <c r="M493" s="66">
        <v>70844</v>
      </c>
      <c r="N493" s="67"/>
      <c r="O493" s="68"/>
      <c r="P493" s="68"/>
      <c r="Q493" s="58"/>
      <c r="R493" s="58"/>
      <c r="S493" s="13"/>
      <c r="T493" s="13"/>
      <c r="U493" s="58"/>
      <c r="V493" s="13">
        <v>1237032</v>
      </c>
      <c r="W493" s="13" t="s">
        <v>1644</v>
      </c>
      <c r="X493" s="58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</row>
    <row r="494" spans="1:34">
      <c r="A494" s="13">
        <v>1237042</v>
      </c>
      <c r="B494" s="75"/>
      <c r="C494" s="75"/>
      <c r="D494" s="75"/>
      <c r="E494" s="75"/>
      <c r="F494" s="13"/>
      <c r="G494" s="13"/>
      <c r="H494" s="63" t="s">
        <v>421</v>
      </c>
      <c r="I494" s="13"/>
      <c r="J494" s="64">
        <v>40064</v>
      </c>
      <c r="K494" s="65"/>
      <c r="L494" s="65"/>
      <c r="M494" s="66">
        <v>72408</v>
      </c>
      <c r="N494" s="67"/>
      <c r="O494" s="68"/>
      <c r="P494" s="68"/>
      <c r="Q494" s="58"/>
      <c r="R494" s="58"/>
      <c r="S494" s="13"/>
      <c r="T494" s="13"/>
      <c r="U494" s="58"/>
      <c r="V494" s="13">
        <v>1237042</v>
      </c>
      <c r="W494" s="13" t="s">
        <v>1645</v>
      </c>
      <c r="X494" s="58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</row>
    <row r="495" spans="1:34">
      <c r="A495" s="13">
        <v>1237052</v>
      </c>
      <c r="B495" s="75"/>
      <c r="C495" s="75"/>
      <c r="D495" s="75"/>
      <c r="E495" s="75"/>
      <c r="F495" s="13"/>
      <c r="G495" s="13"/>
      <c r="H495" s="63" t="s">
        <v>426</v>
      </c>
      <c r="I495" s="13" t="s">
        <v>388</v>
      </c>
      <c r="J495" s="64">
        <v>41173</v>
      </c>
      <c r="K495" s="65"/>
      <c r="L495" s="65"/>
      <c r="M495" s="66">
        <v>28634</v>
      </c>
      <c r="N495" s="67"/>
      <c r="O495" s="68"/>
      <c r="P495" s="68"/>
      <c r="Q495" s="58"/>
      <c r="R495" s="58"/>
      <c r="S495" s="13"/>
      <c r="T495" s="13"/>
      <c r="U495" s="58"/>
      <c r="V495" s="13">
        <v>1237052</v>
      </c>
      <c r="W495" s="13" t="s">
        <v>1646</v>
      </c>
      <c r="X495" s="58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</row>
    <row r="496" spans="1:34">
      <c r="A496" s="13">
        <v>1237062</v>
      </c>
      <c r="B496" s="75"/>
      <c r="C496" s="75"/>
      <c r="D496" s="75"/>
      <c r="E496" s="75"/>
      <c r="F496" s="13"/>
      <c r="G496" s="13"/>
      <c r="H496" s="63" t="s">
        <v>431</v>
      </c>
      <c r="I496" s="13" t="s">
        <v>394</v>
      </c>
      <c r="J496" s="64">
        <v>41528</v>
      </c>
      <c r="K496" s="65"/>
      <c r="L496" s="65"/>
      <c r="M496" s="66">
        <v>56249</v>
      </c>
      <c r="N496" s="67"/>
      <c r="O496" s="68"/>
      <c r="P496" s="68"/>
      <c r="Q496" s="58"/>
      <c r="R496" s="58"/>
      <c r="S496" s="13"/>
      <c r="T496" s="13"/>
      <c r="U496" s="58"/>
      <c r="V496" s="13">
        <v>1237062</v>
      </c>
      <c r="W496" s="13" t="s">
        <v>1647</v>
      </c>
      <c r="X496" s="58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</row>
    <row r="497" spans="1:34">
      <c r="A497" s="13">
        <v>1237072</v>
      </c>
      <c r="B497" s="75"/>
      <c r="C497" s="75"/>
      <c r="D497" s="75"/>
      <c r="E497" s="75"/>
      <c r="F497" s="13"/>
      <c r="G497" s="13"/>
      <c r="H497" s="63" t="s">
        <v>436</v>
      </c>
      <c r="I497" s="13" t="s">
        <v>388</v>
      </c>
      <c r="J497" s="64">
        <v>41898</v>
      </c>
      <c r="K497" s="65"/>
      <c r="L497" s="65"/>
      <c r="M497" s="66">
        <v>99908</v>
      </c>
      <c r="N497" s="67"/>
      <c r="O497" s="68"/>
      <c r="P497" s="68"/>
      <c r="Q497" s="58"/>
      <c r="R497" s="58"/>
      <c r="S497" s="13"/>
      <c r="T497" s="13"/>
      <c r="U497" s="58"/>
      <c r="V497" s="13">
        <v>1237072</v>
      </c>
      <c r="W497" s="13" t="s">
        <v>1648</v>
      </c>
      <c r="X497" s="58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</row>
    <row r="498" spans="1:34">
      <c r="A498" s="13">
        <v>1237082</v>
      </c>
      <c r="B498" s="75"/>
      <c r="C498" s="75"/>
      <c r="D498" s="75"/>
      <c r="E498" s="75"/>
      <c r="F498" s="13"/>
      <c r="G498" s="13"/>
      <c r="H498" s="63" t="s">
        <v>441</v>
      </c>
      <c r="I498" s="13"/>
      <c r="J498" s="64">
        <v>40448</v>
      </c>
      <c r="K498" s="65"/>
      <c r="L498" s="65"/>
      <c r="M498" s="66">
        <v>26943</v>
      </c>
      <c r="N498" s="67"/>
      <c r="O498" s="68"/>
      <c r="P498" s="68"/>
      <c r="Q498" s="58"/>
      <c r="R498" s="58"/>
      <c r="S498" s="13"/>
      <c r="T498" s="13"/>
      <c r="U498" s="58"/>
      <c r="V498" s="13">
        <v>1237082</v>
      </c>
      <c r="W498" s="13" t="s">
        <v>1649</v>
      </c>
      <c r="X498" s="58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</row>
    <row r="499" spans="1:34">
      <c r="A499" s="13">
        <v>1237092</v>
      </c>
      <c r="B499" s="75"/>
      <c r="C499" s="75"/>
      <c r="D499" s="75"/>
      <c r="E499" s="75"/>
      <c r="F499" s="13"/>
      <c r="G499" s="13"/>
      <c r="H499" s="63" t="s">
        <v>446</v>
      </c>
      <c r="I499" s="13" t="s">
        <v>394</v>
      </c>
      <c r="J499" s="64">
        <v>40450</v>
      </c>
      <c r="K499" s="65"/>
      <c r="L499" s="65"/>
      <c r="M499" s="66">
        <v>12359</v>
      </c>
      <c r="N499" s="67"/>
      <c r="O499" s="68"/>
      <c r="P499" s="68"/>
      <c r="Q499" s="58"/>
      <c r="R499" s="58"/>
      <c r="S499" s="13"/>
      <c r="T499" s="13"/>
      <c r="U499" s="58"/>
      <c r="V499" s="13">
        <v>1237092</v>
      </c>
      <c r="W499" s="13" t="s">
        <v>1650</v>
      </c>
      <c r="X499" s="58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</row>
    <row r="500" spans="1:34">
      <c r="A500" s="13">
        <v>1237102</v>
      </c>
      <c r="B500" s="75"/>
      <c r="C500" s="75"/>
      <c r="D500" s="75"/>
      <c r="E500" s="75"/>
      <c r="F500" s="13"/>
      <c r="G500" s="13"/>
      <c r="H500" s="63" t="s">
        <v>451</v>
      </c>
      <c r="I500" s="13"/>
      <c r="J500" s="64">
        <v>41556</v>
      </c>
      <c r="K500" s="65"/>
      <c r="L500" s="65"/>
      <c r="M500" s="66">
        <v>83906</v>
      </c>
      <c r="N500" s="67"/>
      <c r="O500" s="68"/>
      <c r="P500" s="68"/>
      <c r="Q500" s="58"/>
      <c r="R500" s="58"/>
      <c r="S500" s="13"/>
      <c r="T500" s="13"/>
      <c r="U500" s="58"/>
      <c r="V500" s="13">
        <v>1237102</v>
      </c>
      <c r="W500" s="13" t="s">
        <v>1651</v>
      </c>
      <c r="X500" s="58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</row>
    <row r="501" spans="1:34">
      <c r="A501" s="13">
        <v>1237112</v>
      </c>
      <c r="B501" s="75"/>
      <c r="C501" s="75"/>
      <c r="D501" s="75"/>
      <c r="E501" s="75"/>
      <c r="F501" s="13"/>
      <c r="G501" s="13"/>
      <c r="H501" s="63" t="s">
        <v>456</v>
      </c>
      <c r="I501" s="13"/>
      <c r="J501" s="64">
        <v>40089</v>
      </c>
      <c r="K501" s="65"/>
      <c r="L501" s="65"/>
      <c r="M501" s="66">
        <v>73080</v>
      </c>
      <c r="N501" s="67"/>
      <c r="O501" s="68"/>
      <c r="P501" s="68"/>
      <c r="Q501" s="58"/>
      <c r="R501" s="58"/>
      <c r="S501" s="13"/>
      <c r="T501" s="13"/>
      <c r="U501" s="58"/>
      <c r="V501" s="13">
        <v>1237112</v>
      </c>
      <c r="W501" s="13" t="s">
        <v>1652</v>
      </c>
      <c r="X501" s="58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</row>
    <row r="502" spans="1:34">
      <c r="A502" s="13">
        <v>1237122</v>
      </c>
      <c r="B502" s="75"/>
      <c r="C502" s="75"/>
      <c r="D502" s="75"/>
      <c r="E502" s="75"/>
      <c r="F502" s="13"/>
      <c r="G502" s="13"/>
      <c r="H502" s="63" t="s">
        <v>461</v>
      </c>
      <c r="I502" s="13" t="s">
        <v>400</v>
      </c>
      <c r="J502" s="64">
        <v>40102</v>
      </c>
      <c r="K502" s="65"/>
      <c r="L502" s="65"/>
      <c r="M502" s="66">
        <v>57215</v>
      </c>
      <c r="N502" s="67"/>
      <c r="O502" s="68"/>
      <c r="P502" s="68"/>
      <c r="Q502" s="58"/>
      <c r="R502" s="58"/>
      <c r="S502" s="13"/>
      <c r="T502" s="13"/>
      <c r="U502" s="58"/>
      <c r="V502" s="13">
        <v>1237122</v>
      </c>
      <c r="W502" s="13" t="s">
        <v>1653</v>
      </c>
      <c r="X502" s="58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</row>
    <row r="503" spans="1:34">
      <c r="A503" s="13">
        <v>1237132</v>
      </c>
      <c r="B503" s="75"/>
      <c r="C503" s="75"/>
      <c r="D503" s="75"/>
      <c r="E503" s="75"/>
      <c r="F503" s="13"/>
      <c r="G503" s="13"/>
      <c r="H503" s="63" t="s">
        <v>466</v>
      </c>
      <c r="I503" s="13" t="s">
        <v>394</v>
      </c>
      <c r="J503" s="64">
        <v>41567</v>
      </c>
      <c r="K503" s="65"/>
      <c r="L503" s="65"/>
      <c r="M503" s="66">
        <v>13650</v>
      </c>
      <c r="N503" s="67"/>
      <c r="O503" s="68"/>
      <c r="P503" s="68"/>
      <c r="Q503" s="58"/>
      <c r="R503" s="58"/>
      <c r="S503" s="13"/>
      <c r="T503" s="13"/>
      <c r="U503" s="58"/>
      <c r="V503" s="13">
        <v>1237132</v>
      </c>
      <c r="W503" s="13" t="s">
        <v>1654</v>
      </c>
      <c r="X503" s="58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</row>
    <row r="504" spans="1:34">
      <c r="A504" s="13">
        <v>1237142</v>
      </c>
      <c r="B504" s="75"/>
      <c r="C504" s="75"/>
      <c r="D504" s="75"/>
      <c r="E504" s="75"/>
      <c r="F504" s="13"/>
      <c r="G504" s="13"/>
      <c r="H504" s="63" t="s">
        <v>471</v>
      </c>
      <c r="I504" s="13" t="s">
        <v>388</v>
      </c>
      <c r="J504" s="64">
        <v>41940</v>
      </c>
      <c r="K504" s="65"/>
      <c r="L504" s="65"/>
      <c r="M504" s="66">
        <v>27825</v>
      </c>
      <c r="N504" s="67"/>
      <c r="O504" s="68"/>
      <c r="P504" s="68"/>
      <c r="Q504" s="58"/>
      <c r="R504" s="58"/>
      <c r="S504" s="13"/>
      <c r="T504" s="13"/>
      <c r="U504" s="58"/>
      <c r="V504" s="13">
        <v>1237142</v>
      </c>
      <c r="W504" s="13" t="s">
        <v>1655</v>
      </c>
      <c r="X504" s="58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</row>
    <row r="505" spans="1:34">
      <c r="A505" s="13">
        <v>1237152</v>
      </c>
      <c r="B505" s="75"/>
      <c r="C505" s="75"/>
      <c r="D505" s="75"/>
      <c r="E505" s="75"/>
      <c r="F505" s="13"/>
      <c r="G505" s="13"/>
      <c r="H505" s="74" t="s">
        <v>476</v>
      </c>
      <c r="I505" s="13"/>
      <c r="J505" s="64">
        <v>40866</v>
      </c>
      <c r="K505" s="65"/>
      <c r="L505" s="65"/>
      <c r="M505" s="66">
        <v>65436</v>
      </c>
      <c r="N505" s="67"/>
      <c r="O505" s="68"/>
      <c r="P505" s="68"/>
      <c r="Q505" s="58"/>
      <c r="R505" s="58"/>
      <c r="S505" s="13"/>
      <c r="T505" s="13"/>
      <c r="U505" s="58"/>
      <c r="V505" s="13">
        <v>1237152</v>
      </c>
      <c r="W505" s="13" t="s">
        <v>1656</v>
      </c>
      <c r="X505" s="58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</row>
    <row r="506" spans="1:34">
      <c r="A506" s="13">
        <v>1237162</v>
      </c>
      <c r="B506" s="75"/>
      <c r="C506" s="75"/>
      <c r="D506" s="75"/>
      <c r="E506" s="75"/>
      <c r="F506" s="13"/>
      <c r="G506" s="13"/>
      <c r="H506" s="63" t="s">
        <v>481</v>
      </c>
      <c r="I506" s="13" t="s">
        <v>388</v>
      </c>
      <c r="J506" s="64">
        <v>37192</v>
      </c>
      <c r="K506" s="65"/>
      <c r="L506" s="65"/>
      <c r="M506" s="66">
        <v>85176</v>
      </c>
      <c r="N506" s="67"/>
      <c r="O506" s="68"/>
      <c r="P506" s="68"/>
      <c r="Q506" s="58"/>
      <c r="R506" s="58"/>
      <c r="S506" s="13"/>
      <c r="T506" s="13"/>
      <c r="U506" s="58"/>
      <c r="V506" s="13">
        <v>1237162</v>
      </c>
      <c r="W506" s="13" t="s">
        <v>1657</v>
      </c>
      <c r="X506" s="58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</row>
    <row r="507" spans="1:34">
      <c r="A507" s="13">
        <v>1237172</v>
      </c>
      <c r="B507" s="75"/>
      <c r="C507" s="75"/>
      <c r="D507" s="75"/>
      <c r="E507" s="75"/>
      <c r="F507" s="13"/>
      <c r="G507" s="13"/>
      <c r="H507" s="63" t="s">
        <v>486</v>
      </c>
      <c r="I507" s="13" t="s">
        <v>406</v>
      </c>
      <c r="J507" s="64">
        <v>37220</v>
      </c>
      <c r="K507" s="65"/>
      <c r="L507" s="65"/>
      <c r="M507" s="66">
        <v>16559</v>
      </c>
      <c r="N507" s="67"/>
      <c r="O507" s="68"/>
      <c r="P507" s="68"/>
      <c r="Q507" s="58"/>
      <c r="R507" s="58"/>
      <c r="S507" s="13"/>
      <c r="T507" s="13"/>
      <c r="U507" s="58"/>
      <c r="V507" s="13">
        <v>1237172</v>
      </c>
      <c r="W507" s="13" t="s">
        <v>1658</v>
      </c>
      <c r="X507" s="58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</row>
    <row r="508" spans="1:34">
      <c r="A508" s="13">
        <v>1237182</v>
      </c>
      <c r="B508" s="75"/>
      <c r="C508" s="75"/>
      <c r="D508" s="75"/>
      <c r="E508" s="75"/>
      <c r="F508" s="13"/>
      <c r="G508" s="13"/>
      <c r="H508" s="63" t="s">
        <v>491</v>
      </c>
      <c r="I508" s="13"/>
      <c r="J508" s="64">
        <v>37571</v>
      </c>
      <c r="K508" s="65"/>
      <c r="L508" s="65"/>
      <c r="M508" s="66">
        <v>66980</v>
      </c>
      <c r="N508" s="67"/>
      <c r="O508" s="68"/>
      <c r="P508" s="68"/>
      <c r="Q508" s="58"/>
      <c r="R508" s="58"/>
      <c r="S508" s="13"/>
      <c r="T508" s="13"/>
      <c r="U508" s="58"/>
      <c r="V508" s="13">
        <v>1237182</v>
      </c>
      <c r="W508" s="13" t="s">
        <v>1659</v>
      </c>
      <c r="X508" s="58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</row>
    <row r="509" spans="1:34">
      <c r="A509" s="13">
        <v>1237192</v>
      </c>
      <c r="B509" s="75"/>
      <c r="C509" s="75"/>
      <c r="D509" s="75"/>
      <c r="E509" s="75"/>
      <c r="F509" s="13"/>
      <c r="G509" s="13"/>
      <c r="H509" s="63" t="s">
        <v>496</v>
      </c>
      <c r="I509" s="13" t="s">
        <v>388</v>
      </c>
      <c r="J509" s="64">
        <v>37947</v>
      </c>
      <c r="K509" s="65"/>
      <c r="L509" s="65"/>
      <c r="M509" s="66">
        <v>55829</v>
      </c>
      <c r="N509" s="67"/>
      <c r="O509" s="68"/>
      <c r="P509" s="68"/>
      <c r="Q509" s="58"/>
      <c r="R509" s="58"/>
      <c r="S509" s="13"/>
      <c r="T509" s="13"/>
      <c r="U509" s="58"/>
      <c r="V509" s="13">
        <v>1237192</v>
      </c>
      <c r="W509" s="13" t="s">
        <v>1660</v>
      </c>
      <c r="X509" s="58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</row>
    <row r="510" spans="1:34">
      <c r="A510" s="13">
        <v>1237202</v>
      </c>
      <c r="B510" s="75"/>
      <c r="C510" s="75"/>
      <c r="D510" s="75"/>
      <c r="E510" s="75"/>
      <c r="F510" s="13"/>
      <c r="G510" s="13"/>
      <c r="H510" s="63" t="s">
        <v>501</v>
      </c>
      <c r="I510" s="13" t="s">
        <v>400</v>
      </c>
      <c r="J510" s="64">
        <v>38678</v>
      </c>
      <c r="K510" s="65"/>
      <c r="L510" s="65"/>
      <c r="M510" s="66">
        <v>69384</v>
      </c>
      <c r="N510" s="67"/>
      <c r="O510" s="68"/>
      <c r="P510" s="68"/>
      <c r="Q510" s="58"/>
      <c r="R510" s="58"/>
      <c r="S510" s="13"/>
      <c r="T510" s="13"/>
      <c r="U510" s="58"/>
      <c r="V510" s="13">
        <v>1237202</v>
      </c>
      <c r="W510" s="13" t="s">
        <v>1661</v>
      </c>
      <c r="X510" s="58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</row>
    <row r="511" spans="1:34">
      <c r="A511" s="13">
        <v>1237212</v>
      </c>
      <c r="B511" s="75"/>
      <c r="C511" s="75"/>
      <c r="D511" s="75"/>
      <c r="E511" s="75"/>
      <c r="F511" s="13"/>
      <c r="G511" s="13"/>
      <c r="H511" s="63" t="s">
        <v>506</v>
      </c>
      <c r="I511" s="13"/>
      <c r="J511" s="64">
        <v>40491</v>
      </c>
      <c r="K511" s="65"/>
      <c r="L511" s="65"/>
      <c r="M511" s="66">
        <v>85281</v>
      </c>
      <c r="N511" s="67"/>
      <c r="O511" s="68"/>
      <c r="P511" s="68"/>
      <c r="Q511" s="58"/>
      <c r="R511" s="58"/>
      <c r="S511" s="13"/>
      <c r="T511" s="13"/>
      <c r="U511" s="58"/>
      <c r="V511" s="13">
        <v>1237212</v>
      </c>
      <c r="W511" s="13" t="s">
        <v>1662</v>
      </c>
      <c r="X511" s="58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</row>
    <row r="512" spans="1:34">
      <c r="A512" s="13">
        <v>1237222</v>
      </c>
      <c r="B512" s="75"/>
      <c r="C512" s="75"/>
      <c r="D512" s="75"/>
      <c r="E512" s="75"/>
      <c r="F512" s="13"/>
      <c r="G512" s="13"/>
      <c r="H512" s="63" t="s">
        <v>511</v>
      </c>
      <c r="I512" s="13" t="s">
        <v>400</v>
      </c>
      <c r="J512" s="64">
        <v>41981</v>
      </c>
      <c r="K512" s="65"/>
      <c r="L512" s="65"/>
      <c r="M512" s="66">
        <v>91686</v>
      </c>
      <c r="N512" s="67"/>
      <c r="O512" s="68"/>
      <c r="P512" s="68"/>
      <c r="Q512" s="58"/>
      <c r="R512" s="58"/>
      <c r="S512" s="13"/>
      <c r="T512" s="13"/>
      <c r="U512" s="58"/>
      <c r="V512" s="13">
        <v>1237222</v>
      </c>
      <c r="W512" s="13" t="s">
        <v>1663</v>
      </c>
      <c r="X512" s="58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</row>
    <row r="513" spans="1:34">
      <c r="A513" s="13">
        <v>1237232</v>
      </c>
      <c r="B513" s="75"/>
      <c r="C513" s="75"/>
      <c r="D513" s="75"/>
      <c r="E513" s="75"/>
      <c r="F513" s="13"/>
      <c r="G513" s="13"/>
      <c r="H513" s="63" t="s">
        <v>516</v>
      </c>
      <c r="I513" s="13" t="s">
        <v>388</v>
      </c>
      <c r="J513" s="64">
        <v>40536</v>
      </c>
      <c r="K513" s="65"/>
      <c r="L513" s="65"/>
      <c r="M513" s="66">
        <v>73280</v>
      </c>
      <c r="N513" s="67"/>
      <c r="O513" s="68"/>
      <c r="P513" s="68"/>
      <c r="Q513" s="58"/>
      <c r="R513" s="58"/>
      <c r="S513" s="13"/>
      <c r="T513" s="13"/>
      <c r="U513" s="58"/>
      <c r="V513" s="13">
        <v>1237232</v>
      </c>
      <c r="W513" s="13" t="s">
        <v>1664</v>
      </c>
      <c r="X513" s="58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</row>
    <row r="514" spans="1:34">
      <c r="A514" s="13">
        <v>1237242</v>
      </c>
      <c r="B514" s="75"/>
      <c r="C514" s="75"/>
      <c r="D514" s="75"/>
      <c r="E514" s="75"/>
      <c r="F514" s="13"/>
      <c r="G514" s="13"/>
      <c r="H514" s="63" t="s">
        <v>521</v>
      </c>
      <c r="I514" s="13" t="s">
        <v>388</v>
      </c>
      <c r="J514" s="64">
        <v>41606</v>
      </c>
      <c r="K514" s="65"/>
      <c r="L514" s="65"/>
      <c r="M514" s="66">
        <v>54684</v>
      </c>
      <c r="N514" s="67"/>
      <c r="O514" s="68"/>
      <c r="P514" s="68"/>
      <c r="Q514" s="58"/>
      <c r="R514" s="58"/>
      <c r="S514" s="13"/>
      <c r="T514" s="13"/>
      <c r="U514" s="58"/>
      <c r="V514" s="13">
        <v>1237242</v>
      </c>
      <c r="W514" s="13" t="s">
        <v>1665</v>
      </c>
      <c r="X514" s="58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</row>
    <row r="515" spans="1:34">
      <c r="A515" s="13">
        <v>1237252</v>
      </c>
      <c r="B515" s="75"/>
      <c r="C515" s="75"/>
      <c r="D515" s="75"/>
      <c r="E515" s="75"/>
      <c r="F515" s="13"/>
      <c r="G515" s="13"/>
      <c r="H515" s="63" t="s">
        <v>526</v>
      </c>
      <c r="I515" s="13"/>
      <c r="J515" s="64">
        <v>37232</v>
      </c>
      <c r="K515" s="65"/>
      <c r="L515" s="65"/>
      <c r="M515" s="66">
        <v>70949</v>
      </c>
      <c r="N515" s="67"/>
      <c r="O515" s="68"/>
      <c r="P515" s="68"/>
      <c r="Q515" s="58"/>
      <c r="R515" s="58"/>
      <c r="S515" s="13"/>
      <c r="T515" s="13"/>
      <c r="U515" s="58"/>
      <c r="V515" s="13">
        <v>1237252</v>
      </c>
      <c r="W515" s="13" t="s">
        <v>1666</v>
      </c>
      <c r="X515" s="58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</row>
    <row r="516" spans="1:34">
      <c r="A516" s="13">
        <v>1237262</v>
      </c>
      <c r="B516" s="75"/>
      <c r="C516" s="75"/>
      <c r="D516" s="75"/>
      <c r="E516" s="75"/>
      <c r="F516" s="13"/>
      <c r="G516" s="13"/>
      <c r="H516" s="63" t="s">
        <v>531</v>
      </c>
      <c r="I516" s="13" t="s">
        <v>406</v>
      </c>
      <c r="J516" s="64">
        <v>37614</v>
      </c>
      <c r="K516" s="65"/>
      <c r="L516" s="65"/>
      <c r="M516" s="66">
        <v>42756</v>
      </c>
      <c r="N516" s="67"/>
      <c r="O516" s="68"/>
      <c r="P516" s="68"/>
      <c r="Q516" s="58"/>
      <c r="R516" s="58"/>
      <c r="S516" s="13"/>
      <c r="T516" s="13"/>
      <c r="U516" s="58"/>
      <c r="V516" s="13">
        <v>1237262</v>
      </c>
      <c r="W516" s="13" t="s">
        <v>1667</v>
      </c>
      <c r="X516" s="58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</row>
    <row r="517" spans="1:34">
      <c r="A517" s="13">
        <v>1237272</v>
      </c>
      <c r="B517" s="75"/>
      <c r="C517" s="75"/>
      <c r="D517" s="75"/>
      <c r="E517" s="75"/>
      <c r="F517" s="13"/>
      <c r="G517" s="13"/>
      <c r="H517" s="63" t="s">
        <v>536</v>
      </c>
      <c r="I517" s="13" t="s">
        <v>388</v>
      </c>
      <c r="J517" s="64">
        <v>40556</v>
      </c>
      <c r="K517" s="65"/>
      <c r="L517" s="65"/>
      <c r="M517" s="66">
        <v>80189</v>
      </c>
      <c r="N517" s="67"/>
      <c r="O517" s="68"/>
      <c r="P517" s="68"/>
      <c r="Q517" s="58"/>
      <c r="R517" s="58"/>
      <c r="S517" s="13"/>
      <c r="T517" s="13"/>
      <c r="U517" s="58"/>
      <c r="V517" s="13">
        <v>1237272</v>
      </c>
      <c r="W517" s="13" t="s">
        <v>1668</v>
      </c>
      <c r="X517" s="58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</row>
    <row r="518" spans="1:34">
      <c r="A518" s="13">
        <v>1237282</v>
      </c>
      <c r="B518" s="75"/>
      <c r="C518" s="75"/>
      <c r="D518" s="75"/>
      <c r="E518" s="75"/>
      <c r="F518" s="13"/>
      <c r="G518" s="13"/>
      <c r="H518" s="63" t="s">
        <v>541</v>
      </c>
      <c r="I518" s="13" t="s">
        <v>388</v>
      </c>
      <c r="J518" s="64">
        <v>40177</v>
      </c>
      <c r="K518" s="65"/>
      <c r="L518" s="65"/>
      <c r="M518" s="66">
        <v>39344</v>
      </c>
      <c r="N518" s="67"/>
      <c r="O518" s="68"/>
      <c r="P518" s="68"/>
      <c r="Q518" s="58"/>
      <c r="R518" s="58"/>
      <c r="S518" s="13"/>
      <c r="T518" s="13"/>
      <c r="U518" s="58"/>
      <c r="V518" s="13">
        <v>1237282</v>
      </c>
      <c r="W518" s="13" t="s">
        <v>1669</v>
      </c>
      <c r="X518" s="58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</row>
    <row r="519" spans="1:34">
      <c r="A519" s="13">
        <v>1237292</v>
      </c>
      <c r="B519" s="75"/>
      <c r="C519" s="75"/>
      <c r="D519" s="75"/>
      <c r="E519" s="75"/>
      <c r="F519" s="13"/>
      <c r="G519" s="13"/>
      <c r="H519" s="63" t="s">
        <v>546</v>
      </c>
      <c r="I519" s="13" t="s">
        <v>388</v>
      </c>
      <c r="J519" s="64">
        <v>37264</v>
      </c>
      <c r="K519" s="65"/>
      <c r="L519" s="65"/>
      <c r="M519" s="66">
        <v>42609</v>
      </c>
      <c r="N519" s="67"/>
      <c r="O519" s="68"/>
      <c r="P519" s="68"/>
      <c r="Q519" s="58"/>
      <c r="R519" s="58"/>
      <c r="S519" s="13"/>
      <c r="T519" s="13"/>
      <c r="U519" s="58"/>
      <c r="V519" s="13">
        <v>1237292</v>
      </c>
      <c r="W519" s="13" t="s">
        <v>1670</v>
      </c>
      <c r="X519" s="58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</row>
    <row r="520" spans="1:34">
      <c r="A520" s="13">
        <v>1237302</v>
      </c>
      <c r="B520" s="75"/>
      <c r="C520" s="75"/>
      <c r="D520" s="75"/>
      <c r="E520" s="75"/>
      <c r="F520" s="13"/>
      <c r="G520" s="13"/>
      <c r="H520" s="74" t="s">
        <v>551</v>
      </c>
      <c r="I520" s="13"/>
      <c r="J520" s="64">
        <v>39447</v>
      </c>
      <c r="K520" s="65"/>
      <c r="L520" s="65"/>
      <c r="M520" s="66">
        <v>38000</v>
      </c>
      <c r="N520" s="67"/>
      <c r="O520" s="68"/>
      <c r="P520" s="68"/>
      <c r="Q520" s="58"/>
      <c r="R520" s="58"/>
      <c r="S520" s="13"/>
      <c r="T520" s="13"/>
      <c r="U520" s="58"/>
      <c r="V520" s="13">
        <v>1237302</v>
      </c>
      <c r="W520" s="13" t="s">
        <v>1671</v>
      </c>
      <c r="X520" s="58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</row>
    <row r="521" spans="1:34">
      <c r="A521" s="13">
        <v>1237312</v>
      </c>
      <c r="B521" s="75"/>
      <c r="C521" s="75"/>
      <c r="D521" s="75"/>
      <c r="E521" s="75"/>
      <c r="F521" s="13"/>
      <c r="G521" s="13"/>
      <c r="H521" s="63" t="s">
        <v>556</v>
      </c>
      <c r="I521" s="13" t="s">
        <v>388</v>
      </c>
      <c r="J521" s="64">
        <v>40947</v>
      </c>
      <c r="K521" s="65"/>
      <c r="L521" s="65"/>
      <c r="M521" s="66">
        <v>55535</v>
      </c>
      <c r="N521" s="67"/>
      <c r="O521" s="68"/>
      <c r="P521" s="68"/>
      <c r="Q521" s="58"/>
      <c r="R521" s="58"/>
      <c r="S521" s="13"/>
      <c r="T521" s="13"/>
      <c r="U521" s="58"/>
      <c r="V521" s="13">
        <v>1237312</v>
      </c>
      <c r="W521" s="13" t="s">
        <v>1672</v>
      </c>
      <c r="X521" s="58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</row>
    <row r="522" spans="1:34">
      <c r="A522" s="13">
        <v>1237322</v>
      </c>
      <c r="B522" s="75"/>
      <c r="C522" s="75"/>
      <c r="D522" s="75"/>
      <c r="E522" s="75"/>
      <c r="F522" s="13"/>
      <c r="G522" s="13"/>
      <c r="H522" s="63" t="s">
        <v>561</v>
      </c>
      <c r="I522" s="13" t="s">
        <v>388</v>
      </c>
      <c r="J522" s="64">
        <v>42039</v>
      </c>
      <c r="K522" s="65"/>
      <c r="L522" s="65"/>
      <c r="M522" s="66">
        <v>89796</v>
      </c>
      <c r="N522" s="67"/>
      <c r="O522" s="68"/>
      <c r="P522" s="68"/>
      <c r="Q522" s="58"/>
      <c r="R522" s="58"/>
      <c r="S522" s="13"/>
      <c r="T522" s="13"/>
      <c r="U522" s="58"/>
      <c r="V522" s="13">
        <v>1237322</v>
      </c>
      <c r="W522" s="13" t="s">
        <v>1673</v>
      </c>
      <c r="X522" s="58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</row>
    <row r="523" spans="1:34">
      <c r="A523" s="13">
        <v>1237332</v>
      </c>
      <c r="B523" s="75"/>
      <c r="C523" s="75"/>
      <c r="D523" s="75"/>
      <c r="E523" s="75"/>
      <c r="F523" s="13"/>
      <c r="G523" s="13"/>
      <c r="H523" s="63" t="s">
        <v>566</v>
      </c>
      <c r="I523" s="13"/>
      <c r="J523" s="64">
        <v>40572</v>
      </c>
      <c r="K523" s="65"/>
      <c r="L523" s="65"/>
      <c r="M523" s="66">
        <v>88788</v>
      </c>
      <c r="N523" s="67"/>
      <c r="O523" s="68"/>
      <c r="P523" s="68"/>
      <c r="Q523" s="58"/>
      <c r="R523" s="58"/>
      <c r="S523" s="13"/>
      <c r="T523" s="13"/>
      <c r="U523" s="58"/>
      <c r="V523" s="13">
        <v>1237332</v>
      </c>
      <c r="W523" s="13" t="s">
        <v>1674</v>
      </c>
      <c r="X523" s="58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</row>
    <row r="524" spans="1:34">
      <c r="A524" s="13">
        <v>1237342</v>
      </c>
      <c r="B524" s="75"/>
      <c r="C524" s="75"/>
      <c r="D524" s="75"/>
      <c r="E524" s="75"/>
      <c r="F524" s="13"/>
      <c r="G524" s="13"/>
      <c r="H524" s="63" t="s">
        <v>571</v>
      </c>
      <c r="I524" s="13" t="s">
        <v>388</v>
      </c>
      <c r="J524" s="64">
        <v>41673</v>
      </c>
      <c r="K524" s="65"/>
      <c r="L524" s="65"/>
      <c r="M524" s="66">
        <v>83969</v>
      </c>
      <c r="N524" s="67"/>
      <c r="O524" s="68"/>
      <c r="P524" s="68"/>
      <c r="Q524" s="58"/>
      <c r="R524" s="58"/>
      <c r="S524" s="13"/>
      <c r="T524" s="13"/>
      <c r="U524" s="58"/>
      <c r="V524" s="13">
        <v>1237342</v>
      </c>
      <c r="W524" s="13" t="s">
        <v>1675</v>
      </c>
      <c r="X524" s="58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</row>
    <row r="525" spans="1:34">
      <c r="A525" s="13">
        <v>1237352</v>
      </c>
      <c r="B525" s="75"/>
      <c r="C525" s="75"/>
      <c r="D525" s="75"/>
      <c r="E525" s="75"/>
      <c r="F525" s="13"/>
      <c r="G525" s="13"/>
      <c r="H525" s="63" t="s">
        <v>576</v>
      </c>
      <c r="I525" s="13" t="s">
        <v>400</v>
      </c>
      <c r="J525" s="64">
        <v>41688</v>
      </c>
      <c r="K525" s="65"/>
      <c r="L525" s="65"/>
      <c r="M525" s="66">
        <v>69384</v>
      </c>
      <c r="N525" s="67"/>
      <c r="O525" s="68"/>
      <c r="P525" s="68"/>
      <c r="Q525" s="58"/>
      <c r="R525" s="58"/>
      <c r="S525" s="13"/>
      <c r="T525" s="13"/>
      <c r="U525" s="58"/>
      <c r="V525" s="13">
        <v>1237352</v>
      </c>
      <c r="W525" s="13" t="s">
        <v>1676</v>
      </c>
      <c r="X525" s="58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</row>
    <row r="526" spans="1:34">
      <c r="A526" s="13">
        <v>1237362</v>
      </c>
      <c r="B526" s="75"/>
      <c r="C526" s="75"/>
      <c r="D526" s="75"/>
      <c r="E526" s="75"/>
      <c r="F526" s="13"/>
      <c r="G526" s="13"/>
      <c r="H526" s="63" t="s">
        <v>581</v>
      </c>
      <c r="I526" s="13"/>
      <c r="J526" s="64">
        <v>37302</v>
      </c>
      <c r="K526" s="65"/>
      <c r="L526" s="65"/>
      <c r="M526" s="66">
        <v>19278</v>
      </c>
      <c r="N526" s="67"/>
      <c r="O526" s="68"/>
      <c r="P526" s="68"/>
      <c r="Q526" s="58"/>
      <c r="R526" s="58"/>
      <c r="S526" s="13"/>
      <c r="T526" s="13"/>
      <c r="U526" s="58"/>
      <c r="V526" s="13">
        <v>1237362</v>
      </c>
      <c r="W526" s="13" t="s">
        <v>1677</v>
      </c>
      <c r="X526" s="58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</row>
    <row r="527" spans="1:34">
      <c r="A527" s="13">
        <v>1237372</v>
      </c>
      <c r="B527" s="75"/>
      <c r="C527" s="75"/>
      <c r="D527" s="75"/>
      <c r="E527" s="75"/>
      <c r="F527" s="13"/>
      <c r="G527" s="13"/>
      <c r="H527" s="63" t="s">
        <v>586</v>
      </c>
      <c r="I527" s="13" t="s">
        <v>400</v>
      </c>
      <c r="J527" s="64">
        <v>37649</v>
      </c>
      <c r="K527" s="65"/>
      <c r="L527" s="65"/>
      <c r="M527" s="66">
        <v>82352</v>
      </c>
      <c r="N527" s="67"/>
      <c r="O527" s="68"/>
      <c r="P527" s="68"/>
      <c r="Q527" s="58"/>
      <c r="R527" s="58"/>
      <c r="S527" s="13"/>
      <c r="T527" s="13"/>
      <c r="U527" s="58"/>
      <c r="V527" s="13">
        <v>1237372</v>
      </c>
      <c r="W527" s="13" t="s">
        <v>1678</v>
      </c>
      <c r="X527" s="58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</row>
    <row r="528" spans="1:34">
      <c r="A528" s="13">
        <v>1237382</v>
      </c>
      <c r="B528" s="75"/>
      <c r="C528" s="75"/>
      <c r="D528" s="75"/>
      <c r="E528" s="75"/>
      <c r="F528" s="13"/>
      <c r="G528" s="13"/>
      <c r="H528" s="63" t="s">
        <v>591</v>
      </c>
      <c r="I528" s="13" t="s">
        <v>406</v>
      </c>
      <c r="J528" s="64">
        <v>37654</v>
      </c>
      <c r="K528" s="65"/>
      <c r="L528" s="65"/>
      <c r="M528" s="66">
        <v>41643</v>
      </c>
      <c r="N528" s="67"/>
      <c r="O528" s="68"/>
      <c r="P528" s="68"/>
      <c r="Q528" s="58"/>
      <c r="R528" s="58"/>
      <c r="S528" s="13"/>
      <c r="T528" s="13"/>
      <c r="U528" s="58"/>
      <c r="V528" s="13">
        <v>1237382</v>
      </c>
      <c r="W528" s="13" t="s">
        <v>1679</v>
      </c>
      <c r="X528" s="58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</row>
    <row r="529" spans="1:34">
      <c r="A529" s="13">
        <v>1237392</v>
      </c>
      <c r="B529" s="75"/>
      <c r="C529" s="75"/>
      <c r="D529" s="75"/>
      <c r="E529" s="75"/>
      <c r="F529" s="13"/>
      <c r="G529" s="13"/>
      <c r="H529" s="63" t="s">
        <v>596</v>
      </c>
      <c r="I529" s="13"/>
      <c r="J529" s="64">
        <v>37667</v>
      </c>
      <c r="K529" s="65"/>
      <c r="L529" s="65"/>
      <c r="M529" s="66">
        <v>76136</v>
      </c>
      <c r="N529" s="67"/>
      <c r="O529" s="68"/>
      <c r="P529" s="68"/>
      <c r="Q529" s="58"/>
      <c r="R529" s="58"/>
      <c r="S529" s="13"/>
      <c r="T529" s="13"/>
      <c r="U529" s="58"/>
      <c r="V529" s="13">
        <v>1237392</v>
      </c>
      <c r="W529" s="13" t="s">
        <v>1680</v>
      </c>
      <c r="X529" s="58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</row>
    <row r="530" spans="1:34">
      <c r="A530" s="13">
        <v>1237402</v>
      </c>
      <c r="B530" s="75"/>
      <c r="C530" s="75"/>
      <c r="D530" s="75"/>
      <c r="E530" s="75"/>
      <c r="F530" s="13"/>
      <c r="G530" s="13"/>
      <c r="H530" s="63" t="s">
        <v>601</v>
      </c>
      <c r="I530" s="13" t="s">
        <v>388</v>
      </c>
      <c r="J530" s="64">
        <v>39122</v>
      </c>
      <c r="K530" s="65"/>
      <c r="L530" s="65"/>
      <c r="M530" s="66">
        <v>88841</v>
      </c>
      <c r="N530" s="67"/>
      <c r="O530" s="68"/>
      <c r="P530" s="68"/>
      <c r="Q530" s="58"/>
      <c r="R530" s="58"/>
      <c r="S530" s="13"/>
      <c r="T530" s="13"/>
      <c r="U530" s="58"/>
      <c r="V530" s="13">
        <v>1237402</v>
      </c>
      <c r="W530" s="13" t="s">
        <v>1681</v>
      </c>
      <c r="X530" s="58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</row>
    <row r="531" spans="1:34">
      <c r="A531" s="13">
        <v>1237412</v>
      </c>
      <c r="B531" s="75"/>
      <c r="C531" s="75"/>
      <c r="D531" s="75"/>
      <c r="E531" s="75"/>
      <c r="F531" s="13"/>
      <c r="G531" s="13"/>
      <c r="H531" s="63" t="s">
        <v>606</v>
      </c>
      <c r="I531" s="13" t="s">
        <v>400</v>
      </c>
      <c r="J531" s="64">
        <v>41678</v>
      </c>
      <c r="K531" s="65"/>
      <c r="L531" s="65"/>
      <c r="M531" s="66">
        <v>45686</v>
      </c>
      <c r="N531" s="67"/>
      <c r="O531" s="68"/>
      <c r="P531" s="68"/>
      <c r="Q531" s="58"/>
      <c r="R531" s="58"/>
      <c r="S531" s="13"/>
      <c r="T531" s="13"/>
      <c r="U531" s="58"/>
      <c r="V531" s="13">
        <v>1237412</v>
      </c>
      <c r="W531" s="13" t="s">
        <v>1682</v>
      </c>
      <c r="X531" s="58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</row>
    <row r="532" spans="1:34">
      <c r="A532" s="13">
        <v>1237422</v>
      </c>
      <c r="B532" s="75"/>
      <c r="C532" s="75"/>
      <c r="D532" s="75"/>
      <c r="E532" s="75"/>
      <c r="F532" s="13"/>
      <c r="G532" s="13"/>
      <c r="H532" s="63" t="s">
        <v>611</v>
      </c>
      <c r="I532" s="13"/>
      <c r="J532" s="64">
        <v>41684</v>
      </c>
      <c r="K532" s="65"/>
      <c r="L532" s="65"/>
      <c r="M532" s="66">
        <v>66623</v>
      </c>
      <c r="N532" s="67"/>
      <c r="O532" s="68"/>
      <c r="P532" s="68"/>
      <c r="Q532" s="58"/>
      <c r="R532" s="58"/>
      <c r="S532" s="13"/>
      <c r="T532" s="13"/>
      <c r="U532" s="58"/>
      <c r="V532" s="13">
        <v>1237422</v>
      </c>
      <c r="W532" s="13" t="s">
        <v>1683</v>
      </c>
      <c r="X532" s="58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</row>
    <row r="533" spans="1:34">
      <c r="A533" s="13">
        <v>1237432</v>
      </c>
      <c r="B533" s="75"/>
      <c r="C533" s="75"/>
      <c r="D533" s="75"/>
      <c r="E533" s="75"/>
      <c r="F533" s="13"/>
      <c r="G533" s="13"/>
      <c r="H533" s="63" t="s">
        <v>616</v>
      </c>
      <c r="I533" s="13" t="s">
        <v>394</v>
      </c>
      <c r="J533" s="64">
        <v>41695</v>
      </c>
      <c r="K533" s="65"/>
      <c r="L533" s="65"/>
      <c r="M533" s="66">
        <v>57015</v>
      </c>
      <c r="N533" s="67"/>
      <c r="O533" s="68"/>
      <c r="P533" s="68"/>
      <c r="Q533" s="58"/>
      <c r="R533" s="58"/>
      <c r="S533" s="13"/>
      <c r="T533" s="13"/>
      <c r="U533" s="58"/>
      <c r="V533" s="13">
        <v>1237432</v>
      </c>
      <c r="W533" s="13" t="s">
        <v>1684</v>
      </c>
      <c r="X533" s="58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</row>
    <row r="534" spans="1:34">
      <c r="A534" s="13">
        <v>1237442</v>
      </c>
      <c r="B534" s="75"/>
      <c r="C534" s="75"/>
      <c r="D534" s="75"/>
      <c r="E534" s="75"/>
      <c r="F534" s="13"/>
      <c r="G534" s="13"/>
      <c r="H534" s="63" t="s">
        <v>621</v>
      </c>
      <c r="I534" s="13" t="s">
        <v>388</v>
      </c>
      <c r="J534" s="64">
        <v>40977</v>
      </c>
      <c r="K534" s="65"/>
      <c r="L534" s="65"/>
      <c r="M534" s="66">
        <v>53267</v>
      </c>
      <c r="N534" s="67"/>
      <c r="O534" s="68"/>
      <c r="P534" s="68"/>
      <c r="Q534" s="58"/>
      <c r="R534" s="58"/>
      <c r="S534" s="13"/>
      <c r="T534" s="13"/>
      <c r="U534" s="58"/>
      <c r="V534" s="13">
        <v>1237442</v>
      </c>
      <c r="W534" s="13" t="s">
        <v>1685</v>
      </c>
      <c r="X534" s="58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</row>
    <row r="535" spans="1:34">
      <c r="A535" s="13">
        <v>1237452</v>
      </c>
      <c r="B535" s="75"/>
      <c r="C535" s="75"/>
      <c r="D535" s="75"/>
      <c r="E535" s="75"/>
      <c r="F535" s="13"/>
      <c r="G535" s="13"/>
      <c r="H535" s="63" t="s">
        <v>626</v>
      </c>
      <c r="I535" s="13" t="s">
        <v>388</v>
      </c>
      <c r="J535" s="64">
        <v>42089</v>
      </c>
      <c r="K535" s="65"/>
      <c r="L535" s="65"/>
      <c r="M535" s="66">
        <v>62948</v>
      </c>
      <c r="N535" s="67"/>
      <c r="O535" s="68"/>
      <c r="P535" s="68"/>
      <c r="Q535" s="58"/>
      <c r="R535" s="58"/>
      <c r="S535" s="13"/>
      <c r="T535" s="13"/>
      <c r="U535" s="58"/>
      <c r="V535" s="13">
        <v>1237452</v>
      </c>
      <c r="W535" s="13" t="s">
        <v>1686</v>
      </c>
      <c r="X535" s="58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</row>
    <row r="536" spans="1:34">
      <c r="A536" s="13">
        <v>1237462</v>
      </c>
      <c r="B536" s="75"/>
      <c r="C536" s="75"/>
      <c r="D536" s="75"/>
      <c r="E536" s="75"/>
      <c r="F536" s="13"/>
      <c r="G536" s="13"/>
      <c r="H536" s="63" t="s">
        <v>631</v>
      </c>
      <c r="I536" s="13"/>
      <c r="J536" s="64">
        <v>40609</v>
      </c>
      <c r="K536" s="65"/>
      <c r="L536" s="65"/>
      <c r="M536" s="66">
        <v>72408</v>
      </c>
      <c r="N536" s="67"/>
      <c r="O536" s="68"/>
      <c r="P536" s="68"/>
      <c r="Q536" s="58"/>
      <c r="R536" s="58"/>
      <c r="S536" s="13"/>
      <c r="T536" s="13"/>
      <c r="U536" s="58"/>
      <c r="V536" s="13">
        <v>1237462</v>
      </c>
      <c r="W536" s="13" t="s">
        <v>1687</v>
      </c>
      <c r="X536" s="58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</row>
    <row r="537" spans="1:34">
      <c r="A537" s="13">
        <v>1237472</v>
      </c>
      <c r="B537" s="75"/>
      <c r="C537" s="75"/>
      <c r="D537" s="75"/>
      <c r="E537" s="75"/>
      <c r="F537" s="13"/>
      <c r="G537" s="13"/>
      <c r="H537" s="63" t="s">
        <v>636</v>
      </c>
      <c r="I537" s="13" t="s">
        <v>388</v>
      </c>
      <c r="J537" s="64">
        <v>40254</v>
      </c>
      <c r="K537" s="65"/>
      <c r="L537" s="65"/>
      <c r="M537" s="66">
        <v>28119</v>
      </c>
      <c r="N537" s="67"/>
      <c r="O537" s="68"/>
      <c r="P537" s="68"/>
      <c r="Q537" s="58"/>
      <c r="R537" s="58"/>
      <c r="S537" s="13"/>
      <c r="T537" s="13"/>
      <c r="U537" s="58"/>
      <c r="V537" s="13">
        <v>1237472</v>
      </c>
      <c r="W537" s="13" t="s">
        <v>1688</v>
      </c>
      <c r="X537" s="58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</row>
    <row r="538" spans="1:34">
      <c r="A538" s="13">
        <v>1237482</v>
      </c>
      <c r="B538" s="75"/>
      <c r="C538" s="75"/>
      <c r="D538" s="75"/>
      <c r="E538" s="75"/>
      <c r="F538" s="13"/>
      <c r="G538" s="13"/>
      <c r="H538" s="13" t="s">
        <v>641</v>
      </c>
      <c r="I538" s="13" t="s">
        <v>400</v>
      </c>
      <c r="J538" s="64">
        <v>40260</v>
      </c>
      <c r="K538" s="65"/>
      <c r="L538" s="65"/>
      <c r="M538" s="66">
        <v>41853</v>
      </c>
      <c r="N538" s="67"/>
      <c r="O538" s="68"/>
      <c r="P538" s="68"/>
      <c r="Q538" s="58"/>
      <c r="R538" s="58"/>
      <c r="S538" s="13"/>
      <c r="T538" s="13"/>
      <c r="U538" s="58"/>
      <c r="V538" s="13">
        <v>1237482</v>
      </c>
      <c r="W538" s="13" t="s">
        <v>1689</v>
      </c>
      <c r="X538" s="58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</row>
    <row r="539" spans="1:34">
      <c r="A539" s="13">
        <v>1237492</v>
      </c>
      <c r="B539" s="75"/>
      <c r="C539" s="75"/>
      <c r="D539" s="75"/>
      <c r="E539" s="75"/>
      <c r="F539" s="13"/>
      <c r="G539" s="13"/>
      <c r="H539" s="13" t="s">
        <v>645</v>
      </c>
      <c r="I539" s="13" t="s">
        <v>400</v>
      </c>
      <c r="J539" s="64">
        <v>38061</v>
      </c>
      <c r="K539" s="65"/>
      <c r="L539" s="65"/>
      <c r="M539" s="66">
        <v>103541</v>
      </c>
      <c r="N539" s="67"/>
      <c r="O539" s="68"/>
      <c r="P539" s="68"/>
      <c r="Q539" s="58"/>
      <c r="R539" s="58"/>
      <c r="S539" s="13"/>
      <c r="T539" s="13"/>
      <c r="U539" s="58"/>
      <c r="V539" s="13">
        <v>1237492</v>
      </c>
      <c r="W539" s="13" t="s">
        <v>1690</v>
      </c>
      <c r="X539" s="58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</row>
    <row r="540" spans="1:34">
      <c r="A540" s="13">
        <v>1237502</v>
      </c>
      <c r="B540" s="75"/>
      <c r="C540" s="75"/>
      <c r="D540" s="75"/>
      <c r="E540" s="75"/>
      <c r="F540" s="13"/>
      <c r="G540" s="13"/>
      <c r="H540" s="13" t="s">
        <v>649</v>
      </c>
      <c r="I540" s="13"/>
      <c r="J540" s="64">
        <v>38412</v>
      </c>
      <c r="K540" s="65"/>
      <c r="L540" s="65"/>
      <c r="M540" s="66">
        <v>33653</v>
      </c>
      <c r="N540" s="67"/>
      <c r="O540" s="68"/>
      <c r="P540" s="68"/>
      <c r="Q540" s="58"/>
      <c r="R540" s="58"/>
      <c r="S540" s="13"/>
      <c r="T540" s="13"/>
      <c r="U540" s="58"/>
      <c r="V540" s="13">
        <v>1237502</v>
      </c>
      <c r="W540" s="13" t="s">
        <v>1691</v>
      </c>
      <c r="X540" s="58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</row>
    <row r="541" spans="1:34">
      <c r="A541" s="13">
        <v>1237512</v>
      </c>
      <c r="B541" s="75"/>
      <c r="C541" s="75"/>
      <c r="D541" s="75"/>
      <c r="E541" s="75"/>
      <c r="F541" s="13"/>
      <c r="G541" s="13"/>
      <c r="H541" s="13" t="s">
        <v>653</v>
      </c>
      <c r="I541" s="13" t="s">
        <v>400</v>
      </c>
      <c r="J541" s="64">
        <v>38800</v>
      </c>
      <c r="K541" s="65"/>
      <c r="L541" s="65"/>
      <c r="M541" s="66">
        <v>71127</v>
      </c>
      <c r="N541" s="67"/>
      <c r="O541" s="68"/>
      <c r="P541" s="68"/>
      <c r="Q541" s="58"/>
      <c r="R541" s="58"/>
      <c r="S541" s="13"/>
      <c r="T541" s="13"/>
      <c r="U541" s="58"/>
      <c r="V541" s="13">
        <v>1237512</v>
      </c>
      <c r="W541" s="13" t="s">
        <v>1692</v>
      </c>
      <c r="X541" s="58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</row>
    <row r="542" spans="1:34">
      <c r="A542" s="13">
        <v>1237522</v>
      </c>
      <c r="B542" s="75"/>
      <c r="C542" s="75"/>
      <c r="D542" s="75"/>
      <c r="E542" s="75"/>
      <c r="F542" s="13"/>
      <c r="G542" s="13"/>
      <c r="H542" s="63" t="s">
        <v>387</v>
      </c>
      <c r="I542" s="13" t="s">
        <v>388</v>
      </c>
      <c r="J542" s="64">
        <v>41712</v>
      </c>
      <c r="K542" s="65"/>
      <c r="L542" s="65"/>
      <c r="M542" s="66">
        <v>68324</v>
      </c>
      <c r="N542" s="67"/>
      <c r="O542" s="68"/>
      <c r="P542" s="68"/>
      <c r="Q542" s="58"/>
      <c r="R542" s="58"/>
      <c r="S542" s="13"/>
      <c r="T542" s="13"/>
      <c r="U542" s="58"/>
      <c r="V542" s="13">
        <v>1237522</v>
      </c>
      <c r="W542" s="13" t="s">
        <v>1693</v>
      </c>
      <c r="X542" s="58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</row>
    <row r="543" spans="1:34">
      <c r="A543" s="13">
        <v>1237532</v>
      </c>
      <c r="B543" s="75"/>
      <c r="C543" s="75"/>
      <c r="D543" s="75"/>
      <c r="E543" s="75"/>
      <c r="F543" s="13"/>
      <c r="G543" s="13"/>
      <c r="H543" s="63" t="s">
        <v>393</v>
      </c>
      <c r="I543" s="13" t="s">
        <v>400</v>
      </c>
      <c r="J543" s="64">
        <v>41016</v>
      </c>
      <c r="K543" s="65"/>
      <c r="L543" s="65"/>
      <c r="M543" s="66">
        <v>26597</v>
      </c>
      <c r="N543" s="67"/>
      <c r="O543" s="68"/>
      <c r="P543" s="68"/>
      <c r="Q543" s="58"/>
      <c r="R543" s="58"/>
      <c r="S543" s="13"/>
      <c r="T543" s="13"/>
      <c r="U543" s="58"/>
      <c r="V543" s="13">
        <v>1237532</v>
      </c>
      <c r="W543" s="13" t="s">
        <v>1694</v>
      </c>
      <c r="X543" s="58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</row>
    <row r="544" spans="1:34">
      <c r="A544" s="13">
        <v>1237542</v>
      </c>
      <c r="B544" s="75"/>
      <c r="C544" s="75"/>
      <c r="D544" s="75"/>
      <c r="E544" s="75"/>
      <c r="F544" s="13"/>
      <c r="G544" s="13"/>
      <c r="H544" s="63" t="s">
        <v>399</v>
      </c>
      <c r="I544" s="13" t="s">
        <v>400</v>
      </c>
      <c r="J544" s="64">
        <v>42094</v>
      </c>
      <c r="K544" s="65"/>
      <c r="L544" s="65"/>
      <c r="M544" s="66">
        <v>60932</v>
      </c>
      <c r="N544" s="67"/>
      <c r="O544" s="68"/>
      <c r="P544" s="68"/>
      <c r="Q544" s="58"/>
      <c r="R544" s="58"/>
      <c r="S544" s="13"/>
      <c r="T544" s="13"/>
      <c r="U544" s="58"/>
      <c r="V544" s="13">
        <v>1237542</v>
      </c>
      <c r="W544" s="13" t="s">
        <v>1695</v>
      </c>
      <c r="X544" s="58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</row>
    <row r="545" spans="1:34">
      <c r="A545" s="13">
        <v>1237552</v>
      </c>
      <c r="B545" s="75"/>
      <c r="C545" s="75"/>
      <c r="D545" s="75"/>
      <c r="E545" s="75"/>
      <c r="F545" s="13"/>
      <c r="G545" s="13"/>
      <c r="H545" s="63" t="s">
        <v>405</v>
      </c>
      <c r="I545" s="13" t="s">
        <v>388</v>
      </c>
      <c r="J545" s="64">
        <v>42105</v>
      </c>
      <c r="K545" s="65"/>
      <c r="L545" s="65"/>
      <c r="M545" s="66">
        <v>91707</v>
      </c>
      <c r="N545" s="67"/>
      <c r="O545" s="68"/>
      <c r="P545" s="68"/>
      <c r="Q545" s="58"/>
      <c r="R545" s="58"/>
      <c r="S545" s="13"/>
      <c r="T545" s="13"/>
      <c r="U545" s="58"/>
      <c r="V545" s="13">
        <v>1237552</v>
      </c>
      <c r="W545" s="13" t="s">
        <v>1696</v>
      </c>
      <c r="X545" s="58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</row>
    <row r="546" spans="1:34">
      <c r="A546" s="13">
        <v>1237562</v>
      </c>
      <c r="B546" s="75"/>
      <c r="C546" s="75"/>
      <c r="D546" s="75"/>
      <c r="E546" s="75"/>
      <c r="F546" s="13"/>
      <c r="G546" s="13"/>
      <c r="H546" s="63" t="s">
        <v>411</v>
      </c>
      <c r="I546" s="13" t="s">
        <v>388</v>
      </c>
      <c r="J546" s="64">
        <v>40646</v>
      </c>
      <c r="K546" s="65"/>
      <c r="L546" s="65"/>
      <c r="M546" s="66">
        <v>58412</v>
      </c>
      <c r="N546" s="67"/>
      <c r="O546" s="68"/>
      <c r="P546" s="68"/>
      <c r="Q546" s="58"/>
      <c r="R546" s="58"/>
      <c r="S546" s="13"/>
      <c r="T546" s="13"/>
      <c r="U546" s="58"/>
      <c r="V546" s="13">
        <v>1237562</v>
      </c>
      <c r="W546" s="13" t="s">
        <v>1697</v>
      </c>
      <c r="X546" s="58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</row>
    <row r="547" spans="1:34">
      <c r="A547" s="13">
        <v>1237572</v>
      </c>
      <c r="B547" s="75"/>
      <c r="C547" s="75"/>
      <c r="D547" s="75"/>
      <c r="E547" s="75"/>
      <c r="F547" s="13"/>
      <c r="G547" s="13"/>
      <c r="H547" s="63" t="s">
        <v>416</v>
      </c>
      <c r="I547" s="13"/>
      <c r="J547" s="64">
        <v>37358</v>
      </c>
      <c r="K547" s="65"/>
      <c r="L547" s="65"/>
      <c r="M547" s="66">
        <v>52847</v>
      </c>
      <c r="N547" s="67"/>
      <c r="O547" s="68"/>
      <c r="P547" s="68"/>
      <c r="Q547" s="58"/>
      <c r="R547" s="58"/>
      <c r="S547" s="13"/>
      <c r="T547" s="13"/>
      <c r="U547" s="58"/>
      <c r="V547" s="13">
        <v>1237572</v>
      </c>
      <c r="W547" s="13" t="s">
        <v>1698</v>
      </c>
      <c r="X547" s="58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</row>
    <row r="548" spans="1:34">
      <c r="A548" s="13">
        <v>1237582</v>
      </c>
      <c r="B548" s="75"/>
      <c r="C548" s="75"/>
      <c r="D548" s="75"/>
      <c r="E548" s="75"/>
      <c r="F548" s="13"/>
      <c r="G548" s="13"/>
      <c r="H548" s="63" t="s">
        <v>421</v>
      </c>
      <c r="I548" s="13" t="s">
        <v>400</v>
      </c>
      <c r="J548" s="64">
        <v>37360</v>
      </c>
      <c r="K548" s="65"/>
      <c r="L548" s="65"/>
      <c r="M548" s="66">
        <v>54894</v>
      </c>
      <c r="N548" s="67"/>
      <c r="O548" s="68"/>
      <c r="P548" s="68"/>
      <c r="Q548" s="58"/>
      <c r="R548" s="58"/>
      <c r="S548" s="13"/>
      <c r="T548" s="13"/>
      <c r="U548" s="58"/>
      <c r="V548" s="13">
        <v>1237582</v>
      </c>
      <c r="W548" s="13" t="s">
        <v>1699</v>
      </c>
      <c r="X548" s="58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</row>
    <row r="549" spans="1:34">
      <c r="A549" s="13">
        <v>1237592</v>
      </c>
      <c r="B549" s="75"/>
      <c r="C549" s="75"/>
      <c r="D549" s="75"/>
      <c r="E549" s="75"/>
      <c r="F549" s="13"/>
      <c r="G549" s="13"/>
      <c r="H549" s="63" t="s">
        <v>426</v>
      </c>
      <c r="I549" s="13" t="s">
        <v>388</v>
      </c>
      <c r="J549" s="64">
        <v>37362</v>
      </c>
      <c r="K549" s="65"/>
      <c r="L549" s="65"/>
      <c r="M549" s="66">
        <v>63042</v>
      </c>
      <c r="N549" s="67"/>
      <c r="O549" s="68"/>
      <c r="P549" s="68"/>
      <c r="Q549" s="58"/>
      <c r="R549" s="58"/>
      <c r="S549" s="13"/>
      <c r="T549" s="13"/>
      <c r="U549" s="58"/>
      <c r="V549" s="13">
        <v>1237592</v>
      </c>
      <c r="W549" s="13" t="s">
        <v>1700</v>
      </c>
      <c r="X549" s="58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</row>
    <row r="550" spans="1:34">
      <c r="A550" s="13">
        <v>1237602</v>
      </c>
      <c r="B550" s="75"/>
      <c r="C550" s="75"/>
      <c r="D550" s="75"/>
      <c r="E550" s="75"/>
      <c r="F550" s="13"/>
      <c r="G550" s="13"/>
      <c r="H550" s="63" t="s">
        <v>431</v>
      </c>
      <c r="I550" s="13" t="s">
        <v>388</v>
      </c>
      <c r="J550" s="64">
        <v>40636</v>
      </c>
      <c r="K550" s="65"/>
      <c r="L550" s="65"/>
      <c r="M550" s="66">
        <v>48542</v>
      </c>
      <c r="N550" s="67"/>
      <c r="O550" s="68"/>
      <c r="P550" s="68"/>
      <c r="Q550" s="58"/>
      <c r="R550" s="58"/>
      <c r="S550" s="13"/>
      <c r="T550" s="13"/>
      <c r="U550" s="58"/>
      <c r="V550" s="13">
        <v>1237602</v>
      </c>
      <c r="W550" s="13" t="s">
        <v>1701</v>
      </c>
      <c r="X550" s="58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</row>
    <row r="551" spans="1:34">
      <c r="A551" s="13">
        <v>1237612</v>
      </c>
      <c r="B551" s="75"/>
      <c r="C551" s="75"/>
      <c r="D551" s="75"/>
      <c r="E551" s="75"/>
      <c r="F551" s="13"/>
      <c r="G551" s="13"/>
      <c r="H551" s="63" t="s">
        <v>436</v>
      </c>
      <c r="I551" s="13" t="s">
        <v>394</v>
      </c>
      <c r="J551" s="64">
        <v>41002</v>
      </c>
      <c r="K551" s="65"/>
      <c r="L551" s="65"/>
      <c r="M551" s="66">
        <v>52637</v>
      </c>
      <c r="N551" s="67"/>
      <c r="O551" s="68"/>
      <c r="P551" s="68"/>
      <c r="Q551" s="58"/>
      <c r="R551" s="58"/>
      <c r="S551" s="13"/>
      <c r="T551" s="13"/>
      <c r="U551" s="58"/>
      <c r="V551" s="13">
        <v>1237612</v>
      </c>
      <c r="W551" s="13" t="s">
        <v>1702</v>
      </c>
      <c r="X551" s="58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</row>
    <row r="552" spans="1:34">
      <c r="A552" s="13">
        <v>1237622</v>
      </c>
      <c r="B552" s="75"/>
      <c r="C552" s="75"/>
      <c r="D552" s="75"/>
      <c r="E552" s="75"/>
      <c r="F552" s="13"/>
      <c r="G552" s="13"/>
      <c r="H552" s="63" t="s">
        <v>441</v>
      </c>
      <c r="I552" s="13" t="s">
        <v>388</v>
      </c>
      <c r="J552" s="64">
        <v>41751</v>
      </c>
      <c r="K552" s="65"/>
      <c r="L552" s="65"/>
      <c r="M552" s="66">
        <v>73007</v>
      </c>
      <c r="N552" s="67"/>
      <c r="O552" s="68"/>
      <c r="P552" s="68"/>
      <c r="Q552" s="58"/>
      <c r="R552" s="58"/>
      <c r="S552" s="13"/>
      <c r="T552" s="13"/>
      <c r="U552" s="58"/>
      <c r="V552" s="13">
        <v>1237622</v>
      </c>
      <c r="W552" s="13" t="s">
        <v>1703</v>
      </c>
      <c r="X552" s="58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</row>
    <row r="553" spans="1:34">
      <c r="A553" s="13">
        <v>1237632</v>
      </c>
      <c r="B553" s="75"/>
      <c r="C553" s="75"/>
      <c r="D553" s="75"/>
      <c r="E553" s="75"/>
      <c r="F553" s="13"/>
      <c r="G553" s="13"/>
      <c r="H553" s="74" t="s">
        <v>446</v>
      </c>
      <c r="I553" s="13"/>
      <c r="J553" s="64">
        <v>41046</v>
      </c>
      <c r="K553" s="65"/>
      <c r="L553" s="65"/>
      <c r="M553" s="66">
        <v>99309</v>
      </c>
      <c r="N553" s="67"/>
      <c r="O553" s="68"/>
      <c r="P553" s="68"/>
      <c r="Q553" s="58"/>
      <c r="R553" s="58"/>
      <c r="S553" s="13"/>
      <c r="T553" s="13"/>
      <c r="U553" s="58"/>
      <c r="V553" s="13">
        <v>1237632</v>
      </c>
      <c r="W553" s="13" t="s">
        <v>1704</v>
      </c>
      <c r="X553" s="58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</row>
    <row r="554" spans="1:34">
      <c r="A554" s="13">
        <v>1237642</v>
      </c>
      <c r="B554" s="75"/>
      <c r="C554" s="75"/>
      <c r="D554" s="75"/>
      <c r="E554" s="75"/>
      <c r="F554" s="13"/>
      <c r="G554" s="13"/>
      <c r="H554" s="63"/>
      <c r="I554" s="13" t="s">
        <v>388</v>
      </c>
      <c r="J554" s="64">
        <v>38842</v>
      </c>
      <c r="K554" s="65"/>
      <c r="L554" s="65"/>
      <c r="M554" s="66">
        <v>52091</v>
      </c>
      <c r="N554" s="67"/>
      <c r="O554" s="68"/>
      <c r="P554" s="68"/>
      <c r="Q554" s="58"/>
      <c r="R554" s="58"/>
      <c r="S554" s="13"/>
      <c r="T554" s="13"/>
      <c r="U554" s="58"/>
      <c r="V554" s="13">
        <v>1237642</v>
      </c>
      <c r="W554" s="13" t="s">
        <v>1705</v>
      </c>
      <c r="X554" s="58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</row>
    <row r="555" spans="1:34">
      <c r="A555" s="13">
        <v>1237652</v>
      </c>
      <c r="B555" s="75"/>
      <c r="C555" s="75"/>
      <c r="D555" s="75"/>
      <c r="E555" s="75"/>
      <c r="F555" s="13"/>
      <c r="G555" s="13"/>
      <c r="H555" s="63" t="s">
        <v>456</v>
      </c>
      <c r="I555" s="13" t="s">
        <v>388</v>
      </c>
      <c r="J555" s="64">
        <v>40321</v>
      </c>
      <c r="K555" s="65"/>
      <c r="L555" s="65"/>
      <c r="M555" s="66">
        <v>76094</v>
      </c>
      <c r="N555" s="67"/>
      <c r="O555" s="68"/>
      <c r="P555" s="68"/>
      <c r="Q555" s="58"/>
      <c r="R555" s="58"/>
      <c r="S555" s="13"/>
      <c r="T555" s="13"/>
      <c r="U555" s="58"/>
      <c r="V555" s="13">
        <v>1237652</v>
      </c>
      <c r="W555" s="13" t="s">
        <v>1706</v>
      </c>
      <c r="X555" s="58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</row>
    <row r="556" spans="1:34">
      <c r="A556" s="13">
        <v>1237662</v>
      </c>
      <c r="B556" s="75"/>
      <c r="C556" s="75"/>
      <c r="D556" s="75"/>
      <c r="E556" s="75"/>
      <c r="F556" s="13"/>
      <c r="G556" s="13"/>
      <c r="H556" s="63" t="s">
        <v>461</v>
      </c>
      <c r="I556" s="13" t="s">
        <v>388</v>
      </c>
      <c r="J556" s="64">
        <v>41411</v>
      </c>
      <c r="K556" s="65"/>
      <c r="L556" s="65"/>
      <c r="M556" s="66">
        <v>62591</v>
      </c>
      <c r="N556" s="67"/>
      <c r="O556" s="68"/>
      <c r="P556" s="68"/>
      <c r="Q556" s="58"/>
      <c r="R556" s="58"/>
      <c r="S556" s="13"/>
      <c r="T556" s="13"/>
      <c r="U556" s="58"/>
      <c r="V556" s="13">
        <v>1237662</v>
      </c>
      <c r="W556" s="13" t="s">
        <v>1707</v>
      </c>
      <c r="X556" s="58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</row>
    <row r="557" spans="1:34">
      <c r="A557" s="13">
        <v>1237672</v>
      </c>
      <c r="B557" s="75"/>
      <c r="C557" s="75"/>
      <c r="D557" s="75"/>
      <c r="E557" s="75"/>
      <c r="F557" s="13"/>
      <c r="G557" s="13"/>
      <c r="H557" s="63" t="s">
        <v>466</v>
      </c>
      <c r="I557" s="13"/>
      <c r="J557" s="64">
        <v>41083</v>
      </c>
      <c r="K557" s="65"/>
      <c r="L557" s="65"/>
      <c r="M557" s="66">
        <v>67746</v>
      </c>
      <c r="N557" s="67"/>
      <c r="O557" s="68"/>
      <c r="P557" s="68"/>
      <c r="Q557" s="58"/>
      <c r="R557" s="58"/>
      <c r="S557" s="13"/>
      <c r="T557" s="13"/>
      <c r="U557" s="58"/>
      <c r="V557" s="13">
        <v>1237672</v>
      </c>
      <c r="W557" s="13" t="s">
        <v>1708</v>
      </c>
      <c r="X557" s="58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</row>
    <row r="558" spans="1:34">
      <c r="A558" s="13">
        <v>1237682</v>
      </c>
      <c r="B558" s="75"/>
      <c r="C558" s="75"/>
      <c r="D558" s="75"/>
      <c r="E558" s="75"/>
      <c r="F558" s="13"/>
      <c r="G558" s="13"/>
      <c r="H558" s="63" t="s">
        <v>471</v>
      </c>
      <c r="I558" s="13" t="s">
        <v>388</v>
      </c>
      <c r="J558" s="64">
        <v>42152</v>
      </c>
      <c r="K558" s="65"/>
      <c r="L558" s="65"/>
      <c r="M558" s="66">
        <v>82793</v>
      </c>
      <c r="N558" s="67"/>
      <c r="O558" s="68"/>
      <c r="P558" s="68"/>
      <c r="Q558" s="58"/>
      <c r="R558" s="58"/>
      <c r="S558" s="13"/>
      <c r="T558" s="13"/>
      <c r="U558" s="58"/>
      <c r="V558" s="13">
        <v>1237682</v>
      </c>
      <c r="W558" s="13" t="s">
        <v>1709</v>
      </c>
      <c r="X558" s="58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</row>
    <row r="559" spans="1:34">
      <c r="A559" s="13">
        <v>1237692</v>
      </c>
      <c r="B559" s="75"/>
      <c r="C559" s="75"/>
      <c r="D559" s="75"/>
      <c r="E559" s="75"/>
      <c r="F559" s="13"/>
      <c r="G559" s="13"/>
      <c r="H559" s="63" t="s">
        <v>476</v>
      </c>
      <c r="I559" s="13" t="s">
        <v>400</v>
      </c>
      <c r="J559" s="64">
        <v>42157</v>
      </c>
      <c r="K559" s="65"/>
      <c r="L559" s="65"/>
      <c r="M559" s="66">
        <v>58727</v>
      </c>
      <c r="N559" s="67"/>
      <c r="O559" s="68"/>
      <c r="P559" s="68"/>
      <c r="Q559" s="58"/>
      <c r="R559" s="58"/>
      <c r="S559" s="13"/>
      <c r="T559" s="13"/>
      <c r="U559" s="58"/>
      <c r="V559" s="13">
        <v>1237692</v>
      </c>
      <c r="W559" s="13" t="s">
        <v>1710</v>
      </c>
      <c r="X559" s="58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</row>
    <row r="560" spans="1:34">
      <c r="A560" s="13">
        <v>1237702</v>
      </c>
      <c r="B560" s="75"/>
      <c r="C560" s="75"/>
      <c r="D560" s="75"/>
      <c r="E560" s="75"/>
      <c r="F560" s="13"/>
      <c r="G560" s="13"/>
      <c r="H560" s="63"/>
      <c r="I560" s="13" t="s">
        <v>400</v>
      </c>
      <c r="J560" s="64">
        <v>42528</v>
      </c>
      <c r="K560" s="65"/>
      <c r="L560" s="65"/>
      <c r="M560" s="66">
        <v>51660</v>
      </c>
      <c r="N560" s="67"/>
      <c r="O560" s="68"/>
      <c r="P560" s="68"/>
      <c r="Q560" s="58"/>
      <c r="R560" s="58"/>
      <c r="S560" s="13"/>
      <c r="T560" s="13"/>
      <c r="U560" s="58"/>
      <c r="V560" s="13">
        <v>1237702</v>
      </c>
      <c r="W560" s="13" t="s">
        <v>1711</v>
      </c>
      <c r="X560" s="58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</row>
    <row r="561" spans="1:34">
      <c r="A561" s="13">
        <v>1237712</v>
      </c>
      <c r="B561" s="75"/>
      <c r="C561" s="75"/>
      <c r="D561" s="75"/>
      <c r="E561" s="75"/>
      <c r="F561" s="13"/>
      <c r="G561" s="13"/>
      <c r="H561" s="63" t="s">
        <v>486</v>
      </c>
      <c r="I561" s="13"/>
      <c r="J561" s="64">
        <v>41081</v>
      </c>
      <c r="K561" s="65"/>
      <c r="L561" s="65"/>
      <c r="M561" s="66">
        <v>102596</v>
      </c>
      <c r="N561" s="67"/>
      <c r="O561" s="68"/>
      <c r="P561" s="68"/>
      <c r="Q561" s="58"/>
      <c r="R561" s="58"/>
      <c r="S561" s="13"/>
      <c r="T561" s="13"/>
      <c r="U561" s="58"/>
      <c r="V561" s="13">
        <v>1237712</v>
      </c>
      <c r="W561" s="13" t="s">
        <v>1712</v>
      </c>
      <c r="X561" s="58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</row>
    <row r="562" spans="1:34">
      <c r="A562" s="13">
        <v>1237722</v>
      </c>
      <c r="B562" s="75"/>
      <c r="C562" s="75"/>
      <c r="D562" s="75"/>
      <c r="E562" s="75"/>
      <c r="F562" s="13"/>
      <c r="G562" s="13"/>
      <c r="H562" s="63" t="s">
        <v>491</v>
      </c>
      <c r="I562" s="13" t="s">
        <v>388</v>
      </c>
      <c r="J562" s="64">
        <v>37410</v>
      </c>
      <c r="K562" s="65"/>
      <c r="L562" s="65"/>
      <c r="M562" s="66">
        <v>51975</v>
      </c>
      <c r="N562" s="67"/>
      <c r="O562" s="68"/>
      <c r="P562" s="68"/>
      <c r="Q562" s="58"/>
      <c r="R562" s="58"/>
      <c r="S562" s="13"/>
      <c r="T562" s="13"/>
      <c r="U562" s="58"/>
      <c r="V562" s="13">
        <v>1237722</v>
      </c>
      <c r="W562" s="13" t="s">
        <v>1713</v>
      </c>
      <c r="X562" s="58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</row>
    <row r="563" spans="1:34">
      <c r="A563" s="13">
        <v>1237732</v>
      </c>
      <c r="B563" s="75"/>
      <c r="C563" s="75"/>
      <c r="D563" s="75"/>
      <c r="E563" s="75"/>
      <c r="F563" s="13"/>
      <c r="G563" s="13"/>
      <c r="H563" s="63" t="s">
        <v>496</v>
      </c>
      <c r="I563" s="13" t="s">
        <v>394</v>
      </c>
      <c r="J563" s="64">
        <v>38523</v>
      </c>
      <c r="K563" s="65"/>
      <c r="L563" s="65"/>
      <c r="M563" s="66">
        <v>14490</v>
      </c>
      <c r="N563" s="67"/>
      <c r="O563" s="68"/>
      <c r="P563" s="68"/>
      <c r="Q563" s="58"/>
      <c r="R563" s="58"/>
      <c r="S563" s="13"/>
      <c r="T563" s="13"/>
      <c r="U563" s="58"/>
      <c r="V563" s="13">
        <v>1237732</v>
      </c>
      <c r="W563" s="13" t="s">
        <v>1714</v>
      </c>
      <c r="X563" s="58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</row>
    <row r="564" spans="1:34">
      <c r="A564" s="13">
        <v>1237742</v>
      </c>
      <c r="B564" s="75"/>
      <c r="C564" s="75"/>
      <c r="D564" s="75"/>
      <c r="E564" s="75"/>
      <c r="F564" s="13"/>
      <c r="G564" s="13"/>
      <c r="H564" s="63" t="s">
        <v>501</v>
      </c>
      <c r="I564" s="13" t="s">
        <v>388</v>
      </c>
      <c r="J564" s="64">
        <v>40720</v>
      </c>
      <c r="K564" s="65"/>
      <c r="L564" s="65"/>
      <c r="M564" s="66">
        <v>51576</v>
      </c>
      <c r="N564" s="67"/>
      <c r="O564" s="68"/>
      <c r="P564" s="68"/>
      <c r="Q564" s="58"/>
      <c r="R564" s="58"/>
      <c r="S564" s="13"/>
      <c r="T564" s="13"/>
      <c r="U564" s="58"/>
      <c r="V564" s="13">
        <v>1237742</v>
      </c>
      <c r="W564" s="13" t="s">
        <v>1715</v>
      </c>
      <c r="X564" s="58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</row>
    <row r="565" spans="1:34">
      <c r="A565" s="13">
        <v>1237752</v>
      </c>
      <c r="B565" s="75"/>
      <c r="C565" s="75"/>
      <c r="D565" s="75"/>
      <c r="E565" s="75"/>
      <c r="F565" s="13"/>
      <c r="G565" s="13"/>
      <c r="H565" s="63" t="s">
        <v>506</v>
      </c>
      <c r="I565" s="13"/>
      <c r="J565" s="64">
        <v>41440</v>
      </c>
      <c r="K565" s="65"/>
      <c r="L565" s="65"/>
      <c r="M565" s="66">
        <v>29159</v>
      </c>
      <c r="N565" s="67"/>
      <c r="O565" s="68"/>
      <c r="P565" s="68"/>
      <c r="Q565" s="58"/>
      <c r="R565" s="58"/>
      <c r="S565" s="13"/>
      <c r="T565" s="13"/>
      <c r="U565" s="58"/>
      <c r="V565" s="13">
        <v>1237752</v>
      </c>
      <c r="W565" s="13" t="s">
        <v>1716</v>
      </c>
      <c r="X565" s="58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</row>
    <row r="566" spans="1:34">
      <c r="A566" s="13">
        <v>1237762</v>
      </c>
      <c r="B566" s="75"/>
      <c r="C566" s="75"/>
      <c r="D566" s="75"/>
      <c r="E566" s="75"/>
      <c r="F566" s="13"/>
      <c r="G566" s="13"/>
      <c r="H566" s="63" t="s">
        <v>511</v>
      </c>
      <c r="I566" s="13" t="s">
        <v>406</v>
      </c>
      <c r="J566" s="64">
        <v>41835</v>
      </c>
      <c r="K566" s="65"/>
      <c r="L566" s="65"/>
      <c r="M566" s="66">
        <v>35196</v>
      </c>
      <c r="N566" s="67"/>
      <c r="O566" s="68"/>
      <c r="P566" s="68"/>
      <c r="Q566" s="58"/>
      <c r="R566" s="58"/>
      <c r="S566" s="13"/>
      <c r="T566" s="13"/>
      <c r="U566" s="58"/>
      <c r="V566" s="13">
        <v>1237762</v>
      </c>
      <c r="W566" s="13" t="s">
        <v>1717</v>
      </c>
      <c r="X566" s="58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</row>
    <row r="567" spans="1:34">
      <c r="A567" s="13">
        <v>1237772</v>
      </c>
      <c r="B567" s="75"/>
      <c r="C567" s="75"/>
      <c r="D567" s="75"/>
      <c r="E567" s="75"/>
      <c r="F567" s="13"/>
      <c r="G567" s="13"/>
      <c r="H567" s="63" t="s">
        <v>516</v>
      </c>
      <c r="I567" s="13" t="s">
        <v>388</v>
      </c>
      <c r="J567" s="64">
        <v>41848</v>
      </c>
      <c r="K567" s="65"/>
      <c r="L567" s="65"/>
      <c r="M567" s="66">
        <v>28697</v>
      </c>
      <c r="N567" s="67"/>
      <c r="O567" s="68"/>
      <c r="P567" s="68"/>
      <c r="Q567" s="58"/>
      <c r="R567" s="58"/>
      <c r="S567" s="13"/>
      <c r="T567" s="13"/>
      <c r="U567" s="58"/>
      <c r="V567" s="13">
        <v>1237772</v>
      </c>
      <c r="W567" s="13" t="s">
        <v>1718</v>
      </c>
      <c r="X567" s="58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</row>
    <row r="568" spans="1:34">
      <c r="A568" s="13">
        <v>1237782</v>
      </c>
      <c r="B568" s="75"/>
      <c r="C568" s="75"/>
      <c r="D568" s="75"/>
      <c r="E568" s="75"/>
      <c r="F568" s="13"/>
      <c r="G568" s="13"/>
      <c r="H568" s="63"/>
      <c r="I568" s="13" t="s">
        <v>388</v>
      </c>
      <c r="J568" s="64">
        <v>42183</v>
      </c>
      <c r="K568" s="65"/>
      <c r="L568" s="65"/>
      <c r="M568" s="66">
        <v>63336</v>
      </c>
      <c r="N568" s="67"/>
      <c r="O568" s="68"/>
      <c r="P568" s="68"/>
      <c r="Q568" s="58"/>
      <c r="R568" s="58"/>
      <c r="S568" s="13"/>
      <c r="T568" s="13"/>
      <c r="U568" s="58"/>
      <c r="V568" s="13">
        <v>1237782</v>
      </c>
      <c r="W568" s="13" t="s">
        <v>1719</v>
      </c>
      <c r="X568" s="58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</row>
    <row r="569" spans="1:34">
      <c r="A569" s="13">
        <v>1237792</v>
      </c>
      <c r="B569" s="75"/>
      <c r="C569" s="75"/>
      <c r="D569" s="75"/>
      <c r="E569" s="75"/>
      <c r="F569" s="13"/>
      <c r="G569" s="13"/>
      <c r="H569" s="63" t="s">
        <v>526</v>
      </c>
      <c r="I569" s="13" t="s">
        <v>406</v>
      </c>
      <c r="J569" s="64">
        <v>40732</v>
      </c>
      <c r="K569" s="65"/>
      <c r="L569" s="65"/>
      <c r="M569" s="66">
        <v>42494</v>
      </c>
      <c r="N569" s="67"/>
      <c r="O569" s="68"/>
      <c r="P569" s="68"/>
      <c r="Q569" s="58"/>
      <c r="R569" s="58"/>
      <c r="S569" s="13"/>
      <c r="T569" s="13"/>
      <c r="U569" s="58"/>
      <c r="V569" s="13">
        <v>1237792</v>
      </c>
      <c r="W569" s="13" t="s">
        <v>1720</v>
      </c>
      <c r="X569" s="58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</row>
    <row r="570" spans="1:34">
      <c r="A570" s="13">
        <v>1237802</v>
      </c>
      <c r="B570" s="75"/>
      <c r="C570" s="75"/>
      <c r="D570" s="75"/>
      <c r="E570" s="75"/>
      <c r="F570" s="13"/>
      <c r="G570" s="13"/>
      <c r="H570" s="63" t="s">
        <v>531</v>
      </c>
      <c r="I570" s="13"/>
      <c r="J570" s="64">
        <v>40012</v>
      </c>
      <c r="K570" s="65"/>
      <c r="L570" s="65"/>
      <c r="M570" s="66">
        <v>72734</v>
      </c>
      <c r="N570" s="67"/>
      <c r="O570" s="68"/>
      <c r="P570" s="68"/>
      <c r="Q570" s="58"/>
      <c r="R570" s="58"/>
      <c r="S570" s="13"/>
      <c r="T570" s="13"/>
      <c r="U570" s="58"/>
      <c r="V570" s="13">
        <v>1237802</v>
      </c>
      <c r="W570" s="13" t="s">
        <v>1721</v>
      </c>
      <c r="X570" s="58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</row>
    <row r="571" spans="1:34">
      <c r="A571" s="13">
        <v>1237812</v>
      </c>
      <c r="B571" s="75"/>
      <c r="C571" s="75"/>
      <c r="D571" s="75"/>
      <c r="E571" s="75"/>
      <c r="F571" s="13"/>
      <c r="G571" s="13"/>
      <c r="H571" s="63" t="s">
        <v>536</v>
      </c>
      <c r="I571" s="13" t="s">
        <v>400</v>
      </c>
      <c r="J571" s="64">
        <v>37080</v>
      </c>
      <c r="K571" s="65"/>
      <c r="L571" s="65"/>
      <c r="M571" s="66">
        <v>99446</v>
      </c>
      <c r="N571" s="67"/>
      <c r="O571" s="68"/>
      <c r="P571" s="68"/>
      <c r="Q571" s="58"/>
      <c r="R571" s="58"/>
      <c r="S571" s="13"/>
      <c r="T571" s="13"/>
      <c r="U571" s="58"/>
      <c r="V571" s="13">
        <v>1237812</v>
      </c>
      <c r="W571" s="13" t="s">
        <v>1722</v>
      </c>
      <c r="X571" s="58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</row>
    <row r="572" spans="1:34">
      <c r="A572" s="13">
        <v>1237822</v>
      </c>
      <c r="B572" s="75"/>
      <c r="C572" s="75"/>
      <c r="D572" s="75"/>
      <c r="E572" s="75"/>
      <c r="F572" s="13"/>
      <c r="G572" s="13"/>
      <c r="H572" s="63" t="s">
        <v>541</v>
      </c>
      <c r="I572" s="13" t="s">
        <v>388</v>
      </c>
      <c r="J572" s="64">
        <v>37800</v>
      </c>
      <c r="K572" s="65"/>
      <c r="L572" s="65"/>
      <c r="M572" s="66">
        <v>33800</v>
      </c>
      <c r="N572" s="67"/>
      <c r="O572" s="68"/>
      <c r="P572" s="68"/>
      <c r="Q572" s="58"/>
      <c r="R572" s="58"/>
      <c r="S572" s="13"/>
      <c r="T572" s="13"/>
      <c r="U572" s="58"/>
      <c r="V572" s="13">
        <v>1237822</v>
      </c>
      <c r="W572" s="13" t="s">
        <v>1723</v>
      </c>
      <c r="X572" s="58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</row>
    <row r="573" spans="1:34">
      <c r="A573" s="13">
        <v>1237832</v>
      </c>
      <c r="B573" s="75"/>
      <c r="C573" s="75"/>
      <c r="D573" s="75"/>
      <c r="E573" s="75"/>
      <c r="F573" s="13"/>
      <c r="G573" s="13"/>
      <c r="H573" s="63" t="s">
        <v>546</v>
      </c>
      <c r="I573" s="13" t="s">
        <v>394</v>
      </c>
      <c r="J573" s="64">
        <v>37805</v>
      </c>
      <c r="K573" s="65"/>
      <c r="L573" s="65"/>
      <c r="M573" s="66">
        <v>24245</v>
      </c>
      <c r="N573" s="67"/>
      <c r="O573" s="68"/>
      <c r="P573" s="68"/>
      <c r="Q573" s="58"/>
      <c r="R573" s="58"/>
      <c r="S573" s="13"/>
      <c r="T573" s="13"/>
      <c r="U573" s="58"/>
      <c r="V573" s="13">
        <v>1237832</v>
      </c>
      <c r="W573" s="13" t="s">
        <v>1724</v>
      </c>
      <c r="X573" s="58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</row>
    <row r="574" spans="1:34">
      <c r="A574" s="13">
        <v>1237842</v>
      </c>
      <c r="B574" s="75"/>
      <c r="C574" s="75"/>
      <c r="D574" s="75"/>
      <c r="E574" s="75"/>
      <c r="F574" s="13"/>
      <c r="G574" s="13"/>
      <c r="H574" s="74" t="s">
        <v>551</v>
      </c>
      <c r="I574" s="13"/>
      <c r="J574" s="64">
        <v>38899</v>
      </c>
      <c r="K574" s="65"/>
      <c r="L574" s="65"/>
      <c r="M574" s="66">
        <v>95277</v>
      </c>
      <c r="N574" s="67"/>
      <c r="O574" s="68"/>
      <c r="P574" s="68"/>
      <c r="Q574" s="58"/>
      <c r="R574" s="58"/>
      <c r="S574" s="13"/>
      <c r="T574" s="13"/>
      <c r="U574" s="58"/>
      <c r="V574" s="13">
        <v>1237842</v>
      </c>
      <c r="W574" s="13" t="s">
        <v>1725</v>
      </c>
      <c r="X574" s="58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</row>
    <row r="575" spans="1:34">
      <c r="A575" s="13">
        <v>1237852</v>
      </c>
      <c r="B575" s="75"/>
      <c r="C575" s="75"/>
      <c r="D575" s="75"/>
      <c r="E575" s="75"/>
      <c r="F575" s="13"/>
      <c r="G575" s="13"/>
      <c r="H575" s="63" t="s">
        <v>556</v>
      </c>
      <c r="I575" s="13" t="s">
        <v>388</v>
      </c>
      <c r="J575" s="64">
        <v>40722</v>
      </c>
      <c r="K575" s="65"/>
      <c r="L575" s="65"/>
      <c r="M575" s="66">
        <v>96695</v>
      </c>
      <c r="N575" s="67"/>
      <c r="O575" s="68"/>
      <c r="P575" s="68"/>
      <c r="Q575" s="58"/>
      <c r="R575" s="58"/>
      <c r="S575" s="13"/>
      <c r="T575" s="13"/>
      <c r="U575" s="58"/>
      <c r="V575" s="13">
        <v>1237852</v>
      </c>
      <c r="W575" s="13" t="s">
        <v>1726</v>
      </c>
      <c r="X575" s="58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</row>
    <row r="576" spans="1:34">
      <c r="A576" s="13">
        <v>1237862</v>
      </c>
      <c r="B576" s="75"/>
      <c r="C576" s="75"/>
      <c r="D576" s="75"/>
      <c r="E576" s="75"/>
      <c r="F576" s="13"/>
      <c r="G576" s="13"/>
      <c r="H576" s="63" t="s">
        <v>561</v>
      </c>
      <c r="I576" s="13" t="s">
        <v>388</v>
      </c>
      <c r="J576" s="64">
        <v>41089</v>
      </c>
      <c r="K576" s="65"/>
      <c r="L576" s="65"/>
      <c r="M576" s="66">
        <v>83234</v>
      </c>
      <c r="N576" s="67"/>
      <c r="O576" s="68"/>
      <c r="P576" s="68"/>
      <c r="Q576" s="58"/>
      <c r="R576" s="58"/>
      <c r="S576" s="13"/>
      <c r="T576" s="13"/>
      <c r="U576" s="58"/>
      <c r="V576" s="13">
        <v>1237862</v>
      </c>
      <c r="W576" s="13" t="s">
        <v>1727</v>
      </c>
      <c r="X576" s="58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</row>
    <row r="577" spans="1:34">
      <c r="A577" s="13">
        <v>1237872</v>
      </c>
      <c r="B577" s="75"/>
      <c r="C577" s="75"/>
      <c r="D577" s="75"/>
      <c r="E577" s="75"/>
      <c r="F577" s="13"/>
      <c r="G577" s="13"/>
      <c r="H577" s="63" t="s">
        <v>566</v>
      </c>
      <c r="I577" s="13" t="s">
        <v>400</v>
      </c>
      <c r="J577" s="64">
        <v>41861</v>
      </c>
      <c r="K577" s="65"/>
      <c r="L577" s="65"/>
      <c r="M577" s="66">
        <v>103320</v>
      </c>
      <c r="N577" s="67"/>
      <c r="O577" s="68"/>
      <c r="P577" s="68"/>
      <c r="Q577" s="58"/>
      <c r="R577" s="58"/>
      <c r="S577" s="13"/>
      <c r="T577" s="13"/>
      <c r="U577" s="58"/>
      <c r="V577" s="13">
        <v>1237872</v>
      </c>
      <c r="W577" s="13" t="s">
        <v>1728</v>
      </c>
      <c r="X577" s="58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</row>
    <row r="578" spans="1:34">
      <c r="A578" s="13">
        <v>1237882</v>
      </c>
      <c r="B578" s="75"/>
      <c r="C578" s="75"/>
      <c r="D578" s="75"/>
      <c r="E578" s="75"/>
      <c r="F578" s="13"/>
      <c r="G578" s="13"/>
      <c r="H578" s="63"/>
      <c r="I578" s="13" t="s">
        <v>400</v>
      </c>
      <c r="J578" s="64">
        <v>40397</v>
      </c>
      <c r="K578" s="65"/>
      <c r="L578" s="65"/>
      <c r="M578" s="66">
        <v>62685</v>
      </c>
      <c r="N578" s="67"/>
      <c r="O578" s="68"/>
      <c r="P578" s="68"/>
      <c r="Q578" s="58"/>
      <c r="R578" s="58"/>
      <c r="S578" s="13"/>
      <c r="T578" s="13"/>
      <c r="U578" s="58"/>
      <c r="V578" s="13">
        <v>1237882</v>
      </c>
      <c r="W578" s="13" t="s">
        <v>1729</v>
      </c>
      <c r="X578" s="58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</row>
    <row r="579" spans="1:34">
      <c r="A579" s="13">
        <v>1237892</v>
      </c>
      <c r="B579" s="75"/>
      <c r="C579" s="75"/>
      <c r="D579" s="75"/>
      <c r="E579" s="75"/>
      <c r="F579" s="13"/>
      <c r="G579" s="13"/>
      <c r="H579" s="63" t="s">
        <v>576</v>
      </c>
      <c r="I579" s="13" t="s">
        <v>388</v>
      </c>
      <c r="J579" s="64">
        <v>40408</v>
      </c>
      <c r="K579" s="65"/>
      <c r="L579" s="65"/>
      <c r="M579" s="66">
        <v>52112</v>
      </c>
      <c r="N579" s="67"/>
      <c r="O579" s="68"/>
      <c r="P579" s="68"/>
      <c r="Q579" s="58"/>
      <c r="R579" s="58"/>
      <c r="S579" s="13"/>
      <c r="T579" s="13"/>
      <c r="U579" s="58"/>
      <c r="V579" s="13">
        <v>1237892</v>
      </c>
      <c r="W579" s="13" t="s">
        <v>1730</v>
      </c>
      <c r="X579" s="58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</row>
    <row r="580" spans="1:34">
      <c r="A580" s="13">
        <v>1237902</v>
      </c>
      <c r="B580" s="75"/>
      <c r="C580" s="75"/>
      <c r="D580" s="75"/>
      <c r="E580" s="75"/>
      <c r="F580" s="13"/>
      <c r="G580" s="13"/>
      <c r="H580" s="63" t="s">
        <v>581</v>
      </c>
      <c r="I580" s="13" t="s">
        <v>388</v>
      </c>
      <c r="J580" s="64">
        <v>40415</v>
      </c>
      <c r="K580" s="65"/>
      <c r="L580" s="65"/>
      <c r="M580" s="66">
        <v>77186</v>
      </c>
      <c r="N580" s="67"/>
      <c r="O580" s="68"/>
      <c r="P580" s="68"/>
      <c r="Q580" s="58"/>
      <c r="R580" s="58"/>
      <c r="S580" s="13"/>
      <c r="T580" s="13"/>
      <c r="U580" s="58"/>
      <c r="V580" s="13">
        <v>1237902</v>
      </c>
      <c r="W580" s="13" t="s">
        <v>1731</v>
      </c>
      <c r="X580" s="58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</row>
    <row r="581" spans="1:34">
      <c r="A581" s="13">
        <v>1237912</v>
      </c>
      <c r="B581" s="75"/>
      <c r="C581" s="75"/>
      <c r="D581" s="75"/>
      <c r="E581" s="75"/>
      <c r="F581" s="13"/>
      <c r="G581" s="13"/>
      <c r="H581" s="63" t="s">
        <v>586</v>
      </c>
      <c r="I581" s="13" t="s">
        <v>388</v>
      </c>
      <c r="J581" s="64">
        <v>40411</v>
      </c>
      <c r="K581" s="65"/>
      <c r="L581" s="65"/>
      <c r="M581" s="66">
        <v>45045</v>
      </c>
      <c r="N581" s="67"/>
      <c r="O581" s="68"/>
      <c r="P581" s="68"/>
      <c r="Q581" s="58"/>
      <c r="R581" s="58"/>
      <c r="S581" s="13"/>
      <c r="T581" s="13"/>
      <c r="U581" s="58"/>
      <c r="V581" s="13">
        <v>1237912</v>
      </c>
      <c r="W581" s="13" t="s">
        <v>1732</v>
      </c>
      <c r="X581" s="58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</row>
    <row r="582" spans="1:34">
      <c r="A582" s="13">
        <v>1237922</v>
      </c>
      <c r="B582" s="75"/>
      <c r="C582" s="75"/>
      <c r="D582" s="75"/>
      <c r="E582" s="75"/>
      <c r="F582" s="13"/>
      <c r="G582" s="13"/>
      <c r="H582" s="63" t="s">
        <v>591</v>
      </c>
      <c r="I582" s="13" t="s">
        <v>394</v>
      </c>
      <c r="J582" s="64">
        <v>37116</v>
      </c>
      <c r="K582" s="65"/>
      <c r="L582" s="65"/>
      <c r="M582" s="66">
        <v>45665</v>
      </c>
      <c r="N582" s="67"/>
      <c r="O582" s="68"/>
      <c r="P582" s="68"/>
      <c r="Q582" s="58"/>
      <c r="R582" s="58"/>
      <c r="S582" s="13"/>
      <c r="T582" s="13"/>
      <c r="U582" s="58"/>
      <c r="V582" s="13">
        <v>1237922</v>
      </c>
      <c r="W582" s="13" t="s">
        <v>1733</v>
      </c>
      <c r="X582" s="58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</row>
    <row r="583" spans="1:34">
      <c r="A583" s="13">
        <v>1237932</v>
      </c>
      <c r="B583" s="75"/>
      <c r="C583" s="75"/>
      <c r="D583" s="75"/>
      <c r="E583" s="75"/>
      <c r="F583" s="13"/>
      <c r="G583" s="13"/>
      <c r="H583" s="63" t="s">
        <v>596</v>
      </c>
      <c r="I583" s="13" t="s">
        <v>394</v>
      </c>
      <c r="J583" s="64">
        <v>37470</v>
      </c>
      <c r="K583" s="65"/>
      <c r="L583" s="65"/>
      <c r="M583" s="66">
        <v>40404</v>
      </c>
      <c r="N583" s="67"/>
      <c r="O583" s="68"/>
      <c r="P583" s="68"/>
      <c r="Q583" s="58"/>
      <c r="R583" s="58"/>
      <c r="S583" s="13"/>
      <c r="T583" s="13"/>
      <c r="U583" s="58"/>
      <c r="V583" s="13">
        <v>1237932</v>
      </c>
      <c r="W583" s="13" t="s">
        <v>1734</v>
      </c>
      <c r="X583" s="58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</row>
    <row r="584" spans="1:34">
      <c r="A584" s="13">
        <v>1237942</v>
      </c>
      <c r="B584" s="75"/>
      <c r="C584" s="75"/>
      <c r="D584" s="75"/>
      <c r="E584" s="75"/>
      <c r="F584" s="13"/>
      <c r="G584" s="13"/>
      <c r="H584" s="63" t="s">
        <v>601</v>
      </c>
      <c r="I584" s="13" t="s">
        <v>400</v>
      </c>
      <c r="J584" s="64">
        <v>37488</v>
      </c>
      <c r="K584" s="65"/>
      <c r="L584" s="65"/>
      <c r="M584" s="66">
        <v>61583</v>
      </c>
      <c r="N584" s="67"/>
      <c r="O584" s="68"/>
      <c r="P584" s="68"/>
      <c r="Q584" s="58"/>
      <c r="R584" s="58"/>
      <c r="S584" s="13"/>
      <c r="T584" s="13"/>
      <c r="U584" s="58"/>
      <c r="V584" s="13">
        <v>1237942</v>
      </c>
      <c r="W584" s="13" t="s">
        <v>1735</v>
      </c>
      <c r="X584" s="58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</row>
    <row r="585" spans="1:34">
      <c r="A585" s="13">
        <v>1237952</v>
      </c>
      <c r="B585" s="75"/>
      <c r="C585" s="75"/>
      <c r="D585" s="75"/>
      <c r="E585" s="75"/>
      <c r="F585" s="13"/>
      <c r="G585" s="13"/>
      <c r="H585" s="63"/>
      <c r="I585" s="13" t="s">
        <v>406</v>
      </c>
      <c r="J585" s="64">
        <v>37831</v>
      </c>
      <c r="K585" s="65"/>
      <c r="L585" s="65"/>
      <c r="M585" s="66">
        <v>17966</v>
      </c>
      <c r="N585" s="67"/>
      <c r="O585" s="68"/>
      <c r="P585" s="68"/>
      <c r="Q585" s="58"/>
      <c r="R585" s="58"/>
      <c r="S585" s="13"/>
      <c r="T585" s="13"/>
      <c r="U585" s="58"/>
      <c r="V585" s="13">
        <v>1237952</v>
      </c>
      <c r="W585" s="13" t="s">
        <v>1736</v>
      </c>
      <c r="X585" s="58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</row>
    <row r="586" spans="1:34">
      <c r="A586" s="13">
        <v>1237962</v>
      </c>
      <c r="B586" s="75"/>
      <c r="C586" s="75"/>
      <c r="D586" s="75"/>
      <c r="E586" s="75"/>
      <c r="F586" s="13"/>
      <c r="G586" s="13"/>
      <c r="H586" s="63" t="s">
        <v>611</v>
      </c>
      <c r="I586" s="13" t="s">
        <v>400</v>
      </c>
      <c r="J586" s="64">
        <v>39301</v>
      </c>
      <c r="K586" s="65"/>
      <c r="L586" s="65"/>
      <c r="M586" s="66">
        <v>74603</v>
      </c>
      <c r="N586" s="67"/>
      <c r="O586" s="68"/>
      <c r="P586" s="68"/>
      <c r="Q586" s="58"/>
      <c r="R586" s="58"/>
      <c r="S586" s="13"/>
      <c r="T586" s="13"/>
      <c r="U586" s="58"/>
      <c r="V586" s="13">
        <v>1237962</v>
      </c>
      <c r="W586" s="13" t="s">
        <v>1737</v>
      </c>
      <c r="X586" s="58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</row>
    <row r="587" spans="1:34">
      <c r="A587" s="13">
        <v>1237972</v>
      </c>
      <c r="B587" s="75"/>
      <c r="C587" s="75"/>
      <c r="D587" s="75"/>
      <c r="E587" s="75"/>
      <c r="F587" s="13"/>
      <c r="G587" s="13"/>
      <c r="H587" s="63" t="s">
        <v>616</v>
      </c>
      <c r="I587" s="13" t="s">
        <v>388</v>
      </c>
      <c r="J587" s="64">
        <v>41855</v>
      </c>
      <c r="K587" s="65"/>
      <c r="L587" s="65"/>
      <c r="M587" s="66">
        <v>92705</v>
      </c>
      <c r="N587" s="67"/>
      <c r="O587" s="68"/>
      <c r="P587" s="68"/>
      <c r="Q587" s="58"/>
      <c r="R587" s="58"/>
      <c r="S587" s="13"/>
      <c r="T587" s="13"/>
      <c r="U587" s="58"/>
      <c r="V587" s="13">
        <v>1237972</v>
      </c>
      <c r="W587" s="13" t="s">
        <v>1738</v>
      </c>
      <c r="X587" s="58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</row>
    <row r="588" spans="1:34">
      <c r="A588" s="13">
        <v>1237982</v>
      </c>
      <c r="B588" s="75"/>
      <c r="C588" s="75"/>
      <c r="D588" s="75"/>
      <c r="E588" s="75"/>
      <c r="F588" s="13"/>
      <c r="G588" s="13"/>
      <c r="H588" s="63" t="s">
        <v>621</v>
      </c>
      <c r="I588" s="13" t="s">
        <v>388</v>
      </c>
      <c r="J588" s="64">
        <v>42264</v>
      </c>
      <c r="K588" s="65"/>
      <c r="L588" s="65"/>
      <c r="M588" s="66">
        <v>75737</v>
      </c>
      <c r="N588" s="67"/>
      <c r="O588" s="68"/>
      <c r="P588" s="68"/>
      <c r="Q588" s="58"/>
      <c r="R588" s="58"/>
      <c r="S588" s="13"/>
      <c r="T588" s="13"/>
      <c r="U588" s="58"/>
      <c r="V588" s="13">
        <v>1237982</v>
      </c>
      <c r="W588" s="13" t="s">
        <v>1739</v>
      </c>
      <c r="X588" s="58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</row>
    <row r="589" spans="1:34">
      <c r="A589" s="13">
        <v>1237992</v>
      </c>
      <c r="B589" s="75"/>
      <c r="C589" s="75"/>
      <c r="D589" s="75"/>
      <c r="E589" s="75"/>
      <c r="F589" s="13"/>
      <c r="G589" s="13"/>
      <c r="H589" s="63" t="s">
        <v>626</v>
      </c>
      <c r="I589" s="13" t="s">
        <v>388</v>
      </c>
      <c r="J589" s="64">
        <v>40058</v>
      </c>
      <c r="K589" s="65"/>
      <c r="L589" s="65"/>
      <c r="M589" s="66">
        <v>90920</v>
      </c>
      <c r="N589" s="67"/>
      <c r="O589" s="68"/>
      <c r="P589" s="68"/>
      <c r="Q589" s="58"/>
      <c r="R589" s="58"/>
      <c r="S589" s="13"/>
      <c r="T589" s="13"/>
      <c r="U589" s="58"/>
      <c r="V589" s="13">
        <v>1237992</v>
      </c>
      <c r="W589" s="13" t="s">
        <v>1740</v>
      </c>
      <c r="X589" s="58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</row>
    <row r="590" spans="1:34">
      <c r="A590" s="13">
        <v>1238002</v>
      </c>
      <c r="B590" s="75"/>
      <c r="C590" s="75"/>
      <c r="D590" s="75"/>
      <c r="E590" s="75"/>
      <c r="F590" s="13"/>
      <c r="G590" s="13"/>
      <c r="H590" s="63" t="s">
        <v>631</v>
      </c>
      <c r="I590" s="13" t="s">
        <v>406</v>
      </c>
      <c r="J590" s="64">
        <v>37135</v>
      </c>
      <c r="K590" s="65"/>
      <c r="L590" s="65"/>
      <c r="M590" s="66">
        <v>14826</v>
      </c>
      <c r="N590" s="67"/>
      <c r="O590" s="68"/>
      <c r="P590" s="68"/>
      <c r="Q590" s="58"/>
      <c r="R590" s="58"/>
      <c r="S590" s="13"/>
      <c r="T590" s="13"/>
      <c r="U590" s="58"/>
      <c r="V590" s="13">
        <v>1238002</v>
      </c>
      <c r="W590" s="13" t="s">
        <v>1741</v>
      </c>
      <c r="X590" s="58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</row>
    <row r="591" spans="1:34">
      <c r="A591" s="13">
        <v>1238012</v>
      </c>
      <c r="B591" s="75"/>
      <c r="C591" s="75"/>
      <c r="D591" s="75"/>
      <c r="E591" s="75"/>
      <c r="F591" s="13"/>
      <c r="G591" s="13"/>
      <c r="H591" s="63" t="s">
        <v>636</v>
      </c>
      <c r="I591" s="13" t="s">
        <v>406</v>
      </c>
      <c r="J591" s="64">
        <v>37143</v>
      </c>
      <c r="K591" s="65"/>
      <c r="L591" s="65"/>
      <c r="M591" s="66">
        <v>20696</v>
      </c>
      <c r="N591" s="67"/>
      <c r="O591" s="68"/>
      <c r="P591" s="68"/>
      <c r="Q591" s="58"/>
      <c r="R591" s="58"/>
      <c r="S591" s="13"/>
      <c r="T591" s="13"/>
      <c r="U591" s="58"/>
      <c r="V591" s="13">
        <v>1238012</v>
      </c>
      <c r="W591" s="13" t="s">
        <v>1742</v>
      </c>
      <c r="X591" s="58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</row>
    <row r="592" spans="1:34">
      <c r="A592" s="13">
        <v>1238022</v>
      </c>
      <c r="B592" s="75"/>
      <c r="C592" s="75"/>
      <c r="D592" s="75"/>
      <c r="E592" s="75"/>
      <c r="F592" s="13"/>
      <c r="G592" s="13"/>
      <c r="H592" s="13"/>
      <c r="I592" s="13" t="s">
        <v>388</v>
      </c>
      <c r="J592" s="64">
        <v>37519</v>
      </c>
      <c r="K592" s="65"/>
      <c r="L592" s="65"/>
      <c r="M592" s="66">
        <v>67473</v>
      </c>
      <c r="N592" s="67"/>
      <c r="O592" s="68"/>
      <c r="P592" s="68"/>
      <c r="Q592" s="58"/>
      <c r="R592" s="58"/>
      <c r="S592" s="13"/>
      <c r="T592" s="13"/>
      <c r="U592" s="58"/>
      <c r="V592" s="13">
        <v>1238022</v>
      </c>
      <c r="W592" s="13" t="s">
        <v>1743</v>
      </c>
      <c r="X592" s="58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</row>
    <row r="593" spans="1:34">
      <c r="A593" s="13">
        <v>1238032</v>
      </c>
      <c r="B593" s="75"/>
      <c r="C593" s="75"/>
      <c r="D593" s="75"/>
      <c r="E593" s="75"/>
      <c r="F593" s="13"/>
      <c r="G593" s="13"/>
      <c r="H593" s="13" t="s">
        <v>645</v>
      </c>
      <c r="I593" s="13" t="s">
        <v>400</v>
      </c>
      <c r="J593" s="64">
        <v>40067</v>
      </c>
      <c r="K593" s="65"/>
      <c r="L593" s="65"/>
      <c r="M593" s="66">
        <v>99257</v>
      </c>
      <c r="N593" s="67"/>
      <c r="O593" s="68"/>
      <c r="P593" s="68"/>
      <c r="Q593" s="58"/>
      <c r="R593" s="58"/>
      <c r="S593" s="13"/>
      <c r="T593" s="13"/>
      <c r="U593" s="58"/>
      <c r="V593" s="13">
        <v>1238032</v>
      </c>
      <c r="W593" s="13" t="s">
        <v>1744</v>
      </c>
      <c r="X593" s="58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</row>
    <row r="594" spans="1:34">
      <c r="A594" s="13">
        <v>1238042</v>
      </c>
      <c r="B594" s="75"/>
      <c r="C594" s="75"/>
      <c r="D594" s="75"/>
      <c r="E594" s="75"/>
      <c r="F594" s="13"/>
      <c r="G594" s="13"/>
      <c r="H594" s="13" t="s">
        <v>649</v>
      </c>
      <c r="I594" s="13" t="s">
        <v>388</v>
      </c>
      <c r="J594" s="64">
        <v>40427</v>
      </c>
      <c r="K594" s="65"/>
      <c r="L594" s="65"/>
      <c r="M594" s="66">
        <v>50358</v>
      </c>
      <c r="N594" s="67"/>
      <c r="O594" s="68"/>
      <c r="P594" s="68"/>
      <c r="Q594" s="58"/>
      <c r="R594" s="58"/>
      <c r="S594" s="13"/>
      <c r="T594" s="13"/>
      <c r="U594" s="58"/>
      <c r="V594" s="13">
        <v>1238042</v>
      </c>
      <c r="W594" s="13" t="s">
        <v>1745</v>
      </c>
      <c r="X594" s="58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</row>
    <row r="595" spans="1:34">
      <c r="A595" s="13">
        <v>1238052</v>
      </c>
      <c r="B595" s="75"/>
      <c r="C595" s="75"/>
      <c r="D595" s="75"/>
      <c r="E595" s="75"/>
      <c r="F595" s="13"/>
      <c r="G595" s="13"/>
      <c r="H595" s="13" t="s">
        <v>653</v>
      </c>
      <c r="I595" s="13" t="s">
        <v>388</v>
      </c>
      <c r="J595" s="64">
        <v>42290</v>
      </c>
      <c r="K595" s="65"/>
      <c r="L595" s="65"/>
      <c r="M595" s="66">
        <v>79086</v>
      </c>
      <c r="N595" s="67"/>
      <c r="O595" s="68"/>
      <c r="P595" s="68"/>
      <c r="Q595" s="58"/>
      <c r="R595" s="58"/>
      <c r="S595" s="13"/>
      <c r="T595" s="13"/>
      <c r="U595" s="58"/>
      <c r="V595" s="13">
        <v>1238052</v>
      </c>
      <c r="W595" s="13" t="s">
        <v>1746</v>
      </c>
      <c r="X595" s="58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</row>
    <row r="596" spans="1:34">
      <c r="A596" s="13">
        <v>1238062</v>
      </c>
      <c r="B596" s="75"/>
      <c r="C596" s="75"/>
      <c r="D596" s="75"/>
      <c r="E596" s="75"/>
      <c r="F596" s="13"/>
      <c r="G596" s="13"/>
      <c r="H596" s="63" t="s">
        <v>387</v>
      </c>
      <c r="I596" s="13" t="s">
        <v>388</v>
      </c>
      <c r="J596" s="64">
        <v>40457</v>
      </c>
      <c r="K596" s="65"/>
      <c r="L596" s="65"/>
      <c r="M596" s="66">
        <v>95519</v>
      </c>
      <c r="N596" s="67"/>
      <c r="O596" s="68"/>
      <c r="P596" s="68"/>
      <c r="Q596" s="58"/>
      <c r="R596" s="58"/>
      <c r="S596" s="13"/>
      <c r="T596" s="13"/>
      <c r="U596" s="58"/>
      <c r="V596" s="13">
        <v>1238062</v>
      </c>
      <c r="W596" s="13" t="s">
        <v>1747</v>
      </c>
      <c r="X596" s="58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</row>
    <row r="597" spans="1:34">
      <c r="A597" s="13">
        <v>1238072</v>
      </c>
      <c r="B597" s="75"/>
      <c r="C597" s="75"/>
      <c r="D597" s="75"/>
      <c r="E597" s="75"/>
      <c r="F597" s="13"/>
      <c r="G597" s="13"/>
      <c r="H597" s="63" t="s">
        <v>393</v>
      </c>
      <c r="I597" s="13" t="s">
        <v>388</v>
      </c>
      <c r="J597" s="64">
        <v>37170</v>
      </c>
      <c r="K597" s="65"/>
      <c r="L597" s="65"/>
      <c r="M597" s="66">
        <v>81176</v>
      </c>
      <c r="N597" s="67"/>
      <c r="O597" s="68"/>
      <c r="P597" s="68"/>
      <c r="Q597" s="58"/>
      <c r="R597" s="58"/>
      <c r="S597" s="13"/>
      <c r="T597" s="13"/>
      <c r="U597" s="58"/>
      <c r="V597" s="13">
        <v>1238072</v>
      </c>
      <c r="W597" s="13" t="s">
        <v>1748</v>
      </c>
      <c r="X597" s="58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</row>
    <row r="598" spans="1:34">
      <c r="A598" s="13">
        <v>1238082</v>
      </c>
      <c r="B598" s="75"/>
      <c r="C598" s="75"/>
      <c r="D598" s="75"/>
      <c r="E598" s="75"/>
      <c r="F598" s="13"/>
      <c r="G598" s="13"/>
      <c r="H598" s="63" t="s">
        <v>399</v>
      </c>
      <c r="I598" s="13" t="s">
        <v>400</v>
      </c>
      <c r="J598" s="64">
        <v>37916</v>
      </c>
      <c r="K598" s="65"/>
      <c r="L598" s="65"/>
      <c r="M598" s="66">
        <v>89817</v>
      </c>
      <c r="N598" s="67"/>
      <c r="O598" s="68"/>
      <c r="P598" s="68"/>
      <c r="Q598" s="58"/>
      <c r="R598" s="58"/>
      <c r="S598" s="13"/>
      <c r="T598" s="13"/>
      <c r="U598" s="58"/>
      <c r="V598" s="13">
        <v>1238082</v>
      </c>
      <c r="W598" s="13" t="s">
        <v>1749</v>
      </c>
      <c r="X598" s="58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</row>
    <row r="599" spans="1:34">
      <c r="A599" s="13">
        <v>1238092</v>
      </c>
      <c r="B599" s="75"/>
      <c r="C599" s="75"/>
      <c r="D599" s="75"/>
      <c r="E599" s="75"/>
      <c r="F599" s="13"/>
      <c r="G599" s="13"/>
      <c r="H599" s="63"/>
      <c r="I599" s="13"/>
      <c r="J599" s="64">
        <v>40130</v>
      </c>
      <c r="K599" s="65"/>
      <c r="L599" s="65"/>
      <c r="M599" s="66">
        <v>43628</v>
      </c>
      <c r="N599" s="67"/>
      <c r="O599" s="68"/>
      <c r="P599" s="68"/>
      <c r="Q599" s="58"/>
      <c r="R599" s="58"/>
      <c r="S599" s="13"/>
      <c r="T599" s="13"/>
      <c r="U599" s="58"/>
      <c r="V599" s="13">
        <v>1238092</v>
      </c>
      <c r="W599" s="13" t="s">
        <v>1750</v>
      </c>
      <c r="X599" s="58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</row>
    <row r="600" spans="1:34">
      <c r="A600" s="13">
        <v>1238102</v>
      </c>
      <c r="B600" s="75"/>
      <c r="C600" s="75"/>
      <c r="D600" s="75"/>
      <c r="E600" s="75"/>
      <c r="F600" s="13"/>
      <c r="G600" s="13"/>
      <c r="H600" s="63" t="s">
        <v>411</v>
      </c>
      <c r="I600" s="13" t="s">
        <v>388</v>
      </c>
      <c r="J600" s="64">
        <v>37564</v>
      </c>
      <c r="K600" s="65"/>
      <c r="L600" s="65"/>
      <c r="M600" s="66">
        <v>45045</v>
      </c>
      <c r="N600" s="67"/>
      <c r="O600" s="68"/>
      <c r="P600" s="68"/>
      <c r="Q600" s="58"/>
      <c r="R600" s="58"/>
      <c r="S600" s="13"/>
      <c r="T600" s="13"/>
      <c r="U600" s="58"/>
      <c r="V600" s="13">
        <v>1238102</v>
      </c>
      <c r="W600" s="13" t="s">
        <v>1751</v>
      </c>
      <c r="X600" s="58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</row>
    <row r="601" spans="1:34">
      <c r="A601" s="13">
        <v>1238112</v>
      </c>
      <c r="B601" s="75"/>
      <c r="C601" s="75"/>
      <c r="D601" s="75"/>
      <c r="E601" s="75"/>
      <c r="F601" s="13"/>
      <c r="G601" s="13"/>
      <c r="H601" s="63" t="s">
        <v>416</v>
      </c>
      <c r="I601" s="13" t="s">
        <v>388</v>
      </c>
      <c r="J601" s="64">
        <v>37586</v>
      </c>
      <c r="K601" s="65"/>
      <c r="L601" s="65"/>
      <c r="M601" s="66">
        <v>79926</v>
      </c>
      <c r="N601" s="67"/>
      <c r="O601" s="68"/>
      <c r="P601" s="68"/>
      <c r="Q601" s="58"/>
      <c r="R601" s="58"/>
      <c r="S601" s="13"/>
      <c r="T601" s="13"/>
      <c r="U601" s="58"/>
      <c r="V601" s="13">
        <v>1238112</v>
      </c>
      <c r="W601" s="13" t="s">
        <v>1752</v>
      </c>
      <c r="X601" s="58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</row>
    <row r="602" spans="1:34">
      <c r="A602" s="13">
        <v>1238122</v>
      </c>
      <c r="B602" s="75"/>
      <c r="C602" s="75"/>
      <c r="D602" s="75"/>
      <c r="E602" s="75"/>
      <c r="F602" s="13"/>
      <c r="G602" s="13"/>
      <c r="H602" s="63" t="s">
        <v>421</v>
      </c>
      <c r="I602" s="13" t="s">
        <v>394</v>
      </c>
      <c r="J602" s="64">
        <v>39049</v>
      </c>
      <c r="K602" s="65"/>
      <c r="L602" s="65"/>
      <c r="M602" s="66">
        <v>32949</v>
      </c>
      <c r="N602" s="67"/>
      <c r="O602" s="68"/>
      <c r="P602" s="68"/>
      <c r="Q602" s="58"/>
      <c r="R602" s="58"/>
      <c r="S602" s="13"/>
      <c r="T602" s="13"/>
      <c r="U602" s="58"/>
      <c r="V602" s="13">
        <v>1238122</v>
      </c>
      <c r="W602" s="13" t="s">
        <v>1753</v>
      </c>
      <c r="X602" s="58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</row>
    <row r="603" spans="1:34">
      <c r="A603" s="13">
        <v>1238132</v>
      </c>
      <c r="B603" s="75"/>
      <c r="C603" s="75"/>
      <c r="D603" s="75"/>
      <c r="E603" s="75"/>
      <c r="F603" s="13"/>
      <c r="G603" s="13"/>
      <c r="H603" s="63" t="s">
        <v>426</v>
      </c>
      <c r="I603" s="13"/>
      <c r="J603" s="64">
        <v>39067</v>
      </c>
      <c r="K603" s="65"/>
      <c r="L603" s="65"/>
      <c r="M603" s="66">
        <v>33747</v>
      </c>
      <c r="N603" s="67"/>
      <c r="O603" s="68"/>
      <c r="P603" s="68"/>
      <c r="Q603" s="58"/>
      <c r="R603" s="58"/>
      <c r="S603" s="13"/>
      <c r="T603" s="13"/>
      <c r="U603" s="58"/>
      <c r="V603" s="13">
        <v>1238132</v>
      </c>
      <c r="W603" s="13" t="s">
        <v>1754</v>
      </c>
      <c r="X603" s="58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</row>
    <row r="604" spans="1:34">
      <c r="A604" s="13">
        <v>1238142</v>
      </c>
      <c r="B604" s="75"/>
      <c r="C604" s="75"/>
      <c r="D604" s="75"/>
      <c r="E604" s="75"/>
      <c r="F604" s="13"/>
      <c r="G604" s="13"/>
      <c r="H604" s="63" t="s">
        <v>431</v>
      </c>
      <c r="I604" s="13" t="s">
        <v>400</v>
      </c>
      <c r="J604" s="64">
        <v>41624</v>
      </c>
      <c r="K604" s="65"/>
      <c r="L604" s="65"/>
      <c r="M604" s="66">
        <v>24927</v>
      </c>
      <c r="N604" s="67"/>
      <c r="O604" s="68"/>
      <c r="P604" s="68"/>
      <c r="Q604" s="58"/>
      <c r="R604" s="58"/>
      <c r="S604" s="13"/>
      <c r="T604" s="13"/>
      <c r="U604" s="58"/>
      <c r="V604" s="13">
        <v>1238142</v>
      </c>
      <c r="W604" s="13" t="s">
        <v>1755</v>
      </c>
      <c r="X604" s="58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</row>
    <row r="605" spans="1:34">
      <c r="A605" s="13">
        <v>1238152</v>
      </c>
      <c r="B605" s="75"/>
      <c r="C605" s="75"/>
      <c r="D605" s="75"/>
      <c r="E605" s="75"/>
      <c r="F605" s="13"/>
      <c r="G605" s="13"/>
      <c r="H605" s="63" t="s">
        <v>436</v>
      </c>
      <c r="I605" s="13" t="s">
        <v>400</v>
      </c>
      <c r="J605" s="64">
        <v>42000</v>
      </c>
      <c r="K605" s="65"/>
      <c r="L605" s="65"/>
      <c r="M605" s="66">
        <v>53886</v>
      </c>
      <c r="N605" s="67"/>
      <c r="O605" s="68"/>
      <c r="P605" s="68"/>
      <c r="Q605" s="58"/>
      <c r="R605" s="58"/>
      <c r="S605" s="13"/>
      <c r="T605" s="13"/>
      <c r="U605" s="58"/>
      <c r="V605" s="13">
        <v>1238152</v>
      </c>
      <c r="W605" s="13" t="s">
        <v>1756</v>
      </c>
      <c r="X605" s="58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</row>
    <row r="606" spans="1:34">
      <c r="A606" s="13">
        <v>1238162</v>
      </c>
      <c r="B606" s="75"/>
      <c r="C606" s="75"/>
      <c r="D606" s="75"/>
      <c r="E606" s="75"/>
      <c r="F606" s="13"/>
      <c r="G606" s="13"/>
      <c r="H606" s="63"/>
      <c r="I606" s="13" t="s">
        <v>388</v>
      </c>
      <c r="J606" s="64">
        <v>40547</v>
      </c>
      <c r="K606" s="65"/>
      <c r="L606" s="65"/>
      <c r="M606" s="66">
        <v>62601</v>
      </c>
      <c r="N606" s="67"/>
      <c r="O606" s="68"/>
      <c r="P606" s="68"/>
      <c r="Q606" s="58"/>
      <c r="R606" s="58"/>
      <c r="S606" s="13"/>
      <c r="T606" s="13"/>
      <c r="U606" s="58"/>
      <c r="V606" s="13">
        <v>1238162</v>
      </c>
      <c r="W606" s="13" t="s">
        <v>1757</v>
      </c>
      <c r="X606" s="58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</row>
    <row r="607" spans="1:34">
      <c r="A607" s="13">
        <v>1238172</v>
      </c>
      <c r="B607" s="75"/>
      <c r="C607" s="75"/>
      <c r="D607" s="75"/>
      <c r="E607" s="75"/>
      <c r="F607" s="13"/>
      <c r="G607" s="13"/>
      <c r="H607" s="74" t="s">
        <v>446</v>
      </c>
      <c r="I607" s="13"/>
      <c r="J607" s="64">
        <v>40567</v>
      </c>
      <c r="K607" s="65"/>
      <c r="L607" s="65"/>
      <c r="M607" s="66">
        <v>30597</v>
      </c>
      <c r="N607" s="67"/>
      <c r="O607" s="68"/>
      <c r="P607" s="68"/>
      <c r="Q607" s="58"/>
      <c r="R607" s="58"/>
      <c r="S607" s="13"/>
      <c r="T607" s="13"/>
      <c r="U607" s="58"/>
      <c r="V607" s="13">
        <v>1238172</v>
      </c>
      <c r="W607" s="13" t="s">
        <v>1758</v>
      </c>
      <c r="X607" s="58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</row>
    <row r="608" spans="1:34">
      <c r="A608" s="13">
        <v>1238182</v>
      </c>
      <c r="B608" s="75"/>
      <c r="C608" s="75"/>
      <c r="D608" s="75"/>
      <c r="E608" s="75"/>
      <c r="F608" s="13"/>
      <c r="G608" s="13"/>
      <c r="H608" s="63" t="s">
        <v>451</v>
      </c>
      <c r="I608" s="13" t="s">
        <v>388</v>
      </c>
      <c r="J608" s="64">
        <v>37634</v>
      </c>
      <c r="K608" s="65"/>
      <c r="L608" s="65"/>
      <c r="M608" s="66">
        <v>77417</v>
      </c>
      <c r="N608" s="67"/>
      <c r="O608" s="68"/>
      <c r="P608" s="68"/>
      <c r="Q608" s="58"/>
      <c r="R608" s="58"/>
      <c r="S608" s="13"/>
      <c r="T608" s="13"/>
      <c r="U608" s="58"/>
      <c r="V608" s="13">
        <v>1238182</v>
      </c>
      <c r="W608" s="13" t="s">
        <v>1759</v>
      </c>
      <c r="X608" s="58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</row>
    <row r="609" spans="1:34">
      <c r="A609" s="13">
        <v>1238192</v>
      </c>
      <c r="B609" s="75"/>
      <c r="C609" s="75"/>
      <c r="D609" s="75"/>
      <c r="E609" s="75"/>
      <c r="F609" s="13"/>
      <c r="G609" s="13"/>
      <c r="H609" s="63" t="s">
        <v>456</v>
      </c>
      <c r="I609" s="13" t="s">
        <v>400</v>
      </c>
      <c r="J609" s="64">
        <v>38356</v>
      </c>
      <c r="K609" s="65"/>
      <c r="L609" s="65"/>
      <c r="M609" s="66">
        <v>54033</v>
      </c>
      <c r="N609" s="67"/>
      <c r="O609" s="68"/>
      <c r="P609" s="68"/>
      <c r="Q609" s="58"/>
      <c r="R609" s="58"/>
      <c r="S609" s="13"/>
      <c r="T609" s="13"/>
      <c r="U609" s="58"/>
      <c r="V609" s="13">
        <v>1238192</v>
      </c>
      <c r="W609" s="13" t="s">
        <v>1760</v>
      </c>
      <c r="X609" s="58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</row>
    <row r="610" spans="1:34">
      <c r="A610" s="13">
        <v>1238202</v>
      </c>
      <c r="B610" s="75"/>
      <c r="C610" s="75"/>
      <c r="D610" s="75"/>
      <c r="E610" s="75"/>
      <c r="F610" s="13"/>
      <c r="G610" s="13"/>
      <c r="H610" s="63" t="s">
        <v>461</v>
      </c>
      <c r="I610" s="13" t="s">
        <v>394</v>
      </c>
      <c r="J610" s="64">
        <v>39089</v>
      </c>
      <c r="K610" s="65"/>
      <c r="L610" s="65"/>
      <c r="M610" s="66">
        <v>56301</v>
      </c>
      <c r="N610" s="67"/>
      <c r="O610" s="68"/>
      <c r="P610" s="68"/>
      <c r="Q610" s="58"/>
      <c r="R610" s="58"/>
      <c r="S610" s="13"/>
      <c r="T610" s="13"/>
      <c r="U610" s="58"/>
      <c r="V610" s="13">
        <v>1238202</v>
      </c>
      <c r="W610" s="13" t="s">
        <v>1761</v>
      </c>
      <c r="X610" s="58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</row>
    <row r="611" spans="1:34">
      <c r="A611" s="13">
        <v>1238212</v>
      </c>
      <c r="B611" s="75"/>
      <c r="C611" s="75"/>
      <c r="D611" s="75"/>
      <c r="E611" s="75"/>
      <c r="F611" s="13"/>
      <c r="G611" s="13"/>
      <c r="H611" s="63" t="s">
        <v>466</v>
      </c>
      <c r="I611" s="13" t="s">
        <v>388</v>
      </c>
      <c r="J611" s="64">
        <v>40176</v>
      </c>
      <c r="K611" s="65"/>
      <c r="L611" s="65"/>
      <c r="M611" s="66">
        <v>84966</v>
      </c>
      <c r="N611" s="67"/>
      <c r="O611" s="68"/>
      <c r="P611" s="68"/>
      <c r="Q611" s="58"/>
      <c r="R611" s="58"/>
      <c r="S611" s="13"/>
      <c r="T611" s="13"/>
      <c r="U611" s="58"/>
      <c r="V611" s="13">
        <v>1238212</v>
      </c>
      <c r="W611" s="13" t="s">
        <v>1762</v>
      </c>
      <c r="X611" s="58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</row>
    <row r="612" spans="1:34">
      <c r="A612" s="13">
        <v>1238222</v>
      </c>
      <c r="B612" s="75"/>
      <c r="C612" s="75"/>
      <c r="D612" s="75"/>
      <c r="E612" s="75"/>
      <c r="F612" s="13"/>
      <c r="G612" s="13"/>
      <c r="H612" s="63" t="s">
        <v>471</v>
      </c>
      <c r="I612" s="13"/>
      <c r="J612" s="64">
        <v>42033</v>
      </c>
      <c r="K612" s="65"/>
      <c r="L612" s="65"/>
      <c r="M612" s="66">
        <v>78456</v>
      </c>
      <c r="N612" s="67"/>
      <c r="O612" s="68"/>
      <c r="P612" s="68"/>
      <c r="Q612" s="58"/>
      <c r="R612" s="58"/>
      <c r="S612" s="13"/>
      <c r="T612" s="13"/>
      <c r="U612" s="58"/>
      <c r="V612" s="13">
        <v>1238222</v>
      </c>
      <c r="W612" s="13" t="s">
        <v>1763</v>
      </c>
      <c r="X612" s="58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</row>
    <row r="613" spans="1:34">
      <c r="A613" s="13">
        <v>1238232</v>
      </c>
      <c r="B613" s="75"/>
      <c r="C613" s="75"/>
      <c r="D613" s="75"/>
      <c r="E613" s="75"/>
      <c r="F613" s="13"/>
      <c r="G613" s="13"/>
      <c r="H613" s="63"/>
      <c r="I613" s="13" t="s">
        <v>388</v>
      </c>
      <c r="J613" s="64">
        <v>37286</v>
      </c>
      <c r="K613" s="65"/>
      <c r="L613" s="65"/>
      <c r="M613" s="66">
        <v>91193</v>
      </c>
      <c r="N613" s="67"/>
      <c r="O613" s="68"/>
      <c r="P613" s="68"/>
      <c r="Q613" s="58"/>
      <c r="R613" s="58"/>
      <c r="S613" s="13"/>
      <c r="T613" s="13"/>
      <c r="U613" s="58"/>
      <c r="V613" s="13">
        <v>1238232</v>
      </c>
      <c r="W613" s="13" t="s">
        <v>1764</v>
      </c>
      <c r="X613" s="58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</row>
    <row r="614" spans="1:34">
      <c r="A614" s="13">
        <v>1238242</v>
      </c>
      <c r="B614" s="75"/>
      <c r="C614" s="75"/>
      <c r="D614" s="75"/>
      <c r="E614" s="75"/>
      <c r="F614" s="13"/>
      <c r="G614" s="13"/>
      <c r="H614" s="63" t="s">
        <v>481</v>
      </c>
      <c r="I614" s="13" t="s">
        <v>388</v>
      </c>
      <c r="J614" s="64">
        <v>42431</v>
      </c>
      <c r="K614" s="65"/>
      <c r="L614" s="65"/>
      <c r="M614" s="66">
        <v>99614</v>
      </c>
      <c r="N614" s="67"/>
      <c r="O614" s="68"/>
      <c r="P614" s="68"/>
      <c r="Q614" s="58"/>
      <c r="R614" s="58"/>
      <c r="S614" s="13"/>
      <c r="T614" s="13"/>
      <c r="U614" s="58"/>
      <c r="V614" s="13">
        <v>1238242</v>
      </c>
      <c r="W614" s="13" t="s">
        <v>1765</v>
      </c>
      <c r="X614" s="58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</row>
    <row r="615" spans="1:34">
      <c r="A615" s="13">
        <v>1238252</v>
      </c>
      <c r="B615" s="75"/>
      <c r="C615" s="75"/>
      <c r="D615" s="75"/>
      <c r="E615" s="75"/>
      <c r="F615" s="13"/>
      <c r="G615" s="13"/>
      <c r="H615" s="63" t="s">
        <v>486</v>
      </c>
      <c r="I615" s="13" t="s">
        <v>394</v>
      </c>
      <c r="J615" s="64">
        <v>40249</v>
      </c>
      <c r="K615" s="65"/>
      <c r="L615" s="65"/>
      <c r="M615" s="66">
        <v>49371</v>
      </c>
      <c r="N615" s="67"/>
      <c r="O615" s="68"/>
      <c r="P615" s="68"/>
      <c r="Q615" s="58"/>
      <c r="R615" s="58"/>
      <c r="S615" s="13"/>
      <c r="T615" s="13"/>
      <c r="U615" s="58"/>
      <c r="V615" s="13">
        <v>1238252</v>
      </c>
      <c r="W615" s="13" t="s">
        <v>1766</v>
      </c>
      <c r="X615" s="58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</row>
    <row r="616" spans="1:34">
      <c r="A616" s="13">
        <v>1238262</v>
      </c>
      <c r="B616" s="75"/>
      <c r="C616" s="75"/>
      <c r="D616" s="75"/>
      <c r="E616" s="75"/>
      <c r="F616" s="13"/>
      <c r="G616" s="13"/>
      <c r="H616" s="63" t="s">
        <v>491</v>
      </c>
      <c r="I616" s="13" t="s">
        <v>400</v>
      </c>
      <c r="J616" s="64">
        <v>37680</v>
      </c>
      <c r="K616" s="65"/>
      <c r="L616" s="65"/>
      <c r="M616" s="66">
        <v>70224</v>
      </c>
      <c r="N616" s="67"/>
      <c r="O616" s="68"/>
      <c r="P616" s="68"/>
      <c r="Q616" s="58"/>
      <c r="R616" s="58"/>
      <c r="S616" s="13"/>
      <c r="T616" s="13"/>
      <c r="U616" s="58"/>
      <c r="V616" s="13">
        <v>1238262</v>
      </c>
      <c r="W616" s="13" t="s">
        <v>1767</v>
      </c>
      <c r="X616" s="58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</row>
    <row r="617" spans="1:34">
      <c r="A617" s="13">
        <v>1238272</v>
      </c>
      <c r="B617" s="75"/>
      <c r="C617" s="75"/>
      <c r="D617" s="75"/>
      <c r="E617" s="75"/>
      <c r="F617" s="13"/>
      <c r="G617" s="13"/>
      <c r="H617" s="63" t="s">
        <v>496</v>
      </c>
      <c r="I617" s="13"/>
      <c r="J617" s="64">
        <v>37681</v>
      </c>
      <c r="K617" s="65"/>
      <c r="L617" s="65"/>
      <c r="M617" s="66">
        <v>52994</v>
      </c>
      <c r="N617" s="67"/>
      <c r="O617" s="68"/>
      <c r="P617" s="68"/>
      <c r="Q617" s="58"/>
      <c r="R617" s="58"/>
      <c r="S617" s="13"/>
      <c r="T617" s="13"/>
      <c r="U617" s="58"/>
      <c r="V617" s="13">
        <v>1238272</v>
      </c>
      <c r="W617" s="13" t="s">
        <v>1768</v>
      </c>
      <c r="X617" s="58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</row>
    <row r="618" spans="1:34">
      <c r="A618" s="13">
        <v>1238282</v>
      </c>
      <c r="B618" s="75"/>
      <c r="C618" s="75"/>
      <c r="D618" s="75"/>
      <c r="E618" s="75"/>
      <c r="F618" s="13"/>
      <c r="G618" s="13"/>
      <c r="H618" s="63" t="s">
        <v>501</v>
      </c>
      <c r="I618" s="13" t="s">
        <v>394</v>
      </c>
      <c r="J618" s="64">
        <v>37697</v>
      </c>
      <c r="K618" s="65"/>
      <c r="L618" s="65"/>
      <c r="M618" s="66">
        <v>54695</v>
      </c>
      <c r="N618" s="67"/>
      <c r="O618" s="68"/>
      <c r="P618" s="68"/>
      <c r="Q618" s="58"/>
      <c r="R618" s="58"/>
      <c r="S618" s="13"/>
      <c r="T618" s="13"/>
      <c r="U618" s="58"/>
      <c r="V618" s="13">
        <v>1238282</v>
      </c>
      <c r="W618" s="13" t="s">
        <v>1769</v>
      </c>
      <c r="X618" s="58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</row>
    <row r="619" spans="1:34">
      <c r="A619" s="13">
        <v>1238292</v>
      </c>
      <c r="B619" s="75"/>
      <c r="C619" s="75"/>
      <c r="D619" s="75"/>
      <c r="E619" s="75"/>
      <c r="F619" s="13"/>
      <c r="G619" s="13"/>
      <c r="H619" s="63" t="s">
        <v>506</v>
      </c>
      <c r="I619" s="13" t="s">
        <v>388</v>
      </c>
      <c r="J619" s="64">
        <v>39511</v>
      </c>
      <c r="K619" s="65"/>
      <c r="L619" s="65"/>
      <c r="M619" s="66">
        <v>36866</v>
      </c>
      <c r="N619" s="67"/>
      <c r="O619" s="68"/>
      <c r="P619" s="68"/>
      <c r="Q619" s="58"/>
      <c r="R619" s="58"/>
      <c r="S619" s="13"/>
      <c r="T619" s="13"/>
      <c r="U619" s="58"/>
      <c r="V619" s="13">
        <v>1238292</v>
      </c>
      <c r="W619" s="13" t="s">
        <v>1770</v>
      </c>
      <c r="X619" s="58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</row>
    <row r="620" spans="1:34">
      <c r="A620" s="13">
        <v>1238302</v>
      </c>
      <c r="B620" s="75"/>
      <c r="C620" s="75"/>
      <c r="D620" s="75"/>
      <c r="E620" s="75"/>
      <c r="F620" s="13"/>
      <c r="G620" s="13"/>
      <c r="H620" s="63"/>
      <c r="I620" s="13" t="s">
        <v>400</v>
      </c>
      <c r="J620" s="64">
        <v>40994</v>
      </c>
      <c r="K620" s="65"/>
      <c r="L620" s="65"/>
      <c r="M620" s="66">
        <v>50043</v>
      </c>
      <c r="N620" s="67"/>
      <c r="O620" s="68"/>
      <c r="P620" s="68"/>
      <c r="Q620" s="58"/>
      <c r="R620" s="58"/>
      <c r="S620" s="13"/>
      <c r="T620" s="13"/>
      <c r="U620" s="58"/>
      <c r="V620" s="13">
        <v>1238302</v>
      </c>
      <c r="W620" s="13" t="s">
        <v>1771</v>
      </c>
      <c r="X620" s="58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</row>
    <row r="621" spans="1:34">
      <c r="A621" s="13">
        <v>1238312</v>
      </c>
      <c r="B621" s="75"/>
      <c r="C621" s="75"/>
      <c r="D621" s="75"/>
      <c r="E621" s="75"/>
      <c r="F621" s="13"/>
      <c r="G621" s="13"/>
      <c r="H621" s="63" t="s">
        <v>516</v>
      </c>
      <c r="I621" s="13" t="s">
        <v>388</v>
      </c>
      <c r="J621" s="64">
        <v>41352</v>
      </c>
      <c r="K621" s="65"/>
      <c r="L621" s="65"/>
      <c r="M621" s="66">
        <v>26786</v>
      </c>
      <c r="N621" s="67"/>
      <c r="O621" s="68"/>
      <c r="P621" s="68"/>
      <c r="Q621" s="58"/>
      <c r="R621" s="58"/>
      <c r="S621" s="13"/>
      <c r="T621" s="13"/>
      <c r="U621" s="58"/>
      <c r="V621" s="13">
        <v>1238312</v>
      </c>
      <c r="W621" s="13" t="s">
        <v>1772</v>
      </c>
      <c r="X621" s="58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</row>
    <row r="622" spans="1:34">
      <c r="A622" s="13">
        <v>1238322</v>
      </c>
      <c r="B622" s="75"/>
      <c r="C622" s="75"/>
      <c r="D622" s="75"/>
      <c r="E622" s="75"/>
      <c r="F622" s="13"/>
      <c r="G622" s="13"/>
      <c r="H622" s="63" t="s">
        <v>521</v>
      </c>
      <c r="I622" s="13" t="s">
        <v>394</v>
      </c>
      <c r="J622" s="64">
        <v>42469</v>
      </c>
      <c r="K622" s="65"/>
      <c r="L622" s="65"/>
      <c r="M622" s="66">
        <v>29904</v>
      </c>
      <c r="N622" s="67"/>
      <c r="O622" s="68"/>
      <c r="P622" s="68"/>
      <c r="Q622" s="58"/>
      <c r="R622" s="58"/>
      <c r="S622" s="13"/>
      <c r="T622" s="13"/>
      <c r="U622" s="58"/>
      <c r="V622" s="13">
        <v>1238322</v>
      </c>
      <c r="W622" s="13" t="s">
        <v>1773</v>
      </c>
      <c r="X622" s="58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</row>
    <row r="623" spans="1:34">
      <c r="A623" s="13">
        <v>1238332</v>
      </c>
      <c r="B623" s="75"/>
      <c r="C623" s="75"/>
      <c r="D623" s="75"/>
      <c r="E623" s="75"/>
      <c r="F623" s="13"/>
      <c r="G623" s="13"/>
      <c r="H623" s="63" t="s">
        <v>526</v>
      </c>
      <c r="I623" s="13"/>
      <c r="J623" s="64">
        <v>41743</v>
      </c>
      <c r="K623" s="65"/>
      <c r="L623" s="65"/>
      <c r="M623" s="66">
        <v>72807</v>
      </c>
      <c r="N623" s="67"/>
      <c r="O623" s="68"/>
      <c r="P623" s="68"/>
      <c r="Q623" s="58"/>
      <c r="R623" s="58"/>
      <c r="S623" s="13"/>
      <c r="T623" s="13"/>
      <c r="U623" s="58"/>
      <c r="V623" s="13">
        <v>1238332</v>
      </c>
      <c r="W623" s="13" t="s">
        <v>1774</v>
      </c>
      <c r="X623" s="58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</row>
    <row r="624" spans="1:34">
      <c r="A624" s="13">
        <v>1238342</v>
      </c>
      <c r="B624" s="75"/>
      <c r="C624" s="75"/>
      <c r="D624" s="75"/>
      <c r="E624" s="75"/>
      <c r="F624" s="13"/>
      <c r="G624" s="13"/>
      <c r="H624" s="63" t="s">
        <v>531</v>
      </c>
      <c r="I624" s="13" t="s">
        <v>388</v>
      </c>
      <c r="J624" s="64">
        <v>40276</v>
      </c>
      <c r="K624" s="65"/>
      <c r="L624" s="65"/>
      <c r="M624" s="66">
        <v>37107</v>
      </c>
      <c r="N624" s="67"/>
      <c r="O624" s="68"/>
      <c r="P624" s="68"/>
      <c r="Q624" s="58"/>
      <c r="R624" s="58"/>
      <c r="S624" s="13"/>
      <c r="T624" s="13"/>
      <c r="U624" s="58"/>
      <c r="V624" s="13">
        <v>1238342</v>
      </c>
      <c r="W624" s="13" t="s">
        <v>1775</v>
      </c>
      <c r="X624" s="58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</row>
    <row r="625" spans="1:34">
      <c r="A625" s="13">
        <v>1238352</v>
      </c>
      <c r="B625" s="75"/>
      <c r="C625" s="75"/>
      <c r="D625" s="75"/>
      <c r="E625" s="75"/>
      <c r="F625" s="13"/>
      <c r="G625" s="13"/>
      <c r="H625" s="63" t="s">
        <v>536</v>
      </c>
      <c r="I625" s="13" t="s">
        <v>400</v>
      </c>
      <c r="J625" s="64">
        <v>37344</v>
      </c>
      <c r="K625" s="65"/>
      <c r="L625" s="65"/>
      <c r="M625" s="66">
        <v>68208</v>
      </c>
      <c r="N625" s="67"/>
      <c r="O625" s="68"/>
      <c r="P625" s="68"/>
      <c r="Q625" s="58"/>
      <c r="R625" s="58"/>
      <c r="S625" s="13"/>
      <c r="T625" s="13"/>
      <c r="U625" s="58"/>
      <c r="V625" s="13">
        <v>1238352</v>
      </c>
      <c r="W625" s="13" t="s">
        <v>1776</v>
      </c>
      <c r="X625" s="58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</row>
    <row r="626" spans="1:34">
      <c r="A626" s="13">
        <v>1238362</v>
      </c>
      <c r="B626" s="75"/>
      <c r="C626" s="75"/>
      <c r="D626" s="75"/>
      <c r="E626" s="75"/>
      <c r="F626" s="13"/>
      <c r="G626" s="13"/>
      <c r="H626" s="63"/>
      <c r="I626" s="13" t="s">
        <v>388</v>
      </c>
      <c r="J626" s="64">
        <v>37352</v>
      </c>
      <c r="K626" s="65"/>
      <c r="L626" s="65"/>
      <c r="M626" s="66">
        <v>91959</v>
      </c>
      <c r="N626" s="67"/>
      <c r="O626" s="68"/>
      <c r="P626" s="68"/>
      <c r="Q626" s="58"/>
      <c r="R626" s="58"/>
      <c r="S626" s="13"/>
      <c r="T626" s="13"/>
      <c r="U626" s="58"/>
      <c r="V626" s="13">
        <v>1238362</v>
      </c>
      <c r="W626" s="13" t="s">
        <v>1777</v>
      </c>
      <c r="X626" s="58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</row>
    <row r="627" spans="1:34">
      <c r="A627" s="13">
        <v>1238372</v>
      </c>
      <c r="B627" s="75"/>
      <c r="C627" s="75"/>
      <c r="D627" s="75"/>
      <c r="E627" s="75"/>
      <c r="F627" s="13"/>
      <c r="G627" s="13"/>
      <c r="H627" s="63" t="s">
        <v>546</v>
      </c>
      <c r="I627" s="13" t="s">
        <v>388</v>
      </c>
      <c r="J627" s="64">
        <v>37355</v>
      </c>
      <c r="K627" s="65"/>
      <c r="L627" s="65"/>
      <c r="M627" s="66">
        <v>77858</v>
      </c>
      <c r="N627" s="67"/>
      <c r="O627" s="68"/>
      <c r="P627" s="68"/>
      <c r="Q627" s="58"/>
      <c r="R627" s="58"/>
      <c r="S627" s="13"/>
      <c r="T627" s="13"/>
      <c r="U627" s="58"/>
      <c r="V627" s="13">
        <v>1238372</v>
      </c>
      <c r="W627" s="13" t="s">
        <v>1778</v>
      </c>
      <c r="X627" s="58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</row>
    <row r="628" spans="1:34">
      <c r="A628" s="13">
        <v>1238382</v>
      </c>
      <c r="B628" s="75"/>
      <c r="C628" s="75"/>
      <c r="D628" s="75"/>
      <c r="E628" s="75"/>
      <c r="F628" s="13"/>
      <c r="G628" s="13"/>
      <c r="H628" s="63" t="s">
        <v>551</v>
      </c>
      <c r="I628" s="13" t="s">
        <v>388</v>
      </c>
      <c r="J628" s="64">
        <v>41019</v>
      </c>
      <c r="K628" s="65"/>
      <c r="L628" s="65"/>
      <c r="M628" s="66">
        <v>33884</v>
      </c>
      <c r="N628" s="67"/>
      <c r="O628" s="68"/>
      <c r="P628" s="68"/>
      <c r="Q628" s="58"/>
      <c r="R628" s="58"/>
      <c r="S628" s="13"/>
      <c r="T628" s="13"/>
      <c r="U628" s="58"/>
      <c r="V628" s="13">
        <v>1238382</v>
      </c>
      <c r="W628" s="13" t="s">
        <v>1779</v>
      </c>
      <c r="X628" s="58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</row>
    <row r="629" spans="1:34">
      <c r="A629" s="13">
        <v>1238392</v>
      </c>
      <c r="B629" s="75"/>
      <c r="C629" s="75"/>
      <c r="D629" s="75"/>
      <c r="E629" s="75"/>
      <c r="F629" s="13"/>
      <c r="G629" s="13"/>
      <c r="H629" s="63" t="s">
        <v>556</v>
      </c>
      <c r="I629" s="13"/>
      <c r="J629" s="64">
        <v>42127</v>
      </c>
      <c r="K629" s="65"/>
      <c r="L629" s="65"/>
      <c r="M629" s="66">
        <v>72828</v>
      </c>
      <c r="N629" s="67"/>
      <c r="O629" s="68"/>
      <c r="P629" s="68"/>
      <c r="Q629" s="58"/>
      <c r="R629" s="58"/>
      <c r="S629" s="13"/>
      <c r="T629" s="13"/>
      <c r="U629" s="58"/>
      <c r="V629" s="13">
        <v>1238392</v>
      </c>
      <c r="W629" s="13" t="s">
        <v>1780</v>
      </c>
      <c r="X629" s="58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</row>
    <row r="630" spans="1:34">
      <c r="A630" s="13">
        <v>1238402</v>
      </c>
      <c r="B630" s="75"/>
      <c r="C630" s="75"/>
      <c r="D630" s="75"/>
      <c r="E630" s="75"/>
      <c r="F630" s="13"/>
      <c r="G630" s="13"/>
      <c r="H630" s="63" t="s">
        <v>561</v>
      </c>
      <c r="I630" s="13" t="s">
        <v>400</v>
      </c>
      <c r="J630" s="64">
        <v>42493</v>
      </c>
      <c r="K630" s="65"/>
      <c r="L630" s="65"/>
      <c r="M630" s="66">
        <v>64323</v>
      </c>
      <c r="N630" s="67"/>
      <c r="O630" s="68"/>
      <c r="P630" s="68"/>
      <c r="Q630" s="58"/>
      <c r="R630" s="58"/>
      <c r="S630" s="13"/>
      <c r="T630" s="13"/>
      <c r="U630" s="58"/>
      <c r="V630" s="13">
        <v>1238402</v>
      </c>
      <c r="W630" s="13" t="s">
        <v>1781</v>
      </c>
      <c r="X630" s="58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</row>
    <row r="631" spans="1:34">
      <c r="A631" s="13">
        <v>1238412</v>
      </c>
      <c r="B631" s="75"/>
      <c r="C631" s="75"/>
      <c r="D631" s="75"/>
      <c r="E631" s="75"/>
      <c r="F631" s="13"/>
      <c r="G631" s="13"/>
      <c r="H631" s="63" t="s">
        <v>566</v>
      </c>
      <c r="I631" s="13" t="s">
        <v>388</v>
      </c>
      <c r="J631" s="64">
        <v>40672</v>
      </c>
      <c r="K631" s="65"/>
      <c r="L631" s="65"/>
      <c r="M631" s="66">
        <v>56007</v>
      </c>
      <c r="N631" s="67"/>
      <c r="O631" s="68"/>
      <c r="P631" s="68"/>
      <c r="Q631" s="58"/>
      <c r="R631" s="58"/>
      <c r="S631" s="13"/>
      <c r="T631" s="13"/>
      <c r="U631" s="58"/>
      <c r="V631" s="13">
        <v>1238412</v>
      </c>
      <c r="W631" s="13" t="s">
        <v>1782</v>
      </c>
      <c r="X631" s="58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</row>
    <row r="632" spans="1:34">
      <c r="A632" s="13">
        <v>1238422</v>
      </c>
      <c r="B632" s="75"/>
      <c r="C632" s="75"/>
      <c r="D632" s="75"/>
      <c r="E632" s="75"/>
      <c r="F632" s="13"/>
      <c r="G632" s="13"/>
      <c r="H632" s="63" t="s">
        <v>571</v>
      </c>
      <c r="I632" s="13" t="s">
        <v>388</v>
      </c>
      <c r="J632" s="64">
        <v>41760</v>
      </c>
      <c r="K632" s="65"/>
      <c r="L632" s="65"/>
      <c r="M632" s="66">
        <v>76745</v>
      </c>
      <c r="N632" s="67"/>
      <c r="O632" s="68"/>
      <c r="P632" s="68"/>
      <c r="Q632" s="58"/>
      <c r="R632" s="58"/>
      <c r="S632" s="13"/>
      <c r="T632" s="13"/>
      <c r="U632" s="58"/>
      <c r="V632" s="13">
        <v>1238422</v>
      </c>
      <c r="W632" s="13" t="s">
        <v>1783</v>
      </c>
      <c r="X632" s="58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</row>
    <row r="633" spans="1:34">
      <c r="A633" s="13">
        <v>1238432</v>
      </c>
      <c r="B633" s="75"/>
      <c r="C633" s="75"/>
      <c r="D633" s="75"/>
      <c r="E633" s="75"/>
      <c r="F633" s="13"/>
      <c r="G633" s="13"/>
      <c r="H633" s="63"/>
      <c r="I633" s="13" t="s">
        <v>400</v>
      </c>
      <c r="J633" s="64">
        <v>37753</v>
      </c>
      <c r="K633" s="65"/>
      <c r="L633" s="65"/>
      <c r="M633" s="66">
        <v>63347</v>
      </c>
      <c r="N633" s="67"/>
      <c r="O633" s="68"/>
      <c r="P633" s="68"/>
      <c r="Q633" s="58"/>
      <c r="R633" s="58"/>
      <c r="S633" s="13"/>
      <c r="T633" s="13"/>
      <c r="U633" s="58"/>
      <c r="V633" s="13">
        <v>1238432</v>
      </c>
      <c r="W633" s="13" t="s">
        <v>1784</v>
      </c>
      <c r="X633" s="58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</row>
    <row r="634" spans="1:34">
      <c r="A634" s="13">
        <v>1238442</v>
      </c>
      <c r="B634" s="75"/>
      <c r="C634" s="75"/>
      <c r="D634" s="75"/>
      <c r="E634" s="75"/>
      <c r="F634" s="13"/>
      <c r="G634" s="13"/>
      <c r="H634" s="63" t="s">
        <v>581</v>
      </c>
      <c r="I634" s="13" t="s">
        <v>388</v>
      </c>
      <c r="J634" s="64">
        <v>41071</v>
      </c>
      <c r="K634" s="65"/>
      <c r="L634" s="65"/>
      <c r="M634" s="66">
        <v>62255</v>
      </c>
      <c r="N634" s="67"/>
      <c r="O634" s="68"/>
      <c r="P634" s="68"/>
      <c r="Q634" s="58"/>
      <c r="R634" s="58"/>
      <c r="S634" s="13"/>
      <c r="T634" s="13"/>
      <c r="U634" s="58"/>
      <c r="V634" s="13">
        <v>1238442</v>
      </c>
      <c r="W634" s="13" t="s">
        <v>1785</v>
      </c>
      <c r="X634" s="58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</row>
    <row r="635" spans="1:34">
      <c r="A635" s="13">
        <v>1238452</v>
      </c>
      <c r="B635" s="75"/>
      <c r="C635" s="75"/>
      <c r="D635" s="75"/>
      <c r="E635" s="75"/>
      <c r="F635" s="13"/>
      <c r="G635" s="13"/>
      <c r="H635" s="63" t="s">
        <v>586</v>
      </c>
      <c r="I635" s="13"/>
      <c r="J635" s="64">
        <v>40691</v>
      </c>
      <c r="K635" s="65"/>
      <c r="L635" s="65"/>
      <c r="M635" s="66">
        <v>27374</v>
      </c>
      <c r="N635" s="67"/>
      <c r="O635" s="68"/>
      <c r="P635" s="68"/>
      <c r="Q635" s="58"/>
      <c r="R635" s="58"/>
      <c r="S635" s="13"/>
      <c r="T635" s="13"/>
      <c r="U635" s="58"/>
      <c r="V635" s="13">
        <v>1238452</v>
      </c>
      <c r="W635" s="13" t="s">
        <v>1786</v>
      </c>
      <c r="X635" s="58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</row>
    <row r="636" spans="1:34">
      <c r="A636" s="13">
        <v>1238462</v>
      </c>
      <c r="B636" s="75"/>
      <c r="C636" s="75"/>
      <c r="D636" s="75"/>
      <c r="E636" s="75"/>
      <c r="F636" s="13"/>
      <c r="G636" s="13"/>
      <c r="H636" s="63" t="s">
        <v>591</v>
      </c>
      <c r="I636" s="13" t="s">
        <v>406</v>
      </c>
      <c r="J636" s="64">
        <v>41789</v>
      </c>
      <c r="K636" s="65"/>
      <c r="L636" s="65"/>
      <c r="M636" s="66">
        <v>38703</v>
      </c>
      <c r="N636" s="67"/>
      <c r="O636" s="68"/>
      <c r="P636" s="68"/>
      <c r="Q636" s="58"/>
      <c r="R636" s="58"/>
      <c r="S636" s="13"/>
      <c r="T636" s="13"/>
      <c r="U636" s="58"/>
      <c r="V636" s="13">
        <v>1238462</v>
      </c>
      <c r="W636" s="13" t="s">
        <v>1787</v>
      </c>
      <c r="X636" s="58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</row>
    <row r="637" spans="1:34">
      <c r="A637" s="13">
        <v>1238472</v>
      </c>
      <c r="B637" s="75"/>
      <c r="C637" s="75"/>
      <c r="D637" s="75"/>
      <c r="E637" s="75"/>
      <c r="F637" s="13"/>
      <c r="G637" s="13"/>
      <c r="H637" s="63" t="s">
        <v>596</v>
      </c>
      <c r="I637" s="13" t="s">
        <v>388</v>
      </c>
      <c r="J637" s="64">
        <v>41795</v>
      </c>
      <c r="K637" s="65"/>
      <c r="L637" s="65"/>
      <c r="M637" s="66">
        <v>39659</v>
      </c>
      <c r="N637" s="67"/>
      <c r="O637" s="68"/>
      <c r="P637" s="68"/>
      <c r="Q637" s="58"/>
      <c r="R637" s="58"/>
      <c r="S637" s="13"/>
      <c r="T637" s="13"/>
      <c r="U637" s="58"/>
      <c r="V637" s="13">
        <v>1238472</v>
      </c>
      <c r="W637" s="13" t="s">
        <v>1788</v>
      </c>
      <c r="X637" s="58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</row>
    <row r="638" spans="1:34">
      <c r="A638" s="13">
        <v>1238482</v>
      </c>
      <c r="B638" s="75"/>
      <c r="C638" s="75"/>
      <c r="D638" s="75"/>
      <c r="E638" s="75"/>
      <c r="F638" s="13"/>
      <c r="G638" s="13"/>
      <c r="H638" s="63" t="s">
        <v>601</v>
      </c>
      <c r="I638" s="13" t="s">
        <v>388</v>
      </c>
      <c r="J638" s="64">
        <v>37788</v>
      </c>
      <c r="K638" s="65"/>
      <c r="L638" s="65"/>
      <c r="M638" s="66">
        <v>55734</v>
      </c>
      <c r="N638" s="67"/>
      <c r="O638" s="68"/>
      <c r="P638" s="68"/>
      <c r="Q638" s="58"/>
      <c r="R638" s="58"/>
      <c r="S638" s="13"/>
      <c r="T638" s="13"/>
      <c r="U638" s="58"/>
      <c r="V638" s="13">
        <v>1238482</v>
      </c>
      <c r="W638" s="13" t="s">
        <v>1789</v>
      </c>
      <c r="X638" s="58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</row>
    <row r="639" spans="1:34">
      <c r="A639" s="13">
        <v>1238492</v>
      </c>
      <c r="B639" s="75"/>
      <c r="C639" s="75"/>
      <c r="D639" s="75"/>
      <c r="E639" s="75"/>
      <c r="F639" s="13"/>
      <c r="G639" s="13"/>
      <c r="H639" s="63" t="s">
        <v>606</v>
      </c>
      <c r="I639" s="13" t="s">
        <v>400</v>
      </c>
      <c r="J639" s="64">
        <v>40361</v>
      </c>
      <c r="K639" s="65"/>
      <c r="L639" s="65"/>
      <c r="M639" s="66">
        <v>81029</v>
      </c>
      <c r="N639" s="67"/>
      <c r="O639" s="68"/>
      <c r="P639" s="68"/>
      <c r="Q639" s="58"/>
      <c r="R639" s="58"/>
      <c r="S639" s="13"/>
      <c r="T639" s="13"/>
      <c r="U639" s="58"/>
      <c r="V639" s="13">
        <v>1238492</v>
      </c>
      <c r="W639" s="13" t="s">
        <v>1790</v>
      </c>
      <c r="X639" s="58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</row>
    <row r="640" spans="1:34">
      <c r="A640" s="13">
        <v>1238502</v>
      </c>
      <c r="B640" s="75"/>
      <c r="C640" s="75"/>
      <c r="D640" s="75"/>
      <c r="E640" s="75"/>
      <c r="F640" s="13"/>
      <c r="G640" s="13"/>
      <c r="H640" s="63" t="s">
        <v>611</v>
      </c>
      <c r="I640" s="13"/>
      <c r="J640" s="64">
        <v>40364</v>
      </c>
      <c r="K640" s="65"/>
      <c r="L640" s="65"/>
      <c r="M640" s="66">
        <v>73101</v>
      </c>
      <c r="N640" s="67"/>
      <c r="O640" s="68"/>
      <c r="P640" s="68"/>
      <c r="Q640" s="58"/>
      <c r="R640" s="58"/>
      <c r="S640" s="13"/>
      <c r="T640" s="13"/>
      <c r="U640" s="58"/>
      <c r="V640" s="13">
        <v>1238502</v>
      </c>
      <c r="W640" s="13" t="s">
        <v>1791</v>
      </c>
      <c r="X640" s="58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</row>
    <row r="641" spans="1:34">
      <c r="A641" s="13">
        <v>1238512</v>
      </c>
      <c r="B641" s="75"/>
      <c r="C641" s="75"/>
      <c r="D641" s="75"/>
      <c r="E641" s="75"/>
      <c r="F641" s="13"/>
      <c r="G641" s="13"/>
      <c r="H641" s="63"/>
      <c r="I641" s="13" t="s">
        <v>388</v>
      </c>
      <c r="J641" s="64">
        <v>40365</v>
      </c>
      <c r="K641" s="65"/>
      <c r="L641" s="65"/>
      <c r="M641" s="66">
        <v>53613</v>
      </c>
      <c r="N641" s="67"/>
      <c r="O641" s="68"/>
      <c r="P641" s="68"/>
      <c r="Q641" s="58"/>
      <c r="R641" s="58"/>
      <c r="S641" s="13"/>
      <c r="T641" s="13"/>
      <c r="U641" s="58"/>
      <c r="V641" s="13">
        <v>1238512</v>
      </c>
      <c r="W641" s="13" t="s">
        <v>1792</v>
      </c>
      <c r="X641" s="58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</row>
    <row r="642" spans="1:34">
      <c r="A642" s="13">
        <v>1238522</v>
      </c>
      <c r="B642" s="75"/>
      <c r="C642" s="75"/>
      <c r="D642" s="75"/>
      <c r="E642" s="75"/>
      <c r="F642" s="13"/>
      <c r="G642" s="13"/>
      <c r="H642" s="63" t="s">
        <v>621</v>
      </c>
      <c r="I642" s="13" t="s">
        <v>400</v>
      </c>
      <c r="J642" s="64">
        <v>40380</v>
      </c>
      <c r="K642" s="65"/>
      <c r="L642" s="65"/>
      <c r="M642" s="66">
        <v>74225</v>
      </c>
      <c r="N642" s="67"/>
      <c r="O642" s="68"/>
      <c r="P642" s="68"/>
      <c r="Q642" s="58"/>
      <c r="R642" s="58"/>
      <c r="S642" s="13"/>
      <c r="T642" s="13"/>
      <c r="U642" s="58"/>
      <c r="V642" s="13">
        <v>1238522</v>
      </c>
      <c r="W642" s="13" t="s">
        <v>1793</v>
      </c>
      <c r="X642" s="58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</row>
    <row r="643" spans="1:34">
      <c r="A643" s="13">
        <v>1238532</v>
      </c>
      <c r="B643" s="75"/>
      <c r="C643" s="75"/>
      <c r="D643" s="75"/>
      <c r="E643" s="75"/>
      <c r="F643" s="13"/>
      <c r="G643" s="13"/>
      <c r="H643" s="63" t="s">
        <v>626</v>
      </c>
      <c r="I643" s="13" t="s">
        <v>400</v>
      </c>
      <c r="J643" s="64">
        <v>37100</v>
      </c>
      <c r="K643" s="65"/>
      <c r="L643" s="65"/>
      <c r="M643" s="66">
        <v>52017</v>
      </c>
      <c r="N643" s="67"/>
      <c r="O643" s="68"/>
      <c r="P643" s="68"/>
      <c r="Q643" s="58"/>
      <c r="R643" s="58"/>
      <c r="S643" s="13"/>
      <c r="T643" s="13"/>
      <c r="U643" s="58"/>
      <c r="V643" s="13">
        <v>1238532</v>
      </c>
      <c r="W643" s="13" t="s">
        <v>1794</v>
      </c>
      <c r="X643" s="58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</row>
    <row r="644" spans="1:34">
      <c r="A644" s="13">
        <v>1238542</v>
      </c>
      <c r="B644" s="75"/>
      <c r="C644" s="75"/>
      <c r="D644" s="75"/>
      <c r="E644" s="75"/>
      <c r="F644" s="13"/>
      <c r="G644" s="13"/>
      <c r="H644" s="63" t="s">
        <v>631</v>
      </c>
      <c r="I644" s="13" t="s">
        <v>388</v>
      </c>
      <c r="J644" s="64">
        <v>37823</v>
      </c>
      <c r="K644" s="65"/>
      <c r="L644" s="65"/>
      <c r="M644" s="66">
        <v>40961</v>
      </c>
      <c r="N644" s="67"/>
      <c r="O644" s="68"/>
      <c r="P644" s="68"/>
      <c r="Q644" s="58"/>
      <c r="R644" s="58"/>
      <c r="S644" s="13"/>
      <c r="T644" s="13"/>
      <c r="U644" s="58"/>
      <c r="V644" s="13">
        <v>1238542</v>
      </c>
      <c r="W644" s="13" t="s">
        <v>1795</v>
      </c>
      <c r="X644" s="58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</row>
    <row r="645" spans="1:34">
      <c r="A645" s="13">
        <v>1238552</v>
      </c>
      <c r="B645" s="75"/>
      <c r="C645" s="75"/>
      <c r="D645" s="75"/>
      <c r="E645" s="75"/>
      <c r="F645" s="13"/>
      <c r="G645" s="13"/>
      <c r="H645" s="63" t="s">
        <v>636</v>
      </c>
      <c r="I645" s="13" t="s">
        <v>394</v>
      </c>
      <c r="J645" s="64">
        <v>38192</v>
      </c>
      <c r="K645" s="65"/>
      <c r="L645" s="65"/>
      <c r="M645" s="66">
        <v>19877</v>
      </c>
      <c r="N645" s="67"/>
      <c r="O645" s="68"/>
      <c r="P645" s="68"/>
      <c r="Q645" s="58"/>
      <c r="R645" s="58"/>
      <c r="S645" s="13"/>
      <c r="T645" s="13"/>
      <c r="U645" s="58"/>
      <c r="V645" s="13">
        <v>1238552</v>
      </c>
      <c r="W645" s="13" t="s">
        <v>1796</v>
      </c>
      <c r="X645" s="58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</row>
    <row r="646" spans="1:34">
      <c r="A646" s="13">
        <v>1238562</v>
      </c>
      <c r="B646" s="75"/>
      <c r="C646" s="75"/>
      <c r="D646" s="75"/>
      <c r="E646" s="75"/>
      <c r="F646" s="13"/>
      <c r="G646" s="13"/>
      <c r="H646" s="13" t="s">
        <v>641</v>
      </c>
      <c r="I646" s="13" t="s">
        <v>400</v>
      </c>
      <c r="J646" s="64">
        <v>41837</v>
      </c>
      <c r="K646" s="65"/>
      <c r="L646" s="65"/>
      <c r="M646" s="66">
        <v>64124</v>
      </c>
      <c r="N646" s="67"/>
      <c r="O646" s="68"/>
      <c r="P646" s="68"/>
      <c r="Q646" s="58"/>
      <c r="R646" s="58"/>
      <c r="S646" s="13"/>
      <c r="T646" s="13"/>
      <c r="U646" s="58"/>
      <c r="V646" s="13">
        <v>1238562</v>
      </c>
      <c r="W646" s="13" t="s">
        <v>1797</v>
      </c>
      <c r="X646" s="58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</row>
    <row r="647" spans="1:34">
      <c r="A647" s="13">
        <v>1238572</v>
      </c>
      <c r="B647" s="75"/>
      <c r="C647" s="75"/>
      <c r="D647" s="75"/>
      <c r="E647" s="75"/>
      <c r="F647" s="13"/>
      <c r="G647" s="13"/>
      <c r="H647" s="13"/>
      <c r="I647" s="13"/>
      <c r="J647" s="64">
        <v>41842</v>
      </c>
      <c r="K647" s="65"/>
      <c r="L647" s="65"/>
      <c r="M647" s="66">
        <v>53582</v>
      </c>
      <c r="N647" s="67"/>
      <c r="O647" s="68"/>
      <c r="P647" s="68"/>
      <c r="Q647" s="58"/>
      <c r="R647" s="58"/>
      <c r="S647" s="13"/>
      <c r="T647" s="13"/>
      <c r="U647" s="58"/>
      <c r="V647" s="13">
        <v>1238572</v>
      </c>
      <c r="W647" s="13" t="s">
        <v>1798</v>
      </c>
      <c r="X647" s="58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</row>
    <row r="648" spans="1:34">
      <c r="A648" s="13">
        <v>1238582</v>
      </c>
      <c r="B648" s="75"/>
      <c r="C648" s="75"/>
      <c r="D648" s="75"/>
      <c r="E648" s="75"/>
      <c r="F648" s="13"/>
      <c r="G648" s="13"/>
      <c r="H648" s="13" t="s">
        <v>649</v>
      </c>
      <c r="I648" s="13" t="s">
        <v>388</v>
      </c>
      <c r="J648" s="64">
        <v>41858</v>
      </c>
      <c r="K648" s="65"/>
      <c r="L648" s="65"/>
      <c r="M648" s="66">
        <v>27951</v>
      </c>
      <c r="N648" s="67"/>
      <c r="O648" s="68"/>
      <c r="P648" s="68"/>
      <c r="Q648" s="58"/>
      <c r="R648" s="58"/>
      <c r="S648" s="13"/>
      <c r="T648" s="13"/>
      <c r="U648" s="58"/>
      <c r="V648" s="13">
        <v>1238582</v>
      </c>
      <c r="W648" s="13" t="s">
        <v>1799</v>
      </c>
      <c r="X648" s="58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</row>
    <row r="649" spans="1:34">
      <c r="A649" s="13">
        <v>1238592</v>
      </c>
      <c r="B649" s="75"/>
      <c r="C649" s="75"/>
      <c r="D649" s="75"/>
      <c r="E649" s="75"/>
      <c r="F649" s="13"/>
      <c r="G649" s="13"/>
      <c r="H649" s="13" t="s">
        <v>653</v>
      </c>
      <c r="I649" s="13" t="s">
        <v>394</v>
      </c>
      <c r="J649" s="64">
        <v>40392</v>
      </c>
      <c r="K649" s="65"/>
      <c r="L649" s="65"/>
      <c r="M649" s="66">
        <v>23195</v>
      </c>
      <c r="N649" s="67"/>
      <c r="O649" s="68"/>
      <c r="P649" s="68"/>
      <c r="Q649" s="58"/>
      <c r="R649" s="58"/>
      <c r="S649" s="13"/>
      <c r="T649" s="13"/>
      <c r="U649" s="58"/>
      <c r="V649" s="13">
        <v>1238592</v>
      </c>
      <c r="W649" s="13" t="s">
        <v>1800</v>
      </c>
      <c r="X649" s="58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</row>
    <row r="650" spans="1:34">
      <c r="A650" s="13">
        <v>1238602</v>
      </c>
      <c r="B650" s="75"/>
      <c r="C650" s="75"/>
      <c r="D650" s="75"/>
      <c r="E650" s="75"/>
      <c r="F650" s="13"/>
      <c r="G650" s="13"/>
      <c r="H650" s="63" t="s">
        <v>387</v>
      </c>
      <c r="I650" s="13" t="s">
        <v>394</v>
      </c>
      <c r="J650" s="64">
        <v>40027</v>
      </c>
      <c r="K650" s="65"/>
      <c r="L650" s="65"/>
      <c r="M650" s="66">
        <v>43502</v>
      </c>
      <c r="N650" s="67"/>
      <c r="O650" s="68"/>
      <c r="P650" s="68"/>
      <c r="Q650" s="58"/>
      <c r="R650" s="58"/>
      <c r="S650" s="13"/>
      <c r="T650" s="13"/>
      <c r="U650" s="58"/>
      <c r="V650" s="13">
        <v>1238602</v>
      </c>
      <c r="W650" s="13" t="s">
        <v>1801</v>
      </c>
      <c r="X650" s="58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</row>
    <row r="651" spans="1:34">
      <c r="A651" s="13">
        <v>1238612</v>
      </c>
      <c r="B651" s="75"/>
      <c r="C651" s="75"/>
      <c r="D651" s="75"/>
      <c r="E651" s="75"/>
      <c r="F651" s="13"/>
      <c r="G651" s="13"/>
      <c r="H651" s="63" t="s">
        <v>393</v>
      </c>
      <c r="I651" s="13" t="s">
        <v>400</v>
      </c>
      <c r="J651" s="64">
        <v>37467</v>
      </c>
      <c r="K651" s="65"/>
      <c r="L651" s="65"/>
      <c r="M651" s="66">
        <v>67284</v>
      </c>
      <c r="N651" s="67"/>
      <c r="O651" s="68"/>
      <c r="P651" s="68"/>
      <c r="Q651" s="58"/>
      <c r="R651" s="58"/>
      <c r="S651" s="13"/>
      <c r="T651" s="13"/>
      <c r="U651" s="58"/>
      <c r="V651" s="13">
        <v>1238612</v>
      </c>
      <c r="W651" s="13" t="s">
        <v>1802</v>
      </c>
      <c r="X651" s="58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</row>
    <row r="652" spans="1:34">
      <c r="A652" s="13">
        <v>1238622</v>
      </c>
      <c r="B652" s="75"/>
      <c r="C652" s="75"/>
      <c r="D652" s="75"/>
      <c r="E652" s="75"/>
      <c r="F652" s="13"/>
      <c r="G652" s="13"/>
      <c r="H652" s="63" t="s">
        <v>399</v>
      </c>
      <c r="I652" s="13" t="s">
        <v>400</v>
      </c>
      <c r="J652" s="64">
        <v>41509</v>
      </c>
      <c r="K652" s="65"/>
      <c r="L652" s="65"/>
      <c r="M652" s="66">
        <v>93251</v>
      </c>
      <c r="N652" s="67"/>
      <c r="O652" s="68"/>
      <c r="P652" s="68"/>
      <c r="Q652" s="58"/>
      <c r="R652" s="58"/>
      <c r="S652" s="13"/>
      <c r="T652" s="13"/>
      <c r="U652" s="58"/>
      <c r="V652" s="13">
        <v>1238622</v>
      </c>
      <c r="W652" s="13" t="s">
        <v>1803</v>
      </c>
      <c r="X652" s="58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</row>
    <row r="653" spans="1:34">
      <c r="A653" s="13">
        <v>1238632</v>
      </c>
      <c r="B653" s="75"/>
      <c r="C653" s="75"/>
      <c r="D653" s="75"/>
      <c r="E653" s="75"/>
      <c r="F653" s="13"/>
      <c r="G653" s="13"/>
      <c r="H653" s="63"/>
      <c r="I653" s="13" t="s">
        <v>394</v>
      </c>
      <c r="J653" s="64">
        <v>42260</v>
      </c>
      <c r="K653" s="65"/>
      <c r="L653" s="65"/>
      <c r="M653" s="66">
        <v>53771</v>
      </c>
      <c r="N653" s="67"/>
      <c r="O653" s="68"/>
      <c r="P653" s="68"/>
      <c r="Q653" s="58"/>
      <c r="R653" s="58"/>
      <c r="S653" s="13"/>
      <c r="T653" s="13"/>
      <c r="U653" s="58"/>
      <c r="V653" s="13">
        <v>1238632</v>
      </c>
      <c r="W653" s="13" t="s">
        <v>1804</v>
      </c>
      <c r="X653" s="58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</row>
    <row r="654" spans="1:34">
      <c r="A654" s="13">
        <v>1238642</v>
      </c>
      <c r="B654" s="75"/>
      <c r="C654" s="75"/>
      <c r="D654" s="75"/>
      <c r="E654" s="75"/>
      <c r="F654" s="13"/>
      <c r="G654" s="13"/>
      <c r="H654" s="63" t="s">
        <v>411</v>
      </c>
      <c r="I654" s="13" t="s">
        <v>394</v>
      </c>
      <c r="J654" s="64">
        <v>40429</v>
      </c>
      <c r="K654" s="65"/>
      <c r="L654" s="65"/>
      <c r="M654" s="66">
        <v>32015</v>
      </c>
      <c r="N654" s="67"/>
      <c r="O654" s="68"/>
      <c r="P654" s="68"/>
      <c r="Q654" s="58"/>
      <c r="R654" s="58"/>
      <c r="S654" s="13"/>
      <c r="T654" s="13"/>
      <c r="U654" s="58"/>
      <c r="V654" s="13">
        <v>1238642</v>
      </c>
      <c r="W654" s="13" t="s">
        <v>1805</v>
      </c>
      <c r="X654" s="58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</row>
    <row r="655" spans="1:34">
      <c r="A655" s="13">
        <v>1238652</v>
      </c>
      <c r="B655" s="75"/>
      <c r="C655" s="75"/>
      <c r="D655" s="75"/>
      <c r="E655" s="75"/>
      <c r="F655" s="13"/>
      <c r="G655" s="13"/>
      <c r="H655" s="63" t="s">
        <v>416</v>
      </c>
      <c r="I655" s="13" t="s">
        <v>388</v>
      </c>
      <c r="J655" s="64">
        <v>41524</v>
      </c>
      <c r="K655" s="65"/>
      <c r="L655" s="65"/>
      <c r="M655" s="66">
        <v>38798</v>
      </c>
      <c r="N655" s="67"/>
      <c r="O655" s="68"/>
      <c r="P655" s="68"/>
      <c r="Q655" s="58"/>
      <c r="R655" s="58"/>
      <c r="S655" s="13"/>
      <c r="T655" s="13"/>
      <c r="U655" s="58"/>
      <c r="V655" s="13">
        <v>1238652</v>
      </c>
      <c r="W655" s="13" t="s">
        <v>1806</v>
      </c>
      <c r="X655" s="58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</row>
    <row r="656" spans="1:34">
      <c r="A656" s="13">
        <v>1238662</v>
      </c>
      <c r="B656" s="75"/>
      <c r="C656" s="75"/>
      <c r="D656" s="75"/>
      <c r="E656" s="75"/>
      <c r="F656" s="13"/>
      <c r="G656" s="13"/>
      <c r="H656" s="63" t="s">
        <v>421</v>
      </c>
      <c r="I656" s="13" t="s">
        <v>394</v>
      </c>
      <c r="J656" s="64">
        <v>40079</v>
      </c>
      <c r="K656" s="65"/>
      <c r="L656" s="65"/>
      <c r="M656" s="66">
        <v>15813</v>
      </c>
      <c r="N656" s="67"/>
      <c r="O656" s="68"/>
      <c r="P656" s="68"/>
      <c r="Q656" s="58"/>
      <c r="R656" s="58"/>
      <c r="S656" s="13"/>
      <c r="T656" s="13"/>
      <c r="U656" s="58"/>
      <c r="V656" s="13">
        <v>1238662</v>
      </c>
      <c r="W656" s="13" t="s">
        <v>1807</v>
      </c>
      <c r="X656" s="58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</row>
    <row r="657" spans="1:34">
      <c r="A657" s="13">
        <v>1238672</v>
      </c>
      <c r="B657" s="75"/>
      <c r="C657" s="75"/>
      <c r="D657" s="75"/>
      <c r="E657" s="75"/>
      <c r="F657" s="13"/>
      <c r="G657" s="13"/>
      <c r="H657" s="63" t="s">
        <v>426</v>
      </c>
      <c r="I657" s="13" t="s">
        <v>388</v>
      </c>
      <c r="J657" s="64">
        <v>37517</v>
      </c>
      <c r="K657" s="65"/>
      <c r="L657" s="65"/>
      <c r="M657" s="66">
        <v>89723</v>
      </c>
      <c r="N657" s="67"/>
      <c r="O657" s="68"/>
      <c r="P657" s="68"/>
      <c r="Q657" s="58"/>
      <c r="R657" s="58"/>
      <c r="S657" s="13"/>
      <c r="T657" s="13"/>
      <c r="U657" s="58"/>
      <c r="V657" s="13">
        <v>1238672</v>
      </c>
      <c r="W657" s="13" t="s">
        <v>1808</v>
      </c>
      <c r="X657" s="58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</row>
    <row r="658" spans="1:34">
      <c r="A658" s="13">
        <v>1238682</v>
      </c>
      <c r="B658" s="75"/>
      <c r="C658" s="75"/>
      <c r="D658" s="75"/>
      <c r="E658" s="75"/>
      <c r="F658" s="13"/>
      <c r="G658" s="13"/>
      <c r="H658" s="63" t="s">
        <v>431</v>
      </c>
      <c r="I658" s="13"/>
      <c r="J658" s="64">
        <v>38230</v>
      </c>
      <c r="K658" s="65"/>
      <c r="L658" s="65"/>
      <c r="M658" s="66">
        <v>57677</v>
      </c>
      <c r="N658" s="67"/>
      <c r="O658" s="68"/>
      <c r="P658" s="68"/>
      <c r="Q658" s="58"/>
      <c r="R658" s="58"/>
      <c r="S658" s="13"/>
      <c r="T658" s="13"/>
      <c r="U658" s="58"/>
      <c r="V658" s="13">
        <v>1238682</v>
      </c>
      <c r="W658" s="13" t="s">
        <v>1809</v>
      </c>
      <c r="X658" s="58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</row>
    <row r="659" spans="1:34">
      <c r="A659" s="13">
        <v>1238692</v>
      </c>
      <c r="B659" s="75"/>
      <c r="C659" s="75"/>
      <c r="D659" s="75"/>
      <c r="E659" s="75"/>
      <c r="F659" s="13"/>
      <c r="G659" s="13"/>
      <c r="H659" s="63"/>
      <c r="I659" s="13" t="s">
        <v>388</v>
      </c>
      <c r="J659" s="64">
        <v>38241</v>
      </c>
      <c r="K659" s="65"/>
      <c r="L659" s="65"/>
      <c r="M659" s="66">
        <v>72839</v>
      </c>
      <c r="N659" s="67"/>
      <c r="O659" s="68"/>
      <c r="P659" s="68"/>
      <c r="Q659" s="58"/>
      <c r="R659" s="58"/>
      <c r="S659" s="13"/>
      <c r="T659" s="13"/>
      <c r="U659" s="58"/>
      <c r="V659" s="13">
        <v>1238692</v>
      </c>
      <c r="W659" s="13" t="s">
        <v>1810</v>
      </c>
      <c r="X659" s="58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</row>
    <row r="660" spans="1:34">
      <c r="A660" s="13">
        <v>1238702</v>
      </c>
      <c r="B660" s="75"/>
      <c r="C660" s="75"/>
      <c r="D660" s="75"/>
      <c r="E660" s="75"/>
      <c r="F660" s="13"/>
      <c r="G660" s="13"/>
      <c r="H660" s="63" t="s">
        <v>441</v>
      </c>
      <c r="I660" s="13" t="s">
        <v>400</v>
      </c>
      <c r="J660" s="64">
        <v>40808</v>
      </c>
      <c r="K660" s="65"/>
      <c r="L660" s="65"/>
      <c r="M660" s="66">
        <v>37979</v>
      </c>
      <c r="N660" s="67"/>
      <c r="O660" s="68"/>
      <c r="P660" s="68"/>
      <c r="Q660" s="58"/>
      <c r="R660" s="58"/>
      <c r="S660" s="13"/>
      <c r="T660" s="13"/>
      <c r="U660" s="58"/>
      <c r="V660" s="13">
        <v>1238702</v>
      </c>
      <c r="W660" s="13" t="s">
        <v>1811</v>
      </c>
      <c r="X660" s="58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</row>
    <row r="661" spans="1:34">
      <c r="A661" s="13">
        <v>1238712</v>
      </c>
      <c r="B661" s="75"/>
      <c r="C661" s="75"/>
      <c r="D661" s="75"/>
      <c r="E661" s="75"/>
      <c r="F661" s="13"/>
      <c r="G661" s="13"/>
      <c r="H661" s="63" t="s">
        <v>446</v>
      </c>
      <c r="I661" s="13" t="s">
        <v>388</v>
      </c>
      <c r="J661" s="64">
        <v>40445</v>
      </c>
      <c r="K661" s="65"/>
      <c r="L661" s="65"/>
      <c r="M661" s="66">
        <v>29673</v>
      </c>
      <c r="N661" s="67"/>
      <c r="O661" s="68"/>
      <c r="P661" s="68"/>
      <c r="Q661" s="58"/>
      <c r="R661" s="58"/>
      <c r="S661" s="13"/>
      <c r="T661" s="13"/>
      <c r="U661" s="58"/>
      <c r="V661" s="13">
        <v>1238712</v>
      </c>
      <c r="W661" s="13" t="s">
        <v>1812</v>
      </c>
      <c r="X661" s="58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</row>
    <row r="662" spans="1:34">
      <c r="A662" s="13">
        <v>1238722</v>
      </c>
      <c r="B662" s="75"/>
      <c r="C662" s="75"/>
      <c r="D662" s="75"/>
      <c r="E662" s="75"/>
      <c r="F662" s="13"/>
      <c r="G662" s="13"/>
      <c r="H662" s="63" t="s">
        <v>451</v>
      </c>
      <c r="I662" s="13" t="s">
        <v>394</v>
      </c>
      <c r="J662" s="64">
        <v>40809</v>
      </c>
      <c r="K662" s="65"/>
      <c r="L662" s="65"/>
      <c r="M662" s="66">
        <v>56690</v>
      </c>
      <c r="N662" s="67"/>
      <c r="O662" s="68"/>
      <c r="P662" s="68"/>
      <c r="Q662" s="58"/>
      <c r="R662" s="58"/>
      <c r="S662" s="13"/>
      <c r="T662" s="13"/>
      <c r="U662" s="58"/>
      <c r="V662" s="13">
        <v>1238722</v>
      </c>
      <c r="W662" s="13" t="s">
        <v>1813</v>
      </c>
      <c r="X662" s="58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</row>
    <row r="663" spans="1:34">
      <c r="A663" s="13">
        <v>1238732</v>
      </c>
      <c r="B663" s="75"/>
      <c r="C663" s="75"/>
      <c r="D663" s="75"/>
      <c r="E663" s="75"/>
      <c r="F663" s="13"/>
      <c r="G663" s="13"/>
      <c r="H663" s="63" t="s">
        <v>456</v>
      </c>
      <c r="I663" s="13" t="s">
        <v>388</v>
      </c>
      <c r="J663" s="64">
        <v>40813</v>
      </c>
      <c r="K663" s="65"/>
      <c r="L663" s="65"/>
      <c r="M663" s="66">
        <v>85302</v>
      </c>
      <c r="N663" s="67"/>
      <c r="O663" s="68"/>
      <c r="P663" s="68"/>
      <c r="Q663" s="58"/>
      <c r="R663" s="58"/>
      <c r="S663" s="13"/>
      <c r="T663" s="13"/>
      <c r="U663" s="58"/>
      <c r="V663" s="13">
        <v>1238732</v>
      </c>
      <c r="W663" s="13" t="s">
        <v>1814</v>
      </c>
      <c r="X663" s="58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</row>
    <row r="664" spans="1:34">
      <c r="A664" s="13">
        <v>1238742</v>
      </c>
      <c r="B664" s="75"/>
      <c r="C664" s="75"/>
      <c r="D664" s="75"/>
      <c r="E664" s="75"/>
      <c r="F664" s="13"/>
      <c r="G664" s="13"/>
      <c r="H664" s="63" t="s">
        <v>461</v>
      </c>
      <c r="I664" s="13" t="s">
        <v>388</v>
      </c>
      <c r="J664" s="64">
        <v>37893</v>
      </c>
      <c r="K664" s="65"/>
      <c r="L664" s="65"/>
      <c r="M664" s="66">
        <v>83129</v>
      </c>
      <c r="N664" s="67"/>
      <c r="O664" s="68"/>
      <c r="P664" s="68"/>
      <c r="Q664" s="58"/>
      <c r="R664" s="58"/>
      <c r="S664" s="13"/>
      <c r="T664" s="13"/>
      <c r="U664" s="58"/>
      <c r="V664" s="13">
        <v>1238742</v>
      </c>
      <c r="W664" s="13" t="s">
        <v>1815</v>
      </c>
      <c r="X664" s="58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</row>
    <row r="665" spans="1:34">
      <c r="A665" s="13">
        <v>1238752</v>
      </c>
      <c r="B665" s="75"/>
      <c r="C665" s="75"/>
      <c r="D665" s="75"/>
      <c r="E665" s="75"/>
      <c r="F665" s="13"/>
      <c r="G665" s="13"/>
      <c r="H665" s="63" t="s">
        <v>466</v>
      </c>
      <c r="I665" s="13" t="s">
        <v>388</v>
      </c>
      <c r="J665" s="64">
        <v>38283</v>
      </c>
      <c r="K665" s="65"/>
      <c r="L665" s="65"/>
      <c r="M665" s="66">
        <v>90920</v>
      </c>
      <c r="N665" s="67"/>
      <c r="O665" s="68"/>
      <c r="P665" s="68"/>
      <c r="Q665" s="58"/>
      <c r="R665" s="58"/>
      <c r="S665" s="13"/>
      <c r="T665" s="13"/>
      <c r="U665" s="58"/>
      <c r="V665" s="13">
        <v>1238752</v>
      </c>
      <c r="W665" s="13" t="s">
        <v>1816</v>
      </c>
      <c r="X665" s="58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</row>
    <row r="666" spans="1:34">
      <c r="A666" s="13">
        <v>1238762</v>
      </c>
      <c r="B666" s="75"/>
      <c r="C666" s="75"/>
      <c r="D666" s="75"/>
      <c r="E666" s="75"/>
      <c r="F666" s="13"/>
      <c r="G666" s="13"/>
      <c r="H666" s="63"/>
      <c r="I666" s="13" t="s">
        <v>388</v>
      </c>
      <c r="J666" s="64">
        <v>41911</v>
      </c>
      <c r="K666" s="65"/>
      <c r="L666" s="65"/>
      <c r="M666" s="66">
        <v>100076</v>
      </c>
      <c r="N666" s="67"/>
      <c r="O666" s="68"/>
      <c r="P666" s="68"/>
      <c r="Q666" s="58"/>
      <c r="R666" s="58"/>
      <c r="S666" s="13"/>
      <c r="T666" s="13"/>
      <c r="U666" s="58"/>
      <c r="V666" s="13">
        <v>1238762</v>
      </c>
      <c r="W666" s="13" t="s">
        <v>1817</v>
      </c>
      <c r="X666" s="58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</row>
    <row r="667" spans="1:34">
      <c r="A667" s="13">
        <v>1238772</v>
      </c>
      <c r="B667" s="75"/>
      <c r="C667" s="75"/>
      <c r="D667" s="75"/>
      <c r="E667" s="75"/>
      <c r="F667" s="13"/>
      <c r="G667" s="13"/>
      <c r="H667" s="63" t="s">
        <v>476</v>
      </c>
      <c r="I667" s="13" t="s">
        <v>400</v>
      </c>
      <c r="J667" s="64">
        <v>41912</v>
      </c>
      <c r="K667" s="65"/>
      <c r="L667" s="65"/>
      <c r="M667" s="66">
        <v>49655</v>
      </c>
      <c r="N667" s="67"/>
      <c r="O667" s="68"/>
      <c r="P667" s="68"/>
      <c r="Q667" s="58"/>
      <c r="R667" s="58"/>
      <c r="S667" s="13"/>
      <c r="T667" s="13"/>
      <c r="U667" s="58"/>
      <c r="V667" s="13">
        <v>1238772</v>
      </c>
      <c r="W667" s="13" t="s">
        <v>1818</v>
      </c>
      <c r="X667" s="58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</row>
    <row r="668" spans="1:34">
      <c r="A668" s="13">
        <v>1238782</v>
      </c>
      <c r="B668" s="75"/>
      <c r="C668" s="75"/>
      <c r="D668" s="75"/>
      <c r="E668" s="75"/>
      <c r="F668" s="13"/>
      <c r="G668" s="13"/>
      <c r="H668" s="63" t="s">
        <v>481</v>
      </c>
      <c r="I668" s="13" t="s">
        <v>406</v>
      </c>
      <c r="J668" s="64">
        <v>40482</v>
      </c>
      <c r="K668" s="65"/>
      <c r="L668" s="65"/>
      <c r="M668" s="66">
        <v>31122</v>
      </c>
      <c r="N668" s="67"/>
      <c r="O668" s="68"/>
      <c r="P668" s="68"/>
      <c r="Q668" s="58"/>
      <c r="R668" s="58"/>
      <c r="S668" s="13"/>
      <c r="T668" s="13"/>
      <c r="U668" s="58"/>
      <c r="V668" s="13">
        <v>1238782</v>
      </c>
      <c r="W668" s="13" t="s">
        <v>1819</v>
      </c>
      <c r="X668" s="58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</row>
    <row r="669" spans="1:34">
      <c r="A669" s="13">
        <v>1238792</v>
      </c>
      <c r="B669" s="75"/>
      <c r="C669" s="75"/>
      <c r="D669" s="75"/>
      <c r="E669" s="75"/>
      <c r="F669" s="13"/>
      <c r="G669" s="13"/>
      <c r="H669" s="63" t="s">
        <v>486</v>
      </c>
      <c r="I669" s="13" t="s">
        <v>406</v>
      </c>
      <c r="J669" s="64">
        <v>40137</v>
      </c>
      <c r="K669" s="65"/>
      <c r="L669" s="65"/>
      <c r="M669" s="66">
        <v>33233</v>
      </c>
      <c r="N669" s="67"/>
      <c r="O669" s="68"/>
      <c r="P669" s="68"/>
      <c r="Q669" s="58"/>
      <c r="R669" s="58"/>
      <c r="S669" s="13"/>
      <c r="T669" s="13"/>
      <c r="U669" s="58"/>
      <c r="V669" s="13">
        <v>1238792</v>
      </c>
      <c r="W669" s="13" t="s">
        <v>1820</v>
      </c>
      <c r="X669" s="58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</row>
    <row r="670" spans="1:34">
      <c r="A670" s="13">
        <v>1238802</v>
      </c>
      <c r="B670" s="75"/>
      <c r="C670" s="75"/>
      <c r="D670" s="75"/>
      <c r="E670" s="75"/>
      <c r="F670" s="13"/>
      <c r="G670" s="13"/>
      <c r="H670" s="63" t="s">
        <v>491</v>
      </c>
      <c r="I670" s="13" t="s">
        <v>388</v>
      </c>
      <c r="J670" s="64">
        <v>37946</v>
      </c>
      <c r="K670" s="65"/>
      <c r="L670" s="65"/>
      <c r="M670" s="66">
        <v>75453</v>
      </c>
      <c r="N670" s="67"/>
      <c r="O670" s="68"/>
      <c r="P670" s="68"/>
      <c r="Q670" s="58"/>
      <c r="R670" s="58"/>
      <c r="S670" s="13"/>
      <c r="T670" s="13"/>
      <c r="U670" s="58"/>
      <c r="V670" s="13">
        <v>1238802</v>
      </c>
      <c r="W670" s="13" t="s">
        <v>1821</v>
      </c>
      <c r="X670" s="58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</row>
    <row r="671" spans="1:34">
      <c r="A671" s="13">
        <v>1238812</v>
      </c>
      <c r="B671" s="75"/>
      <c r="C671" s="75"/>
      <c r="D671" s="75"/>
      <c r="E671" s="75"/>
      <c r="F671" s="13"/>
      <c r="G671" s="13"/>
      <c r="H671" s="63" t="s">
        <v>496</v>
      </c>
      <c r="I671" s="13" t="s">
        <v>388</v>
      </c>
      <c r="J671" s="64">
        <v>41954</v>
      </c>
      <c r="K671" s="65"/>
      <c r="L671" s="65"/>
      <c r="M671" s="66">
        <v>26607</v>
      </c>
      <c r="N671" s="67"/>
      <c r="O671" s="68"/>
      <c r="P671" s="68"/>
      <c r="Q671" s="58"/>
      <c r="R671" s="58"/>
      <c r="S671" s="13"/>
      <c r="T671" s="13"/>
      <c r="U671" s="58"/>
      <c r="V671" s="13">
        <v>1238812</v>
      </c>
      <c r="W671" s="13" t="s">
        <v>1822</v>
      </c>
      <c r="X671" s="58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</row>
    <row r="672" spans="1:34">
      <c r="A672" s="13">
        <v>1238822</v>
      </c>
      <c r="B672" s="75"/>
      <c r="C672" s="75"/>
      <c r="D672" s="75"/>
      <c r="E672" s="75"/>
      <c r="F672" s="13"/>
      <c r="G672" s="13"/>
      <c r="H672" s="63" t="s">
        <v>501</v>
      </c>
      <c r="I672" s="13" t="s">
        <v>388</v>
      </c>
      <c r="J672" s="64">
        <v>41954</v>
      </c>
      <c r="K672" s="65"/>
      <c r="L672" s="65"/>
      <c r="M672" s="66">
        <v>46505</v>
      </c>
      <c r="N672" s="67"/>
      <c r="O672" s="68"/>
      <c r="P672" s="68"/>
      <c r="Q672" s="58"/>
      <c r="R672" s="58"/>
      <c r="S672" s="13"/>
      <c r="T672" s="13"/>
      <c r="U672" s="58"/>
      <c r="V672" s="13">
        <v>1238822</v>
      </c>
      <c r="W672" s="13" t="s">
        <v>1823</v>
      </c>
      <c r="X672" s="58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</row>
    <row r="673" spans="1:34">
      <c r="A673" s="13">
        <v>1238832</v>
      </c>
      <c r="B673" s="75"/>
      <c r="C673" s="75"/>
      <c r="D673" s="75"/>
      <c r="E673" s="75"/>
      <c r="F673" s="13"/>
      <c r="G673" s="13"/>
      <c r="H673" s="63" t="s">
        <v>506</v>
      </c>
      <c r="I673" s="13" t="s">
        <v>394</v>
      </c>
      <c r="J673" s="64">
        <v>41970</v>
      </c>
      <c r="K673" s="65"/>
      <c r="L673" s="65"/>
      <c r="M673" s="66">
        <v>15551</v>
      </c>
      <c r="N673" s="67"/>
      <c r="O673" s="68"/>
      <c r="P673" s="68"/>
      <c r="Q673" s="58"/>
      <c r="R673" s="58"/>
      <c r="S673" s="13"/>
      <c r="T673" s="13"/>
      <c r="U673" s="58"/>
      <c r="V673" s="13">
        <v>1238832</v>
      </c>
      <c r="W673" s="13" t="s">
        <v>1824</v>
      </c>
      <c r="X673" s="58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</row>
    <row r="674" spans="1:34">
      <c r="A674" s="13">
        <v>1238842</v>
      </c>
      <c r="B674" s="75"/>
      <c r="C674" s="75"/>
      <c r="D674" s="75"/>
      <c r="E674" s="75"/>
      <c r="F674" s="13"/>
      <c r="G674" s="13"/>
      <c r="H674" s="63" t="s">
        <v>511</v>
      </c>
      <c r="I674" s="13" t="s">
        <v>400</v>
      </c>
      <c r="J674" s="64">
        <v>41980</v>
      </c>
      <c r="K674" s="65"/>
      <c r="L674" s="65"/>
      <c r="M674" s="66">
        <v>40058</v>
      </c>
      <c r="N674" s="67"/>
      <c r="O674" s="68"/>
      <c r="P674" s="68"/>
      <c r="Q674" s="58"/>
      <c r="R674" s="58"/>
      <c r="S674" s="13"/>
      <c r="T674" s="13"/>
      <c r="U674" s="58"/>
      <c r="V674" s="13">
        <v>1238842</v>
      </c>
      <c r="W674" s="13" t="s">
        <v>1825</v>
      </c>
      <c r="X674" s="58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</row>
    <row r="675" spans="1:34">
      <c r="A675" s="13">
        <v>1238852</v>
      </c>
      <c r="B675" s="75"/>
      <c r="C675" s="75"/>
      <c r="D675" s="75"/>
      <c r="E675" s="75"/>
      <c r="F675" s="13"/>
      <c r="G675" s="13"/>
      <c r="H675" s="63" t="s">
        <v>516</v>
      </c>
      <c r="I675" s="13" t="s">
        <v>400</v>
      </c>
      <c r="J675" s="64">
        <v>41992</v>
      </c>
      <c r="K675" s="65"/>
      <c r="L675" s="65"/>
      <c r="M675" s="66">
        <v>30062</v>
      </c>
      <c r="N675" s="67"/>
      <c r="O675" s="68"/>
      <c r="P675" s="68"/>
      <c r="Q675" s="58"/>
      <c r="R675" s="58"/>
      <c r="S675" s="13"/>
      <c r="T675" s="13"/>
      <c r="U675" s="58"/>
      <c r="V675" s="13">
        <v>1238852</v>
      </c>
      <c r="W675" s="13" t="s">
        <v>1826</v>
      </c>
      <c r="X675" s="58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</row>
    <row r="676" spans="1:34">
      <c r="A676" s="13">
        <v>1238862</v>
      </c>
      <c r="B676" s="75"/>
      <c r="C676" s="75"/>
      <c r="D676" s="75"/>
      <c r="E676" s="75"/>
      <c r="F676" s="13"/>
      <c r="G676" s="13"/>
      <c r="H676" s="63"/>
      <c r="I676" s="13" t="s">
        <v>400</v>
      </c>
      <c r="J676" s="64">
        <v>40513</v>
      </c>
      <c r="K676" s="65"/>
      <c r="L676" s="65"/>
      <c r="M676" s="66">
        <v>87266</v>
      </c>
      <c r="N676" s="67"/>
      <c r="O676" s="68"/>
      <c r="P676" s="68"/>
      <c r="Q676" s="58"/>
      <c r="R676" s="58"/>
      <c r="S676" s="13"/>
      <c r="T676" s="13"/>
      <c r="U676" s="58"/>
      <c r="V676" s="13">
        <v>1238862</v>
      </c>
      <c r="W676" s="13" t="s">
        <v>1827</v>
      </c>
      <c r="X676" s="58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</row>
    <row r="677" spans="1:34">
      <c r="A677" s="13">
        <v>1238872</v>
      </c>
      <c r="B677" s="75"/>
      <c r="C677" s="75"/>
      <c r="D677" s="75"/>
      <c r="E677" s="75"/>
      <c r="F677" s="13"/>
      <c r="G677" s="13"/>
      <c r="H677" s="63" t="s">
        <v>526</v>
      </c>
      <c r="I677" s="13" t="s">
        <v>400</v>
      </c>
      <c r="J677" s="64">
        <v>40522</v>
      </c>
      <c r="K677" s="65"/>
      <c r="L677" s="65"/>
      <c r="M677" s="66">
        <v>90773</v>
      </c>
      <c r="N677" s="67"/>
      <c r="O677" s="68"/>
      <c r="P677" s="68"/>
      <c r="Q677" s="58"/>
      <c r="R677" s="58"/>
      <c r="S677" s="13"/>
      <c r="T677" s="13"/>
      <c r="U677" s="58"/>
      <c r="V677" s="13">
        <v>1238872</v>
      </c>
      <c r="W677" s="13" t="s">
        <v>1828</v>
      </c>
      <c r="X677" s="58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</row>
    <row r="678" spans="1:34">
      <c r="A678" s="13">
        <v>1238882</v>
      </c>
      <c r="B678" s="75"/>
      <c r="C678" s="75"/>
      <c r="D678" s="75"/>
      <c r="E678" s="75"/>
      <c r="F678" s="13"/>
      <c r="G678" s="13"/>
      <c r="H678" s="63"/>
      <c r="I678" s="13" t="s">
        <v>394</v>
      </c>
      <c r="J678" s="64">
        <v>40527</v>
      </c>
      <c r="K678" s="65"/>
      <c r="L678" s="65"/>
      <c r="M678" s="66">
        <v>12978</v>
      </c>
      <c r="N678" s="67"/>
      <c r="O678" s="68"/>
      <c r="P678" s="68"/>
      <c r="Q678" s="58"/>
      <c r="R678" s="58"/>
      <c r="S678" s="13"/>
      <c r="T678" s="13"/>
      <c r="U678" s="58"/>
      <c r="V678" s="13">
        <v>1238882</v>
      </c>
      <c r="W678" s="13" t="s">
        <v>1829</v>
      </c>
      <c r="X678" s="58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</row>
    <row r="679" spans="1:34">
      <c r="A679" s="13">
        <v>1238892</v>
      </c>
      <c r="B679" s="75"/>
      <c r="C679" s="75"/>
      <c r="D679" s="75"/>
      <c r="E679" s="75"/>
      <c r="F679" s="13"/>
      <c r="G679" s="13"/>
      <c r="H679" s="63" t="s">
        <v>536</v>
      </c>
      <c r="I679" s="13" t="s">
        <v>388</v>
      </c>
      <c r="J679" s="64">
        <v>37604</v>
      </c>
      <c r="K679" s="65"/>
      <c r="L679" s="65"/>
      <c r="M679" s="66">
        <v>71442</v>
      </c>
      <c r="N679" s="67"/>
      <c r="O679" s="68"/>
      <c r="P679" s="68"/>
      <c r="Q679" s="58"/>
      <c r="R679" s="58"/>
      <c r="S679" s="13"/>
      <c r="T679" s="13"/>
      <c r="U679" s="58"/>
      <c r="V679" s="13">
        <v>1238892</v>
      </c>
      <c r="W679" s="13" t="s">
        <v>1830</v>
      </c>
      <c r="X679" s="58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</row>
    <row r="680" spans="1:34">
      <c r="A680" s="13">
        <v>1238902</v>
      </c>
      <c r="B680" s="75"/>
      <c r="C680" s="75"/>
      <c r="D680" s="75"/>
      <c r="E680" s="75"/>
      <c r="F680" s="13"/>
      <c r="G680" s="13"/>
      <c r="H680" s="63"/>
      <c r="I680" s="13" t="s">
        <v>400</v>
      </c>
      <c r="J680" s="64">
        <v>38339</v>
      </c>
      <c r="K680" s="65"/>
      <c r="L680" s="65"/>
      <c r="M680" s="66">
        <v>89093</v>
      </c>
      <c r="N680" s="67"/>
      <c r="O680" s="68"/>
      <c r="P680" s="68"/>
      <c r="Q680" s="58"/>
      <c r="R680" s="58"/>
      <c r="S680" s="13"/>
      <c r="T680" s="13"/>
      <c r="U680" s="58"/>
      <c r="V680" s="13">
        <v>1238902</v>
      </c>
      <c r="W680" s="13" t="s">
        <v>1831</v>
      </c>
      <c r="X680" s="58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</row>
    <row r="681" spans="1:34">
      <c r="A681" s="13">
        <v>1238912</v>
      </c>
      <c r="B681" s="75"/>
      <c r="C681" s="75"/>
      <c r="D681" s="75"/>
      <c r="E681" s="75"/>
      <c r="F681" s="13"/>
      <c r="G681" s="13"/>
      <c r="H681" s="63"/>
      <c r="I681" s="13" t="s">
        <v>388</v>
      </c>
      <c r="J681" s="64">
        <v>40876</v>
      </c>
      <c r="K681" s="65"/>
      <c r="L681" s="65"/>
      <c r="M681" s="66">
        <v>91686</v>
      </c>
      <c r="N681" s="67"/>
      <c r="O681" s="68"/>
      <c r="P681" s="68"/>
      <c r="Q681" s="58"/>
      <c r="R681" s="58"/>
      <c r="S681" s="13"/>
      <c r="T681" s="13"/>
      <c r="U681" s="58"/>
      <c r="V681" s="13">
        <v>1238912</v>
      </c>
      <c r="W681" s="13" t="s">
        <v>1832</v>
      </c>
      <c r="X681" s="58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</row>
    <row r="682" spans="1:34">
      <c r="A682" s="13">
        <v>1238922</v>
      </c>
      <c r="B682" s="75"/>
      <c r="C682" s="75"/>
      <c r="D682" s="75"/>
      <c r="E682" s="75"/>
      <c r="F682" s="13"/>
      <c r="G682" s="13"/>
      <c r="H682" s="63" t="s">
        <v>551</v>
      </c>
      <c r="I682" s="13" t="s">
        <v>400</v>
      </c>
      <c r="J682" s="64">
        <v>41608</v>
      </c>
      <c r="K682" s="65"/>
      <c r="L682" s="65"/>
      <c r="M682" s="66">
        <v>54611</v>
      </c>
      <c r="N682" s="67"/>
      <c r="O682" s="68"/>
      <c r="P682" s="68"/>
      <c r="Q682" s="58"/>
      <c r="R682" s="58"/>
      <c r="S682" s="13"/>
      <c r="T682" s="13"/>
      <c r="U682" s="58"/>
      <c r="V682" s="13">
        <v>1238922</v>
      </c>
      <c r="W682" s="13" t="s">
        <v>1833</v>
      </c>
      <c r="X682" s="58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</row>
    <row r="683" spans="1:34">
      <c r="A683" s="13">
        <v>1238932</v>
      </c>
      <c r="B683" s="75"/>
      <c r="C683" s="75"/>
      <c r="D683" s="75"/>
      <c r="E683" s="75"/>
      <c r="F683" s="13"/>
      <c r="G683" s="13"/>
      <c r="H683" s="63"/>
      <c r="I683" s="13" t="s">
        <v>400</v>
      </c>
      <c r="J683" s="64">
        <v>42368</v>
      </c>
      <c r="K683" s="65"/>
      <c r="L683" s="65"/>
      <c r="M683" s="66">
        <v>68303</v>
      </c>
      <c r="N683" s="67"/>
      <c r="O683" s="68"/>
      <c r="P683" s="68"/>
      <c r="Q683" s="58"/>
      <c r="R683" s="58"/>
      <c r="S683" s="13"/>
      <c r="T683" s="13"/>
      <c r="U683" s="58"/>
      <c r="V683" s="13">
        <v>1238932</v>
      </c>
      <c r="W683" s="13" t="s">
        <v>1834</v>
      </c>
      <c r="X683" s="58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</row>
    <row r="684" spans="1:34">
      <c r="A684" s="13">
        <v>1238942</v>
      </c>
      <c r="B684" s="75"/>
      <c r="C684" s="75"/>
      <c r="D684" s="75"/>
      <c r="E684" s="75"/>
      <c r="F684" s="13"/>
      <c r="G684" s="13"/>
      <c r="H684" s="63" t="s">
        <v>561</v>
      </c>
      <c r="I684" s="13" t="s">
        <v>388</v>
      </c>
      <c r="J684" s="64">
        <v>42385</v>
      </c>
      <c r="K684" s="65"/>
      <c r="L684" s="65"/>
      <c r="M684" s="66">
        <v>72513</v>
      </c>
      <c r="N684" s="67"/>
      <c r="O684" s="68"/>
      <c r="P684" s="68"/>
      <c r="Q684" s="58"/>
      <c r="R684" s="58"/>
      <c r="S684" s="13"/>
      <c r="T684" s="13"/>
      <c r="U684" s="58"/>
      <c r="V684" s="13">
        <v>1238942</v>
      </c>
      <c r="W684" s="13" t="s">
        <v>1835</v>
      </c>
      <c r="X684" s="58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</row>
    <row r="685" spans="1:34">
      <c r="A685" s="13">
        <v>1238952</v>
      </c>
      <c r="B685" s="75"/>
      <c r="C685" s="75"/>
      <c r="D685" s="75"/>
      <c r="E685" s="75"/>
      <c r="F685" s="13"/>
      <c r="G685" s="13"/>
      <c r="H685" s="63" t="s">
        <v>566</v>
      </c>
      <c r="I685" s="13" t="s">
        <v>394</v>
      </c>
      <c r="J685" s="64">
        <v>40541</v>
      </c>
      <c r="K685" s="65"/>
      <c r="L685" s="65"/>
      <c r="M685" s="66">
        <v>57225</v>
      </c>
      <c r="N685" s="67"/>
      <c r="O685" s="68"/>
      <c r="P685" s="68"/>
      <c r="Q685" s="58"/>
      <c r="R685" s="58"/>
      <c r="S685" s="13"/>
      <c r="T685" s="13"/>
      <c r="U685" s="58"/>
      <c r="V685" s="13">
        <v>1238952</v>
      </c>
      <c r="W685" s="13" t="s">
        <v>1836</v>
      </c>
      <c r="X685" s="58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</row>
    <row r="686" spans="1:34">
      <c r="A686" s="13">
        <v>1238962</v>
      </c>
      <c r="B686" s="75"/>
      <c r="C686" s="75"/>
      <c r="D686" s="75"/>
      <c r="E686" s="75"/>
      <c r="F686" s="13"/>
      <c r="G686" s="13"/>
      <c r="H686" s="63"/>
      <c r="I686" s="13" t="s">
        <v>400</v>
      </c>
      <c r="J686" s="64">
        <v>40546</v>
      </c>
      <c r="K686" s="65"/>
      <c r="L686" s="65"/>
      <c r="M686" s="66">
        <v>40709</v>
      </c>
      <c r="N686" s="67"/>
      <c r="O686" s="68"/>
      <c r="P686" s="68"/>
      <c r="Q686" s="58"/>
      <c r="R686" s="58"/>
      <c r="S686" s="13"/>
      <c r="T686" s="13"/>
      <c r="U686" s="58"/>
      <c r="V686" s="13">
        <v>1238962</v>
      </c>
      <c r="W686" s="13" t="s">
        <v>1837</v>
      </c>
      <c r="X686" s="58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</row>
    <row r="687" spans="1:34">
      <c r="A687" s="13">
        <v>1238972</v>
      </c>
      <c r="B687" s="75"/>
      <c r="C687" s="75"/>
      <c r="D687" s="75"/>
      <c r="E687" s="75"/>
      <c r="F687" s="13"/>
      <c r="G687" s="13"/>
      <c r="H687" s="63" t="s">
        <v>576</v>
      </c>
      <c r="I687" s="13" t="s">
        <v>400</v>
      </c>
      <c r="J687" s="64">
        <v>40922</v>
      </c>
      <c r="K687" s="65"/>
      <c r="L687" s="65"/>
      <c r="M687" s="66">
        <v>52101</v>
      </c>
      <c r="N687" s="67"/>
      <c r="O687" s="68"/>
      <c r="P687" s="68"/>
      <c r="Q687" s="58"/>
      <c r="R687" s="58"/>
      <c r="S687" s="13"/>
      <c r="T687" s="13"/>
      <c r="U687" s="58"/>
      <c r="V687" s="13">
        <v>1238972</v>
      </c>
      <c r="W687" s="13" t="s">
        <v>1838</v>
      </c>
      <c r="X687" s="58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</row>
    <row r="688" spans="1:34">
      <c r="A688" s="13">
        <v>1238982</v>
      </c>
      <c r="B688" s="75"/>
      <c r="C688" s="75"/>
      <c r="D688" s="75"/>
      <c r="E688" s="75"/>
      <c r="F688" s="13"/>
      <c r="G688" s="13"/>
      <c r="H688" s="63" t="s">
        <v>581</v>
      </c>
      <c r="I688" s="13" t="s">
        <v>406</v>
      </c>
      <c r="J688" s="64">
        <v>41634</v>
      </c>
      <c r="K688" s="65"/>
      <c r="L688" s="65"/>
      <c r="M688" s="66">
        <v>38987</v>
      </c>
      <c r="N688" s="67"/>
      <c r="O688" s="68"/>
      <c r="P688" s="68"/>
      <c r="Q688" s="58"/>
      <c r="R688" s="58"/>
      <c r="S688" s="13"/>
      <c r="T688" s="13"/>
      <c r="U688" s="58"/>
      <c r="V688" s="13">
        <v>1238982</v>
      </c>
      <c r="W688" s="13" t="s">
        <v>1839</v>
      </c>
      <c r="X688" s="58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</row>
    <row r="689" spans="1:34">
      <c r="A689" s="13">
        <v>1238992</v>
      </c>
      <c r="B689" s="75"/>
      <c r="C689" s="75"/>
      <c r="D689" s="75"/>
      <c r="E689" s="75"/>
      <c r="F689" s="13"/>
      <c r="G689" s="13"/>
      <c r="H689" s="63" t="s">
        <v>586</v>
      </c>
      <c r="I689" s="13" t="s">
        <v>388</v>
      </c>
      <c r="J689" s="64">
        <v>41663</v>
      </c>
      <c r="K689" s="65"/>
      <c r="L689" s="65"/>
      <c r="M689" s="66">
        <v>67421</v>
      </c>
      <c r="N689" s="67"/>
      <c r="O689" s="68"/>
      <c r="P689" s="68"/>
      <c r="Q689" s="58"/>
      <c r="R689" s="58"/>
      <c r="S689" s="13"/>
      <c r="T689" s="13"/>
      <c r="U689" s="58"/>
      <c r="V689" s="13">
        <v>1238992</v>
      </c>
      <c r="W689" s="13" t="s">
        <v>1840</v>
      </c>
      <c r="X689" s="58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</row>
    <row r="690" spans="1:34">
      <c r="A690" s="13">
        <v>1239002</v>
      </c>
      <c r="B690" s="75"/>
      <c r="C690" s="75"/>
      <c r="D690" s="75"/>
      <c r="E690" s="75"/>
      <c r="F690" s="13"/>
      <c r="G690" s="13"/>
      <c r="H690" s="63" t="s">
        <v>591</v>
      </c>
      <c r="I690" s="13" t="s">
        <v>388</v>
      </c>
      <c r="J690" s="64">
        <v>40188</v>
      </c>
      <c r="K690" s="65"/>
      <c r="L690" s="65"/>
      <c r="M690" s="66">
        <v>47796</v>
      </c>
      <c r="N690" s="67"/>
      <c r="O690" s="68"/>
      <c r="P690" s="68"/>
      <c r="Q690" s="58"/>
      <c r="R690" s="58"/>
      <c r="S690" s="13"/>
      <c r="T690" s="13"/>
      <c r="U690" s="58"/>
      <c r="V690" s="13">
        <v>1239002</v>
      </c>
      <c r="W690" s="13" t="s">
        <v>1841</v>
      </c>
      <c r="X690" s="58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</row>
    <row r="691" spans="1:34">
      <c r="A691" s="13">
        <v>1239012</v>
      </c>
      <c r="B691" s="75"/>
      <c r="C691" s="75"/>
      <c r="D691" s="75"/>
      <c r="E691" s="75"/>
      <c r="F691" s="13"/>
      <c r="G691" s="13"/>
      <c r="H691" s="63" t="s">
        <v>596</v>
      </c>
      <c r="I691" s="13" t="s">
        <v>394</v>
      </c>
      <c r="J691" s="64">
        <v>37639</v>
      </c>
      <c r="K691" s="65"/>
      <c r="L691" s="65"/>
      <c r="M691" s="66">
        <v>22901</v>
      </c>
      <c r="N691" s="67"/>
      <c r="O691" s="68"/>
      <c r="P691" s="68"/>
      <c r="Q691" s="58"/>
      <c r="R691" s="58"/>
      <c r="S691" s="13"/>
      <c r="T691" s="13"/>
      <c r="U691" s="58"/>
      <c r="V691" s="13">
        <v>1239012</v>
      </c>
      <c r="W691" s="13" t="s">
        <v>1842</v>
      </c>
      <c r="X691" s="58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</row>
    <row r="692" spans="1:34">
      <c r="A692" s="13">
        <v>1239022</v>
      </c>
      <c r="B692" s="75"/>
      <c r="C692" s="75"/>
      <c r="D692" s="75"/>
      <c r="E692" s="75"/>
      <c r="F692" s="13"/>
      <c r="G692" s="13"/>
      <c r="H692" s="63"/>
      <c r="I692" s="13" t="s">
        <v>400</v>
      </c>
      <c r="J692" s="64">
        <v>38373</v>
      </c>
      <c r="K692" s="65"/>
      <c r="L692" s="65"/>
      <c r="M692" s="66">
        <v>32655</v>
      </c>
      <c r="N692" s="67"/>
      <c r="O692" s="68"/>
      <c r="P692" s="68"/>
      <c r="Q692" s="58"/>
      <c r="R692" s="58"/>
      <c r="S692" s="13"/>
      <c r="T692" s="13"/>
      <c r="U692" s="58"/>
      <c r="V692" s="13">
        <v>1239022</v>
      </c>
      <c r="W692" s="13" t="s">
        <v>1843</v>
      </c>
      <c r="X692" s="58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</row>
    <row r="693" spans="1:34">
      <c r="A693" s="13">
        <v>1239032</v>
      </c>
      <c r="B693" s="75"/>
      <c r="C693" s="75"/>
      <c r="D693" s="75"/>
      <c r="E693" s="75"/>
      <c r="F693" s="13"/>
      <c r="G693" s="13"/>
      <c r="H693" s="63" t="s">
        <v>606</v>
      </c>
      <c r="I693" s="13" t="s">
        <v>400</v>
      </c>
      <c r="J693" s="64">
        <v>38727</v>
      </c>
      <c r="K693" s="65"/>
      <c r="L693" s="65"/>
      <c r="M693" s="66">
        <v>56700</v>
      </c>
      <c r="N693" s="67"/>
      <c r="O693" s="68"/>
      <c r="P693" s="68"/>
      <c r="Q693" s="58"/>
      <c r="R693" s="58"/>
      <c r="S693" s="13"/>
      <c r="T693" s="13"/>
      <c r="U693" s="58"/>
      <c r="V693" s="13">
        <v>1239032</v>
      </c>
      <c r="W693" s="13" t="s">
        <v>1844</v>
      </c>
      <c r="X693" s="58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</row>
    <row r="694" spans="1:34">
      <c r="A694" s="13">
        <v>1239042</v>
      </c>
      <c r="B694" s="75"/>
      <c r="C694" s="75"/>
      <c r="D694" s="75"/>
      <c r="E694" s="75"/>
      <c r="F694" s="13"/>
      <c r="G694" s="13"/>
      <c r="H694" s="63" t="s">
        <v>611</v>
      </c>
      <c r="I694" s="13" t="s">
        <v>388</v>
      </c>
      <c r="J694" s="64">
        <v>39084</v>
      </c>
      <c r="K694" s="65"/>
      <c r="L694" s="65"/>
      <c r="M694" s="66">
        <v>55461</v>
      </c>
      <c r="N694" s="67"/>
      <c r="O694" s="68"/>
      <c r="P694" s="68"/>
      <c r="Q694" s="58"/>
      <c r="R694" s="58"/>
      <c r="S694" s="13"/>
      <c r="T694" s="13"/>
      <c r="U694" s="58"/>
      <c r="V694" s="13">
        <v>1239042</v>
      </c>
      <c r="W694" s="13" t="s">
        <v>1845</v>
      </c>
      <c r="X694" s="58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</row>
    <row r="695" spans="1:34">
      <c r="A695" s="13">
        <v>1239052</v>
      </c>
      <c r="B695" s="75"/>
      <c r="C695" s="75"/>
      <c r="D695" s="75"/>
      <c r="E695" s="75"/>
      <c r="F695" s="13"/>
      <c r="G695" s="13"/>
      <c r="H695" s="63" t="s">
        <v>616</v>
      </c>
      <c r="I695" s="13" t="s">
        <v>388</v>
      </c>
      <c r="J695" s="64">
        <v>40557</v>
      </c>
      <c r="K695" s="65"/>
      <c r="L695" s="65"/>
      <c r="M695" s="66">
        <v>28854</v>
      </c>
      <c r="N695" s="67"/>
      <c r="O695" s="68"/>
      <c r="P695" s="68"/>
      <c r="Q695" s="58"/>
      <c r="R695" s="58"/>
      <c r="S695" s="13"/>
      <c r="T695" s="13"/>
      <c r="U695" s="58"/>
      <c r="V695" s="13">
        <v>1239052</v>
      </c>
      <c r="W695" s="13" t="s">
        <v>1846</v>
      </c>
      <c r="X695" s="58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</row>
    <row r="696" spans="1:34">
      <c r="A696" s="13">
        <v>1239062</v>
      </c>
      <c r="B696" s="75"/>
      <c r="C696" s="75"/>
      <c r="D696" s="75"/>
      <c r="E696" s="75"/>
      <c r="F696" s="13"/>
      <c r="G696" s="13"/>
      <c r="H696" s="63" t="s">
        <v>621</v>
      </c>
      <c r="I696" s="13" t="s">
        <v>388</v>
      </c>
      <c r="J696" s="64">
        <v>41292</v>
      </c>
      <c r="K696" s="65"/>
      <c r="L696" s="65"/>
      <c r="M696" s="66">
        <v>40415</v>
      </c>
      <c r="N696" s="67"/>
      <c r="O696" s="68"/>
      <c r="P696" s="68"/>
      <c r="Q696" s="58"/>
      <c r="R696" s="58"/>
      <c r="S696" s="13"/>
      <c r="T696" s="13"/>
      <c r="U696" s="58"/>
      <c r="V696" s="13">
        <v>1239062</v>
      </c>
      <c r="W696" s="13" t="s">
        <v>1847</v>
      </c>
      <c r="X696" s="58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</row>
    <row r="697" spans="1:34">
      <c r="A697" s="13">
        <v>1239072</v>
      </c>
      <c r="B697" s="75"/>
      <c r="C697" s="75"/>
      <c r="D697" s="75"/>
      <c r="E697" s="75"/>
      <c r="F697" s="13"/>
      <c r="G697" s="13"/>
      <c r="H697" s="63" t="s">
        <v>626</v>
      </c>
      <c r="I697" s="13" t="s">
        <v>400</v>
      </c>
      <c r="J697" s="64">
        <v>42399</v>
      </c>
      <c r="K697" s="65"/>
      <c r="L697" s="65"/>
      <c r="M697" s="66">
        <v>81197</v>
      </c>
      <c r="N697" s="67"/>
      <c r="O697" s="68"/>
      <c r="P697" s="68"/>
      <c r="Q697" s="58"/>
      <c r="R697" s="58"/>
      <c r="S697" s="13"/>
      <c r="T697" s="13"/>
      <c r="U697" s="58"/>
      <c r="V697" s="13">
        <v>1239072</v>
      </c>
      <c r="W697" s="13" t="s">
        <v>1848</v>
      </c>
      <c r="X697" s="58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</row>
    <row r="698" spans="1:34">
      <c r="A698" s="13">
        <v>1239082</v>
      </c>
      <c r="B698" s="75"/>
      <c r="C698" s="75"/>
      <c r="D698" s="75"/>
      <c r="E698" s="75"/>
      <c r="F698" s="13"/>
      <c r="G698" s="13"/>
      <c r="H698" s="63"/>
      <c r="I698" s="13" t="s">
        <v>400</v>
      </c>
      <c r="J698" s="64">
        <v>41667</v>
      </c>
      <c r="K698" s="65"/>
      <c r="L698" s="65"/>
      <c r="M698" s="66">
        <v>48248</v>
      </c>
      <c r="N698" s="67"/>
      <c r="O698" s="68"/>
      <c r="P698" s="68"/>
      <c r="Q698" s="58"/>
      <c r="R698" s="58"/>
      <c r="S698" s="13"/>
      <c r="T698" s="13"/>
      <c r="U698" s="58"/>
      <c r="V698" s="13">
        <v>1239082</v>
      </c>
      <c r="W698" s="13" t="s">
        <v>1849</v>
      </c>
      <c r="X698" s="58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</row>
    <row r="699" spans="1:34">
      <c r="A699" s="13">
        <v>1239092</v>
      </c>
      <c r="B699" s="75"/>
      <c r="C699" s="75"/>
      <c r="D699" s="75"/>
      <c r="E699" s="75"/>
      <c r="F699" s="13"/>
      <c r="G699" s="13"/>
      <c r="H699" s="63" t="s">
        <v>636</v>
      </c>
      <c r="I699" s="13" t="s">
        <v>394</v>
      </c>
      <c r="J699" s="64">
        <v>41684</v>
      </c>
      <c r="K699" s="65"/>
      <c r="L699" s="65"/>
      <c r="M699" s="66">
        <v>44016</v>
      </c>
      <c r="N699" s="67"/>
      <c r="O699" s="68"/>
      <c r="P699" s="68"/>
      <c r="Q699" s="58"/>
      <c r="R699" s="58"/>
      <c r="S699" s="13"/>
      <c r="T699" s="13"/>
      <c r="U699" s="58"/>
      <c r="V699" s="13">
        <v>1239092</v>
      </c>
      <c r="W699" s="13" t="s">
        <v>1850</v>
      </c>
      <c r="X699" s="58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</row>
    <row r="700" spans="1:34">
      <c r="A700" s="13">
        <v>1239102</v>
      </c>
      <c r="B700" s="75"/>
      <c r="C700" s="75"/>
      <c r="D700" s="75"/>
      <c r="E700" s="75"/>
      <c r="F700" s="13"/>
      <c r="G700" s="13"/>
      <c r="H700" s="13" t="s">
        <v>641</v>
      </c>
      <c r="I700" s="13" t="s">
        <v>388</v>
      </c>
      <c r="J700" s="64">
        <v>41694</v>
      </c>
      <c r="K700" s="65"/>
      <c r="L700" s="65"/>
      <c r="M700" s="66">
        <v>36603</v>
      </c>
      <c r="N700" s="67"/>
      <c r="O700" s="68"/>
      <c r="P700" s="68"/>
      <c r="Q700" s="58"/>
      <c r="R700" s="58"/>
      <c r="S700" s="13"/>
      <c r="T700" s="13"/>
      <c r="U700" s="58"/>
      <c r="V700" s="13">
        <v>1239102</v>
      </c>
      <c r="W700" s="13" t="s">
        <v>1851</v>
      </c>
      <c r="X700" s="58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</row>
    <row r="701" spans="1:34">
      <c r="A701" s="13">
        <v>1239112</v>
      </c>
      <c r="B701" s="75"/>
      <c r="C701" s="75"/>
      <c r="D701" s="75"/>
      <c r="E701" s="75"/>
      <c r="F701" s="13"/>
      <c r="G701" s="13"/>
      <c r="H701" s="13" t="s">
        <v>645</v>
      </c>
      <c r="I701" s="13" t="s">
        <v>388</v>
      </c>
      <c r="J701" s="64">
        <v>37299</v>
      </c>
      <c r="K701" s="65"/>
      <c r="L701" s="65"/>
      <c r="M701" s="66">
        <v>74466</v>
      </c>
      <c r="N701" s="67"/>
      <c r="O701" s="68"/>
      <c r="P701" s="68"/>
      <c r="Q701" s="58"/>
      <c r="R701" s="58"/>
      <c r="S701" s="13"/>
      <c r="T701" s="13"/>
      <c r="U701" s="58"/>
      <c r="V701" s="13">
        <v>1239112</v>
      </c>
      <c r="W701" s="13" t="s">
        <v>1852</v>
      </c>
      <c r="X701" s="58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</row>
    <row r="702" spans="1:34">
      <c r="A702" s="13">
        <v>1239122</v>
      </c>
      <c r="B702" s="75"/>
      <c r="C702" s="75"/>
      <c r="D702" s="75"/>
      <c r="E702" s="75"/>
      <c r="F702" s="13"/>
      <c r="G702" s="13"/>
      <c r="H702" s="13" t="s">
        <v>649</v>
      </c>
      <c r="I702" s="13" t="s">
        <v>388</v>
      </c>
      <c r="J702" s="64">
        <v>38769</v>
      </c>
      <c r="K702" s="65"/>
      <c r="L702" s="65"/>
      <c r="M702" s="66">
        <v>69647</v>
      </c>
      <c r="N702" s="67"/>
      <c r="O702" s="68"/>
      <c r="P702" s="68"/>
      <c r="Q702" s="58"/>
      <c r="R702" s="58"/>
      <c r="S702" s="13"/>
      <c r="T702" s="13"/>
      <c r="U702" s="58"/>
      <c r="V702" s="13">
        <v>1239122</v>
      </c>
      <c r="W702" s="13" t="s">
        <v>1853</v>
      </c>
      <c r="X702" s="58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</row>
    <row r="703" spans="1:34">
      <c r="A703" s="13">
        <v>1239132</v>
      </c>
      <c r="B703" s="75"/>
      <c r="C703" s="75"/>
      <c r="D703" s="75"/>
      <c r="E703" s="75"/>
      <c r="F703" s="13"/>
      <c r="G703" s="13"/>
      <c r="H703" s="13" t="s">
        <v>653</v>
      </c>
      <c r="I703" s="13" t="s">
        <v>388</v>
      </c>
      <c r="J703" s="64">
        <v>40953</v>
      </c>
      <c r="K703" s="65"/>
      <c r="L703" s="65"/>
      <c r="M703" s="66">
        <v>26366</v>
      </c>
      <c r="N703" s="67"/>
      <c r="O703" s="68"/>
      <c r="P703" s="68"/>
      <c r="Q703" s="58"/>
      <c r="R703" s="58"/>
      <c r="S703" s="13"/>
      <c r="T703" s="13"/>
      <c r="U703" s="58"/>
      <c r="V703" s="13">
        <v>1239132</v>
      </c>
      <c r="W703" s="13" t="s">
        <v>1854</v>
      </c>
      <c r="X703" s="58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</row>
    <row r="704" spans="1:34">
      <c r="A704" s="13">
        <v>1239142</v>
      </c>
      <c r="B704" s="75"/>
      <c r="C704" s="75"/>
      <c r="D704" s="75"/>
      <c r="E704" s="75"/>
      <c r="F704" s="13"/>
      <c r="G704" s="13"/>
      <c r="H704" s="63" t="s">
        <v>387</v>
      </c>
      <c r="I704" s="13" t="s">
        <v>400</v>
      </c>
      <c r="J704" s="64">
        <v>40993</v>
      </c>
      <c r="K704" s="65"/>
      <c r="L704" s="65"/>
      <c r="M704" s="66">
        <v>26964</v>
      </c>
      <c r="N704" s="67"/>
      <c r="O704" s="68"/>
      <c r="P704" s="68"/>
      <c r="Q704" s="58"/>
      <c r="R704" s="58"/>
      <c r="S704" s="13"/>
      <c r="T704" s="13"/>
      <c r="U704" s="58"/>
      <c r="V704" s="13">
        <v>1239142</v>
      </c>
      <c r="W704" s="13" t="s">
        <v>1855</v>
      </c>
      <c r="X704" s="58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</row>
    <row r="705" spans="1:34">
      <c r="A705" s="13">
        <v>1239152</v>
      </c>
      <c r="B705" s="75"/>
      <c r="C705" s="75"/>
      <c r="D705" s="75"/>
      <c r="E705" s="75"/>
      <c r="F705" s="13"/>
      <c r="G705" s="13"/>
      <c r="H705" s="63"/>
      <c r="I705" s="13" t="s">
        <v>400</v>
      </c>
      <c r="J705" s="64">
        <v>42074</v>
      </c>
      <c r="K705" s="65"/>
      <c r="L705" s="65"/>
      <c r="M705" s="66">
        <v>72167</v>
      </c>
      <c r="N705" s="67"/>
      <c r="O705" s="68"/>
      <c r="P705" s="68"/>
      <c r="Q705" s="58"/>
      <c r="R705" s="58"/>
      <c r="S705" s="13"/>
      <c r="T705" s="13"/>
      <c r="U705" s="58"/>
      <c r="V705" s="13">
        <v>1239152</v>
      </c>
      <c r="W705" s="13" t="s">
        <v>1856</v>
      </c>
      <c r="X705" s="58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</row>
    <row r="706" spans="1:34">
      <c r="A706" s="13">
        <v>1239162</v>
      </c>
      <c r="B706" s="75"/>
      <c r="C706" s="75"/>
      <c r="D706" s="75"/>
      <c r="E706" s="75"/>
      <c r="F706" s="13"/>
      <c r="G706" s="13"/>
      <c r="H706" s="63" t="s">
        <v>399</v>
      </c>
      <c r="I706" s="13" t="s">
        <v>400</v>
      </c>
      <c r="J706" s="64">
        <v>42085</v>
      </c>
      <c r="K706" s="65"/>
      <c r="L706" s="65"/>
      <c r="M706" s="66">
        <v>70613</v>
      </c>
      <c r="N706" s="67"/>
      <c r="O706" s="68"/>
      <c r="P706" s="68"/>
      <c r="Q706" s="58"/>
      <c r="R706" s="58"/>
      <c r="S706" s="13"/>
      <c r="T706" s="13"/>
      <c r="U706" s="58"/>
      <c r="V706" s="13">
        <v>1239162</v>
      </c>
      <c r="W706" s="13" t="s">
        <v>1857</v>
      </c>
      <c r="X706" s="58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</row>
    <row r="707" spans="1:34">
      <c r="A707" s="13">
        <v>1239172</v>
      </c>
      <c r="B707" s="75"/>
      <c r="C707" s="75"/>
      <c r="D707" s="75"/>
      <c r="E707" s="75"/>
      <c r="F707" s="13"/>
      <c r="G707" s="13"/>
      <c r="H707" s="63" t="s">
        <v>405</v>
      </c>
      <c r="I707" s="13" t="s">
        <v>394</v>
      </c>
      <c r="J707" s="64">
        <v>40617</v>
      </c>
      <c r="K707" s="65"/>
      <c r="L707" s="65"/>
      <c r="M707" s="66">
        <v>26565</v>
      </c>
      <c r="N707" s="67"/>
      <c r="O707" s="68"/>
      <c r="P707" s="68"/>
      <c r="Q707" s="58"/>
      <c r="R707" s="58"/>
      <c r="S707" s="13"/>
      <c r="T707" s="13"/>
      <c r="U707" s="58"/>
      <c r="V707" s="13">
        <v>1239172</v>
      </c>
      <c r="W707" s="13" t="s">
        <v>1858</v>
      </c>
      <c r="X707" s="58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</row>
    <row r="708" spans="1:34">
      <c r="A708" s="13">
        <v>1239182</v>
      </c>
      <c r="B708" s="75"/>
      <c r="C708" s="75"/>
      <c r="D708" s="75"/>
      <c r="E708" s="75"/>
      <c r="F708" s="13"/>
      <c r="G708" s="13"/>
      <c r="H708" s="63" t="s">
        <v>411</v>
      </c>
      <c r="I708" s="13" t="s">
        <v>400</v>
      </c>
      <c r="J708" s="64">
        <v>41725</v>
      </c>
      <c r="K708" s="65"/>
      <c r="L708" s="65"/>
      <c r="M708" s="66">
        <v>101451</v>
      </c>
      <c r="N708" s="67"/>
      <c r="O708" s="68"/>
      <c r="P708" s="68"/>
      <c r="Q708" s="58"/>
      <c r="R708" s="58"/>
      <c r="S708" s="13"/>
      <c r="T708" s="13"/>
      <c r="U708" s="58"/>
      <c r="V708" s="13">
        <v>1239182</v>
      </c>
      <c r="W708" s="13" t="s">
        <v>1859</v>
      </c>
      <c r="X708" s="58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</row>
    <row r="709" spans="1:34">
      <c r="A709" s="13">
        <v>1239192</v>
      </c>
      <c r="B709" s="75"/>
      <c r="C709" s="75"/>
      <c r="D709" s="75"/>
      <c r="E709" s="75"/>
      <c r="F709" s="13"/>
      <c r="G709" s="13"/>
      <c r="H709" s="63" t="s">
        <v>416</v>
      </c>
      <c r="I709" s="13" t="s">
        <v>394</v>
      </c>
      <c r="J709" s="64">
        <v>37327</v>
      </c>
      <c r="K709" s="65"/>
      <c r="L709" s="65"/>
      <c r="M709" s="66">
        <v>53256</v>
      </c>
      <c r="N709" s="67"/>
      <c r="O709" s="68"/>
      <c r="P709" s="68"/>
      <c r="Q709" s="58"/>
      <c r="R709" s="58"/>
      <c r="S709" s="13"/>
      <c r="T709" s="13"/>
      <c r="U709" s="58"/>
      <c r="V709" s="13">
        <v>1239192</v>
      </c>
      <c r="W709" s="13" t="s">
        <v>1860</v>
      </c>
      <c r="X709" s="58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</row>
    <row r="710" spans="1:34">
      <c r="A710" s="13">
        <v>1239202</v>
      </c>
      <c r="B710" s="75"/>
      <c r="C710" s="75"/>
      <c r="D710" s="75"/>
      <c r="E710" s="75"/>
      <c r="F710" s="13"/>
      <c r="G710" s="13"/>
      <c r="H710" s="63" t="s">
        <v>421</v>
      </c>
      <c r="I710" s="13" t="s">
        <v>400</v>
      </c>
      <c r="J710" s="64">
        <v>38415</v>
      </c>
      <c r="K710" s="65"/>
      <c r="L710" s="65"/>
      <c r="M710" s="66">
        <v>29495</v>
      </c>
      <c r="N710" s="67"/>
      <c r="O710" s="68"/>
      <c r="P710" s="68"/>
      <c r="Q710" s="58"/>
      <c r="R710" s="58"/>
      <c r="S710" s="13"/>
      <c r="T710" s="13"/>
      <c r="U710" s="58"/>
      <c r="V710" s="13">
        <v>1239202</v>
      </c>
      <c r="W710" s="13" t="s">
        <v>1861</v>
      </c>
      <c r="X710" s="58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</row>
    <row r="711" spans="1:34">
      <c r="A711" s="13">
        <v>1239212</v>
      </c>
      <c r="B711" s="75"/>
      <c r="C711" s="75"/>
      <c r="D711" s="75"/>
      <c r="E711" s="75"/>
      <c r="F711" s="13"/>
      <c r="G711" s="13"/>
      <c r="H711" s="63" t="s">
        <v>426</v>
      </c>
      <c r="I711" s="13" t="s">
        <v>388</v>
      </c>
      <c r="J711" s="64">
        <v>41751</v>
      </c>
      <c r="K711" s="65"/>
      <c r="L711" s="65"/>
      <c r="M711" s="66">
        <v>31343</v>
      </c>
      <c r="N711" s="67"/>
      <c r="O711" s="68"/>
      <c r="P711" s="68"/>
      <c r="Q711" s="58"/>
      <c r="R711" s="58"/>
      <c r="S711" s="13"/>
      <c r="T711" s="13"/>
      <c r="U711" s="58"/>
      <c r="V711" s="13">
        <v>1239212</v>
      </c>
      <c r="W711" s="13" t="s">
        <v>1862</v>
      </c>
      <c r="X711" s="58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</row>
    <row r="712" spans="1:34">
      <c r="A712" s="13">
        <v>1239222</v>
      </c>
      <c r="B712" s="75"/>
      <c r="C712" s="75"/>
      <c r="D712" s="75"/>
      <c r="E712" s="75"/>
      <c r="F712" s="13"/>
      <c r="G712" s="13"/>
      <c r="H712" s="63"/>
      <c r="I712" s="13" t="s">
        <v>388</v>
      </c>
      <c r="J712" s="64">
        <v>37354</v>
      </c>
      <c r="K712" s="65"/>
      <c r="L712" s="65"/>
      <c r="M712" s="66">
        <v>55923</v>
      </c>
      <c r="N712" s="67"/>
      <c r="O712" s="68"/>
      <c r="P712" s="68"/>
      <c r="Q712" s="58"/>
      <c r="R712" s="58"/>
      <c r="S712" s="13"/>
      <c r="T712" s="13"/>
      <c r="U712" s="58"/>
      <c r="V712" s="13">
        <v>1239222</v>
      </c>
      <c r="W712" s="13" t="s">
        <v>1863</v>
      </c>
      <c r="X712" s="58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</row>
    <row r="713" spans="1:34">
      <c r="A713" s="13">
        <v>1239232</v>
      </c>
      <c r="B713" s="75"/>
      <c r="C713" s="75"/>
      <c r="D713" s="75"/>
      <c r="E713" s="75"/>
      <c r="F713" s="13"/>
      <c r="G713" s="13"/>
      <c r="H713" s="63" t="s">
        <v>436</v>
      </c>
      <c r="I713" s="13" t="s">
        <v>406</v>
      </c>
      <c r="J713" s="64">
        <v>37732</v>
      </c>
      <c r="K713" s="65"/>
      <c r="L713" s="65"/>
      <c r="M713" s="66">
        <v>37580</v>
      </c>
      <c r="N713" s="67"/>
      <c r="O713" s="68"/>
      <c r="P713" s="68"/>
      <c r="Q713" s="58"/>
      <c r="R713" s="58"/>
      <c r="S713" s="13"/>
      <c r="T713" s="13"/>
      <c r="U713" s="58"/>
      <c r="V713" s="13">
        <v>1239232</v>
      </c>
      <c r="W713" s="13" t="s">
        <v>1864</v>
      </c>
      <c r="X713" s="58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</row>
    <row r="714" spans="1:34">
      <c r="A714" s="13">
        <v>1239242</v>
      </c>
      <c r="B714" s="75"/>
      <c r="C714" s="75"/>
      <c r="D714" s="75"/>
      <c r="E714" s="75"/>
      <c r="F714" s="13"/>
      <c r="G714" s="13"/>
      <c r="H714" s="63" t="s">
        <v>441</v>
      </c>
      <c r="I714" s="13" t="s">
        <v>394</v>
      </c>
      <c r="J714" s="64">
        <v>37736</v>
      </c>
      <c r="K714" s="65"/>
      <c r="L714" s="65"/>
      <c r="M714" s="66">
        <v>30251</v>
      </c>
      <c r="N714" s="67"/>
      <c r="O714" s="68"/>
      <c r="P714" s="68"/>
      <c r="Q714" s="58"/>
      <c r="R714" s="58"/>
      <c r="S714" s="13"/>
      <c r="T714" s="13"/>
      <c r="U714" s="58"/>
      <c r="V714" s="13">
        <v>1239242</v>
      </c>
      <c r="W714" s="13" t="s">
        <v>1865</v>
      </c>
      <c r="X714" s="58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</row>
    <row r="715" spans="1:34">
      <c r="A715" s="13">
        <v>1239252</v>
      </c>
      <c r="B715" s="75"/>
      <c r="C715" s="75"/>
      <c r="D715" s="75"/>
      <c r="E715" s="75"/>
      <c r="F715" s="13"/>
      <c r="G715" s="13"/>
      <c r="H715" s="63" t="s">
        <v>446</v>
      </c>
      <c r="I715" s="13" t="s">
        <v>388</v>
      </c>
      <c r="J715" s="64">
        <v>40996</v>
      </c>
      <c r="K715" s="65"/>
      <c r="L715" s="65"/>
      <c r="M715" s="66">
        <v>51440</v>
      </c>
      <c r="N715" s="67"/>
      <c r="O715" s="68"/>
      <c r="P715" s="68"/>
      <c r="Q715" s="58"/>
      <c r="R715" s="58"/>
      <c r="S715" s="13"/>
      <c r="T715" s="13"/>
      <c r="U715" s="58"/>
      <c r="V715" s="13">
        <v>1239252</v>
      </c>
      <c r="W715" s="13" t="s">
        <v>1866</v>
      </c>
      <c r="X715" s="58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</row>
    <row r="716" spans="1:34">
      <c r="A716" s="13">
        <v>1239262</v>
      </c>
      <c r="B716" s="75"/>
      <c r="C716" s="75"/>
      <c r="D716" s="75"/>
      <c r="E716" s="75"/>
      <c r="F716" s="13"/>
      <c r="G716" s="13"/>
      <c r="H716" s="63" t="s">
        <v>451</v>
      </c>
      <c r="I716" s="13" t="s">
        <v>406</v>
      </c>
      <c r="J716" s="64">
        <v>41016</v>
      </c>
      <c r="K716" s="65"/>
      <c r="L716" s="65"/>
      <c r="M716" s="66">
        <v>43134</v>
      </c>
      <c r="N716" s="67"/>
      <c r="O716" s="68"/>
      <c r="P716" s="68"/>
      <c r="Q716" s="58"/>
      <c r="R716" s="58"/>
      <c r="S716" s="13"/>
      <c r="T716" s="13"/>
      <c r="U716" s="58"/>
      <c r="V716" s="13">
        <v>1239262</v>
      </c>
      <c r="W716" s="13" t="s">
        <v>1867</v>
      </c>
      <c r="X716" s="58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</row>
    <row r="717" spans="1:34">
      <c r="A717" s="13">
        <v>1239272</v>
      </c>
      <c r="B717" s="75"/>
      <c r="C717" s="75"/>
      <c r="D717" s="75"/>
      <c r="E717" s="75"/>
      <c r="F717" s="13"/>
      <c r="G717" s="13"/>
      <c r="H717" s="63" t="s">
        <v>456</v>
      </c>
      <c r="I717" s="13" t="s">
        <v>388</v>
      </c>
      <c r="J717" s="64">
        <v>41002</v>
      </c>
      <c r="K717" s="65"/>
      <c r="L717" s="65"/>
      <c r="M717" s="66">
        <v>95141</v>
      </c>
      <c r="N717" s="67"/>
      <c r="O717" s="68"/>
      <c r="P717" s="68"/>
      <c r="Q717" s="58"/>
      <c r="R717" s="58"/>
      <c r="S717" s="13"/>
      <c r="T717" s="13"/>
      <c r="U717" s="58"/>
      <c r="V717" s="13">
        <v>1239272</v>
      </c>
      <c r="W717" s="13" t="s">
        <v>1868</v>
      </c>
      <c r="X717" s="58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</row>
    <row r="718" spans="1:34">
      <c r="A718" s="13">
        <v>1239282</v>
      </c>
      <c r="B718" s="75"/>
      <c r="C718" s="75"/>
      <c r="D718" s="75"/>
      <c r="E718" s="75"/>
      <c r="F718" s="13"/>
      <c r="G718" s="13"/>
      <c r="H718" s="63" t="s">
        <v>461</v>
      </c>
      <c r="I718" s="13" t="s">
        <v>400</v>
      </c>
      <c r="J718" s="64">
        <v>41002</v>
      </c>
      <c r="K718" s="65"/>
      <c r="L718" s="65"/>
      <c r="M718" s="66">
        <v>99383</v>
      </c>
      <c r="N718" s="67"/>
      <c r="O718" s="68"/>
      <c r="P718" s="68"/>
      <c r="Q718" s="58"/>
      <c r="R718" s="58"/>
      <c r="S718" s="13"/>
      <c r="T718" s="13"/>
      <c r="U718" s="58"/>
      <c r="V718" s="13">
        <v>1239282</v>
      </c>
      <c r="W718" s="13" t="s">
        <v>1869</v>
      </c>
      <c r="X718" s="58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</row>
    <row r="719" spans="1:34">
      <c r="A719" s="13">
        <v>1239292</v>
      </c>
      <c r="B719" s="75"/>
      <c r="C719" s="75"/>
      <c r="D719" s="75"/>
      <c r="E719" s="75"/>
      <c r="F719" s="13"/>
      <c r="G719" s="13"/>
      <c r="H719" s="63" t="s">
        <v>466</v>
      </c>
      <c r="I719" s="13" t="s">
        <v>400</v>
      </c>
      <c r="J719" s="64">
        <v>41042</v>
      </c>
      <c r="K719" s="65"/>
      <c r="L719" s="65"/>
      <c r="M719" s="66">
        <v>73479</v>
      </c>
      <c r="N719" s="67"/>
      <c r="O719" s="68"/>
      <c r="P719" s="68"/>
      <c r="Q719" s="58"/>
      <c r="R719" s="58"/>
      <c r="S719" s="13"/>
      <c r="T719" s="13"/>
      <c r="U719" s="58"/>
      <c r="V719" s="13">
        <v>1239292</v>
      </c>
      <c r="W719" s="13" t="s">
        <v>1870</v>
      </c>
      <c r="X719" s="58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</row>
    <row r="720" spans="1:34">
      <c r="A720" s="13">
        <v>1239302</v>
      </c>
      <c r="B720" s="75"/>
      <c r="C720" s="75"/>
      <c r="D720" s="75"/>
      <c r="E720" s="75"/>
      <c r="F720" s="13"/>
      <c r="G720" s="13"/>
      <c r="H720" s="63" t="s">
        <v>471</v>
      </c>
      <c r="I720" s="13" t="s">
        <v>400</v>
      </c>
      <c r="J720" s="64">
        <v>42141</v>
      </c>
      <c r="K720" s="65"/>
      <c r="L720" s="65"/>
      <c r="M720" s="66">
        <v>66413</v>
      </c>
      <c r="N720" s="67"/>
      <c r="O720" s="68"/>
      <c r="P720" s="68"/>
      <c r="Q720" s="58"/>
      <c r="R720" s="58"/>
      <c r="S720" s="13"/>
      <c r="T720" s="13"/>
      <c r="U720" s="58"/>
      <c r="V720" s="13">
        <v>1239302</v>
      </c>
      <c r="W720" s="13" t="s">
        <v>1871</v>
      </c>
      <c r="X720" s="58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</row>
    <row r="721" spans="1:34">
      <c r="A721" s="13">
        <v>1239312</v>
      </c>
      <c r="B721" s="75"/>
      <c r="C721" s="75"/>
      <c r="D721" s="75"/>
      <c r="E721" s="75"/>
      <c r="F721" s="13"/>
      <c r="G721" s="13"/>
      <c r="H721" s="63" t="s">
        <v>476</v>
      </c>
      <c r="I721" s="13" t="s">
        <v>388</v>
      </c>
      <c r="J721" s="64">
        <v>42500</v>
      </c>
      <c r="K721" s="65"/>
      <c r="L721" s="65"/>
      <c r="M721" s="66">
        <v>37149</v>
      </c>
      <c r="N721" s="67"/>
      <c r="O721" s="68"/>
      <c r="P721" s="68"/>
      <c r="Q721" s="58"/>
      <c r="R721" s="58"/>
      <c r="S721" s="13"/>
      <c r="T721" s="13"/>
      <c r="U721" s="58"/>
      <c r="V721" s="13">
        <v>1239312</v>
      </c>
      <c r="W721" s="13" t="s">
        <v>1872</v>
      </c>
      <c r="X721" s="58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</row>
    <row r="722" spans="1:34">
      <c r="A722" s="13">
        <v>1239322</v>
      </c>
      <c r="B722" s="75"/>
      <c r="C722" s="75"/>
      <c r="D722" s="75"/>
      <c r="E722" s="75"/>
      <c r="F722" s="13"/>
      <c r="G722" s="13"/>
      <c r="H722" s="63" t="s">
        <v>481</v>
      </c>
      <c r="I722" s="13" t="s">
        <v>388</v>
      </c>
      <c r="J722" s="64">
        <v>40673</v>
      </c>
      <c r="K722" s="65"/>
      <c r="L722" s="65"/>
      <c r="M722" s="66">
        <v>100748</v>
      </c>
      <c r="N722" s="67"/>
      <c r="O722" s="68"/>
      <c r="P722" s="68"/>
      <c r="Q722" s="58"/>
      <c r="R722" s="58"/>
      <c r="S722" s="13"/>
      <c r="T722" s="13"/>
      <c r="U722" s="58"/>
      <c r="V722" s="13">
        <v>1239322</v>
      </c>
      <c r="W722" s="13" t="s">
        <v>1873</v>
      </c>
      <c r="X722" s="58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</row>
    <row r="723" spans="1:34">
      <c r="A723" s="13">
        <v>1239332</v>
      </c>
      <c r="B723" s="75"/>
      <c r="C723" s="75"/>
      <c r="D723" s="75"/>
      <c r="E723" s="75"/>
      <c r="F723" s="13"/>
      <c r="G723" s="13"/>
      <c r="H723" s="63" t="s">
        <v>486</v>
      </c>
      <c r="I723" s="13" t="s">
        <v>388</v>
      </c>
      <c r="J723" s="64">
        <v>38117</v>
      </c>
      <c r="K723" s="65"/>
      <c r="L723" s="65"/>
      <c r="M723" s="66">
        <v>55020</v>
      </c>
      <c r="N723" s="67"/>
      <c r="O723" s="68"/>
      <c r="P723" s="68"/>
      <c r="Q723" s="58"/>
      <c r="R723" s="58"/>
      <c r="S723" s="13"/>
      <c r="T723" s="13"/>
      <c r="U723" s="58"/>
      <c r="V723" s="13">
        <v>1239332</v>
      </c>
      <c r="W723" s="13" t="s">
        <v>1874</v>
      </c>
      <c r="X723" s="58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</row>
    <row r="724" spans="1:34">
      <c r="A724" s="13">
        <v>1239342</v>
      </c>
      <c r="B724" s="75"/>
      <c r="C724" s="75"/>
      <c r="D724" s="75"/>
      <c r="E724" s="75"/>
      <c r="F724" s="13"/>
      <c r="G724" s="13"/>
      <c r="H724" s="63" t="s">
        <v>491</v>
      </c>
      <c r="I724" s="13" t="s">
        <v>388</v>
      </c>
      <c r="J724" s="64">
        <v>42536</v>
      </c>
      <c r="K724" s="65"/>
      <c r="L724" s="65"/>
      <c r="M724" s="66">
        <v>68712</v>
      </c>
      <c r="N724" s="67"/>
      <c r="O724" s="68"/>
      <c r="P724" s="68"/>
      <c r="Q724" s="58"/>
      <c r="R724" s="58"/>
      <c r="S724" s="13"/>
      <c r="T724" s="13"/>
      <c r="U724" s="58"/>
      <c r="V724" s="13">
        <v>1239342</v>
      </c>
      <c r="W724" s="13" t="s">
        <v>1875</v>
      </c>
      <c r="X724" s="58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</row>
    <row r="725" spans="1:34">
      <c r="A725" s="13">
        <v>1239352</v>
      </c>
      <c r="B725" s="75"/>
      <c r="C725" s="75"/>
      <c r="D725" s="75"/>
      <c r="E725" s="75"/>
      <c r="F725" s="13"/>
      <c r="G725" s="13"/>
      <c r="H725" s="63" t="s">
        <v>496</v>
      </c>
      <c r="I725" s="13" t="s">
        <v>388</v>
      </c>
      <c r="J725" s="64">
        <v>41058</v>
      </c>
      <c r="K725" s="65"/>
      <c r="L725" s="65"/>
      <c r="M725" s="66">
        <v>80294</v>
      </c>
      <c r="N725" s="67"/>
      <c r="O725" s="68"/>
      <c r="P725" s="68"/>
      <c r="Q725" s="58"/>
      <c r="R725" s="58"/>
      <c r="S725" s="13"/>
      <c r="T725" s="13"/>
      <c r="U725" s="58"/>
      <c r="V725" s="13">
        <v>1239352</v>
      </c>
      <c r="W725" s="13" t="s">
        <v>1876</v>
      </c>
      <c r="X725" s="58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</row>
    <row r="726" spans="1:34">
      <c r="A726" s="13">
        <v>1239362</v>
      </c>
      <c r="B726" s="75"/>
      <c r="C726" s="75"/>
      <c r="D726" s="75"/>
      <c r="E726" s="75"/>
      <c r="F726" s="13"/>
      <c r="G726" s="13"/>
      <c r="H726" s="63" t="s">
        <v>501</v>
      </c>
      <c r="I726" s="13" t="s">
        <v>388</v>
      </c>
      <c r="J726" s="64">
        <v>40709</v>
      </c>
      <c r="K726" s="65"/>
      <c r="L726" s="65"/>
      <c r="M726" s="66">
        <v>74823</v>
      </c>
      <c r="N726" s="67"/>
      <c r="O726" s="68"/>
      <c r="P726" s="68"/>
      <c r="Q726" s="58"/>
      <c r="R726" s="58"/>
      <c r="S726" s="13"/>
      <c r="T726" s="13"/>
      <c r="U726" s="58"/>
      <c r="V726" s="13">
        <v>1239362</v>
      </c>
      <c r="W726" s="13" t="s">
        <v>1877</v>
      </c>
      <c r="X726" s="58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</row>
    <row r="727" spans="1:34">
      <c r="A727" s="13">
        <v>1239372</v>
      </c>
      <c r="B727" s="75"/>
      <c r="C727" s="75"/>
      <c r="D727" s="75"/>
      <c r="E727" s="75"/>
      <c r="F727" s="13"/>
      <c r="G727" s="13"/>
      <c r="H727" s="63" t="s">
        <v>506</v>
      </c>
      <c r="I727" s="13" t="s">
        <v>388</v>
      </c>
      <c r="J727" s="64">
        <v>40337</v>
      </c>
      <c r="K727" s="65"/>
      <c r="L727" s="65"/>
      <c r="M727" s="66">
        <v>99708</v>
      </c>
      <c r="N727" s="67"/>
      <c r="O727" s="68"/>
      <c r="P727" s="68"/>
      <c r="Q727" s="58"/>
      <c r="R727" s="58"/>
      <c r="S727" s="13"/>
      <c r="T727" s="13"/>
      <c r="U727" s="58"/>
      <c r="V727" s="13">
        <v>1239372</v>
      </c>
      <c r="W727" s="13" t="s">
        <v>1878</v>
      </c>
      <c r="X727" s="58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</row>
    <row r="728" spans="1:34">
      <c r="A728" s="13">
        <v>1239382</v>
      </c>
      <c r="B728" s="75"/>
      <c r="C728" s="75"/>
      <c r="D728" s="75"/>
      <c r="E728" s="75"/>
      <c r="F728" s="13"/>
      <c r="G728" s="13"/>
      <c r="H728" s="63" t="s">
        <v>511</v>
      </c>
      <c r="I728" s="13" t="s">
        <v>388</v>
      </c>
      <c r="J728" s="64">
        <v>39602</v>
      </c>
      <c r="K728" s="65"/>
      <c r="L728" s="65"/>
      <c r="M728" s="66">
        <v>55766</v>
      </c>
      <c r="N728" s="67"/>
      <c r="O728" s="68"/>
      <c r="P728" s="68"/>
      <c r="Q728" s="58"/>
      <c r="R728" s="58"/>
      <c r="S728" s="13"/>
      <c r="T728" s="13"/>
      <c r="U728" s="58"/>
      <c r="V728" s="13">
        <v>1239382</v>
      </c>
      <c r="W728" s="13" t="s">
        <v>1879</v>
      </c>
      <c r="X728" s="58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</row>
    <row r="729" spans="1:34">
      <c r="A729" s="13">
        <v>1239392</v>
      </c>
      <c r="B729" s="75"/>
      <c r="C729" s="75"/>
      <c r="D729" s="75"/>
      <c r="E729" s="75"/>
      <c r="F729" s="13"/>
      <c r="G729" s="13"/>
      <c r="H729" s="63" t="s">
        <v>516</v>
      </c>
      <c r="I729" s="13" t="s">
        <v>388</v>
      </c>
      <c r="J729" s="64">
        <v>39621</v>
      </c>
      <c r="K729" s="65"/>
      <c r="L729" s="65"/>
      <c r="M729" s="66">
        <v>93954</v>
      </c>
      <c r="N729" s="67"/>
      <c r="O729" s="68"/>
      <c r="P729" s="68"/>
      <c r="Q729" s="58"/>
      <c r="R729" s="58"/>
      <c r="S729" s="13"/>
      <c r="T729" s="13"/>
      <c r="U729" s="58"/>
      <c r="V729" s="13">
        <v>1239392</v>
      </c>
      <c r="W729" s="13" t="s">
        <v>1880</v>
      </c>
      <c r="X729" s="58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</row>
    <row r="730" spans="1:34">
      <c r="A730" s="13">
        <v>1239402</v>
      </c>
      <c r="B730" s="75"/>
      <c r="C730" s="75"/>
      <c r="D730" s="75"/>
      <c r="E730" s="75"/>
      <c r="F730" s="13"/>
      <c r="G730" s="13"/>
      <c r="H730" s="63" t="s">
        <v>521</v>
      </c>
      <c r="I730" s="13" t="s">
        <v>388</v>
      </c>
      <c r="J730" s="64">
        <v>40715</v>
      </c>
      <c r="K730" s="65"/>
      <c r="L730" s="65"/>
      <c r="M730" s="66">
        <v>79538</v>
      </c>
      <c r="N730" s="67"/>
      <c r="O730" s="68"/>
      <c r="P730" s="68"/>
      <c r="Q730" s="58"/>
      <c r="R730" s="58"/>
      <c r="S730" s="13"/>
      <c r="T730" s="13"/>
      <c r="U730" s="58"/>
      <c r="V730" s="13">
        <v>1239402</v>
      </c>
      <c r="W730" s="73" t="s">
        <v>1881</v>
      </c>
      <c r="X730" s="58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</row>
    <row r="731" spans="1:34">
      <c r="A731" s="13">
        <v>1239412</v>
      </c>
      <c r="B731" s="75"/>
      <c r="C731" s="75"/>
      <c r="D731" s="75"/>
      <c r="E731" s="75"/>
      <c r="F731" s="13"/>
      <c r="G731" s="13"/>
      <c r="H731" s="63" t="s">
        <v>526</v>
      </c>
      <c r="I731" s="13" t="s">
        <v>400</v>
      </c>
      <c r="J731" s="64">
        <v>41797</v>
      </c>
      <c r="K731" s="65"/>
      <c r="L731" s="65"/>
      <c r="M731" s="66">
        <v>53792</v>
      </c>
      <c r="N731" s="67"/>
      <c r="O731" s="68"/>
      <c r="P731" s="68"/>
      <c r="Q731" s="58"/>
      <c r="R731" s="58"/>
      <c r="S731" s="13"/>
      <c r="T731" s="13"/>
      <c r="U731" s="58"/>
      <c r="V731" s="13">
        <v>1239412</v>
      </c>
      <c r="W731" s="13" t="s">
        <v>1882</v>
      </c>
      <c r="X731" s="58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</row>
    <row r="732" spans="1:34">
      <c r="A732" s="13">
        <v>1239422</v>
      </c>
      <c r="B732" s="75"/>
      <c r="C732" s="75"/>
      <c r="D732" s="75"/>
      <c r="E732" s="75"/>
      <c r="F732" s="13"/>
      <c r="G732" s="13"/>
      <c r="H732" s="63" t="s">
        <v>531</v>
      </c>
      <c r="I732" s="13" t="s">
        <v>388</v>
      </c>
      <c r="J732" s="64">
        <v>41810</v>
      </c>
      <c r="K732" s="65"/>
      <c r="L732" s="65"/>
      <c r="M732" s="66">
        <v>81701</v>
      </c>
      <c r="N732" s="67"/>
      <c r="O732" s="68"/>
      <c r="P732" s="68"/>
      <c r="Q732" s="58"/>
      <c r="R732" s="58"/>
      <c r="S732" s="13"/>
      <c r="T732" s="13"/>
      <c r="U732" s="58"/>
      <c r="V732" s="13">
        <v>1239422</v>
      </c>
      <c r="W732" s="13" t="s">
        <v>1883</v>
      </c>
      <c r="X732" s="58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</row>
    <row r="733" spans="1:34">
      <c r="A733" s="13">
        <v>1239432</v>
      </c>
      <c r="B733" s="75"/>
      <c r="C733" s="75"/>
      <c r="D733" s="75"/>
      <c r="E733" s="75"/>
      <c r="F733" s="13"/>
      <c r="G733" s="13"/>
      <c r="H733" s="63" t="s">
        <v>536</v>
      </c>
      <c r="I733" s="13" t="s">
        <v>388</v>
      </c>
      <c r="J733" s="64">
        <v>38958</v>
      </c>
      <c r="K733" s="65"/>
      <c r="L733" s="65"/>
      <c r="M733" s="66">
        <v>49434</v>
      </c>
      <c r="N733" s="67"/>
      <c r="O733" s="68"/>
      <c r="P733" s="68"/>
      <c r="Q733" s="58"/>
      <c r="R733" s="58"/>
      <c r="S733" s="13"/>
      <c r="T733" s="13"/>
      <c r="U733" s="58"/>
      <c r="V733" s="13">
        <v>1239432</v>
      </c>
      <c r="W733" s="13" t="s">
        <v>1884</v>
      </c>
      <c r="X733" s="58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</row>
    <row r="734" spans="1:34">
      <c r="A734" s="13">
        <v>1239442</v>
      </c>
      <c r="B734" s="75"/>
      <c r="C734" s="75"/>
      <c r="D734" s="75"/>
      <c r="E734" s="75"/>
      <c r="F734" s="13"/>
      <c r="G734" s="13"/>
      <c r="H734" s="63" t="s">
        <v>541</v>
      </c>
      <c r="I734" s="13" t="s">
        <v>388</v>
      </c>
      <c r="J734" s="64">
        <v>38265</v>
      </c>
      <c r="K734" s="65"/>
      <c r="L734" s="65"/>
      <c r="M734" s="66">
        <v>73542</v>
      </c>
      <c r="N734" s="67"/>
      <c r="O734" s="68"/>
      <c r="P734" s="68"/>
      <c r="Q734" s="58"/>
      <c r="R734" s="58"/>
      <c r="S734" s="13"/>
      <c r="T734" s="13"/>
      <c r="U734" s="58"/>
      <c r="V734" s="13">
        <v>1239442</v>
      </c>
      <c r="W734" s="13" t="s">
        <v>1885</v>
      </c>
      <c r="X734" s="58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</row>
    <row r="735" spans="1:34">
      <c r="A735" s="13">
        <v>1239452</v>
      </c>
      <c r="B735" s="75"/>
      <c r="C735" s="75"/>
      <c r="D735" s="75"/>
      <c r="E735" s="75"/>
      <c r="F735" s="13"/>
      <c r="G735" s="13"/>
      <c r="H735" s="63" t="s">
        <v>546</v>
      </c>
      <c r="I735" s="13" t="s">
        <v>400</v>
      </c>
      <c r="J735" s="64">
        <v>41966</v>
      </c>
      <c r="K735" s="65"/>
      <c r="L735" s="65"/>
      <c r="M735" s="66">
        <v>98774</v>
      </c>
      <c r="N735" s="67"/>
      <c r="O735" s="68"/>
      <c r="P735" s="68"/>
      <c r="Q735" s="58"/>
      <c r="R735" s="58"/>
      <c r="S735" s="13"/>
      <c r="T735" s="13"/>
      <c r="U735" s="58"/>
      <c r="V735" s="13">
        <v>1239452</v>
      </c>
      <c r="W735" s="13" t="s">
        <v>1886</v>
      </c>
      <c r="X735" s="58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</row>
    <row r="736" spans="1:34">
      <c r="A736" s="13">
        <v>1239462</v>
      </c>
      <c r="B736" s="75"/>
      <c r="C736" s="75"/>
      <c r="D736" s="75"/>
      <c r="E736" s="75"/>
      <c r="F736" s="13"/>
      <c r="G736" s="13"/>
      <c r="H736" s="63" t="s">
        <v>551</v>
      </c>
      <c r="I736" s="13" t="s">
        <v>400</v>
      </c>
      <c r="J736" s="64">
        <v>41993</v>
      </c>
      <c r="K736" s="65"/>
      <c r="L736" s="65"/>
      <c r="M736" s="66">
        <v>76388</v>
      </c>
      <c r="N736" s="67"/>
      <c r="O736" s="68"/>
      <c r="P736" s="68"/>
      <c r="Q736" s="58"/>
      <c r="R736" s="58"/>
      <c r="S736" s="13"/>
      <c r="T736" s="13"/>
      <c r="U736" s="58"/>
      <c r="V736" s="13">
        <v>1239462</v>
      </c>
      <c r="W736" s="13" t="s">
        <v>1887</v>
      </c>
      <c r="X736" s="58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</row>
    <row r="737" spans="1:34">
      <c r="A737" s="13">
        <v>1239472</v>
      </c>
      <c r="B737" s="75"/>
      <c r="C737" s="75"/>
      <c r="D737" s="75"/>
      <c r="E737" s="75"/>
      <c r="F737" s="13"/>
      <c r="G737" s="13"/>
      <c r="H737" s="63" t="s">
        <v>556</v>
      </c>
      <c r="I737" s="13" t="s">
        <v>388</v>
      </c>
      <c r="J737" s="64">
        <v>38347</v>
      </c>
      <c r="K737" s="65"/>
      <c r="L737" s="65"/>
      <c r="M737" s="66">
        <v>46988</v>
      </c>
      <c r="N737" s="67"/>
      <c r="O737" s="68"/>
      <c r="P737" s="68"/>
      <c r="Q737" s="58"/>
      <c r="R737" s="58"/>
      <c r="S737" s="13"/>
      <c r="T737" s="13"/>
      <c r="U737" s="58"/>
      <c r="V737" s="13">
        <v>1239472</v>
      </c>
      <c r="W737" s="13" t="s">
        <v>1888</v>
      </c>
      <c r="X737" s="58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</row>
    <row r="738" spans="1:34">
      <c r="A738" s="13">
        <v>1239482</v>
      </c>
      <c r="B738" s="75"/>
      <c r="C738" s="75"/>
      <c r="D738" s="75"/>
      <c r="E738" s="75"/>
      <c r="F738" s="13"/>
      <c r="G738" s="13"/>
      <c r="H738" s="63" t="s">
        <v>561</v>
      </c>
      <c r="I738" s="13" t="s">
        <v>400</v>
      </c>
      <c r="J738" s="64">
        <v>40390</v>
      </c>
      <c r="K738" s="65"/>
      <c r="L738" s="65"/>
      <c r="M738" s="66">
        <v>70182</v>
      </c>
      <c r="N738" s="67"/>
      <c r="O738" s="68"/>
      <c r="P738" s="68"/>
      <c r="Q738" s="58"/>
      <c r="R738" s="58"/>
      <c r="S738" s="13"/>
      <c r="T738" s="13"/>
      <c r="U738" s="58"/>
      <c r="V738" s="13">
        <v>1239482</v>
      </c>
      <c r="W738" s="13" t="s">
        <v>1889</v>
      </c>
      <c r="X738" s="58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</row>
    <row r="739" spans="1:34">
      <c r="A739" s="13">
        <v>1239492</v>
      </c>
      <c r="B739" s="75"/>
      <c r="C739" s="75"/>
      <c r="D739" s="75"/>
      <c r="E739" s="75"/>
      <c r="F739" s="13"/>
      <c r="G739" s="13"/>
      <c r="H739" s="63" t="s">
        <v>566</v>
      </c>
      <c r="I739" s="13" t="s">
        <v>394</v>
      </c>
      <c r="J739" s="64">
        <v>37831</v>
      </c>
      <c r="K739" s="65"/>
      <c r="L739" s="65"/>
      <c r="M739" s="66">
        <v>36099</v>
      </c>
      <c r="N739" s="67"/>
      <c r="O739" s="68"/>
      <c r="P739" s="68"/>
      <c r="Q739" s="58"/>
      <c r="R739" s="58"/>
      <c r="S739" s="13"/>
      <c r="T739" s="13"/>
      <c r="U739" s="58"/>
      <c r="V739" s="13">
        <v>1239492</v>
      </c>
      <c r="W739" s="13" t="s">
        <v>1890</v>
      </c>
      <c r="X739" s="58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</row>
    <row r="740" spans="1:34">
      <c r="A740" s="13">
        <v>1239502</v>
      </c>
      <c r="B740" s="75"/>
      <c r="C740" s="75"/>
      <c r="D740" s="75"/>
      <c r="E740" s="75"/>
      <c r="F740" s="13"/>
      <c r="G740" s="13"/>
      <c r="H740" s="63" t="s">
        <v>571</v>
      </c>
      <c r="I740" s="13" t="s">
        <v>400</v>
      </c>
      <c r="J740" s="64">
        <v>40913</v>
      </c>
      <c r="K740" s="65"/>
      <c r="L740" s="65"/>
      <c r="M740" s="66">
        <v>74760</v>
      </c>
      <c r="N740" s="67"/>
      <c r="O740" s="68"/>
      <c r="P740" s="68"/>
      <c r="Q740" s="58"/>
      <c r="R740" s="58"/>
      <c r="S740" s="13"/>
      <c r="T740" s="13"/>
      <c r="U740" s="58"/>
      <c r="V740" s="13">
        <v>1239502</v>
      </c>
      <c r="W740" s="13" t="s">
        <v>1891</v>
      </c>
      <c r="X740" s="58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</row>
    <row r="741" spans="1:34">
      <c r="A741" s="13">
        <v>1239512</v>
      </c>
      <c r="B741" s="75"/>
      <c r="C741" s="75"/>
      <c r="D741" s="75"/>
      <c r="E741" s="75"/>
      <c r="F741" s="13"/>
      <c r="G741" s="13"/>
      <c r="H741" s="63" t="s">
        <v>576</v>
      </c>
      <c r="I741" s="13" t="s">
        <v>388</v>
      </c>
      <c r="J741" s="64">
        <v>41658</v>
      </c>
      <c r="K741" s="65"/>
      <c r="L741" s="65"/>
      <c r="M741" s="66">
        <v>53918</v>
      </c>
      <c r="N741" s="67"/>
      <c r="O741" s="68"/>
      <c r="P741" s="68"/>
      <c r="Q741" s="58"/>
      <c r="R741" s="58"/>
      <c r="S741" s="13"/>
      <c r="T741" s="13"/>
      <c r="U741" s="58"/>
      <c r="V741" s="13">
        <v>1239512</v>
      </c>
      <c r="W741" s="13" t="s">
        <v>1892</v>
      </c>
      <c r="X741" s="58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</row>
    <row r="742" spans="1:34">
      <c r="A742" s="13">
        <v>1239522</v>
      </c>
      <c r="B742" s="75"/>
      <c r="C742" s="75"/>
      <c r="D742" s="75"/>
      <c r="E742" s="75"/>
      <c r="F742" s="13"/>
      <c r="G742" s="13"/>
      <c r="H742" s="63" t="s">
        <v>581</v>
      </c>
      <c r="I742" s="13" t="s">
        <v>406</v>
      </c>
      <c r="J742" s="64">
        <v>41817</v>
      </c>
      <c r="K742" s="65"/>
      <c r="L742" s="65"/>
      <c r="M742" s="66">
        <v>21998</v>
      </c>
      <c r="N742" s="67"/>
      <c r="O742" s="68"/>
      <c r="P742" s="68"/>
      <c r="Q742" s="58"/>
      <c r="R742" s="58"/>
      <c r="S742" s="13"/>
      <c r="T742" s="13"/>
      <c r="U742" s="58"/>
      <c r="V742" s="13">
        <v>1239522</v>
      </c>
      <c r="W742" s="13" t="s">
        <v>1893</v>
      </c>
      <c r="X742" s="58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</row>
    <row r="743" spans="1:34">
      <c r="A743" s="13"/>
      <c r="B743" s="75"/>
      <c r="C743" s="75"/>
      <c r="D743" s="75"/>
      <c r="E743" s="75"/>
      <c r="F743" s="13"/>
      <c r="G743" s="13"/>
      <c r="H743" s="63"/>
      <c r="I743" s="13"/>
      <c r="J743" s="13"/>
      <c r="K743" s="13"/>
      <c r="L743" s="13"/>
      <c r="M743" s="66"/>
      <c r="N743" s="13"/>
      <c r="O743" s="13"/>
      <c r="P743" s="13"/>
      <c r="Q743" s="58"/>
      <c r="R743" s="58"/>
      <c r="S743" s="13"/>
      <c r="T743" s="13"/>
      <c r="U743" s="58"/>
      <c r="V743" s="13"/>
      <c r="W743" s="13"/>
      <c r="X743" s="58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</row>
    <row r="744" spans="1:34">
      <c r="A744" s="13"/>
      <c r="B744" s="75"/>
      <c r="C744" s="75"/>
      <c r="D744" s="75"/>
      <c r="E744" s="75"/>
      <c r="F744" s="13"/>
      <c r="G744" s="13"/>
      <c r="H744" s="63"/>
      <c r="I744" s="13"/>
      <c r="J744" s="13"/>
      <c r="K744" s="13"/>
      <c r="L744" s="13"/>
      <c r="M744" s="66"/>
      <c r="N744" s="13"/>
      <c r="O744" s="13"/>
      <c r="P744" s="13"/>
      <c r="Q744" s="58"/>
      <c r="R744" s="58"/>
      <c r="S744" s="13"/>
      <c r="T744" s="13"/>
      <c r="U744" s="58"/>
      <c r="V744" s="13"/>
      <c r="W744" s="13"/>
      <c r="X744" s="58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</row>
    <row r="745" spans="1:34">
      <c r="A745" s="13"/>
      <c r="B745" s="75"/>
      <c r="C745" s="75"/>
      <c r="D745" s="75"/>
      <c r="E745" s="75"/>
      <c r="F745" s="13"/>
      <c r="G745" s="13"/>
      <c r="H745" s="63"/>
      <c r="I745" s="13"/>
      <c r="J745" s="13"/>
      <c r="K745" s="13"/>
      <c r="L745" s="13"/>
      <c r="M745" s="66"/>
      <c r="N745" s="13"/>
      <c r="O745" s="13"/>
      <c r="P745" s="13"/>
      <c r="Q745" s="58"/>
      <c r="R745" s="58"/>
      <c r="S745" s="13"/>
      <c r="T745" s="13"/>
      <c r="U745" s="58"/>
      <c r="V745" s="13"/>
      <c r="W745" s="13"/>
      <c r="X745" s="58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</row>
    <row r="746" spans="1:34">
      <c r="A746" s="13"/>
      <c r="B746" s="75"/>
      <c r="C746" s="75"/>
      <c r="D746" s="75"/>
      <c r="E746" s="75"/>
      <c r="F746" s="13"/>
      <c r="G746" s="13"/>
      <c r="H746" s="63"/>
      <c r="I746" s="13"/>
      <c r="J746" s="13"/>
      <c r="K746" s="13"/>
      <c r="L746" s="13"/>
      <c r="M746" s="66"/>
      <c r="N746" s="13"/>
      <c r="O746" s="13"/>
      <c r="P746" s="13"/>
      <c r="Q746" s="58"/>
      <c r="R746" s="58"/>
      <c r="S746" s="13"/>
      <c r="T746" s="13"/>
      <c r="U746" s="58"/>
      <c r="V746" s="13"/>
      <c r="W746" s="13"/>
      <c r="X746" s="58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</row>
    <row r="747" spans="1:34">
      <c r="A747" s="13"/>
      <c r="B747" s="75"/>
      <c r="C747" s="75"/>
      <c r="D747" s="75"/>
      <c r="E747" s="75"/>
      <c r="F747" s="13"/>
      <c r="G747" s="13"/>
      <c r="H747" s="63"/>
      <c r="I747" s="13"/>
      <c r="J747" s="13"/>
      <c r="K747" s="13"/>
      <c r="L747" s="13"/>
      <c r="M747" s="66"/>
      <c r="N747" s="13"/>
      <c r="O747" s="13"/>
      <c r="P747" s="13"/>
      <c r="Q747" s="58"/>
      <c r="R747" s="58"/>
      <c r="S747" s="13"/>
      <c r="T747" s="13"/>
      <c r="U747" s="58"/>
      <c r="V747" s="13"/>
      <c r="W747" s="13"/>
      <c r="X747" s="58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</row>
    <row r="748" spans="1:34">
      <c r="A748" s="13"/>
      <c r="B748" s="75"/>
      <c r="C748" s="75"/>
      <c r="D748" s="75"/>
      <c r="E748" s="75"/>
      <c r="F748" s="13"/>
      <c r="G748" s="13"/>
      <c r="H748" s="63"/>
      <c r="I748" s="13"/>
      <c r="J748" s="13"/>
      <c r="K748" s="13"/>
      <c r="L748" s="13"/>
      <c r="M748" s="66"/>
      <c r="N748" s="13"/>
      <c r="O748" s="13"/>
      <c r="P748" s="13"/>
      <c r="Q748" s="58"/>
      <c r="R748" s="58"/>
      <c r="S748" s="13"/>
      <c r="T748" s="13"/>
      <c r="U748" s="58"/>
      <c r="V748" s="13"/>
      <c r="W748" s="13"/>
      <c r="X748" s="58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</row>
    <row r="749" spans="1:34">
      <c r="A749" s="13"/>
      <c r="B749" s="75"/>
      <c r="C749" s="75"/>
      <c r="D749" s="75"/>
      <c r="E749" s="75"/>
      <c r="F749" s="13"/>
      <c r="G749" s="13"/>
      <c r="H749" s="63"/>
      <c r="I749" s="13"/>
      <c r="J749" s="13"/>
      <c r="K749" s="13"/>
      <c r="L749" s="13"/>
      <c r="M749" s="66"/>
      <c r="N749" s="13"/>
      <c r="O749" s="13"/>
      <c r="P749" s="13"/>
      <c r="Q749" s="58"/>
      <c r="R749" s="58"/>
      <c r="S749" s="13"/>
      <c r="T749" s="13"/>
      <c r="U749" s="58"/>
      <c r="V749" s="13"/>
      <c r="W749" s="13"/>
      <c r="X749" s="58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</row>
    <row r="750" spans="1:34">
      <c r="A750" s="13"/>
      <c r="B750" s="75"/>
      <c r="C750" s="75"/>
      <c r="D750" s="75"/>
      <c r="E750" s="75"/>
      <c r="F750" s="13"/>
      <c r="G750" s="13"/>
      <c r="H750" s="63"/>
      <c r="I750" s="13"/>
      <c r="J750" s="13"/>
      <c r="K750" s="13"/>
      <c r="L750" s="13"/>
      <c r="M750" s="66"/>
      <c r="N750" s="13"/>
      <c r="O750" s="13"/>
      <c r="P750" s="13"/>
      <c r="Q750" s="58"/>
      <c r="R750" s="58"/>
      <c r="S750" s="13"/>
      <c r="T750" s="13"/>
      <c r="U750" s="58"/>
      <c r="V750" s="13"/>
      <c r="W750" s="13"/>
      <c r="X750" s="58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</row>
    <row r="751" spans="1:34">
      <c r="A751" s="13"/>
      <c r="B751" s="75"/>
      <c r="C751" s="75"/>
      <c r="D751" s="75"/>
      <c r="E751" s="75"/>
      <c r="F751" s="13"/>
      <c r="G751" s="13"/>
      <c r="H751" s="63"/>
      <c r="I751" s="13"/>
      <c r="J751" s="13"/>
      <c r="K751" s="13"/>
      <c r="L751" s="13"/>
      <c r="M751" s="66"/>
      <c r="N751" s="13"/>
      <c r="O751" s="13"/>
      <c r="P751" s="13"/>
      <c r="Q751" s="58"/>
      <c r="R751" s="58"/>
      <c r="S751" s="13"/>
      <c r="T751" s="13"/>
      <c r="U751" s="58"/>
      <c r="V751" s="13"/>
      <c r="W751" s="13"/>
      <c r="X751" s="58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</row>
    <row r="752" spans="1:34">
      <c r="A752" s="13"/>
      <c r="B752" s="75"/>
      <c r="C752" s="75"/>
      <c r="D752" s="75"/>
      <c r="E752" s="75"/>
      <c r="F752" s="13"/>
      <c r="G752" s="13"/>
      <c r="H752" s="63"/>
      <c r="I752" s="13"/>
      <c r="J752" s="13"/>
      <c r="K752" s="13"/>
      <c r="L752" s="13"/>
      <c r="M752" s="66"/>
      <c r="N752" s="13"/>
      <c r="O752" s="13"/>
      <c r="P752" s="13"/>
      <c r="Q752" s="58"/>
      <c r="R752" s="58"/>
      <c r="S752" s="13"/>
      <c r="T752" s="13"/>
      <c r="U752" s="58"/>
      <c r="V752" s="13"/>
      <c r="W752" s="13"/>
      <c r="X752" s="58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</row>
    <row r="753" spans="1:34">
      <c r="A753" s="13"/>
      <c r="B753" s="75"/>
      <c r="C753" s="75"/>
      <c r="D753" s="75"/>
      <c r="E753" s="75"/>
      <c r="F753" s="13"/>
      <c r="G753" s="13"/>
      <c r="H753" s="63"/>
      <c r="I753" s="13"/>
      <c r="J753" s="13"/>
      <c r="K753" s="13"/>
      <c r="L753" s="13"/>
      <c r="M753" s="66"/>
      <c r="N753" s="13"/>
      <c r="O753" s="13"/>
      <c r="P753" s="13"/>
      <c r="Q753" s="58"/>
      <c r="R753" s="58"/>
      <c r="S753" s="13"/>
      <c r="T753" s="13"/>
      <c r="U753" s="58"/>
      <c r="V753" s="13"/>
      <c r="W753" s="13"/>
      <c r="X753" s="58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</row>
    <row r="754" spans="1:34">
      <c r="A754" s="13"/>
      <c r="B754" s="75"/>
      <c r="C754" s="75"/>
      <c r="D754" s="75"/>
      <c r="E754" s="75"/>
      <c r="F754" s="13"/>
      <c r="G754" s="13"/>
      <c r="H754" s="13"/>
      <c r="I754" s="13"/>
      <c r="J754" s="13"/>
      <c r="K754" s="13"/>
      <c r="L754" s="13"/>
      <c r="M754" s="66"/>
      <c r="N754" s="13"/>
      <c r="O754" s="13"/>
      <c r="P754" s="13"/>
      <c r="Q754" s="58"/>
      <c r="R754" s="58"/>
      <c r="S754" s="13"/>
      <c r="T754" s="13"/>
      <c r="U754" s="58"/>
      <c r="V754" s="13"/>
      <c r="W754" s="13"/>
      <c r="X754" s="58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</row>
    <row r="755" spans="1:34">
      <c r="A755" s="13"/>
      <c r="B755" s="75"/>
      <c r="C755" s="75"/>
      <c r="D755" s="75"/>
      <c r="E755" s="75"/>
      <c r="F755" s="13"/>
      <c r="G755" s="13"/>
      <c r="H755" s="13"/>
      <c r="I755" s="13"/>
      <c r="J755" s="13"/>
      <c r="K755" s="13"/>
      <c r="L755" s="13"/>
      <c r="M755" s="66"/>
      <c r="N755" s="13"/>
      <c r="O755" s="13"/>
      <c r="P755" s="13"/>
      <c r="Q755" s="58"/>
      <c r="R755" s="58"/>
      <c r="S755" s="13"/>
      <c r="T755" s="13"/>
      <c r="U755" s="58"/>
      <c r="V755" s="13"/>
      <c r="W755" s="13"/>
      <c r="X755" s="58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</row>
    <row r="756" spans="1:34">
      <c r="A756" s="13"/>
      <c r="B756" s="75"/>
      <c r="C756" s="75"/>
      <c r="D756" s="75"/>
      <c r="E756" s="75"/>
      <c r="F756" s="13"/>
      <c r="G756" s="13"/>
      <c r="H756" s="13"/>
      <c r="I756" s="13"/>
      <c r="J756" s="13"/>
      <c r="K756" s="13"/>
      <c r="L756" s="13"/>
      <c r="M756" s="66"/>
      <c r="N756" s="13"/>
      <c r="O756" s="13"/>
      <c r="P756" s="13"/>
      <c r="Q756" s="58"/>
      <c r="R756" s="58"/>
      <c r="S756" s="13"/>
      <c r="T756" s="13"/>
      <c r="U756" s="58"/>
      <c r="V756" s="13"/>
      <c r="W756" s="13"/>
      <c r="X756" s="58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</row>
    <row r="757" spans="1:34">
      <c r="A757" s="13"/>
      <c r="B757" s="75"/>
      <c r="C757" s="75"/>
      <c r="D757" s="75"/>
      <c r="E757" s="75"/>
      <c r="F757" s="13"/>
      <c r="G757" s="13"/>
      <c r="H757" s="13"/>
      <c r="I757" s="13"/>
      <c r="J757" s="13"/>
      <c r="K757" s="13"/>
      <c r="L757" s="13"/>
      <c r="M757" s="66"/>
      <c r="N757" s="13"/>
      <c r="O757" s="13"/>
      <c r="P757" s="13"/>
      <c r="Q757" s="58"/>
      <c r="R757" s="58"/>
      <c r="S757" s="13"/>
      <c r="T757" s="13"/>
      <c r="U757" s="58"/>
      <c r="V757" s="13"/>
      <c r="W757" s="13"/>
      <c r="X757" s="58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</row>
    <row r="758" spans="1:34">
      <c r="A758" s="13"/>
      <c r="B758" s="75"/>
      <c r="C758" s="75"/>
      <c r="D758" s="75"/>
      <c r="E758" s="75"/>
      <c r="F758" s="13"/>
      <c r="G758" s="13"/>
      <c r="H758" s="13"/>
      <c r="I758" s="13"/>
      <c r="J758" s="13"/>
      <c r="K758" s="13"/>
      <c r="L758" s="13"/>
      <c r="M758" s="66"/>
      <c r="N758" s="13"/>
      <c r="O758" s="13"/>
      <c r="P758" s="13"/>
      <c r="Q758" s="58"/>
      <c r="R758" s="58"/>
      <c r="S758" s="13"/>
      <c r="T758" s="13"/>
      <c r="U758" s="58"/>
      <c r="V758" s="13"/>
      <c r="W758" s="13"/>
      <c r="X758" s="58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</row>
    <row r="759" spans="1:34">
      <c r="A759" s="13"/>
      <c r="B759" s="75"/>
      <c r="C759" s="75"/>
      <c r="D759" s="75"/>
      <c r="E759" s="75"/>
      <c r="F759" s="13"/>
      <c r="G759" s="13"/>
      <c r="H759" s="13"/>
      <c r="I759" s="13"/>
      <c r="J759" s="13"/>
      <c r="K759" s="13"/>
      <c r="L759" s="13"/>
      <c r="M759" s="66"/>
      <c r="N759" s="13"/>
      <c r="O759" s="13"/>
      <c r="P759" s="13"/>
      <c r="Q759" s="58"/>
      <c r="R759" s="58"/>
      <c r="S759" s="13"/>
      <c r="T759" s="13"/>
      <c r="U759" s="58"/>
      <c r="V759" s="13"/>
      <c r="W759" s="13"/>
      <c r="X759" s="58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</row>
    <row r="760" spans="1:34">
      <c r="A760" s="13"/>
      <c r="B760" s="75"/>
      <c r="C760" s="75"/>
      <c r="D760" s="75"/>
      <c r="E760" s="75"/>
      <c r="F760" s="13"/>
      <c r="G760" s="13"/>
      <c r="H760" s="13"/>
      <c r="I760" s="13"/>
      <c r="J760" s="13"/>
      <c r="K760" s="13"/>
      <c r="L760" s="13"/>
      <c r="M760" s="66"/>
      <c r="N760" s="13"/>
      <c r="O760" s="13"/>
      <c r="P760" s="13"/>
      <c r="Q760" s="58"/>
      <c r="R760" s="58"/>
      <c r="S760" s="13"/>
      <c r="T760" s="13"/>
      <c r="U760" s="58"/>
      <c r="V760" s="13"/>
      <c r="W760" s="13"/>
      <c r="X760" s="58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</row>
    <row r="761" spans="1:34">
      <c r="A761" s="13"/>
      <c r="B761" s="75"/>
      <c r="C761" s="75"/>
      <c r="D761" s="75"/>
      <c r="E761" s="75"/>
      <c r="F761" s="13"/>
      <c r="G761" s="13"/>
      <c r="H761" s="13"/>
      <c r="I761" s="13"/>
      <c r="J761" s="13"/>
      <c r="K761" s="13"/>
      <c r="L761" s="13"/>
      <c r="M761" s="66"/>
      <c r="N761" s="13"/>
      <c r="O761" s="13"/>
      <c r="P761" s="13"/>
      <c r="Q761" s="58"/>
      <c r="R761" s="58"/>
      <c r="S761" s="13"/>
      <c r="T761" s="13"/>
      <c r="U761" s="58"/>
      <c r="V761" s="13"/>
      <c r="W761" s="13"/>
      <c r="X761" s="58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</row>
    <row r="762" spans="1:34">
      <c r="A762" s="13"/>
      <c r="B762" s="75"/>
      <c r="C762" s="75"/>
      <c r="D762" s="75"/>
      <c r="E762" s="75"/>
      <c r="F762" s="13"/>
      <c r="G762" s="13"/>
      <c r="H762" s="13"/>
      <c r="I762" s="13"/>
      <c r="J762" s="13"/>
      <c r="K762" s="13"/>
      <c r="L762" s="13"/>
      <c r="M762" s="66"/>
      <c r="N762" s="13"/>
      <c r="O762" s="13"/>
      <c r="P762" s="13"/>
      <c r="Q762" s="58"/>
      <c r="R762" s="58"/>
      <c r="S762" s="13"/>
      <c r="T762" s="13"/>
      <c r="U762" s="58"/>
      <c r="V762" s="13"/>
      <c r="W762" s="13"/>
      <c r="X762" s="58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</row>
    <row r="763" spans="1:34">
      <c r="A763" s="13"/>
      <c r="B763" s="75"/>
      <c r="C763" s="75"/>
      <c r="D763" s="75"/>
      <c r="E763" s="75"/>
      <c r="F763" s="13"/>
      <c r="G763" s="13"/>
      <c r="H763" s="13"/>
      <c r="I763" s="13"/>
      <c r="J763" s="13"/>
      <c r="K763" s="13"/>
      <c r="L763" s="13"/>
      <c r="M763" s="66"/>
      <c r="N763" s="13"/>
      <c r="O763" s="13"/>
      <c r="P763" s="13"/>
      <c r="Q763" s="58"/>
      <c r="R763" s="58"/>
      <c r="S763" s="13"/>
      <c r="T763" s="13"/>
      <c r="U763" s="58"/>
      <c r="V763" s="13"/>
      <c r="W763" s="13"/>
      <c r="X763" s="58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</row>
    <row r="764" spans="1:34">
      <c r="A764" s="13"/>
      <c r="B764" s="75"/>
      <c r="C764" s="75"/>
      <c r="D764" s="75"/>
      <c r="E764" s="75"/>
      <c r="F764" s="13"/>
      <c r="G764" s="13"/>
      <c r="H764" s="13"/>
      <c r="I764" s="13"/>
      <c r="J764" s="13"/>
      <c r="K764" s="13"/>
      <c r="L764" s="13"/>
      <c r="M764" s="66"/>
      <c r="N764" s="13"/>
      <c r="O764" s="13"/>
      <c r="P764" s="13"/>
      <c r="Q764" s="58"/>
      <c r="R764" s="58"/>
      <c r="S764" s="13"/>
      <c r="T764" s="13"/>
      <c r="U764" s="58"/>
      <c r="V764" s="13"/>
      <c r="W764" s="13"/>
      <c r="X764" s="58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</row>
    <row r="765" spans="1:34">
      <c r="A765" s="13"/>
      <c r="B765" s="75"/>
      <c r="C765" s="75"/>
      <c r="D765" s="75"/>
      <c r="E765" s="75"/>
      <c r="F765" s="13"/>
      <c r="G765" s="13"/>
      <c r="H765" s="13"/>
      <c r="I765" s="13"/>
      <c r="J765" s="13"/>
      <c r="K765" s="13"/>
      <c r="L765" s="13"/>
      <c r="M765" s="66"/>
      <c r="N765" s="13"/>
      <c r="O765" s="13"/>
      <c r="P765" s="13"/>
      <c r="Q765" s="58"/>
      <c r="R765" s="58"/>
      <c r="S765" s="13"/>
      <c r="T765" s="13"/>
      <c r="U765" s="58"/>
      <c r="V765" s="13"/>
      <c r="W765" s="13"/>
      <c r="X765" s="58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</row>
    <row r="766" spans="1:34">
      <c r="A766" s="13"/>
      <c r="B766" s="75"/>
      <c r="C766" s="75"/>
      <c r="D766" s="75"/>
      <c r="E766" s="75"/>
      <c r="F766" s="13"/>
      <c r="G766" s="13"/>
      <c r="H766" s="13"/>
      <c r="I766" s="13"/>
      <c r="J766" s="13"/>
      <c r="K766" s="13"/>
      <c r="L766" s="13"/>
      <c r="M766" s="66"/>
      <c r="N766" s="13"/>
      <c r="O766" s="13"/>
      <c r="P766" s="13"/>
      <c r="Q766" s="58"/>
      <c r="R766" s="58"/>
      <c r="S766" s="13"/>
      <c r="T766" s="13"/>
      <c r="U766" s="58"/>
      <c r="V766" s="13"/>
      <c r="W766" s="13"/>
      <c r="X766" s="58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</row>
    <row r="767" spans="1:34">
      <c r="A767" s="13"/>
      <c r="B767" s="75"/>
      <c r="C767" s="75"/>
      <c r="D767" s="75"/>
      <c r="E767" s="75"/>
      <c r="F767" s="13"/>
      <c r="G767" s="13"/>
      <c r="H767" s="13"/>
      <c r="I767" s="13"/>
      <c r="J767" s="13"/>
      <c r="K767" s="13"/>
      <c r="L767" s="13"/>
      <c r="M767" s="66"/>
      <c r="N767" s="13"/>
      <c r="O767" s="13"/>
      <c r="P767" s="13"/>
      <c r="Q767" s="58"/>
      <c r="R767" s="58"/>
      <c r="S767" s="13"/>
      <c r="T767" s="13"/>
      <c r="U767" s="58"/>
      <c r="V767" s="13"/>
      <c r="W767" s="13"/>
      <c r="X767" s="58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</row>
    <row r="768" spans="1:34">
      <c r="A768" s="13"/>
      <c r="B768" s="75"/>
      <c r="C768" s="75"/>
      <c r="D768" s="75"/>
      <c r="E768" s="75"/>
      <c r="F768" s="13"/>
      <c r="G768" s="13"/>
      <c r="H768" s="13"/>
      <c r="I768" s="13"/>
      <c r="J768" s="13"/>
      <c r="K768" s="13"/>
      <c r="L768" s="13"/>
      <c r="M768" s="66"/>
      <c r="N768" s="13"/>
      <c r="O768" s="13"/>
      <c r="P768" s="13"/>
      <c r="Q768" s="58"/>
      <c r="R768" s="58"/>
      <c r="S768" s="13"/>
      <c r="T768" s="13"/>
      <c r="U768" s="58"/>
      <c r="V768" s="13"/>
      <c r="W768" s="13"/>
      <c r="X768" s="58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</row>
    <row r="769" spans="1:34">
      <c r="A769" s="13"/>
      <c r="B769" s="75"/>
      <c r="C769" s="75"/>
      <c r="D769" s="75"/>
      <c r="E769" s="75"/>
      <c r="F769" s="13"/>
      <c r="G769" s="13"/>
      <c r="H769" s="13"/>
      <c r="I769" s="13"/>
      <c r="J769" s="13"/>
      <c r="K769" s="13"/>
      <c r="L769" s="13"/>
      <c r="M769" s="66"/>
      <c r="N769" s="13"/>
      <c r="O769" s="13"/>
      <c r="P769" s="13"/>
      <c r="Q769" s="58"/>
      <c r="R769" s="58"/>
      <c r="S769" s="13"/>
      <c r="T769" s="13"/>
      <c r="U769" s="58"/>
      <c r="V769" s="13"/>
      <c r="W769" s="13"/>
      <c r="X769" s="58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</row>
    <row r="770" spans="1:34">
      <c r="A770" s="13"/>
      <c r="B770" s="75"/>
      <c r="C770" s="75"/>
      <c r="D770" s="75"/>
      <c r="E770" s="75"/>
      <c r="F770" s="13"/>
      <c r="G770" s="13"/>
      <c r="H770" s="13"/>
      <c r="I770" s="13"/>
      <c r="J770" s="13"/>
      <c r="K770" s="13"/>
      <c r="L770" s="13"/>
      <c r="M770" s="66"/>
      <c r="N770" s="13"/>
      <c r="O770" s="13"/>
      <c r="P770" s="13"/>
      <c r="Q770" s="58"/>
      <c r="R770" s="58"/>
      <c r="S770" s="13"/>
      <c r="T770" s="13"/>
      <c r="U770" s="58"/>
      <c r="V770" s="13"/>
      <c r="W770" s="13"/>
      <c r="X770" s="58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</row>
    <row r="771" spans="1:34">
      <c r="A771" s="13"/>
      <c r="B771" s="75"/>
      <c r="C771" s="75"/>
      <c r="D771" s="75"/>
      <c r="E771" s="75"/>
      <c r="F771" s="13"/>
      <c r="G771" s="13"/>
      <c r="H771" s="13"/>
      <c r="I771" s="13"/>
      <c r="J771" s="13"/>
      <c r="K771" s="13"/>
      <c r="L771" s="13"/>
      <c r="M771" s="66"/>
      <c r="N771" s="13"/>
      <c r="O771" s="13"/>
      <c r="P771" s="13"/>
      <c r="Q771" s="58"/>
      <c r="R771" s="58"/>
      <c r="S771" s="13"/>
      <c r="T771" s="13"/>
      <c r="U771" s="58"/>
      <c r="V771" s="13"/>
      <c r="W771" s="13"/>
      <c r="X771" s="58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</row>
    <row r="772" spans="1:34">
      <c r="A772" s="13"/>
      <c r="B772" s="75"/>
      <c r="C772" s="75"/>
      <c r="D772" s="75"/>
      <c r="E772" s="75"/>
      <c r="F772" s="13"/>
      <c r="G772" s="13"/>
      <c r="H772" s="13"/>
      <c r="I772" s="13"/>
      <c r="J772" s="13"/>
      <c r="K772" s="13"/>
      <c r="L772" s="13"/>
      <c r="M772" s="66"/>
      <c r="N772" s="13"/>
      <c r="O772" s="13"/>
      <c r="P772" s="13"/>
      <c r="Q772" s="58"/>
      <c r="R772" s="58"/>
      <c r="S772" s="13"/>
      <c r="T772" s="13"/>
      <c r="U772" s="58"/>
      <c r="V772" s="13"/>
      <c r="W772" s="13"/>
      <c r="X772" s="58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</row>
    <row r="773" spans="1:34">
      <c r="A773" s="13"/>
      <c r="B773" s="75"/>
      <c r="C773" s="75"/>
      <c r="D773" s="75"/>
      <c r="E773" s="75"/>
      <c r="F773" s="13"/>
      <c r="G773" s="13"/>
      <c r="H773" s="13"/>
      <c r="I773" s="13"/>
      <c r="J773" s="13"/>
      <c r="K773" s="13"/>
      <c r="L773" s="13"/>
      <c r="M773" s="66"/>
      <c r="N773" s="13"/>
      <c r="O773" s="13"/>
      <c r="P773" s="13"/>
      <c r="Q773" s="58"/>
      <c r="R773" s="58"/>
      <c r="S773" s="13"/>
      <c r="T773" s="13"/>
      <c r="U773" s="58"/>
      <c r="V773" s="13"/>
      <c r="W773" s="13"/>
      <c r="X773" s="58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</row>
    <row r="774" spans="1:34">
      <c r="A774" s="13"/>
      <c r="B774" s="75"/>
      <c r="C774" s="75"/>
      <c r="D774" s="75"/>
      <c r="E774" s="75"/>
      <c r="F774" s="13"/>
      <c r="G774" s="13"/>
      <c r="H774" s="13"/>
      <c r="I774" s="13"/>
      <c r="J774" s="13"/>
      <c r="K774" s="13"/>
      <c r="L774" s="13"/>
      <c r="M774" s="66"/>
      <c r="N774" s="13"/>
      <c r="O774" s="13"/>
      <c r="P774" s="13"/>
      <c r="Q774" s="58"/>
      <c r="R774" s="58"/>
      <c r="S774" s="13"/>
      <c r="T774" s="13"/>
      <c r="U774" s="58"/>
      <c r="V774" s="13"/>
      <c r="W774" s="13"/>
      <c r="X774" s="58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</row>
    <row r="775" spans="1:34">
      <c r="A775" s="13"/>
      <c r="B775" s="75"/>
      <c r="C775" s="75"/>
      <c r="D775" s="75"/>
      <c r="E775" s="75"/>
      <c r="F775" s="13"/>
      <c r="G775" s="13"/>
      <c r="H775" s="13"/>
      <c r="I775" s="13"/>
      <c r="J775" s="13"/>
      <c r="K775" s="13"/>
      <c r="L775" s="13"/>
      <c r="M775" s="66"/>
      <c r="N775" s="13"/>
      <c r="O775" s="13"/>
      <c r="P775" s="13"/>
      <c r="Q775" s="58"/>
      <c r="R775" s="58"/>
      <c r="S775" s="13"/>
      <c r="T775" s="13"/>
      <c r="U775" s="58"/>
      <c r="V775" s="13"/>
      <c r="W775" s="13"/>
      <c r="X775" s="58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</row>
    <row r="776" spans="1:34">
      <c r="A776" s="13"/>
      <c r="B776" s="75"/>
      <c r="C776" s="75"/>
      <c r="D776" s="75"/>
      <c r="E776" s="75"/>
      <c r="F776" s="13"/>
      <c r="G776" s="13"/>
      <c r="H776" s="13"/>
      <c r="I776" s="13"/>
      <c r="J776" s="13"/>
      <c r="K776" s="13"/>
      <c r="L776" s="13"/>
      <c r="M776" s="66"/>
      <c r="N776" s="13"/>
      <c r="O776" s="13"/>
      <c r="P776" s="13"/>
      <c r="Q776" s="58"/>
      <c r="R776" s="58"/>
      <c r="S776" s="13"/>
      <c r="T776" s="13"/>
      <c r="U776" s="58"/>
      <c r="V776" s="13"/>
      <c r="W776" s="13"/>
      <c r="X776" s="58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</row>
    <row r="777" spans="1:34">
      <c r="A777" s="13"/>
      <c r="B777" s="75"/>
      <c r="C777" s="75"/>
      <c r="D777" s="75"/>
      <c r="E777" s="75"/>
      <c r="F777" s="13"/>
      <c r="G777" s="13"/>
      <c r="H777" s="13"/>
      <c r="I777" s="13"/>
      <c r="J777" s="13"/>
      <c r="K777" s="13"/>
      <c r="L777" s="13"/>
      <c r="M777" s="66"/>
      <c r="N777" s="13"/>
      <c r="O777" s="13"/>
      <c r="P777" s="13"/>
      <c r="Q777" s="58"/>
      <c r="R777" s="58"/>
      <c r="S777" s="13"/>
      <c r="T777" s="13"/>
      <c r="U777" s="58"/>
      <c r="V777" s="13"/>
      <c r="W777" s="13"/>
      <c r="X777" s="58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</row>
    <row r="778" spans="1:34">
      <c r="A778" s="13"/>
      <c r="B778" s="75"/>
      <c r="C778" s="75"/>
      <c r="D778" s="75"/>
      <c r="E778" s="75"/>
      <c r="F778" s="13"/>
      <c r="G778" s="13"/>
      <c r="H778" s="13"/>
      <c r="I778" s="13"/>
      <c r="J778" s="13"/>
      <c r="K778" s="13"/>
      <c r="L778" s="13"/>
      <c r="M778" s="66"/>
      <c r="N778" s="13"/>
      <c r="O778" s="13"/>
      <c r="P778" s="13"/>
      <c r="Q778" s="58"/>
      <c r="R778" s="58"/>
      <c r="S778" s="13"/>
      <c r="T778" s="13"/>
      <c r="U778" s="58"/>
      <c r="V778" s="13"/>
      <c r="W778" s="13"/>
      <c r="X778" s="58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</row>
    <row r="779" spans="1:34">
      <c r="A779" s="13"/>
      <c r="B779" s="75"/>
      <c r="C779" s="75"/>
      <c r="D779" s="75"/>
      <c r="E779" s="75"/>
      <c r="F779" s="13"/>
      <c r="G779" s="13"/>
      <c r="H779" s="13"/>
      <c r="I779" s="13"/>
      <c r="J779" s="13"/>
      <c r="K779" s="13"/>
      <c r="L779" s="13"/>
      <c r="M779" s="66"/>
      <c r="N779" s="13"/>
      <c r="O779" s="13"/>
      <c r="P779" s="13"/>
      <c r="Q779" s="58"/>
      <c r="R779" s="58"/>
      <c r="S779" s="13"/>
      <c r="T779" s="13"/>
      <c r="U779" s="58"/>
      <c r="V779" s="13"/>
      <c r="W779" s="13"/>
      <c r="X779" s="58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</row>
    <row r="780" spans="1:34">
      <c r="A780" s="13"/>
      <c r="B780" s="75"/>
      <c r="C780" s="75"/>
      <c r="D780" s="75"/>
      <c r="E780" s="75"/>
      <c r="F780" s="13"/>
      <c r="G780" s="13"/>
      <c r="H780" s="13"/>
      <c r="I780" s="13"/>
      <c r="J780" s="13"/>
      <c r="K780" s="13"/>
      <c r="L780" s="13"/>
      <c r="M780" s="66"/>
      <c r="N780" s="13"/>
      <c r="O780" s="13"/>
      <c r="P780" s="13"/>
      <c r="Q780" s="58"/>
      <c r="R780" s="58"/>
      <c r="S780" s="13"/>
      <c r="T780" s="13"/>
      <c r="U780" s="58"/>
      <c r="V780" s="13"/>
      <c r="W780" s="13"/>
      <c r="X780" s="58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</row>
    <row r="781" spans="1:34">
      <c r="A781" s="13"/>
      <c r="B781" s="75"/>
      <c r="C781" s="75"/>
      <c r="D781" s="75"/>
      <c r="E781" s="75"/>
      <c r="F781" s="13"/>
      <c r="G781" s="13"/>
      <c r="H781" s="13"/>
      <c r="I781" s="13"/>
      <c r="J781" s="13"/>
      <c r="K781" s="13"/>
      <c r="L781" s="13"/>
      <c r="M781" s="66"/>
      <c r="N781" s="13"/>
      <c r="O781" s="13"/>
      <c r="P781" s="13"/>
      <c r="Q781" s="58"/>
      <c r="R781" s="58"/>
      <c r="S781" s="13"/>
      <c r="T781" s="13"/>
      <c r="U781" s="58"/>
      <c r="V781" s="13"/>
      <c r="W781" s="13"/>
      <c r="X781" s="58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</row>
    <row r="782" spans="1:34">
      <c r="A782" s="13"/>
      <c r="B782" s="75"/>
      <c r="C782" s="75"/>
      <c r="D782" s="75"/>
      <c r="E782" s="75"/>
      <c r="F782" s="13"/>
      <c r="G782" s="13"/>
      <c r="H782" s="13"/>
      <c r="I782" s="13"/>
      <c r="J782" s="13"/>
      <c r="K782" s="13"/>
      <c r="L782" s="13"/>
      <c r="M782" s="66"/>
      <c r="N782" s="13"/>
      <c r="O782" s="13"/>
      <c r="P782" s="13"/>
      <c r="Q782" s="58"/>
      <c r="R782" s="58"/>
      <c r="S782" s="13"/>
      <c r="T782" s="13"/>
      <c r="U782" s="58"/>
      <c r="V782" s="13"/>
      <c r="W782" s="13"/>
      <c r="X782" s="58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</row>
    <row r="783" spans="1:34">
      <c r="A783" s="13"/>
      <c r="B783" s="75"/>
      <c r="C783" s="75"/>
      <c r="D783" s="75"/>
      <c r="E783" s="75"/>
      <c r="F783" s="13"/>
      <c r="G783" s="13"/>
      <c r="H783" s="13"/>
      <c r="I783" s="13"/>
      <c r="J783" s="13"/>
      <c r="K783" s="13"/>
      <c r="L783" s="13"/>
      <c r="M783" s="66"/>
      <c r="N783" s="13"/>
      <c r="O783" s="13"/>
      <c r="P783" s="13"/>
      <c r="Q783" s="58"/>
      <c r="R783" s="58"/>
      <c r="S783" s="13"/>
      <c r="T783" s="13"/>
      <c r="U783" s="58"/>
      <c r="V783" s="13"/>
      <c r="W783" s="13"/>
      <c r="X783" s="58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</row>
    <row r="784" spans="1:34">
      <c r="A784" s="13"/>
      <c r="B784" s="75"/>
      <c r="C784" s="75"/>
      <c r="D784" s="75"/>
      <c r="E784" s="75"/>
      <c r="F784" s="13"/>
      <c r="G784" s="13"/>
      <c r="H784" s="13"/>
      <c r="I784" s="13"/>
      <c r="J784" s="13"/>
      <c r="K784" s="13"/>
      <c r="L784" s="13"/>
      <c r="M784" s="66"/>
      <c r="N784" s="13"/>
      <c r="O784" s="13"/>
      <c r="P784" s="13"/>
      <c r="Q784" s="58"/>
      <c r="R784" s="58"/>
      <c r="S784" s="13"/>
      <c r="T784" s="13"/>
      <c r="U784" s="58"/>
      <c r="V784" s="13"/>
      <c r="W784" s="13"/>
      <c r="X784" s="58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</row>
    <row r="785" spans="1:34">
      <c r="A785" s="13"/>
      <c r="B785" s="75"/>
      <c r="C785" s="75"/>
      <c r="D785" s="75"/>
      <c r="E785" s="75"/>
      <c r="F785" s="13"/>
      <c r="G785" s="13"/>
      <c r="H785" s="13"/>
      <c r="I785" s="13"/>
      <c r="J785" s="13"/>
      <c r="K785" s="13"/>
      <c r="L785" s="13"/>
      <c r="M785" s="66"/>
      <c r="N785" s="13"/>
      <c r="O785" s="13"/>
      <c r="P785" s="13"/>
      <c r="Q785" s="58"/>
      <c r="R785" s="58"/>
      <c r="S785" s="13"/>
      <c r="T785" s="13"/>
      <c r="U785" s="58"/>
      <c r="V785" s="13"/>
      <c r="W785" s="13"/>
      <c r="X785" s="58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</row>
    <row r="786" spans="1:34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66"/>
      <c r="N786" s="13"/>
      <c r="O786" s="13"/>
      <c r="P786" s="13"/>
      <c r="Q786" s="58"/>
      <c r="R786" s="58"/>
      <c r="S786" s="13"/>
      <c r="T786" s="13"/>
      <c r="U786" s="58"/>
      <c r="V786" s="13"/>
      <c r="W786" s="13"/>
      <c r="X786" s="58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</row>
    <row r="787" spans="1:34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58"/>
      <c r="R787" s="58"/>
      <c r="S787" s="13"/>
      <c r="T787" s="13"/>
      <c r="U787" s="58"/>
      <c r="V787" s="13"/>
      <c r="W787" s="13"/>
      <c r="X787" s="58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</row>
    <row r="788" spans="1:34">
      <c r="A788" s="76"/>
      <c r="B788" s="76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58"/>
      <c r="R788" s="58"/>
      <c r="S788" s="76"/>
      <c r="T788" s="76"/>
      <c r="U788" s="58"/>
      <c r="V788" s="76"/>
      <c r="W788" s="76"/>
      <c r="X788" s="58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</row>
    <row r="789" spans="1:34">
      <c r="A789" s="76"/>
      <c r="B789" s="76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58"/>
      <c r="R789" s="58"/>
      <c r="S789" s="76"/>
      <c r="T789" s="76"/>
      <c r="U789" s="58"/>
      <c r="V789" s="76"/>
      <c r="W789" s="76"/>
      <c r="X789" s="58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</row>
    <row r="790" spans="1:34">
      <c r="A790" s="76"/>
      <c r="B790" s="76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58"/>
      <c r="R790" s="58"/>
      <c r="S790" s="76"/>
      <c r="T790" s="76"/>
      <c r="U790" s="58"/>
      <c r="V790" s="76"/>
      <c r="W790" s="76"/>
      <c r="X790" s="58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</row>
    <row r="791" spans="1:34">
      <c r="A791" s="76"/>
      <c r="B791" s="76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58"/>
      <c r="R791" s="58"/>
      <c r="S791" s="76"/>
      <c r="T791" s="76"/>
      <c r="U791" s="58"/>
      <c r="V791" s="76"/>
      <c r="W791" s="76"/>
      <c r="X791" s="58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</row>
    <row r="792" spans="1:34">
      <c r="A792" s="76"/>
      <c r="B792" s="76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58"/>
      <c r="R792" s="58"/>
      <c r="S792" s="76"/>
      <c r="T792" s="76"/>
      <c r="U792" s="58"/>
      <c r="V792" s="76"/>
      <c r="W792" s="76"/>
      <c r="X792" s="58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</row>
    <row r="793" spans="1:34">
      <c r="A793" s="76"/>
      <c r="B793" s="76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58"/>
      <c r="R793" s="58"/>
      <c r="S793" s="76"/>
      <c r="T793" s="76"/>
      <c r="U793" s="58"/>
      <c r="V793" s="76"/>
      <c r="W793" s="76"/>
      <c r="X793" s="58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</row>
    <row r="794" spans="1:34">
      <c r="A794" s="76"/>
      <c r="B794" s="76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58"/>
      <c r="R794" s="58"/>
      <c r="S794" s="76"/>
      <c r="T794" s="76"/>
      <c r="U794" s="58"/>
      <c r="V794" s="76"/>
      <c r="W794" s="76"/>
      <c r="X794" s="58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</row>
    <row r="795" spans="1:34">
      <c r="A795" s="76"/>
      <c r="B795" s="76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58"/>
      <c r="R795" s="58"/>
      <c r="S795" s="76"/>
      <c r="T795" s="76"/>
      <c r="U795" s="58"/>
      <c r="V795" s="76"/>
      <c r="W795" s="76"/>
      <c r="X795" s="58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</row>
    <row r="796" spans="1:34">
      <c r="A796" s="76"/>
      <c r="B796" s="76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58"/>
      <c r="R796" s="58"/>
      <c r="S796" s="76"/>
      <c r="T796" s="76"/>
      <c r="U796" s="58"/>
      <c r="V796" s="76"/>
      <c r="W796" s="76"/>
      <c r="X796" s="58"/>
      <c r="Y796" s="76"/>
      <c r="Z796" s="76"/>
      <c r="AA796" s="76"/>
      <c r="AB796" s="76"/>
      <c r="AC796" s="76"/>
      <c r="AD796" s="76"/>
      <c r="AE796" s="76"/>
      <c r="AF796" s="76"/>
      <c r="AG796" s="76"/>
      <c r="AH796" s="76"/>
    </row>
    <row r="797" spans="1:34">
      <c r="A797" s="76"/>
      <c r="B797" s="76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58"/>
      <c r="R797" s="58"/>
      <c r="S797" s="76"/>
      <c r="T797" s="76"/>
      <c r="U797" s="58"/>
      <c r="V797" s="76"/>
      <c r="W797" s="76"/>
      <c r="X797" s="58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</row>
    <row r="798" spans="1:34">
      <c r="A798" s="76"/>
      <c r="B798" s="76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58"/>
      <c r="R798" s="58"/>
      <c r="S798" s="76"/>
      <c r="T798" s="76"/>
      <c r="U798" s="58"/>
      <c r="V798" s="76"/>
      <c r="W798" s="76"/>
      <c r="X798" s="58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</row>
    <row r="799" spans="1:34">
      <c r="A799" s="76"/>
      <c r="B799" s="76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58"/>
      <c r="R799" s="58"/>
      <c r="S799" s="76"/>
      <c r="T799" s="76"/>
      <c r="U799" s="58"/>
      <c r="V799" s="76"/>
      <c r="W799" s="76"/>
      <c r="X799" s="58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</row>
    <row r="800" spans="1:34">
      <c r="A800" s="76"/>
      <c r="B800" s="76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58"/>
      <c r="R800" s="58"/>
      <c r="S800" s="76"/>
      <c r="T800" s="76"/>
      <c r="U800" s="58"/>
      <c r="V800" s="76"/>
      <c r="W800" s="76"/>
      <c r="X800" s="58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</row>
    <row r="801" spans="1:34">
      <c r="A801" s="76"/>
      <c r="B801" s="76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58"/>
      <c r="R801" s="58"/>
      <c r="S801" s="76"/>
      <c r="T801" s="76"/>
      <c r="U801" s="58"/>
      <c r="V801" s="76"/>
      <c r="W801" s="76"/>
      <c r="X801" s="58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</row>
    <row r="802" spans="1:34">
      <c r="A802" s="76"/>
      <c r="B802" s="76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58"/>
      <c r="R802" s="58"/>
      <c r="S802" s="76"/>
      <c r="T802" s="76"/>
      <c r="U802" s="58"/>
      <c r="V802" s="76"/>
      <c r="W802" s="76"/>
      <c r="X802" s="58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</row>
    <row r="803" spans="1:34">
      <c r="A803" s="76"/>
      <c r="B803" s="76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58"/>
      <c r="R803" s="58"/>
      <c r="S803" s="76"/>
      <c r="T803" s="76"/>
      <c r="U803" s="58"/>
      <c r="V803" s="76"/>
      <c r="W803" s="76"/>
      <c r="X803" s="58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</row>
    <row r="804" spans="1:34">
      <c r="A804" s="76"/>
      <c r="B804" s="76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58"/>
      <c r="R804" s="58"/>
      <c r="S804" s="76"/>
      <c r="T804" s="76"/>
      <c r="U804" s="58"/>
      <c r="V804" s="76"/>
      <c r="W804" s="76"/>
      <c r="X804" s="58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</row>
    <row r="805" spans="1:34">
      <c r="A805" s="76"/>
      <c r="B805" s="76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58"/>
      <c r="R805" s="58"/>
      <c r="S805" s="76"/>
      <c r="T805" s="76"/>
      <c r="U805" s="58"/>
      <c r="V805" s="76"/>
      <c r="W805" s="76"/>
      <c r="X805" s="58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</row>
    <row r="806" spans="1:34">
      <c r="A806" s="76"/>
      <c r="B806" s="76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58"/>
      <c r="R806" s="58"/>
      <c r="S806" s="76"/>
      <c r="T806" s="76"/>
      <c r="U806" s="58"/>
      <c r="V806" s="76"/>
      <c r="W806" s="76"/>
      <c r="X806" s="58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</row>
    <row r="807" spans="1:34">
      <c r="A807" s="76"/>
      <c r="B807" s="76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58"/>
      <c r="R807" s="58"/>
      <c r="S807" s="76"/>
      <c r="T807" s="76"/>
      <c r="U807" s="58"/>
      <c r="V807" s="76"/>
      <c r="W807" s="76"/>
      <c r="X807" s="58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</row>
    <row r="808" spans="1:34">
      <c r="A808" s="76"/>
      <c r="B808" s="76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58"/>
      <c r="R808" s="58"/>
      <c r="S808" s="76"/>
      <c r="T808" s="76"/>
      <c r="U808" s="58"/>
      <c r="V808" s="76"/>
      <c r="W808" s="76"/>
      <c r="X808" s="58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</row>
    <row r="809" spans="1:34">
      <c r="A809" s="76"/>
      <c r="B809" s="76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58"/>
      <c r="R809" s="58"/>
      <c r="S809" s="76"/>
      <c r="T809" s="76"/>
      <c r="U809" s="58"/>
      <c r="V809" s="76"/>
      <c r="W809" s="76"/>
      <c r="X809" s="58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</row>
    <row r="810" spans="1:34">
      <c r="A810" s="76"/>
      <c r="B810" s="76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58"/>
      <c r="R810" s="58"/>
      <c r="S810" s="76"/>
      <c r="T810" s="76"/>
      <c r="U810" s="58"/>
      <c r="V810" s="76"/>
      <c r="W810" s="76"/>
      <c r="X810" s="58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</row>
    <row r="811" spans="1:34">
      <c r="A811" s="76"/>
      <c r="B811" s="76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58"/>
      <c r="R811" s="58"/>
      <c r="S811" s="76"/>
      <c r="T811" s="76"/>
      <c r="U811" s="58"/>
      <c r="V811" s="76"/>
      <c r="W811" s="76"/>
      <c r="X811" s="58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</row>
    <row r="812" spans="1:34">
      <c r="A812" s="76"/>
      <c r="B812" s="76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58"/>
      <c r="R812" s="58"/>
      <c r="S812" s="76"/>
      <c r="T812" s="76"/>
      <c r="U812" s="58"/>
      <c r="V812" s="76"/>
      <c r="W812" s="76"/>
      <c r="X812" s="58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</row>
    <row r="813" spans="1:34">
      <c r="A813" s="76"/>
      <c r="B813" s="76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58"/>
      <c r="R813" s="58"/>
      <c r="S813" s="76"/>
      <c r="T813" s="76"/>
      <c r="U813" s="58"/>
      <c r="V813" s="76"/>
      <c r="W813" s="76"/>
      <c r="X813" s="58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</row>
    <row r="814" spans="1:34">
      <c r="A814" s="76"/>
      <c r="B814" s="76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58"/>
      <c r="R814" s="58"/>
      <c r="S814" s="76"/>
      <c r="T814" s="76"/>
      <c r="U814" s="58"/>
      <c r="V814" s="76"/>
      <c r="W814" s="76"/>
      <c r="X814" s="58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</row>
    <row r="815" spans="1:34">
      <c r="A815" s="76"/>
      <c r="B815" s="76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58"/>
      <c r="R815" s="58"/>
      <c r="S815" s="76"/>
      <c r="T815" s="76"/>
      <c r="U815" s="58"/>
      <c r="V815" s="76"/>
      <c r="W815" s="76"/>
      <c r="X815" s="58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</row>
    <row r="816" spans="1:34">
      <c r="A816" s="76"/>
      <c r="B816" s="76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58"/>
      <c r="R816" s="58"/>
      <c r="S816" s="76"/>
      <c r="T816" s="76"/>
      <c r="U816" s="58"/>
      <c r="V816" s="76"/>
      <c r="W816" s="76"/>
      <c r="X816" s="58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</row>
    <row r="817" spans="1:34">
      <c r="A817" s="76"/>
      <c r="B817" s="76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58"/>
      <c r="R817" s="58"/>
      <c r="S817" s="76"/>
      <c r="T817" s="76"/>
      <c r="U817" s="58"/>
      <c r="V817" s="76"/>
      <c r="W817" s="76"/>
      <c r="X817" s="58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</row>
    <row r="818" spans="1:34">
      <c r="A818" s="76"/>
      <c r="B818" s="76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58"/>
      <c r="R818" s="58"/>
      <c r="S818" s="76"/>
      <c r="T818" s="76"/>
      <c r="U818" s="58"/>
      <c r="V818" s="76"/>
      <c r="W818" s="76"/>
      <c r="X818" s="58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</row>
    <row r="819" spans="1:34">
      <c r="A819" s="76"/>
      <c r="B819" s="76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58"/>
      <c r="R819" s="58"/>
      <c r="S819" s="76"/>
      <c r="T819" s="76"/>
      <c r="U819" s="58"/>
      <c r="V819" s="76"/>
      <c r="W819" s="76"/>
      <c r="X819" s="58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</row>
    <row r="820" spans="1:34">
      <c r="A820" s="76"/>
      <c r="B820" s="76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58"/>
      <c r="R820" s="58"/>
      <c r="S820" s="76"/>
      <c r="T820" s="76"/>
      <c r="U820" s="58"/>
      <c r="V820" s="76"/>
      <c r="W820" s="76"/>
      <c r="X820" s="58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</row>
    <row r="821" spans="1:34">
      <c r="A821" s="76"/>
      <c r="B821" s="76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58"/>
      <c r="R821" s="58"/>
      <c r="S821" s="76"/>
      <c r="T821" s="76"/>
      <c r="U821" s="58"/>
      <c r="V821" s="76"/>
      <c r="W821" s="76"/>
      <c r="X821" s="58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</row>
    <row r="822" spans="1:34">
      <c r="A822" s="76"/>
      <c r="B822" s="76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58"/>
      <c r="R822" s="58"/>
      <c r="S822" s="76"/>
      <c r="T822" s="76"/>
      <c r="U822" s="58"/>
      <c r="V822" s="76"/>
      <c r="W822" s="76"/>
      <c r="X822" s="58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</row>
    <row r="823" spans="1:34">
      <c r="A823" s="76"/>
      <c r="B823" s="76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58"/>
      <c r="R823" s="58"/>
      <c r="S823" s="76"/>
      <c r="T823" s="76"/>
      <c r="U823" s="58"/>
      <c r="V823" s="76"/>
      <c r="W823" s="76"/>
      <c r="X823" s="58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</row>
    <row r="824" spans="1:34">
      <c r="A824" s="76"/>
      <c r="B824" s="76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58"/>
      <c r="R824" s="58"/>
      <c r="S824" s="76"/>
      <c r="T824" s="76"/>
      <c r="U824" s="58"/>
      <c r="V824" s="76"/>
      <c r="W824" s="76"/>
      <c r="X824" s="58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</row>
    <row r="825" spans="1:34">
      <c r="A825" s="76"/>
      <c r="B825" s="76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58"/>
      <c r="R825" s="58"/>
      <c r="S825" s="76"/>
      <c r="T825" s="76"/>
      <c r="U825" s="58"/>
      <c r="V825" s="76"/>
      <c r="W825" s="76"/>
      <c r="X825" s="58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</row>
    <row r="826" spans="1:34">
      <c r="A826" s="76"/>
      <c r="B826" s="76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58"/>
      <c r="R826" s="58"/>
      <c r="S826" s="76"/>
      <c r="T826" s="76"/>
      <c r="U826" s="58"/>
      <c r="V826" s="76"/>
      <c r="W826" s="76"/>
      <c r="X826" s="58"/>
      <c r="Y826" s="76"/>
      <c r="Z826" s="76"/>
      <c r="AA826" s="76"/>
      <c r="AB826" s="76"/>
      <c r="AC826" s="76"/>
      <c r="AD826" s="76"/>
      <c r="AE826" s="76"/>
      <c r="AF826" s="76"/>
      <c r="AG826" s="76"/>
      <c r="AH826" s="76"/>
    </row>
    <row r="827" spans="1:34">
      <c r="A827" s="76"/>
      <c r="B827" s="76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58"/>
      <c r="R827" s="58"/>
      <c r="S827" s="76"/>
      <c r="T827" s="76"/>
      <c r="U827" s="58"/>
      <c r="V827" s="76"/>
      <c r="W827" s="76"/>
      <c r="X827" s="58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</row>
    <row r="828" spans="1:34">
      <c r="A828" s="76"/>
      <c r="B828" s="76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58"/>
      <c r="R828" s="58"/>
      <c r="S828" s="76"/>
      <c r="T828" s="76"/>
      <c r="U828" s="58"/>
      <c r="V828" s="76"/>
      <c r="W828" s="76"/>
      <c r="X828" s="58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</row>
    <row r="829" spans="1:34">
      <c r="A829" s="76"/>
      <c r="B829" s="76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58"/>
      <c r="R829" s="58"/>
      <c r="S829" s="76"/>
      <c r="T829" s="76"/>
      <c r="U829" s="58"/>
      <c r="V829" s="76"/>
      <c r="W829" s="76"/>
      <c r="X829" s="58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</row>
    <row r="830" spans="1:34">
      <c r="A830" s="76"/>
      <c r="B830" s="76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58"/>
      <c r="R830" s="58"/>
      <c r="S830" s="76"/>
      <c r="T830" s="76"/>
      <c r="U830" s="58"/>
      <c r="V830" s="76"/>
      <c r="W830" s="76"/>
      <c r="X830" s="58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</row>
    <row r="831" spans="1:34">
      <c r="A831" s="76"/>
      <c r="B831" s="76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58"/>
      <c r="R831" s="58"/>
      <c r="S831" s="76"/>
      <c r="T831" s="76"/>
      <c r="U831" s="58"/>
      <c r="V831" s="76"/>
      <c r="W831" s="76"/>
      <c r="X831" s="58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</row>
    <row r="832" spans="1:34">
      <c r="A832" s="76"/>
      <c r="B832" s="76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58"/>
      <c r="R832" s="58"/>
      <c r="S832" s="76"/>
      <c r="T832" s="76"/>
      <c r="U832" s="58"/>
      <c r="V832" s="76"/>
      <c r="W832" s="76"/>
      <c r="X832" s="58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</row>
    <row r="833" spans="1:34">
      <c r="A833" s="76"/>
      <c r="B833" s="76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58"/>
      <c r="R833" s="58"/>
      <c r="S833" s="76"/>
      <c r="T833" s="76"/>
      <c r="U833" s="58"/>
      <c r="V833" s="76"/>
      <c r="W833" s="76"/>
      <c r="X833" s="58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</row>
    <row r="834" spans="1:34">
      <c r="A834" s="76"/>
      <c r="B834" s="76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58"/>
      <c r="R834" s="58"/>
      <c r="S834" s="76"/>
      <c r="T834" s="76"/>
      <c r="U834" s="58"/>
      <c r="V834" s="76"/>
      <c r="W834" s="76"/>
      <c r="X834" s="58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</row>
    <row r="835" spans="1:34">
      <c r="A835" s="76"/>
      <c r="B835" s="76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58"/>
      <c r="R835" s="58"/>
      <c r="S835" s="76"/>
      <c r="T835" s="76"/>
      <c r="U835" s="58"/>
      <c r="V835" s="76"/>
      <c r="W835" s="76"/>
      <c r="X835" s="58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</row>
    <row r="836" spans="1:34">
      <c r="A836" s="76"/>
      <c r="B836" s="76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58"/>
      <c r="R836" s="58"/>
      <c r="S836" s="76"/>
      <c r="T836" s="76"/>
      <c r="U836" s="58"/>
      <c r="V836" s="76"/>
      <c r="W836" s="76"/>
      <c r="X836" s="58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</row>
    <row r="837" spans="1:34">
      <c r="A837" s="76"/>
      <c r="B837" s="76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58"/>
      <c r="R837" s="58"/>
      <c r="S837" s="76"/>
      <c r="T837" s="76"/>
      <c r="U837" s="58"/>
      <c r="V837" s="76"/>
      <c r="W837" s="76"/>
      <c r="X837" s="58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</row>
    <row r="838" spans="1:34">
      <c r="A838" s="76"/>
      <c r="B838" s="76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58"/>
      <c r="R838" s="58"/>
      <c r="S838" s="76"/>
      <c r="T838" s="76"/>
      <c r="U838" s="58"/>
      <c r="V838" s="76"/>
      <c r="W838" s="76"/>
      <c r="X838" s="58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</row>
    <row r="839" spans="1:34">
      <c r="A839" s="76"/>
      <c r="B839" s="76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58"/>
      <c r="R839" s="58"/>
      <c r="S839" s="76"/>
      <c r="T839" s="76"/>
      <c r="U839" s="58"/>
      <c r="V839" s="76"/>
      <c r="W839" s="76"/>
      <c r="X839" s="58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</row>
    <row r="840" spans="1:34">
      <c r="A840" s="76"/>
      <c r="B840" s="76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58"/>
      <c r="R840" s="58"/>
      <c r="S840" s="76"/>
      <c r="T840" s="76"/>
      <c r="U840" s="58"/>
      <c r="V840" s="76"/>
      <c r="W840" s="76"/>
      <c r="X840" s="58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</row>
    <row r="841" spans="1:34">
      <c r="A841" s="76"/>
      <c r="B841" s="76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58"/>
      <c r="R841" s="58"/>
      <c r="S841" s="76"/>
      <c r="T841" s="76"/>
      <c r="U841" s="58"/>
      <c r="V841" s="76"/>
      <c r="W841" s="76"/>
      <c r="X841" s="58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</row>
    <row r="842" spans="1:34">
      <c r="A842" s="76"/>
      <c r="B842" s="76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58"/>
      <c r="R842" s="58"/>
      <c r="S842" s="76"/>
      <c r="T842" s="76"/>
      <c r="U842" s="58"/>
      <c r="V842" s="76"/>
      <c r="W842" s="76"/>
      <c r="X842" s="58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</row>
    <row r="843" spans="1:34">
      <c r="A843" s="76"/>
      <c r="B843" s="76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58"/>
      <c r="R843" s="58"/>
      <c r="S843" s="76"/>
      <c r="T843" s="76"/>
      <c r="U843" s="58"/>
      <c r="V843" s="76"/>
      <c r="W843" s="76"/>
      <c r="X843" s="58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</row>
    <row r="844" spans="1:34">
      <c r="A844" s="76"/>
      <c r="B844" s="76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58"/>
      <c r="R844" s="58"/>
      <c r="S844" s="76"/>
      <c r="T844" s="76"/>
      <c r="U844" s="58"/>
      <c r="V844" s="76"/>
      <c r="W844" s="76"/>
      <c r="X844" s="58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</row>
    <row r="845" spans="1:34">
      <c r="A845" s="76"/>
      <c r="B845" s="76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58"/>
      <c r="R845" s="58"/>
      <c r="S845" s="76"/>
      <c r="T845" s="76"/>
      <c r="U845" s="58"/>
      <c r="V845" s="76"/>
      <c r="W845" s="76"/>
      <c r="X845" s="58"/>
      <c r="Y845" s="76"/>
      <c r="Z845" s="76"/>
      <c r="AA845" s="76"/>
      <c r="AB845" s="76"/>
      <c r="AC845" s="76"/>
      <c r="AD845" s="76"/>
      <c r="AE845" s="76"/>
      <c r="AF845" s="76"/>
      <c r="AG845" s="76"/>
      <c r="AH845" s="76"/>
    </row>
    <row r="846" spans="1:34">
      <c r="A846" s="76"/>
      <c r="B846" s="76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58"/>
      <c r="R846" s="58"/>
      <c r="S846" s="76"/>
      <c r="T846" s="76"/>
      <c r="U846" s="58"/>
      <c r="V846" s="76"/>
      <c r="W846" s="76"/>
      <c r="X846" s="58"/>
      <c r="Y846" s="76"/>
      <c r="Z846" s="76"/>
      <c r="AA846" s="76"/>
      <c r="AB846" s="76"/>
      <c r="AC846" s="76"/>
      <c r="AD846" s="76"/>
      <c r="AE846" s="76"/>
      <c r="AF846" s="76"/>
      <c r="AG846" s="76"/>
      <c r="AH846" s="76"/>
    </row>
    <row r="847" spans="1:34">
      <c r="A847" s="76"/>
      <c r="B847" s="76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58"/>
      <c r="R847" s="58"/>
      <c r="S847" s="76"/>
      <c r="T847" s="76"/>
      <c r="U847" s="58"/>
      <c r="V847" s="76"/>
      <c r="W847" s="76"/>
      <c r="X847" s="58"/>
      <c r="Y847" s="76"/>
      <c r="Z847" s="76"/>
      <c r="AA847" s="76"/>
      <c r="AB847" s="76"/>
      <c r="AC847" s="76"/>
      <c r="AD847" s="76"/>
      <c r="AE847" s="76"/>
      <c r="AF847" s="76"/>
      <c r="AG847" s="76"/>
      <c r="AH847" s="76"/>
    </row>
    <row r="848" spans="1:34">
      <c r="A848" s="76"/>
      <c r="B848" s="76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58"/>
      <c r="R848" s="58"/>
      <c r="S848" s="76"/>
      <c r="T848" s="76"/>
      <c r="U848" s="58"/>
      <c r="V848" s="76"/>
      <c r="W848" s="76"/>
      <c r="X848" s="58"/>
      <c r="Y848" s="76"/>
      <c r="Z848" s="76"/>
      <c r="AA848" s="76"/>
      <c r="AB848" s="76"/>
      <c r="AC848" s="76"/>
      <c r="AD848" s="76"/>
      <c r="AE848" s="76"/>
      <c r="AF848" s="76"/>
      <c r="AG848" s="76"/>
      <c r="AH848" s="76"/>
    </row>
    <row r="849" spans="1:34">
      <c r="A849" s="76"/>
      <c r="B849" s="76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58"/>
      <c r="R849" s="58"/>
      <c r="S849" s="76"/>
      <c r="T849" s="76"/>
      <c r="U849" s="58"/>
      <c r="V849" s="76"/>
      <c r="W849" s="76"/>
      <c r="X849" s="58"/>
      <c r="Y849" s="76"/>
      <c r="Z849" s="76"/>
      <c r="AA849" s="76"/>
      <c r="AB849" s="76"/>
      <c r="AC849" s="76"/>
      <c r="AD849" s="76"/>
      <c r="AE849" s="76"/>
      <c r="AF849" s="76"/>
      <c r="AG849" s="76"/>
      <c r="AH849" s="76"/>
    </row>
    <row r="850" spans="1:34">
      <c r="A850" s="76"/>
      <c r="B850" s="76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58"/>
      <c r="R850" s="58"/>
      <c r="S850" s="76"/>
      <c r="T850" s="76"/>
      <c r="U850" s="58"/>
      <c r="V850" s="76"/>
      <c r="W850" s="76"/>
      <c r="X850" s="58"/>
      <c r="Y850" s="76"/>
      <c r="Z850" s="76"/>
      <c r="AA850" s="76"/>
      <c r="AB850" s="76"/>
      <c r="AC850" s="76"/>
      <c r="AD850" s="76"/>
      <c r="AE850" s="76"/>
      <c r="AF850" s="76"/>
      <c r="AG850" s="76"/>
      <c r="AH850" s="76"/>
    </row>
    <row r="851" spans="1:34">
      <c r="A851" s="76"/>
      <c r="B851" s="76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58"/>
      <c r="R851" s="58"/>
      <c r="S851" s="76"/>
      <c r="T851" s="76"/>
      <c r="U851" s="58"/>
      <c r="V851" s="76"/>
      <c r="W851" s="76"/>
      <c r="X851" s="58"/>
      <c r="Y851" s="76"/>
      <c r="Z851" s="76"/>
      <c r="AA851" s="76"/>
      <c r="AB851" s="76"/>
      <c r="AC851" s="76"/>
      <c r="AD851" s="76"/>
      <c r="AE851" s="76"/>
      <c r="AF851" s="76"/>
      <c r="AG851" s="76"/>
      <c r="AH851" s="76"/>
    </row>
    <row r="852" spans="1:34">
      <c r="A852" s="76"/>
      <c r="B852" s="76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58"/>
      <c r="R852" s="58"/>
      <c r="S852" s="76"/>
      <c r="T852" s="76"/>
      <c r="U852" s="58"/>
      <c r="V852" s="76"/>
      <c r="W852" s="76"/>
      <c r="X852" s="58"/>
      <c r="Y852" s="76"/>
      <c r="Z852" s="76"/>
      <c r="AA852" s="76"/>
      <c r="AB852" s="76"/>
      <c r="AC852" s="76"/>
      <c r="AD852" s="76"/>
      <c r="AE852" s="76"/>
      <c r="AF852" s="76"/>
      <c r="AG852" s="76"/>
      <c r="AH852" s="76"/>
    </row>
    <row r="853" spans="1:34">
      <c r="A853" s="76"/>
      <c r="B853" s="76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58"/>
      <c r="R853" s="58"/>
      <c r="S853" s="76"/>
      <c r="T853" s="76"/>
      <c r="U853" s="58"/>
      <c r="V853" s="76"/>
      <c r="W853" s="76"/>
      <c r="X853" s="58"/>
      <c r="Y853" s="76"/>
      <c r="Z853" s="76"/>
      <c r="AA853" s="76"/>
      <c r="AB853" s="76"/>
      <c r="AC853" s="76"/>
      <c r="AD853" s="76"/>
      <c r="AE853" s="76"/>
      <c r="AF853" s="76"/>
      <c r="AG853" s="76"/>
      <c r="AH853" s="76"/>
    </row>
    <row r="854" spans="1:34">
      <c r="A854" s="76"/>
      <c r="B854" s="76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58"/>
      <c r="R854" s="58"/>
      <c r="S854" s="76"/>
      <c r="T854" s="76"/>
      <c r="U854" s="58"/>
      <c r="V854" s="76"/>
      <c r="W854" s="76"/>
      <c r="X854" s="58"/>
      <c r="Y854" s="76"/>
      <c r="Z854" s="76"/>
      <c r="AA854" s="76"/>
      <c r="AB854" s="76"/>
      <c r="AC854" s="76"/>
      <c r="AD854" s="76"/>
      <c r="AE854" s="76"/>
      <c r="AF854" s="76"/>
      <c r="AG854" s="76"/>
      <c r="AH854" s="76"/>
    </row>
    <row r="855" spans="1:34">
      <c r="A855" s="76"/>
      <c r="B855" s="76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58"/>
      <c r="R855" s="58"/>
      <c r="S855" s="76"/>
      <c r="T855" s="76"/>
      <c r="U855" s="58"/>
      <c r="V855" s="76"/>
      <c r="W855" s="76"/>
      <c r="X855" s="58"/>
      <c r="Y855" s="76"/>
      <c r="Z855" s="76"/>
      <c r="AA855" s="76"/>
      <c r="AB855" s="76"/>
      <c r="AC855" s="76"/>
      <c r="AD855" s="76"/>
      <c r="AE855" s="76"/>
      <c r="AF855" s="76"/>
      <c r="AG855" s="76"/>
      <c r="AH855" s="76"/>
    </row>
    <row r="856" spans="1:34">
      <c r="A856" s="76"/>
      <c r="B856" s="76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58"/>
      <c r="R856" s="58"/>
      <c r="S856" s="76"/>
      <c r="T856" s="76"/>
      <c r="U856" s="58"/>
      <c r="V856" s="76"/>
      <c r="W856" s="76"/>
      <c r="X856" s="58"/>
      <c r="Y856" s="76"/>
      <c r="Z856" s="76"/>
      <c r="AA856" s="76"/>
      <c r="AB856" s="76"/>
      <c r="AC856" s="76"/>
      <c r="AD856" s="76"/>
      <c r="AE856" s="76"/>
      <c r="AF856" s="76"/>
      <c r="AG856" s="76"/>
      <c r="AH856" s="76"/>
    </row>
    <row r="857" spans="1:34">
      <c r="A857" s="76"/>
      <c r="B857" s="76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58"/>
      <c r="R857" s="58"/>
      <c r="S857" s="76"/>
      <c r="T857" s="76"/>
      <c r="U857" s="58"/>
      <c r="V857" s="76"/>
      <c r="W857" s="76"/>
      <c r="X857" s="58"/>
      <c r="Y857" s="76"/>
      <c r="Z857" s="76"/>
      <c r="AA857" s="76"/>
      <c r="AB857" s="76"/>
      <c r="AC857" s="76"/>
      <c r="AD857" s="76"/>
      <c r="AE857" s="76"/>
      <c r="AF857" s="76"/>
      <c r="AG857" s="76"/>
      <c r="AH857" s="76"/>
    </row>
    <row r="858" spans="1:34">
      <c r="A858" s="76"/>
      <c r="B858" s="76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58"/>
      <c r="R858" s="58"/>
      <c r="S858" s="76"/>
      <c r="T858" s="76"/>
      <c r="U858" s="58"/>
      <c r="V858" s="76"/>
      <c r="W858" s="76"/>
      <c r="X858" s="58"/>
      <c r="Y858" s="76"/>
      <c r="Z858" s="76"/>
      <c r="AA858" s="76"/>
      <c r="AB858" s="76"/>
      <c r="AC858" s="76"/>
      <c r="AD858" s="76"/>
      <c r="AE858" s="76"/>
      <c r="AF858" s="76"/>
      <c r="AG858" s="76"/>
      <c r="AH858" s="76"/>
    </row>
    <row r="859" spans="1:34">
      <c r="A859" s="76"/>
      <c r="B859" s="76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58"/>
      <c r="R859" s="58"/>
      <c r="S859" s="76"/>
      <c r="T859" s="76"/>
      <c r="U859" s="58"/>
      <c r="V859" s="76"/>
      <c r="W859" s="76"/>
      <c r="X859" s="58"/>
      <c r="Y859" s="76"/>
      <c r="Z859" s="76"/>
      <c r="AA859" s="76"/>
      <c r="AB859" s="76"/>
      <c r="AC859" s="76"/>
      <c r="AD859" s="76"/>
      <c r="AE859" s="76"/>
      <c r="AF859" s="76"/>
      <c r="AG859" s="76"/>
      <c r="AH859" s="76"/>
    </row>
    <row r="860" spans="1:34">
      <c r="A860" s="76"/>
      <c r="B860" s="76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58"/>
      <c r="R860" s="58"/>
      <c r="S860" s="76"/>
      <c r="T860" s="76"/>
      <c r="U860" s="58"/>
      <c r="V860" s="76"/>
      <c r="W860" s="76"/>
      <c r="X860" s="58"/>
      <c r="Y860" s="76"/>
      <c r="Z860" s="76"/>
      <c r="AA860" s="76"/>
      <c r="AB860" s="76"/>
      <c r="AC860" s="76"/>
      <c r="AD860" s="76"/>
      <c r="AE860" s="76"/>
      <c r="AF860" s="76"/>
      <c r="AG860" s="76"/>
      <c r="AH860" s="76"/>
    </row>
    <row r="861" spans="1:34">
      <c r="A861" s="76"/>
      <c r="B861" s="76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58"/>
      <c r="R861" s="58"/>
      <c r="S861" s="76"/>
      <c r="T861" s="76"/>
      <c r="U861" s="58"/>
      <c r="V861" s="76"/>
      <c r="W861" s="76"/>
      <c r="X861" s="58"/>
      <c r="Y861" s="76"/>
      <c r="Z861" s="76"/>
      <c r="AA861" s="76"/>
      <c r="AB861" s="76"/>
      <c r="AC861" s="76"/>
      <c r="AD861" s="76"/>
      <c r="AE861" s="76"/>
      <c r="AF861" s="76"/>
      <c r="AG861" s="76"/>
      <c r="AH861" s="76"/>
    </row>
    <row r="862" spans="1:34">
      <c r="A862" s="76"/>
      <c r="B862" s="76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58"/>
      <c r="R862" s="58"/>
      <c r="S862" s="76"/>
      <c r="T862" s="76"/>
      <c r="U862" s="58"/>
      <c r="V862" s="76"/>
      <c r="W862" s="76"/>
      <c r="X862" s="58"/>
      <c r="Y862" s="76"/>
      <c r="Z862" s="76"/>
      <c r="AA862" s="76"/>
      <c r="AB862" s="76"/>
      <c r="AC862" s="76"/>
      <c r="AD862" s="76"/>
      <c r="AE862" s="76"/>
      <c r="AF862" s="76"/>
      <c r="AG862" s="76"/>
      <c r="AH862" s="76"/>
    </row>
    <row r="863" spans="1:34">
      <c r="A863" s="76"/>
      <c r="B863" s="76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58"/>
      <c r="R863" s="58"/>
      <c r="S863" s="76"/>
      <c r="T863" s="76"/>
      <c r="U863" s="58"/>
      <c r="V863" s="76"/>
      <c r="W863" s="76"/>
      <c r="X863" s="58"/>
      <c r="Y863" s="76"/>
      <c r="Z863" s="76"/>
      <c r="AA863" s="76"/>
      <c r="AB863" s="76"/>
      <c r="AC863" s="76"/>
      <c r="AD863" s="76"/>
      <c r="AE863" s="76"/>
      <c r="AF863" s="76"/>
      <c r="AG863" s="76"/>
      <c r="AH863" s="76"/>
    </row>
    <row r="864" spans="1:34">
      <c r="A864" s="76"/>
      <c r="B864" s="76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58"/>
      <c r="R864" s="58"/>
      <c r="S864" s="76"/>
      <c r="T864" s="76"/>
      <c r="U864" s="58"/>
      <c r="V864" s="76"/>
      <c r="W864" s="76"/>
      <c r="X864" s="58"/>
      <c r="Y864" s="76"/>
      <c r="Z864" s="76"/>
      <c r="AA864" s="76"/>
      <c r="AB864" s="76"/>
      <c r="AC864" s="76"/>
      <c r="AD864" s="76"/>
      <c r="AE864" s="76"/>
      <c r="AF864" s="76"/>
      <c r="AG864" s="76"/>
      <c r="AH864" s="76"/>
    </row>
    <row r="865" spans="1:34">
      <c r="A865" s="76"/>
      <c r="B865" s="76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58"/>
      <c r="R865" s="58"/>
      <c r="S865" s="76"/>
      <c r="T865" s="76"/>
      <c r="U865" s="58"/>
      <c r="V865" s="76"/>
      <c r="W865" s="76"/>
      <c r="X865" s="58"/>
      <c r="Y865" s="76"/>
      <c r="Z865" s="76"/>
      <c r="AA865" s="76"/>
      <c r="AB865" s="76"/>
      <c r="AC865" s="76"/>
      <c r="AD865" s="76"/>
      <c r="AE865" s="76"/>
      <c r="AF865" s="76"/>
      <c r="AG865" s="76"/>
      <c r="AH865" s="76"/>
    </row>
    <row r="866" spans="1:34">
      <c r="A866" s="76"/>
      <c r="B866" s="76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58"/>
      <c r="R866" s="58"/>
      <c r="S866" s="76"/>
      <c r="T866" s="76"/>
      <c r="U866" s="58"/>
      <c r="V866" s="76"/>
      <c r="W866" s="76"/>
      <c r="X866" s="58"/>
      <c r="Y866" s="76"/>
      <c r="Z866" s="76"/>
      <c r="AA866" s="76"/>
      <c r="AB866" s="76"/>
      <c r="AC866" s="76"/>
      <c r="AD866" s="76"/>
      <c r="AE866" s="76"/>
      <c r="AF866" s="76"/>
      <c r="AG866" s="76"/>
      <c r="AH866" s="76"/>
    </row>
    <row r="867" spans="1:34">
      <c r="A867" s="76"/>
      <c r="B867" s="76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58"/>
      <c r="R867" s="58"/>
      <c r="S867" s="76"/>
      <c r="T867" s="76"/>
      <c r="U867" s="58"/>
      <c r="V867" s="76"/>
      <c r="W867" s="76"/>
      <c r="X867" s="58"/>
      <c r="Y867" s="76"/>
      <c r="Z867" s="76"/>
      <c r="AA867" s="76"/>
      <c r="AB867" s="76"/>
      <c r="AC867" s="76"/>
      <c r="AD867" s="76"/>
      <c r="AE867" s="76"/>
      <c r="AF867" s="76"/>
      <c r="AG867" s="76"/>
      <c r="AH867" s="76"/>
    </row>
    <row r="868" spans="1:34">
      <c r="A868" s="76"/>
      <c r="B868" s="76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58"/>
      <c r="R868" s="58"/>
      <c r="S868" s="76"/>
      <c r="T868" s="76"/>
      <c r="U868" s="58"/>
      <c r="V868" s="76"/>
      <c r="W868" s="76"/>
      <c r="X868" s="58"/>
      <c r="Y868" s="76"/>
      <c r="Z868" s="76"/>
      <c r="AA868" s="76"/>
      <c r="AB868" s="76"/>
      <c r="AC868" s="76"/>
      <c r="AD868" s="76"/>
      <c r="AE868" s="76"/>
      <c r="AF868" s="76"/>
      <c r="AG868" s="76"/>
      <c r="AH868" s="76"/>
    </row>
    <row r="869" spans="1:34">
      <c r="A869" s="76"/>
      <c r="B869" s="76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58"/>
      <c r="R869" s="58"/>
      <c r="S869" s="76"/>
      <c r="T869" s="76"/>
      <c r="U869" s="58"/>
      <c r="V869" s="76"/>
      <c r="W869" s="76"/>
      <c r="X869" s="58"/>
      <c r="Y869" s="76"/>
      <c r="Z869" s="76"/>
      <c r="AA869" s="76"/>
      <c r="AB869" s="76"/>
      <c r="AC869" s="76"/>
      <c r="AD869" s="76"/>
      <c r="AE869" s="76"/>
      <c r="AF869" s="76"/>
      <c r="AG869" s="76"/>
      <c r="AH869" s="76"/>
    </row>
    <row r="870" spans="1:34">
      <c r="A870" s="76"/>
      <c r="B870" s="76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58"/>
      <c r="R870" s="58"/>
      <c r="S870" s="76"/>
      <c r="T870" s="76"/>
      <c r="U870" s="58"/>
      <c r="V870" s="76"/>
      <c r="W870" s="76"/>
      <c r="X870" s="58"/>
      <c r="Y870" s="76"/>
      <c r="Z870" s="76"/>
      <c r="AA870" s="76"/>
      <c r="AB870" s="76"/>
      <c r="AC870" s="76"/>
      <c r="AD870" s="76"/>
      <c r="AE870" s="76"/>
      <c r="AF870" s="76"/>
      <c r="AG870" s="76"/>
      <c r="AH870" s="76"/>
    </row>
    <row r="871" spans="1:34">
      <c r="A871" s="76"/>
      <c r="B871" s="76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58"/>
      <c r="R871" s="58"/>
      <c r="S871" s="76"/>
      <c r="T871" s="76"/>
      <c r="U871" s="58"/>
      <c r="V871" s="76"/>
      <c r="W871" s="76"/>
      <c r="X871" s="58"/>
      <c r="Y871" s="76"/>
      <c r="Z871" s="76"/>
      <c r="AA871" s="76"/>
      <c r="AB871" s="76"/>
      <c r="AC871" s="76"/>
      <c r="AD871" s="76"/>
      <c r="AE871" s="76"/>
      <c r="AF871" s="76"/>
      <c r="AG871" s="76"/>
      <c r="AH871" s="76"/>
    </row>
    <row r="872" spans="1:34">
      <c r="A872" s="76"/>
      <c r="B872" s="76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58"/>
      <c r="R872" s="58"/>
      <c r="S872" s="76"/>
      <c r="T872" s="76"/>
      <c r="U872" s="58"/>
      <c r="V872" s="76"/>
      <c r="W872" s="76"/>
      <c r="X872" s="58"/>
      <c r="Y872" s="76"/>
      <c r="Z872" s="76"/>
      <c r="AA872" s="76"/>
      <c r="AB872" s="76"/>
      <c r="AC872" s="76"/>
      <c r="AD872" s="76"/>
      <c r="AE872" s="76"/>
      <c r="AF872" s="76"/>
      <c r="AG872" s="76"/>
      <c r="AH872" s="76"/>
    </row>
    <row r="873" spans="1:34">
      <c r="A873" s="76"/>
      <c r="B873" s="76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58"/>
      <c r="R873" s="58"/>
      <c r="S873" s="76"/>
      <c r="T873" s="76"/>
      <c r="U873" s="58"/>
      <c r="V873" s="76"/>
      <c r="W873" s="76"/>
      <c r="X873" s="58"/>
      <c r="Y873" s="76"/>
      <c r="Z873" s="76"/>
      <c r="AA873" s="76"/>
      <c r="AB873" s="76"/>
      <c r="AC873" s="76"/>
      <c r="AD873" s="76"/>
      <c r="AE873" s="76"/>
      <c r="AF873" s="76"/>
      <c r="AG873" s="76"/>
      <c r="AH873" s="76"/>
    </row>
    <row r="874" spans="1:34">
      <c r="A874" s="76"/>
      <c r="B874" s="76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58"/>
      <c r="R874" s="58"/>
      <c r="S874" s="76"/>
      <c r="T874" s="76"/>
      <c r="U874" s="58"/>
      <c r="V874" s="76"/>
      <c r="W874" s="76"/>
      <c r="X874" s="58"/>
      <c r="Y874" s="76"/>
      <c r="Z874" s="76"/>
      <c r="AA874" s="76"/>
      <c r="AB874" s="76"/>
      <c r="AC874" s="76"/>
      <c r="AD874" s="76"/>
      <c r="AE874" s="76"/>
      <c r="AF874" s="76"/>
      <c r="AG874" s="76"/>
      <c r="AH874" s="76"/>
    </row>
    <row r="875" spans="1:34">
      <c r="A875" s="76"/>
      <c r="B875" s="76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58"/>
      <c r="R875" s="58"/>
      <c r="S875" s="76"/>
      <c r="T875" s="76"/>
      <c r="U875" s="58"/>
      <c r="V875" s="76"/>
      <c r="W875" s="76"/>
      <c r="X875" s="58"/>
      <c r="Y875" s="76"/>
      <c r="Z875" s="76"/>
      <c r="AA875" s="76"/>
      <c r="AB875" s="76"/>
      <c r="AC875" s="76"/>
      <c r="AD875" s="76"/>
      <c r="AE875" s="76"/>
      <c r="AF875" s="76"/>
      <c r="AG875" s="76"/>
      <c r="AH875" s="76"/>
    </row>
    <row r="876" spans="1:34">
      <c r="A876" s="76"/>
      <c r="B876" s="76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58"/>
      <c r="R876" s="58"/>
      <c r="S876" s="76"/>
      <c r="T876" s="76"/>
      <c r="U876" s="58"/>
      <c r="V876" s="76"/>
      <c r="W876" s="76"/>
      <c r="X876" s="58"/>
      <c r="Y876" s="76"/>
      <c r="Z876" s="76"/>
      <c r="AA876" s="76"/>
      <c r="AB876" s="76"/>
      <c r="AC876" s="76"/>
      <c r="AD876" s="76"/>
      <c r="AE876" s="76"/>
      <c r="AF876" s="76"/>
      <c r="AG876" s="76"/>
      <c r="AH876" s="76"/>
    </row>
    <row r="877" spans="1:34">
      <c r="A877" s="76"/>
      <c r="B877" s="76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58"/>
      <c r="R877" s="58"/>
      <c r="S877" s="76"/>
      <c r="T877" s="76"/>
      <c r="U877" s="58"/>
      <c r="V877" s="76"/>
      <c r="W877" s="76"/>
      <c r="X877" s="58"/>
      <c r="Y877" s="76"/>
      <c r="Z877" s="76"/>
      <c r="AA877" s="76"/>
      <c r="AB877" s="76"/>
      <c r="AC877" s="76"/>
      <c r="AD877" s="76"/>
      <c r="AE877" s="76"/>
      <c r="AF877" s="76"/>
      <c r="AG877" s="76"/>
      <c r="AH877" s="76"/>
    </row>
    <row r="878" spans="1:34">
      <c r="A878" s="76"/>
      <c r="B878" s="76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58"/>
      <c r="R878" s="58"/>
      <c r="S878" s="76"/>
      <c r="T878" s="76"/>
      <c r="U878" s="58"/>
      <c r="V878" s="76"/>
      <c r="W878" s="76"/>
      <c r="X878" s="58"/>
      <c r="Y878" s="76"/>
      <c r="Z878" s="76"/>
      <c r="AA878" s="76"/>
      <c r="AB878" s="76"/>
      <c r="AC878" s="76"/>
      <c r="AD878" s="76"/>
      <c r="AE878" s="76"/>
      <c r="AF878" s="76"/>
      <c r="AG878" s="76"/>
      <c r="AH878" s="76"/>
    </row>
    <row r="879" spans="1:34">
      <c r="A879" s="76"/>
      <c r="B879" s="76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58"/>
      <c r="R879" s="58"/>
      <c r="S879" s="76"/>
      <c r="T879" s="76"/>
      <c r="U879" s="58"/>
      <c r="V879" s="76"/>
      <c r="W879" s="76"/>
      <c r="X879" s="58"/>
      <c r="Y879" s="76"/>
      <c r="Z879" s="76"/>
      <c r="AA879" s="76"/>
      <c r="AB879" s="76"/>
      <c r="AC879" s="76"/>
      <c r="AD879" s="76"/>
      <c r="AE879" s="76"/>
      <c r="AF879" s="76"/>
      <c r="AG879" s="76"/>
      <c r="AH879" s="76"/>
    </row>
    <row r="880" spans="1:34">
      <c r="A880" s="76"/>
      <c r="B880" s="76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58"/>
      <c r="R880" s="58"/>
      <c r="S880" s="76"/>
      <c r="T880" s="76"/>
      <c r="U880" s="58"/>
      <c r="V880" s="76"/>
      <c r="W880" s="76"/>
      <c r="X880" s="58"/>
      <c r="Y880" s="76"/>
      <c r="Z880" s="76"/>
      <c r="AA880" s="76"/>
      <c r="AB880" s="76"/>
      <c r="AC880" s="76"/>
      <c r="AD880" s="76"/>
      <c r="AE880" s="76"/>
      <c r="AF880" s="76"/>
      <c r="AG880" s="76"/>
      <c r="AH880" s="76"/>
    </row>
    <row r="881" spans="1:34">
      <c r="A881" s="76"/>
      <c r="B881" s="76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58"/>
      <c r="R881" s="58"/>
      <c r="S881" s="76"/>
      <c r="T881" s="76"/>
      <c r="U881" s="58"/>
      <c r="V881" s="76"/>
      <c r="W881" s="76"/>
      <c r="X881" s="58"/>
      <c r="Y881" s="76"/>
      <c r="Z881" s="76"/>
      <c r="AA881" s="76"/>
      <c r="AB881" s="76"/>
      <c r="AC881" s="76"/>
      <c r="AD881" s="76"/>
      <c r="AE881" s="76"/>
      <c r="AF881" s="76"/>
      <c r="AG881" s="76"/>
      <c r="AH881" s="76"/>
    </row>
    <row r="882" spans="1:34">
      <c r="A882" s="76"/>
      <c r="B882" s="76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58"/>
      <c r="R882" s="58"/>
      <c r="S882" s="76"/>
      <c r="T882" s="76"/>
      <c r="U882" s="58"/>
      <c r="V882" s="76"/>
      <c r="W882" s="76"/>
      <c r="X882" s="58"/>
      <c r="Y882" s="76"/>
      <c r="Z882" s="76"/>
      <c r="AA882" s="76"/>
      <c r="AB882" s="76"/>
      <c r="AC882" s="76"/>
      <c r="AD882" s="76"/>
      <c r="AE882" s="76"/>
      <c r="AF882" s="76"/>
      <c r="AG882" s="76"/>
      <c r="AH882" s="76"/>
    </row>
    <row r="883" spans="1:34">
      <c r="A883" s="76"/>
      <c r="B883" s="76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58"/>
      <c r="R883" s="58"/>
      <c r="S883" s="76"/>
      <c r="T883" s="76"/>
      <c r="U883" s="58"/>
      <c r="V883" s="76"/>
      <c r="W883" s="76"/>
      <c r="X883" s="58"/>
      <c r="Y883" s="76"/>
      <c r="Z883" s="76"/>
      <c r="AA883" s="76"/>
      <c r="AB883" s="76"/>
      <c r="AC883" s="76"/>
      <c r="AD883" s="76"/>
      <c r="AE883" s="76"/>
      <c r="AF883" s="76"/>
      <c r="AG883" s="76"/>
      <c r="AH883" s="76"/>
    </row>
    <row r="884" spans="1:34">
      <c r="A884" s="76"/>
      <c r="B884" s="76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58"/>
      <c r="R884" s="58"/>
      <c r="S884" s="76"/>
      <c r="T884" s="76"/>
      <c r="U884" s="58"/>
      <c r="V884" s="76"/>
      <c r="W884" s="76"/>
      <c r="X884" s="58"/>
      <c r="Y884" s="76"/>
      <c r="Z884" s="76"/>
      <c r="AA884" s="76"/>
      <c r="AB884" s="76"/>
      <c r="AC884" s="76"/>
      <c r="AD884" s="76"/>
      <c r="AE884" s="76"/>
      <c r="AF884" s="76"/>
      <c r="AG884" s="76"/>
      <c r="AH884" s="76"/>
    </row>
    <row r="885" spans="1:34">
      <c r="A885" s="76"/>
      <c r="B885" s="76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58"/>
      <c r="R885" s="58"/>
      <c r="S885" s="76"/>
      <c r="T885" s="76"/>
      <c r="U885" s="58"/>
      <c r="V885" s="76"/>
      <c r="W885" s="76"/>
      <c r="X885" s="58"/>
      <c r="Y885" s="76"/>
      <c r="Z885" s="76"/>
      <c r="AA885" s="76"/>
      <c r="AB885" s="76"/>
      <c r="AC885" s="76"/>
      <c r="AD885" s="76"/>
      <c r="AE885" s="76"/>
      <c r="AF885" s="76"/>
      <c r="AG885" s="76"/>
      <c r="AH885" s="76"/>
    </row>
    <row r="886" spans="1:34">
      <c r="A886" s="76"/>
      <c r="B886" s="76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58"/>
      <c r="R886" s="58"/>
      <c r="S886" s="76"/>
      <c r="T886" s="76"/>
      <c r="U886" s="58"/>
      <c r="V886" s="76"/>
      <c r="W886" s="76"/>
      <c r="X886" s="58"/>
      <c r="Y886" s="76"/>
      <c r="Z886" s="76"/>
      <c r="AA886" s="76"/>
      <c r="AB886" s="76"/>
      <c r="AC886" s="76"/>
      <c r="AD886" s="76"/>
      <c r="AE886" s="76"/>
      <c r="AF886" s="76"/>
      <c r="AG886" s="76"/>
      <c r="AH886" s="76"/>
    </row>
    <row r="887" spans="1:34">
      <c r="A887" s="76"/>
      <c r="B887" s="76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58"/>
      <c r="R887" s="58"/>
      <c r="S887" s="76"/>
      <c r="T887" s="76"/>
      <c r="U887" s="58"/>
      <c r="V887" s="76"/>
      <c r="W887" s="76"/>
      <c r="X887" s="58"/>
      <c r="Y887" s="76"/>
      <c r="Z887" s="76"/>
      <c r="AA887" s="76"/>
      <c r="AB887" s="76"/>
      <c r="AC887" s="76"/>
      <c r="AD887" s="76"/>
      <c r="AE887" s="76"/>
      <c r="AF887" s="76"/>
      <c r="AG887" s="76"/>
      <c r="AH887" s="76"/>
    </row>
    <row r="888" spans="1:34">
      <c r="A888" s="76"/>
      <c r="B888" s="76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58"/>
      <c r="R888" s="58"/>
      <c r="S888" s="76"/>
      <c r="T888" s="76"/>
      <c r="U888" s="58"/>
      <c r="V888" s="76"/>
      <c r="W888" s="76"/>
      <c r="X888" s="58"/>
      <c r="Y888" s="76"/>
      <c r="Z888" s="76"/>
      <c r="AA888" s="76"/>
      <c r="AB888" s="76"/>
      <c r="AC888" s="76"/>
      <c r="AD888" s="76"/>
      <c r="AE888" s="76"/>
      <c r="AF888" s="76"/>
      <c r="AG888" s="76"/>
      <c r="AH888" s="76"/>
    </row>
    <row r="889" spans="1:34">
      <c r="A889" s="76"/>
      <c r="B889" s="76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58"/>
      <c r="R889" s="58"/>
      <c r="S889" s="76"/>
      <c r="T889" s="76"/>
      <c r="U889" s="58"/>
      <c r="V889" s="76"/>
      <c r="W889" s="76"/>
      <c r="X889" s="58"/>
      <c r="Y889" s="76"/>
      <c r="Z889" s="76"/>
      <c r="AA889" s="76"/>
      <c r="AB889" s="76"/>
      <c r="AC889" s="76"/>
      <c r="AD889" s="76"/>
      <c r="AE889" s="76"/>
      <c r="AF889" s="76"/>
      <c r="AG889" s="76"/>
      <c r="AH889" s="76"/>
    </row>
    <row r="890" spans="1:34">
      <c r="A890" s="76"/>
      <c r="B890" s="76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58"/>
      <c r="R890" s="58"/>
      <c r="S890" s="76"/>
      <c r="T890" s="76"/>
      <c r="U890" s="58"/>
      <c r="V890" s="76"/>
      <c r="W890" s="76"/>
      <c r="X890" s="58"/>
      <c r="Y890" s="76"/>
      <c r="Z890" s="76"/>
      <c r="AA890" s="76"/>
      <c r="AB890" s="76"/>
      <c r="AC890" s="76"/>
      <c r="AD890" s="76"/>
      <c r="AE890" s="76"/>
      <c r="AF890" s="76"/>
      <c r="AG890" s="76"/>
      <c r="AH890" s="76"/>
    </row>
    <row r="891" spans="1:34">
      <c r="A891" s="76"/>
      <c r="B891" s="76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58"/>
      <c r="R891" s="58"/>
      <c r="S891" s="76"/>
      <c r="T891" s="76"/>
      <c r="U891" s="58"/>
      <c r="V891" s="76"/>
      <c r="W891" s="76"/>
      <c r="X891" s="58"/>
      <c r="Y891" s="76"/>
      <c r="Z891" s="76"/>
      <c r="AA891" s="76"/>
      <c r="AB891" s="76"/>
      <c r="AC891" s="76"/>
      <c r="AD891" s="76"/>
      <c r="AE891" s="76"/>
      <c r="AF891" s="76"/>
      <c r="AG891" s="76"/>
      <c r="AH891" s="76"/>
    </row>
    <row r="892" spans="1:34">
      <c r="A892" s="76"/>
      <c r="B892" s="76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58"/>
      <c r="R892" s="58"/>
      <c r="S892" s="76"/>
      <c r="T892" s="76"/>
      <c r="U892" s="58"/>
      <c r="V892" s="76"/>
      <c r="W892" s="76"/>
      <c r="X892" s="58"/>
      <c r="Y892" s="76"/>
      <c r="Z892" s="76"/>
      <c r="AA892" s="76"/>
      <c r="AB892" s="76"/>
      <c r="AC892" s="76"/>
      <c r="AD892" s="76"/>
      <c r="AE892" s="76"/>
      <c r="AF892" s="76"/>
      <c r="AG892" s="76"/>
      <c r="AH892" s="76"/>
    </row>
    <row r="893" spans="1:34">
      <c r="A893" s="76"/>
      <c r="B893" s="76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58"/>
      <c r="R893" s="58"/>
      <c r="S893" s="76"/>
      <c r="T893" s="76"/>
      <c r="U893" s="58"/>
      <c r="V893" s="76"/>
      <c r="W893" s="76"/>
      <c r="X893" s="58"/>
      <c r="Y893" s="76"/>
      <c r="Z893" s="76"/>
      <c r="AA893" s="76"/>
      <c r="AB893" s="76"/>
      <c r="AC893" s="76"/>
      <c r="AD893" s="76"/>
      <c r="AE893" s="76"/>
      <c r="AF893" s="76"/>
      <c r="AG893" s="76"/>
      <c r="AH893" s="76"/>
    </row>
    <row r="894" spans="1:34">
      <c r="A894" s="76"/>
      <c r="B894" s="76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58"/>
      <c r="R894" s="58"/>
      <c r="S894" s="76"/>
      <c r="T894" s="76"/>
      <c r="U894" s="58"/>
      <c r="V894" s="76"/>
      <c r="W894" s="76"/>
      <c r="X894" s="58"/>
      <c r="Y894" s="76"/>
      <c r="Z894" s="76"/>
      <c r="AA894" s="76"/>
      <c r="AB894" s="76"/>
      <c r="AC894" s="76"/>
      <c r="AD894" s="76"/>
      <c r="AE894" s="76"/>
      <c r="AF894" s="76"/>
      <c r="AG894" s="76"/>
      <c r="AH894" s="76"/>
    </row>
    <row r="895" spans="1:34">
      <c r="A895" s="76"/>
      <c r="B895" s="76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58"/>
      <c r="R895" s="58"/>
      <c r="S895" s="76"/>
      <c r="T895" s="76"/>
      <c r="U895" s="58"/>
      <c r="V895" s="76"/>
      <c r="W895" s="76"/>
      <c r="X895" s="58"/>
      <c r="Y895" s="76"/>
      <c r="Z895" s="76"/>
      <c r="AA895" s="76"/>
      <c r="AB895" s="76"/>
      <c r="AC895" s="76"/>
      <c r="AD895" s="76"/>
      <c r="AE895" s="76"/>
      <c r="AF895" s="76"/>
      <c r="AG895" s="76"/>
      <c r="AH895" s="76"/>
    </row>
    <row r="896" spans="1:34">
      <c r="A896" s="76"/>
      <c r="B896" s="76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58"/>
      <c r="R896" s="58"/>
      <c r="S896" s="76"/>
      <c r="T896" s="76"/>
      <c r="U896" s="58"/>
      <c r="V896" s="76"/>
      <c r="W896" s="76"/>
      <c r="X896" s="58"/>
      <c r="Y896" s="76"/>
      <c r="Z896" s="76"/>
      <c r="AA896" s="76"/>
      <c r="AB896" s="76"/>
      <c r="AC896" s="76"/>
      <c r="AD896" s="76"/>
      <c r="AE896" s="76"/>
      <c r="AF896" s="76"/>
      <c r="AG896" s="76"/>
      <c r="AH896" s="76"/>
    </row>
    <row r="897" spans="1:34">
      <c r="A897" s="76"/>
      <c r="B897" s="76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58"/>
      <c r="R897" s="58"/>
      <c r="S897" s="76"/>
      <c r="T897" s="76"/>
      <c r="U897" s="58"/>
      <c r="V897" s="76"/>
      <c r="W897" s="76"/>
      <c r="X897" s="58"/>
      <c r="Y897" s="76"/>
      <c r="Z897" s="76"/>
      <c r="AA897" s="76"/>
      <c r="AB897" s="76"/>
      <c r="AC897" s="76"/>
      <c r="AD897" s="76"/>
      <c r="AE897" s="76"/>
      <c r="AF897" s="76"/>
      <c r="AG897" s="76"/>
      <c r="AH897" s="76"/>
    </row>
    <row r="898" spans="1:34">
      <c r="A898" s="76"/>
      <c r="B898" s="76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58"/>
      <c r="R898" s="58"/>
      <c r="S898" s="76"/>
      <c r="T898" s="76"/>
      <c r="U898" s="58"/>
      <c r="V898" s="76"/>
      <c r="W898" s="76"/>
      <c r="X898" s="58"/>
      <c r="Y898" s="76"/>
      <c r="Z898" s="76"/>
      <c r="AA898" s="76"/>
      <c r="AB898" s="76"/>
      <c r="AC898" s="76"/>
      <c r="AD898" s="76"/>
      <c r="AE898" s="76"/>
      <c r="AF898" s="76"/>
      <c r="AG898" s="76"/>
      <c r="AH898" s="76"/>
    </row>
    <row r="899" spans="1:34">
      <c r="A899" s="76"/>
      <c r="B899" s="76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58"/>
      <c r="R899" s="58"/>
      <c r="S899" s="76"/>
      <c r="T899" s="76"/>
      <c r="U899" s="58"/>
      <c r="V899" s="76"/>
      <c r="W899" s="76"/>
      <c r="X899" s="58"/>
      <c r="Y899" s="76"/>
      <c r="Z899" s="76"/>
      <c r="AA899" s="76"/>
      <c r="AB899" s="76"/>
      <c r="AC899" s="76"/>
      <c r="AD899" s="76"/>
      <c r="AE899" s="76"/>
      <c r="AF899" s="76"/>
      <c r="AG899" s="76"/>
      <c r="AH899" s="76"/>
    </row>
    <row r="900" spans="1:34">
      <c r="A900" s="76"/>
      <c r="B900" s="76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58"/>
      <c r="R900" s="58"/>
      <c r="S900" s="76"/>
      <c r="T900" s="76"/>
      <c r="U900" s="58"/>
      <c r="V900" s="76"/>
      <c r="W900" s="76"/>
      <c r="X900" s="58"/>
      <c r="Y900" s="76"/>
      <c r="Z900" s="76"/>
      <c r="AA900" s="76"/>
      <c r="AB900" s="76"/>
      <c r="AC900" s="76"/>
      <c r="AD900" s="76"/>
      <c r="AE900" s="76"/>
      <c r="AF900" s="76"/>
      <c r="AG900" s="76"/>
      <c r="AH900" s="76"/>
    </row>
    <row r="901" spans="1:34">
      <c r="A901" s="76"/>
      <c r="B901" s="76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58"/>
      <c r="R901" s="58"/>
      <c r="S901" s="76"/>
      <c r="T901" s="76"/>
      <c r="U901" s="58"/>
      <c r="V901" s="76"/>
      <c r="W901" s="76"/>
      <c r="X901" s="58"/>
      <c r="Y901" s="76"/>
      <c r="Z901" s="76"/>
      <c r="AA901" s="76"/>
      <c r="AB901" s="76"/>
      <c r="AC901" s="76"/>
      <c r="AD901" s="76"/>
      <c r="AE901" s="76"/>
      <c r="AF901" s="76"/>
      <c r="AG901" s="76"/>
      <c r="AH901" s="76"/>
    </row>
    <row r="902" spans="1:34">
      <c r="A902" s="76"/>
      <c r="B902" s="76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58"/>
      <c r="R902" s="58"/>
      <c r="S902" s="76"/>
      <c r="T902" s="76"/>
      <c r="U902" s="58"/>
      <c r="V902" s="76"/>
      <c r="W902" s="76"/>
      <c r="X902" s="58"/>
      <c r="Y902" s="76"/>
      <c r="Z902" s="76"/>
      <c r="AA902" s="76"/>
      <c r="AB902" s="76"/>
      <c r="AC902" s="76"/>
      <c r="AD902" s="76"/>
      <c r="AE902" s="76"/>
      <c r="AF902" s="76"/>
      <c r="AG902" s="76"/>
      <c r="AH902" s="76"/>
    </row>
    <row r="903" spans="1:34">
      <c r="A903" s="76"/>
      <c r="B903" s="76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58"/>
      <c r="R903" s="58"/>
      <c r="S903" s="76"/>
      <c r="T903" s="76"/>
      <c r="U903" s="58"/>
      <c r="V903" s="76"/>
      <c r="W903" s="76"/>
      <c r="X903" s="58"/>
      <c r="Y903" s="76"/>
      <c r="Z903" s="76"/>
      <c r="AA903" s="76"/>
      <c r="AB903" s="76"/>
      <c r="AC903" s="76"/>
      <c r="AD903" s="76"/>
      <c r="AE903" s="76"/>
      <c r="AF903" s="76"/>
      <c r="AG903" s="76"/>
      <c r="AH903" s="76"/>
    </row>
    <row r="904" spans="1:34">
      <c r="A904" s="76"/>
      <c r="B904" s="76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58"/>
      <c r="R904" s="58"/>
      <c r="S904" s="76"/>
      <c r="T904" s="76"/>
      <c r="U904" s="58"/>
      <c r="V904" s="76"/>
      <c r="W904" s="76"/>
      <c r="X904" s="58"/>
      <c r="Y904" s="76"/>
      <c r="Z904" s="76"/>
      <c r="AA904" s="76"/>
      <c r="AB904" s="76"/>
      <c r="AC904" s="76"/>
      <c r="AD904" s="76"/>
      <c r="AE904" s="76"/>
      <c r="AF904" s="76"/>
      <c r="AG904" s="76"/>
      <c r="AH904" s="76"/>
    </row>
    <row r="905" spans="1:34">
      <c r="A905" s="76"/>
      <c r="B905" s="76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58"/>
      <c r="R905" s="58"/>
      <c r="S905" s="76"/>
      <c r="T905" s="76"/>
      <c r="U905" s="58"/>
      <c r="V905" s="76"/>
      <c r="W905" s="76"/>
      <c r="X905" s="58"/>
      <c r="Y905" s="76"/>
      <c r="Z905" s="76"/>
      <c r="AA905" s="76"/>
      <c r="AB905" s="76"/>
      <c r="AC905" s="76"/>
      <c r="AD905" s="76"/>
      <c r="AE905" s="76"/>
      <c r="AF905" s="76"/>
      <c r="AG905" s="76"/>
      <c r="AH905" s="76"/>
    </row>
    <row r="906" spans="1:34">
      <c r="A906" s="76"/>
      <c r="B906" s="76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58"/>
      <c r="R906" s="58"/>
      <c r="S906" s="76"/>
      <c r="T906" s="76"/>
      <c r="U906" s="58"/>
      <c r="V906" s="76"/>
      <c r="W906" s="76"/>
      <c r="X906" s="58"/>
      <c r="Y906" s="76"/>
      <c r="Z906" s="76"/>
      <c r="AA906" s="76"/>
      <c r="AB906" s="76"/>
      <c r="AC906" s="76"/>
      <c r="AD906" s="76"/>
      <c r="AE906" s="76"/>
      <c r="AF906" s="76"/>
      <c r="AG906" s="76"/>
      <c r="AH906" s="76"/>
    </row>
    <row r="907" spans="1:34">
      <c r="A907" s="76"/>
      <c r="B907" s="76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58"/>
      <c r="R907" s="58"/>
      <c r="S907" s="76"/>
      <c r="T907" s="76"/>
      <c r="U907" s="58"/>
      <c r="V907" s="76"/>
      <c r="W907" s="76"/>
      <c r="X907" s="58"/>
      <c r="Y907" s="76"/>
      <c r="Z907" s="76"/>
      <c r="AA907" s="76"/>
      <c r="AB907" s="76"/>
      <c r="AC907" s="76"/>
      <c r="AD907" s="76"/>
      <c r="AE907" s="76"/>
      <c r="AF907" s="76"/>
      <c r="AG907" s="76"/>
      <c r="AH907" s="76"/>
    </row>
    <row r="908" spans="1:34">
      <c r="A908" s="76"/>
      <c r="B908" s="76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58"/>
      <c r="R908" s="58"/>
      <c r="S908" s="76"/>
      <c r="T908" s="76"/>
      <c r="U908" s="58"/>
      <c r="V908" s="76"/>
      <c r="W908" s="76"/>
      <c r="X908" s="58"/>
      <c r="Y908" s="76"/>
      <c r="Z908" s="76"/>
      <c r="AA908" s="76"/>
      <c r="AB908" s="76"/>
      <c r="AC908" s="76"/>
      <c r="AD908" s="76"/>
      <c r="AE908" s="76"/>
      <c r="AF908" s="76"/>
      <c r="AG908" s="76"/>
      <c r="AH908" s="76"/>
    </row>
    <row r="909" spans="1:34">
      <c r="A909" s="76"/>
      <c r="B909" s="76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58"/>
      <c r="R909" s="58"/>
      <c r="S909" s="76"/>
      <c r="T909" s="76"/>
      <c r="U909" s="58"/>
      <c r="V909" s="76"/>
      <c r="W909" s="76"/>
      <c r="X909" s="58"/>
      <c r="Y909" s="76"/>
      <c r="Z909" s="76"/>
      <c r="AA909" s="76"/>
      <c r="AB909" s="76"/>
      <c r="AC909" s="76"/>
      <c r="AD909" s="76"/>
      <c r="AE909" s="76"/>
      <c r="AF909" s="76"/>
      <c r="AG909" s="76"/>
      <c r="AH909" s="76"/>
    </row>
    <row r="910" spans="1:34">
      <c r="A910" s="76"/>
      <c r="B910" s="76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58"/>
      <c r="R910" s="58"/>
      <c r="S910" s="76"/>
      <c r="T910" s="76"/>
      <c r="U910" s="58"/>
      <c r="V910" s="76"/>
      <c r="W910" s="76"/>
      <c r="X910" s="58"/>
      <c r="Y910" s="76"/>
      <c r="Z910" s="76"/>
      <c r="AA910" s="76"/>
      <c r="AB910" s="76"/>
      <c r="AC910" s="76"/>
      <c r="AD910" s="76"/>
      <c r="AE910" s="76"/>
      <c r="AF910" s="76"/>
      <c r="AG910" s="76"/>
      <c r="AH910" s="76"/>
    </row>
    <row r="911" spans="1:34">
      <c r="A911" s="76"/>
      <c r="B911" s="76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58"/>
      <c r="R911" s="58"/>
      <c r="S911" s="76"/>
      <c r="T911" s="76"/>
      <c r="U911" s="58"/>
      <c r="V911" s="76"/>
      <c r="W911" s="76"/>
      <c r="X911" s="58"/>
      <c r="Y911" s="76"/>
      <c r="Z911" s="76"/>
      <c r="AA911" s="76"/>
      <c r="AB911" s="76"/>
      <c r="AC911" s="76"/>
      <c r="AD911" s="76"/>
      <c r="AE911" s="76"/>
      <c r="AF911" s="76"/>
      <c r="AG911" s="76"/>
      <c r="AH911" s="76"/>
    </row>
    <row r="912" spans="1:34">
      <c r="A912" s="76"/>
      <c r="B912" s="76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58"/>
      <c r="R912" s="58"/>
      <c r="S912" s="76"/>
      <c r="T912" s="76"/>
      <c r="U912" s="58"/>
      <c r="V912" s="76"/>
      <c r="W912" s="76"/>
      <c r="X912" s="58"/>
      <c r="Y912" s="76"/>
      <c r="Z912" s="76"/>
      <c r="AA912" s="76"/>
      <c r="AB912" s="76"/>
      <c r="AC912" s="76"/>
      <c r="AD912" s="76"/>
      <c r="AE912" s="76"/>
      <c r="AF912" s="76"/>
      <c r="AG912" s="76"/>
      <c r="AH912" s="76"/>
    </row>
    <row r="913" spans="1:34">
      <c r="A913" s="76"/>
      <c r="B913" s="76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58"/>
      <c r="R913" s="58"/>
      <c r="S913" s="76"/>
      <c r="T913" s="76"/>
      <c r="U913" s="58"/>
      <c r="V913" s="76"/>
      <c r="W913" s="76"/>
      <c r="X913" s="58"/>
      <c r="Y913" s="76"/>
      <c r="Z913" s="76"/>
      <c r="AA913" s="76"/>
      <c r="AB913" s="76"/>
      <c r="AC913" s="76"/>
      <c r="AD913" s="76"/>
      <c r="AE913" s="76"/>
      <c r="AF913" s="76"/>
      <c r="AG913" s="76"/>
      <c r="AH913" s="76"/>
    </row>
    <row r="914" spans="1:34">
      <c r="A914" s="76"/>
      <c r="B914" s="76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58"/>
      <c r="R914" s="58"/>
      <c r="S914" s="76"/>
      <c r="T914" s="76"/>
      <c r="U914" s="58"/>
      <c r="V914" s="76"/>
      <c r="W914" s="76"/>
      <c r="X914" s="58"/>
      <c r="Y914" s="76"/>
      <c r="Z914" s="76"/>
      <c r="AA914" s="76"/>
      <c r="AB914" s="76"/>
      <c r="AC914" s="76"/>
      <c r="AD914" s="76"/>
      <c r="AE914" s="76"/>
      <c r="AF914" s="76"/>
      <c r="AG914" s="76"/>
      <c r="AH914" s="76"/>
    </row>
    <row r="915" spans="1:34">
      <c r="A915" s="76"/>
      <c r="B915" s="76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58"/>
      <c r="R915" s="58"/>
      <c r="S915" s="76"/>
      <c r="T915" s="76"/>
      <c r="U915" s="58"/>
      <c r="V915" s="76"/>
      <c r="W915" s="76"/>
      <c r="X915" s="58"/>
      <c r="Y915" s="76"/>
      <c r="Z915" s="76"/>
      <c r="AA915" s="76"/>
      <c r="AB915" s="76"/>
      <c r="AC915" s="76"/>
      <c r="AD915" s="76"/>
      <c r="AE915" s="76"/>
      <c r="AF915" s="76"/>
      <c r="AG915" s="76"/>
      <c r="AH915" s="76"/>
    </row>
    <row r="916" spans="1:34">
      <c r="A916" s="76"/>
      <c r="B916" s="76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58"/>
      <c r="R916" s="58"/>
      <c r="S916" s="76"/>
      <c r="T916" s="76"/>
      <c r="U916" s="58"/>
      <c r="V916" s="76"/>
      <c r="W916" s="76"/>
      <c r="X916" s="58"/>
      <c r="Y916" s="76"/>
      <c r="Z916" s="76"/>
      <c r="AA916" s="76"/>
      <c r="AB916" s="76"/>
      <c r="AC916" s="76"/>
      <c r="AD916" s="76"/>
      <c r="AE916" s="76"/>
      <c r="AF916" s="76"/>
      <c r="AG916" s="76"/>
      <c r="AH916" s="76"/>
    </row>
    <row r="917" spans="1:34">
      <c r="A917" s="76"/>
      <c r="B917" s="76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58"/>
      <c r="R917" s="58"/>
      <c r="S917" s="76"/>
      <c r="T917" s="76"/>
      <c r="U917" s="58"/>
      <c r="V917" s="76"/>
      <c r="W917" s="76"/>
      <c r="X917" s="58"/>
      <c r="Y917" s="76"/>
      <c r="Z917" s="76"/>
      <c r="AA917" s="76"/>
      <c r="AB917" s="76"/>
      <c r="AC917" s="76"/>
      <c r="AD917" s="76"/>
      <c r="AE917" s="76"/>
      <c r="AF917" s="76"/>
      <c r="AG917" s="76"/>
      <c r="AH917" s="76"/>
    </row>
    <row r="918" spans="1:34">
      <c r="A918" s="76"/>
      <c r="B918" s="76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58"/>
      <c r="R918" s="58"/>
      <c r="S918" s="76"/>
      <c r="T918" s="76"/>
      <c r="U918" s="58"/>
      <c r="V918" s="76"/>
      <c r="W918" s="76"/>
      <c r="X918" s="58"/>
      <c r="Y918" s="76"/>
      <c r="Z918" s="76"/>
      <c r="AA918" s="76"/>
      <c r="AB918" s="76"/>
      <c r="AC918" s="76"/>
      <c r="AD918" s="76"/>
      <c r="AE918" s="76"/>
      <c r="AF918" s="76"/>
      <c r="AG918" s="76"/>
      <c r="AH918" s="76"/>
    </row>
    <row r="919" spans="1:34">
      <c r="A919" s="76"/>
      <c r="B919" s="76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58"/>
      <c r="R919" s="58"/>
      <c r="S919" s="76"/>
      <c r="T919" s="76"/>
      <c r="U919" s="58"/>
      <c r="V919" s="76"/>
      <c r="W919" s="76"/>
      <c r="X919" s="58"/>
      <c r="Y919" s="76"/>
      <c r="Z919" s="76"/>
      <c r="AA919" s="76"/>
      <c r="AB919" s="76"/>
      <c r="AC919" s="76"/>
      <c r="AD919" s="76"/>
      <c r="AE919" s="76"/>
      <c r="AF919" s="76"/>
      <c r="AG919" s="76"/>
      <c r="AH919" s="76"/>
    </row>
    <row r="920" spans="1:34">
      <c r="A920" s="76"/>
      <c r="B920" s="76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58"/>
      <c r="R920" s="58"/>
      <c r="S920" s="76"/>
      <c r="T920" s="76"/>
      <c r="U920" s="58"/>
      <c r="V920" s="76"/>
      <c r="W920" s="76"/>
      <c r="X920" s="58"/>
      <c r="Y920" s="76"/>
      <c r="Z920" s="76"/>
      <c r="AA920" s="76"/>
      <c r="AB920" s="76"/>
      <c r="AC920" s="76"/>
      <c r="AD920" s="76"/>
      <c r="AE920" s="76"/>
      <c r="AF920" s="76"/>
      <c r="AG920" s="76"/>
      <c r="AH920" s="76"/>
    </row>
    <row r="921" spans="1:34">
      <c r="A921" s="76"/>
      <c r="B921" s="76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58"/>
      <c r="R921" s="58"/>
      <c r="S921" s="76"/>
      <c r="T921" s="76"/>
      <c r="U921" s="58"/>
      <c r="V921" s="76"/>
      <c r="W921" s="76"/>
      <c r="X921" s="58"/>
      <c r="Y921" s="76"/>
      <c r="Z921" s="76"/>
      <c r="AA921" s="76"/>
      <c r="AB921" s="76"/>
      <c r="AC921" s="76"/>
      <c r="AD921" s="76"/>
      <c r="AE921" s="76"/>
      <c r="AF921" s="76"/>
      <c r="AG921" s="76"/>
      <c r="AH921" s="76"/>
    </row>
    <row r="922" spans="1:34">
      <c r="A922" s="76"/>
      <c r="B922" s="76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58"/>
      <c r="R922" s="58"/>
      <c r="S922" s="76"/>
      <c r="T922" s="76"/>
      <c r="U922" s="58"/>
      <c r="V922" s="76"/>
      <c r="W922" s="76"/>
      <c r="X922" s="58"/>
      <c r="Y922" s="76"/>
      <c r="Z922" s="76"/>
      <c r="AA922" s="76"/>
      <c r="AB922" s="76"/>
      <c r="AC922" s="76"/>
      <c r="AD922" s="76"/>
      <c r="AE922" s="76"/>
      <c r="AF922" s="76"/>
      <c r="AG922" s="76"/>
      <c r="AH922" s="76"/>
    </row>
    <row r="923" spans="1:34">
      <c r="A923" s="76"/>
      <c r="B923" s="76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58"/>
      <c r="R923" s="58"/>
      <c r="S923" s="76"/>
      <c r="T923" s="76"/>
      <c r="U923" s="58"/>
      <c r="V923" s="76"/>
      <c r="W923" s="76"/>
      <c r="X923" s="58"/>
      <c r="Y923" s="76"/>
      <c r="Z923" s="76"/>
      <c r="AA923" s="76"/>
      <c r="AB923" s="76"/>
      <c r="AC923" s="76"/>
      <c r="AD923" s="76"/>
      <c r="AE923" s="76"/>
      <c r="AF923" s="76"/>
      <c r="AG923" s="76"/>
      <c r="AH923" s="76"/>
    </row>
    <row r="924" spans="1:34">
      <c r="A924" s="76"/>
      <c r="B924" s="76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58"/>
      <c r="R924" s="58"/>
      <c r="S924" s="76"/>
      <c r="T924" s="76"/>
      <c r="U924" s="58"/>
      <c r="V924" s="76"/>
      <c r="W924" s="76"/>
      <c r="X924" s="58"/>
      <c r="Y924" s="76"/>
      <c r="Z924" s="76"/>
      <c r="AA924" s="76"/>
      <c r="AB924" s="76"/>
      <c r="AC924" s="76"/>
      <c r="AD924" s="76"/>
      <c r="AE924" s="76"/>
      <c r="AF924" s="76"/>
      <c r="AG924" s="76"/>
      <c r="AH924" s="76"/>
    </row>
    <row r="925" spans="1:34">
      <c r="A925" s="76"/>
      <c r="B925" s="76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58"/>
      <c r="R925" s="58"/>
      <c r="S925" s="76"/>
      <c r="T925" s="76"/>
      <c r="U925" s="58"/>
      <c r="V925" s="76"/>
      <c r="W925" s="76"/>
      <c r="X925" s="58"/>
      <c r="Y925" s="76"/>
      <c r="Z925" s="76"/>
      <c r="AA925" s="76"/>
      <c r="AB925" s="76"/>
      <c r="AC925" s="76"/>
      <c r="AD925" s="76"/>
      <c r="AE925" s="76"/>
      <c r="AF925" s="76"/>
      <c r="AG925" s="76"/>
      <c r="AH925" s="76"/>
    </row>
    <row r="926" spans="1:34">
      <c r="A926" s="76"/>
      <c r="B926" s="76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58"/>
      <c r="R926" s="58"/>
      <c r="S926" s="76"/>
      <c r="T926" s="76"/>
      <c r="U926" s="58"/>
      <c r="V926" s="76"/>
      <c r="W926" s="76"/>
      <c r="X926" s="58"/>
      <c r="Y926" s="76"/>
      <c r="Z926" s="76"/>
      <c r="AA926" s="76"/>
      <c r="AB926" s="76"/>
      <c r="AC926" s="76"/>
      <c r="AD926" s="76"/>
      <c r="AE926" s="76"/>
      <c r="AF926" s="76"/>
      <c r="AG926" s="76"/>
      <c r="AH926" s="76"/>
    </row>
    <row r="927" spans="1:34">
      <c r="A927" s="76"/>
      <c r="B927" s="76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58"/>
      <c r="R927" s="58"/>
      <c r="S927" s="76"/>
      <c r="T927" s="76"/>
      <c r="U927" s="58"/>
      <c r="V927" s="76"/>
      <c r="W927" s="76"/>
      <c r="X927" s="58"/>
      <c r="Y927" s="76"/>
      <c r="Z927" s="76"/>
      <c r="AA927" s="76"/>
      <c r="AB927" s="76"/>
      <c r="AC927" s="76"/>
      <c r="AD927" s="76"/>
      <c r="AE927" s="76"/>
      <c r="AF927" s="76"/>
      <c r="AG927" s="76"/>
      <c r="AH927" s="76"/>
    </row>
    <row r="928" spans="1:34">
      <c r="A928" s="76"/>
      <c r="B928" s="76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58"/>
      <c r="R928" s="58"/>
      <c r="S928" s="76"/>
      <c r="T928" s="76"/>
      <c r="U928" s="58"/>
      <c r="V928" s="76"/>
      <c r="W928" s="76"/>
      <c r="X928" s="58"/>
      <c r="Y928" s="76"/>
      <c r="Z928" s="76"/>
      <c r="AA928" s="76"/>
      <c r="AB928" s="76"/>
      <c r="AC928" s="76"/>
      <c r="AD928" s="76"/>
      <c r="AE928" s="76"/>
      <c r="AF928" s="76"/>
      <c r="AG928" s="76"/>
      <c r="AH928" s="76"/>
    </row>
    <row r="929" spans="1:34">
      <c r="A929" s="76"/>
      <c r="B929" s="76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58"/>
      <c r="R929" s="58"/>
      <c r="S929" s="76"/>
      <c r="T929" s="76"/>
      <c r="U929" s="58"/>
      <c r="V929" s="76"/>
      <c r="W929" s="76"/>
      <c r="X929" s="58"/>
      <c r="Y929" s="76"/>
      <c r="Z929" s="76"/>
      <c r="AA929" s="76"/>
      <c r="AB929" s="76"/>
      <c r="AC929" s="76"/>
      <c r="AD929" s="76"/>
      <c r="AE929" s="76"/>
      <c r="AF929" s="76"/>
      <c r="AG929" s="76"/>
      <c r="AH929" s="76"/>
    </row>
    <row r="930" spans="1:34">
      <c r="A930" s="76"/>
      <c r="B930" s="76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58"/>
      <c r="R930" s="58"/>
      <c r="S930" s="76"/>
      <c r="T930" s="76"/>
      <c r="U930" s="58"/>
      <c r="V930" s="76"/>
      <c r="W930" s="76"/>
      <c r="X930" s="58"/>
      <c r="Y930" s="76"/>
      <c r="Z930" s="76"/>
      <c r="AA930" s="76"/>
      <c r="AB930" s="76"/>
      <c r="AC930" s="76"/>
      <c r="AD930" s="76"/>
      <c r="AE930" s="76"/>
      <c r="AF930" s="76"/>
      <c r="AG930" s="76"/>
      <c r="AH930" s="76"/>
    </row>
    <row r="931" spans="1:34">
      <c r="A931" s="76"/>
      <c r="B931" s="76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58"/>
      <c r="R931" s="58"/>
      <c r="S931" s="76"/>
      <c r="T931" s="76"/>
      <c r="U931" s="58"/>
      <c r="V931" s="76"/>
      <c r="W931" s="76"/>
      <c r="X931" s="58"/>
      <c r="Y931" s="76"/>
      <c r="Z931" s="76"/>
      <c r="AA931" s="76"/>
      <c r="AB931" s="76"/>
      <c r="AC931" s="76"/>
      <c r="AD931" s="76"/>
      <c r="AE931" s="76"/>
      <c r="AF931" s="76"/>
      <c r="AG931" s="76"/>
      <c r="AH931" s="76"/>
    </row>
    <row r="932" spans="1:34">
      <c r="A932" s="76"/>
      <c r="B932" s="76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58"/>
      <c r="R932" s="58"/>
      <c r="S932" s="76"/>
      <c r="T932" s="76"/>
      <c r="U932" s="58"/>
      <c r="V932" s="76"/>
      <c r="W932" s="76"/>
      <c r="X932" s="58"/>
      <c r="Y932" s="76"/>
      <c r="Z932" s="76"/>
      <c r="AA932" s="76"/>
      <c r="AB932" s="76"/>
      <c r="AC932" s="76"/>
      <c r="AD932" s="76"/>
      <c r="AE932" s="76"/>
      <c r="AF932" s="76"/>
      <c r="AG932" s="76"/>
      <c r="AH932" s="76"/>
    </row>
    <row r="933" spans="1:34">
      <c r="A933" s="76"/>
      <c r="B933" s="76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58"/>
      <c r="R933" s="58"/>
      <c r="S933" s="76"/>
      <c r="T933" s="76"/>
      <c r="U933" s="58"/>
      <c r="V933" s="76"/>
      <c r="W933" s="76"/>
      <c r="X933" s="58"/>
      <c r="Y933" s="76"/>
      <c r="Z933" s="76"/>
      <c r="AA933" s="76"/>
      <c r="AB933" s="76"/>
      <c r="AC933" s="76"/>
      <c r="AD933" s="76"/>
      <c r="AE933" s="76"/>
      <c r="AF933" s="76"/>
      <c r="AG933" s="76"/>
      <c r="AH933" s="76"/>
    </row>
    <row r="934" spans="1:34">
      <c r="A934" s="76"/>
      <c r="B934" s="76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58"/>
      <c r="R934" s="58"/>
      <c r="S934" s="76"/>
      <c r="T934" s="76"/>
      <c r="U934" s="58"/>
      <c r="V934" s="76"/>
      <c r="W934" s="76"/>
      <c r="X934" s="58"/>
      <c r="Y934" s="76"/>
      <c r="Z934" s="76"/>
      <c r="AA934" s="76"/>
      <c r="AB934" s="76"/>
      <c r="AC934" s="76"/>
      <c r="AD934" s="76"/>
      <c r="AE934" s="76"/>
      <c r="AF934" s="76"/>
      <c r="AG934" s="76"/>
      <c r="AH934" s="76"/>
    </row>
    <row r="935" spans="1:34">
      <c r="A935" s="76"/>
      <c r="B935" s="76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58"/>
      <c r="R935" s="58"/>
      <c r="S935" s="76"/>
      <c r="T935" s="76"/>
      <c r="U935" s="58"/>
      <c r="V935" s="76"/>
      <c r="W935" s="76"/>
      <c r="X935" s="58"/>
      <c r="Y935" s="76"/>
      <c r="Z935" s="76"/>
      <c r="AA935" s="76"/>
      <c r="AB935" s="76"/>
      <c r="AC935" s="76"/>
      <c r="AD935" s="76"/>
      <c r="AE935" s="76"/>
      <c r="AF935" s="76"/>
      <c r="AG935" s="76"/>
      <c r="AH935" s="76"/>
    </row>
    <row r="936" spans="1:34">
      <c r="A936" s="76"/>
      <c r="B936" s="76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58"/>
      <c r="R936" s="58"/>
      <c r="S936" s="76"/>
      <c r="T936" s="76"/>
      <c r="U936" s="58"/>
      <c r="V936" s="76"/>
      <c r="W936" s="76"/>
      <c r="X936" s="58"/>
      <c r="Y936" s="76"/>
      <c r="Z936" s="76"/>
      <c r="AA936" s="76"/>
      <c r="AB936" s="76"/>
      <c r="AC936" s="76"/>
      <c r="AD936" s="76"/>
      <c r="AE936" s="76"/>
      <c r="AF936" s="76"/>
      <c r="AG936" s="76"/>
      <c r="AH936" s="76"/>
    </row>
    <row r="937" spans="1:34">
      <c r="A937" s="76"/>
      <c r="B937" s="76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58"/>
      <c r="R937" s="58"/>
      <c r="S937" s="76"/>
      <c r="T937" s="76"/>
      <c r="U937" s="58"/>
      <c r="V937" s="76"/>
      <c r="W937" s="76"/>
      <c r="X937" s="58"/>
      <c r="Y937" s="76"/>
      <c r="Z937" s="76"/>
      <c r="AA937" s="76"/>
      <c r="AB937" s="76"/>
      <c r="AC937" s="76"/>
      <c r="AD937" s="76"/>
      <c r="AE937" s="76"/>
      <c r="AF937" s="76"/>
      <c r="AG937" s="76"/>
      <c r="AH937" s="76"/>
    </row>
    <row r="938" spans="1:34">
      <c r="A938" s="76"/>
      <c r="B938" s="76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58"/>
      <c r="R938" s="58"/>
      <c r="S938" s="76"/>
      <c r="T938" s="76"/>
      <c r="U938" s="58"/>
      <c r="V938" s="76"/>
      <c r="W938" s="76"/>
      <c r="X938" s="58"/>
      <c r="Y938" s="76"/>
      <c r="Z938" s="76"/>
      <c r="AA938" s="76"/>
      <c r="AB938" s="76"/>
      <c r="AC938" s="76"/>
      <c r="AD938" s="76"/>
      <c r="AE938" s="76"/>
      <c r="AF938" s="76"/>
      <c r="AG938" s="76"/>
      <c r="AH938" s="76"/>
    </row>
    <row r="939" spans="1:34">
      <c r="A939" s="76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58"/>
      <c r="R939" s="58"/>
      <c r="S939" s="76"/>
      <c r="T939" s="76"/>
      <c r="U939" s="58"/>
      <c r="V939" s="76"/>
      <c r="W939" s="76"/>
      <c r="X939" s="58"/>
      <c r="Y939" s="76"/>
      <c r="Z939" s="76"/>
      <c r="AA939" s="76"/>
      <c r="AB939" s="76"/>
      <c r="AC939" s="76"/>
      <c r="AD939" s="76"/>
      <c r="AE939" s="76"/>
      <c r="AF939" s="76"/>
      <c r="AG939" s="76"/>
      <c r="AH939" s="76"/>
    </row>
    <row r="940" spans="1:34">
      <c r="A940" s="76"/>
      <c r="B940" s="76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58"/>
      <c r="R940" s="58"/>
      <c r="S940" s="76"/>
      <c r="T940" s="76"/>
      <c r="U940" s="58"/>
      <c r="V940" s="76"/>
      <c r="W940" s="76"/>
      <c r="X940" s="58"/>
      <c r="Y940" s="76"/>
      <c r="Z940" s="76"/>
      <c r="AA940" s="76"/>
      <c r="AB940" s="76"/>
      <c r="AC940" s="76"/>
      <c r="AD940" s="76"/>
      <c r="AE940" s="76"/>
      <c r="AF940" s="76"/>
      <c r="AG940" s="76"/>
      <c r="AH940" s="76"/>
    </row>
    <row r="941" spans="1:34">
      <c r="A941" s="76"/>
      <c r="B941" s="76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58"/>
      <c r="R941" s="58"/>
      <c r="S941" s="76"/>
      <c r="T941" s="76"/>
      <c r="U941" s="58"/>
      <c r="V941" s="76"/>
      <c r="W941" s="76"/>
      <c r="X941" s="58"/>
      <c r="Y941" s="76"/>
      <c r="Z941" s="76"/>
      <c r="AA941" s="76"/>
      <c r="AB941" s="76"/>
      <c r="AC941" s="76"/>
      <c r="AD941" s="76"/>
      <c r="AE941" s="76"/>
      <c r="AF941" s="76"/>
      <c r="AG941" s="76"/>
      <c r="AH941" s="76"/>
    </row>
    <row r="942" spans="1:34">
      <c r="A942" s="76"/>
      <c r="B942" s="76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58"/>
      <c r="R942" s="58"/>
      <c r="S942" s="76"/>
      <c r="T942" s="76"/>
      <c r="U942" s="58"/>
      <c r="V942" s="76"/>
      <c r="W942" s="76"/>
      <c r="X942" s="58"/>
      <c r="Y942" s="76"/>
      <c r="Z942" s="76"/>
      <c r="AA942" s="76"/>
      <c r="AB942" s="76"/>
      <c r="AC942" s="76"/>
      <c r="AD942" s="76"/>
      <c r="AE942" s="76"/>
      <c r="AF942" s="76"/>
      <c r="AG942" s="76"/>
      <c r="AH942" s="76"/>
    </row>
    <row r="943" spans="1:34">
      <c r="A943" s="76"/>
      <c r="B943" s="76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58"/>
      <c r="R943" s="58"/>
      <c r="S943" s="76"/>
      <c r="T943" s="76"/>
      <c r="U943" s="58"/>
      <c r="V943" s="76"/>
      <c r="W943" s="76"/>
      <c r="X943" s="58"/>
      <c r="Y943" s="76"/>
      <c r="Z943" s="76"/>
      <c r="AA943" s="76"/>
      <c r="AB943" s="76"/>
      <c r="AC943" s="76"/>
      <c r="AD943" s="76"/>
      <c r="AE943" s="76"/>
      <c r="AF943" s="76"/>
      <c r="AG943" s="76"/>
      <c r="AH943" s="76"/>
    </row>
    <row r="944" spans="1:34">
      <c r="A944" s="76"/>
      <c r="B944" s="76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58"/>
      <c r="R944" s="58"/>
      <c r="S944" s="76"/>
      <c r="T944" s="76"/>
      <c r="U944" s="58"/>
      <c r="V944" s="76"/>
      <c r="W944" s="76"/>
      <c r="X944" s="58"/>
      <c r="Y944" s="76"/>
      <c r="Z944" s="76"/>
      <c r="AA944" s="76"/>
      <c r="AB944" s="76"/>
      <c r="AC944" s="76"/>
      <c r="AD944" s="76"/>
      <c r="AE944" s="76"/>
      <c r="AF944" s="76"/>
      <c r="AG944" s="76"/>
      <c r="AH944" s="76"/>
    </row>
    <row r="945" spans="1:34">
      <c r="A945" s="76"/>
      <c r="B945" s="76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58"/>
      <c r="R945" s="58"/>
      <c r="S945" s="76"/>
      <c r="T945" s="76"/>
      <c r="U945" s="58"/>
      <c r="V945" s="76"/>
      <c r="W945" s="76"/>
      <c r="X945" s="58"/>
      <c r="Y945" s="76"/>
      <c r="Z945" s="76"/>
      <c r="AA945" s="76"/>
      <c r="AB945" s="76"/>
      <c r="AC945" s="76"/>
      <c r="AD945" s="76"/>
      <c r="AE945" s="76"/>
      <c r="AF945" s="76"/>
      <c r="AG945" s="76"/>
      <c r="AH945" s="76"/>
    </row>
    <row r="946" spans="1:34">
      <c r="A946" s="76"/>
      <c r="B946" s="76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58"/>
      <c r="R946" s="58"/>
      <c r="S946" s="76"/>
      <c r="T946" s="76"/>
      <c r="U946" s="58"/>
      <c r="V946" s="76"/>
      <c r="W946" s="76"/>
      <c r="X946" s="58"/>
      <c r="Y946" s="76"/>
      <c r="Z946" s="76"/>
      <c r="AA946" s="76"/>
      <c r="AB946" s="76"/>
      <c r="AC946" s="76"/>
      <c r="AD946" s="76"/>
      <c r="AE946" s="76"/>
      <c r="AF946" s="76"/>
      <c r="AG946" s="76"/>
      <c r="AH946" s="76"/>
    </row>
    <row r="947" spans="1:34">
      <c r="A947" s="76"/>
      <c r="B947" s="76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58"/>
      <c r="R947" s="58"/>
      <c r="S947" s="76"/>
      <c r="T947" s="76"/>
      <c r="U947" s="58"/>
      <c r="V947" s="76"/>
      <c r="W947" s="76"/>
      <c r="X947" s="58"/>
      <c r="Y947" s="76"/>
      <c r="Z947" s="76"/>
      <c r="AA947" s="76"/>
      <c r="AB947" s="76"/>
      <c r="AC947" s="76"/>
      <c r="AD947" s="76"/>
      <c r="AE947" s="76"/>
      <c r="AF947" s="76"/>
      <c r="AG947" s="76"/>
      <c r="AH947" s="76"/>
    </row>
    <row r="948" spans="1:34">
      <c r="A948" s="76"/>
      <c r="B948" s="76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58"/>
      <c r="R948" s="58"/>
      <c r="S948" s="76"/>
      <c r="T948" s="76"/>
      <c r="U948" s="58"/>
      <c r="V948" s="76"/>
      <c r="W948" s="76"/>
      <c r="X948" s="58"/>
      <c r="Y948" s="76"/>
      <c r="Z948" s="76"/>
      <c r="AA948" s="76"/>
      <c r="AB948" s="76"/>
      <c r="AC948" s="76"/>
      <c r="AD948" s="76"/>
      <c r="AE948" s="76"/>
      <c r="AF948" s="76"/>
      <c r="AG948" s="76"/>
      <c r="AH948" s="76"/>
    </row>
    <row r="949" spans="1:34">
      <c r="A949" s="76"/>
      <c r="B949" s="76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58"/>
      <c r="R949" s="58"/>
      <c r="S949" s="76"/>
      <c r="T949" s="76"/>
      <c r="U949" s="58"/>
      <c r="V949" s="76"/>
      <c r="W949" s="76"/>
      <c r="X949" s="58"/>
      <c r="Y949" s="76"/>
      <c r="Z949" s="76"/>
      <c r="AA949" s="76"/>
      <c r="AB949" s="76"/>
      <c r="AC949" s="76"/>
      <c r="AD949" s="76"/>
      <c r="AE949" s="76"/>
      <c r="AF949" s="76"/>
      <c r="AG949" s="76"/>
      <c r="AH949" s="76"/>
    </row>
    <row r="950" spans="1:34">
      <c r="A950" s="76"/>
      <c r="B950" s="76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58"/>
      <c r="R950" s="58"/>
      <c r="S950" s="76"/>
      <c r="T950" s="76"/>
      <c r="U950" s="58"/>
      <c r="V950" s="76"/>
      <c r="W950" s="76"/>
      <c r="X950" s="58"/>
      <c r="Y950" s="76"/>
      <c r="Z950" s="76"/>
      <c r="AA950" s="76"/>
      <c r="AB950" s="76"/>
      <c r="AC950" s="76"/>
      <c r="AD950" s="76"/>
      <c r="AE950" s="76"/>
      <c r="AF950" s="76"/>
      <c r="AG950" s="76"/>
      <c r="AH950" s="76"/>
    </row>
    <row r="951" spans="1:34">
      <c r="A951" s="76"/>
      <c r="B951" s="76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58"/>
      <c r="R951" s="58"/>
      <c r="S951" s="76"/>
      <c r="T951" s="76"/>
      <c r="U951" s="58"/>
      <c r="V951" s="76"/>
      <c r="W951" s="76"/>
      <c r="X951" s="58"/>
      <c r="Y951" s="76"/>
      <c r="Z951" s="76"/>
      <c r="AA951" s="76"/>
      <c r="AB951" s="76"/>
      <c r="AC951" s="76"/>
      <c r="AD951" s="76"/>
      <c r="AE951" s="76"/>
      <c r="AF951" s="76"/>
      <c r="AG951" s="76"/>
      <c r="AH951" s="76"/>
    </row>
    <row r="952" spans="1:34">
      <c r="A952" s="76"/>
      <c r="B952" s="76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58"/>
      <c r="R952" s="58"/>
      <c r="S952" s="76"/>
      <c r="T952" s="76"/>
      <c r="U952" s="58"/>
      <c r="V952" s="76"/>
      <c r="W952" s="76"/>
      <c r="X952" s="58"/>
      <c r="Y952" s="76"/>
      <c r="Z952" s="76"/>
      <c r="AA952" s="76"/>
      <c r="AB952" s="76"/>
      <c r="AC952" s="76"/>
      <c r="AD952" s="76"/>
      <c r="AE952" s="76"/>
      <c r="AF952" s="76"/>
      <c r="AG952" s="76"/>
      <c r="AH952" s="76"/>
    </row>
    <row r="953" spans="1:34">
      <c r="A953" s="76"/>
      <c r="B953" s="76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58"/>
      <c r="R953" s="58"/>
      <c r="S953" s="76"/>
      <c r="T953" s="76"/>
      <c r="U953" s="58"/>
      <c r="V953" s="76"/>
      <c r="W953" s="76"/>
      <c r="X953" s="58"/>
      <c r="Y953" s="76"/>
      <c r="Z953" s="76"/>
      <c r="AA953" s="76"/>
      <c r="AB953" s="76"/>
      <c r="AC953" s="76"/>
      <c r="AD953" s="76"/>
      <c r="AE953" s="76"/>
      <c r="AF953" s="76"/>
      <c r="AG953" s="76"/>
      <c r="AH953" s="76"/>
    </row>
    <row r="954" spans="1:34">
      <c r="A954" s="76"/>
      <c r="B954" s="76"/>
      <c r="C954" s="76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58"/>
      <c r="R954" s="58"/>
      <c r="S954" s="76"/>
      <c r="T954" s="76"/>
      <c r="U954" s="58"/>
      <c r="V954" s="76"/>
      <c r="W954" s="76"/>
      <c r="X954" s="58"/>
      <c r="Y954" s="76"/>
      <c r="Z954" s="76"/>
      <c r="AA954" s="76"/>
      <c r="AB954" s="76"/>
      <c r="AC954" s="76"/>
      <c r="AD954" s="76"/>
      <c r="AE954" s="76"/>
      <c r="AF954" s="76"/>
      <c r="AG954" s="76"/>
      <c r="AH954" s="76"/>
    </row>
    <row r="955" spans="1:34">
      <c r="A955" s="76"/>
      <c r="B955" s="76"/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58"/>
      <c r="R955" s="58"/>
      <c r="S955" s="76"/>
      <c r="T955" s="76"/>
      <c r="U955" s="58"/>
      <c r="V955" s="76"/>
      <c r="W955" s="76"/>
      <c r="X955" s="58"/>
      <c r="Y955" s="76"/>
      <c r="Z955" s="76"/>
      <c r="AA955" s="76"/>
      <c r="AB955" s="76"/>
      <c r="AC955" s="76"/>
      <c r="AD955" s="76"/>
      <c r="AE955" s="76"/>
      <c r="AF955" s="76"/>
      <c r="AG955" s="76"/>
      <c r="AH955" s="76"/>
    </row>
    <row r="956" spans="1:34">
      <c r="A956" s="76"/>
      <c r="B956" s="76"/>
      <c r="C956" s="76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58"/>
      <c r="R956" s="58"/>
      <c r="S956" s="76"/>
      <c r="T956" s="76"/>
      <c r="U956" s="58"/>
      <c r="V956" s="76"/>
      <c r="W956" s="76"/>
      <c r="X956" s="58"/>
      <c r="Y956" s="76"/>
      <c r="Z956" s="76"/>
      <c r="AA956" s="76"/>
      <c r="AB956" s="76"/>
      <c r="AC956" s="76"/>
      <c r="AD956" s="76"/>
      <c r="AE956" s="76"/>
      <c r="AF956" s="76"/>
      <c r="AG956" s="76"/>
      <c r="AH956" s="76"/>
    </row>
    <row r="957" spans="1:34">
      <c r="A957" s="76"/>
      <c r="B957" s="76"/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58"/>
      <c r="R957" s="58"/>
      <c r="S957" s="76"/>
      <c r="T957" s="76"/>
      <c r="U957" s="58"/>
      <c r="V957" s="76"/>
      <c r="W957" s="76"/>
      <c r="X957" s="58"/>
      <c r="Y957" s="76"/>
      <c r="Z957" s="76"/>
      <c r="AA957" s="76"/>
      <c r="AB957" s="76"/>
      <c r="AC957" s="76"/>
      <c r="AD957" s="76"/>
      <c r="AE957" s="76"/>
      <c r="AF957" s="76"/>
      <c r="AG957" s="76"/>
      <c r="AH957" s="76"/>
    </row>
    <row r="958" spans="1:34">
      <c r="A958" s="76"/>
      <c r="B958" s="76"/>
      <c r="C958" s="76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58"/>
      <c r="R958" s="58"/>
      <c r="S958" s="76"/>
      <c r="T958" s="76"/>
      <c r="U958" s="58"/>
      <c r="V958" s="76"/>
      <c r="W958" s="76"/>
      <c r="X958" s="58"/>
      <c r="Y958" s="76"/>
      <c r="Z958" s="76"/>
      <c r="AA958" s="76"/>
      <c r="AB958" s="76"/>
      <c r="AC958" s="76"/>
      <c r="AD958" s="76"/>
      <c r="AE958" s="76"/>
      <c r="AF958" s="76"/>
      <c r="AG958" s="76"/>
      <c r="AH958" s="76"/>
    </row>
    <row r="959" spans="1:34">
      <c r="A959" s="76"/>
      <c r="B959" s="76"/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58"/>
      <c r="R959" s="58"/>
      <c r="S959" s="76"/>
      <c r="T959" s="76"/>
      <c r="U959" s="58"/>
      <c r="V959" s="76"/>
      <c r="W959" s="76"/>
      <c r="X959" s="58"/>
      <c r="Y959" s="76"/>
      <c r="Z959" s="76"/>
      <c r="AA959" s="76"/>
      <c r="AB959" s="76"/>
      <c r="AC959" s="76"/>
      <c r="AD959" s="76"/>
      <c r="AE959" s="76"/>
      <c r="AF959" s="76"/>
      <c r="AG959" s="76"/>
      <c r="AH959" s="76"/>
    </row>
    <row r="960" spans="1:34">
      <c r="A960" s="76"/>
      <c r="B960" s="76"/>
      <c r="C960" s="76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58"/>
      <c r="R960" s="58"/>
      <c r="S960" s="76"/>
      <c r="T960" s="76"/>
      <c r="U960" s="58"/>
      <c r="V960" s="76"/>
      <c r="W960" s="76"/>
      <c r="X960" s="58"/>
      <c r="Y960" s="76"/>
      <c r="Z960" s="76"/>
      <c r="AA960" s="76"/>
      <c r="AB960" s="76"/>
      <c r="AC960" s="76"/>
      <c r="AD960" s="76"/>
      <c r="AE960" s="76"/>
      <c r="AF960" s="76"/>
      <c r="AG960" s="76"/>
      <c r="AH960" s="76"/>
    </row>
    <row r="961" spans="1:34">
      <c r="A961" s="76"/>
      <c r="B961" s="76"/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58"/>
      <c r="R961" s="58"/>
      <c r="S961" s="76"/>
      <c r="T961" s="76"/>
      <c r="U961" s="58"/>
      <c r="V961" s="76"/>
      <c r="W961" s="76"/>
      <c r="X961" s="58"/>
      <c r="Y961" s="76"/>
      <c r="Z961" s="76"/>
      <c r="AA961" s="76"/>
      <c r="AB961" s="76"/>
      <c r="AC961" s="76"/>
      <c r="AD961" s="76"/>
      <c r="AE961" s="76"/>
      <c r="AF961" s="76"/>
      <c r="AG961" s="76"/>
      <c r="AH961" s="76"/>
    </row>
    <row r="962" spans="1:34">
      <c r="A962" s="76"/>
      <c r="B962" s="76"/>
      <c r="C962" s="76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58"/>
      <c r="R962" s="58"/>
      <c r="S962" s="76"/>
      <c r="T962" s="76"/>
      <c r="U962" s="58"/>
      <c r="V962" s="76"/>
      <c r="W962" s="76"/>
      <c r="X962" s="58"/>
      <c r="Y962" s="76"/>
      <c r="Z962" s="76"/>
      <c r="AA962" s="76"/>
      <c r="AB962" s="76"/>
      <c r="AC962" s="76"/>
      <c r="AD962" s="76"/>
      <c r="AE962" s="76"/>
      <c r="AF962" s="76"/>
      <c r="AG962" s="76"/>
      <c r="AH962" s="76"/>
    </row>
    <row r="963" spans="1:34">
      <c r="A963" s="76"/>
      <c r="B963" s="76"/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58"/>
      <c r="R963" s="58"/>
      <c r="S963" s="76"/>
      <c r="T963" s="76"/>
      <c r="U963" s="58"/>
      <c r="V963" s="76"/>
      <c r="W963" s="76"/>
      <c r="X963" s="58"/>
      <c r="Y963" s="76"/>
      <c r="Z963" s="76"/>
      <c r="AA963" s="76"/>
      <c r="AB963" s="76"/>
      <c r="AC963" s="76"/>
      <c r="AD963" s="76"/>
      <c r="AE963" s="76"/>
      <c r="AF963" s="76"/>
      <c r="AG963" s="76"/>
      <c r="AH963" s="76"/>
    </row>
    <row r="964" spans="1:34">
      <c r="A964" s="76"/>
      <c r="B964" s="76"/>
      <c r="C964" s="76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58"/>
      <c r="R964" s="58"/>
      <c r="S964" s="76"/>
      <c r="T964" s="76"/>
      <c r="U964" s="58"/>
      <c r="V964" s="76"/>
      <c r="W964" s="76"/>
      <c r="X964" s="58"/>
      <c r="Y964" s="76"/>
      <c r="Z964" s="76"/>
      <c r="AA964" s="76"/>
      <c r="AB964" s="76"/>
      <c r="AC964" s="76"/>
      <c r="AD964" s="76"/>
      <c r="AE964" s="76"/>
      <c r="AF964" s="76"/>
      <c r="AG964" s="76"/>
      <c r="AH964" s="76"/>
    </row>
    <row r="965" spans="1:34">
      <c r="A965" s="76"/>
      <c r="B965" s="76"/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58"/>
      <c r="R965" s="58"/>
      <c r="S965" s="76"/>
      <c r="T965" s="76"/>
      <c r="U965" s="58"/>
      <c r="V965" s="76"/>
      <c r="W965" s="76"/>
      <c r="X965" s="58"/>
      <c r="Y965" s="76"/>
      <c r="Z965" s="76"/>
      <c r="AA965" s="76"/>
      <c r="AB965" s="76"/>
      <c r="AC965" s="76"/>
      <c r="AD965" s="76"/>
      <c r="AE965" s="76"/>
      <c r="AF965" s="76"/>
      <c r="AG965" s="76"/>
      <c r="AH965" s="76"/>
    </row>
    <row r="966" spans="1:34">
      <c r="A966" s="76"/>
      <c r="B966" s="76"/>
      <c r="C966" s="76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58"/>
      <c r="R966" s="58"/>
      <c r="S966" s="76"/>
      <c r="T966" s="76"/>
      <c r="U966" s="58"/>
      <c r="V966" s="76"/>
      <c r="W966" s="76"/>
      <c r="X966" s="58"/>
      <c r="Y966" s="76"/>
      <c r="Z966" s="76"/>
      <c r="AA966" s="76"/>
      <c r="AB966" s="76"/>
      <c r="AC966" s="76"/>
      <c r="AD966" s="76"/>
      <c r="AE966" s="76"/>
      <c r="AF966" s="76"/>
      <c r="AG966" s="76"/>
      <c r="AH966" s="76"/>
    </row>
    <row r="967" spans="1:34">
      <c r="A967" s="76"/>
      <c r="B967" s="76"/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58"/>
      <c r="R967" s="58"/>
      <c r="S967" s="76"/>
      <c r="T967" s="76"/>
      <c r="U967" s="58"/>
      <c r="V967" s="76"/>
      <c r="W967" s="76"/>
      <c r="X967" s="58"/>
      <c r="Y967" s="76"/>
      <c r="Z967" s="76"/>
      <c r="AA967" s="76"/>
      <c r="AB967" s="76"/>
      <c r="AC967" s="76"/>
      <c r="AD967" s="76"/>
      <c r="AE967" s="76"/>
      <c r="AF967" s="76"/>
      <c r="AG967" s="76"/>
      <c r="AH967" s="76"/>
    </row>
    <row r="968" spans="1:34">
      <c r="A968" s="76"/>
      <c r="B968" s="76"/>
      <c r="C968" s="76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58"/>
      <c r="R968" s="58"/>
      <c r="S968" s="76"/>
      <c r="T968" s="76"/>
      <c r="U968" s="58"/>
      <c r="V968" s="76"/>
      <c r="W968" s="76"/>
      <c r="X968" s="58"/>
      <c r="Y968" s="76"/>
      <c r="Z968" s="76"/>
      <c r="AA968" s="76"/>
      <c r="AB968" s="76"/>
      <c r="AC968" s="76"/>
      <c r="AD968" s="76"/>
      <c r="AE968" s="76"/>
      <c r="AF968" s="76"/>
      <c r="AG968" s="76"/>
      <c r="AH968" s="76"/>
    </row>
    <row r="969" spans="1:34">
      <c r="A969" s="76"/>
      <c r="B969" s="76"/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58"/>
      <c r="R969" s="58"/>
      <c r="S969" s="76"/>
      <c r="T969" s="76"/>
      <c r="U969" s="58"/>
      <c r="V969" s="76"/>
      <c r="W969" s="76"/>
      <c r="X969" s="58"/>
      <c r="Y969" s="76"/>
      <c r="Z969" s="76"/>
      <c r="AA969" s="76"/>
      <c r="AB969" s="76"/>
      <c r="AC969" s="76"/>
      <c r="AD969" s="76"/>
      <c r="AE969" s="76"/>
      <c r="AF969" s="76"/>
      <c r="AG969" s="76"/>
      <c r="AH969" s="76"/>
    </row>
    <row r="970" spans="1:34">
      <c r="A970" s="76"/>
      <c r="B970" s="76"/>
      <c r="C970" s="76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58"/>
      <c r="R970" s="58"/>
      <c r="S970" s="76"/>
      <c r="T970" s="76"/>
      <c r="U970" s="58"/>
      <c r="V970" s="76"/>
      <c r="W970" s="76"/>
      <c r="X970" s="58"/>
      <c r="Y970" s="76"/>
      <c r="Z970" s="76"/>
      <c r="AA970" s="76"/>
      <c r="AB970" s="76"/>
      <c r="AC970" s="76"/>
      <c r="AD970" s="76"/>
      <c r="AE970" s="76"/>
      <c r="AF970" s="76"/>
      <c r="AG970" s="76"/>
      <c r="AH970" s="76"/>
    </row>
    <row r="971" spans="1:34">
      <c r="A971" s="76"/>
      <c r="B971" s="76"/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58"/>
      <c r="R971" s="58"/>
      <c r="S971" s="76"/>
      <c r="T971" s="76"/>
      <c r="U971" s="58"/>
      <c r="V971" s="76"/>
      <c r="W971" s="76"/>
      <c r="X971" s="58"/>
      <c r="Y971" s="76"/>
      <c r="Z971" s="76"/>
      <c r="AA971" s="76"/>
      <c r="AB971" s="76"/>
      <c r="AC971" s="76"/>
      <c r="AD971" s="76"/>
      <c r="AE971" s="76"/>
      <c r="AF971" s="76"/>
      <c r="AG971" s="76"/>
      <c r="AH971" s="76"/>
    </row>
    <row r="972" spans="1:34">
      <c r="A972" s="76"/>
      <c r="B972" s="76"/>
      <c r="C972" s="76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58"/>
      <c r="R972" s="58"/>
      <c r="S972" s="76"/>
      <c r="T972" s="76"/>
      <c r="U972" s="58"/>
      <c r="V972" s="76"/>
      <c r="W972" s="76"/>
      <c r="X972" s="58"/>
      <c r="Y972" s="76"/>
      <c r="Z972" s="76"/>
      <c r="AA972" s="76"/>
      <c r="AB972" s="76"/>
      <c r="AC972" s="76"/>
      <c r="AD972" s="76"/>
      <c r="AE972" s="76"/>
      <c r="AF972" s="76"/>
      <c r="AG972" s="76"/>
      <c r="AH972" s="76"/>
    </row>
    <row r="973" spans="1:34">
      <c r="A973" s="76"/>
      <c r="B973" s="76"/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58"/>
      <c r="R973" s="58"/>
      <c r="S973" s="76"/>
      <c r="T973" s="76"/>
      <c r="U973" s="58"/>
      <c r="V973" s="76"/>
      <c r="W973" s="76"/>
      <c r="X973" s="58"/>
      <c r="Y973" s="76"/>
      <c r="Z973" s="76"/>
      <c r="AA973" s="76"/>
      <c r="AB973" s="76"/>
      <c r="AC973" s="76"/>
      <c r="AD973" s="76"/>
      <c r="AE973" s="76"/>
      <c r="AF973" s="76"/>
      <c r="AG973" s="76"/>
      <c r="AH973" s="76"/>
    </row>
    <row r="974" spans="1:34">
      <c r="A974" s="76"/>
      <c r="B974" s="76"/>
      <c r="C974" s="76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58"/>
      <c r="R974" s="58"/>
      <c r="S974" s="76"/>
      <c r="T974" s="76"/>
      <c r="U974" s="58"/>
      <c r="V974" s="76"/>
      <c r="W974" s="76"/>
      <c r="X974" s="58"/>
      <c r="Y974" s="76"/>
      <c r="Z974" s="76"/>
      <c r="AA974" s="76"/>
      <c r="AB974" s="76"/>
      <c r="AC974" s="76"/>
      <c r="AD974" s="76"/>
      <c r="AE974" s="76"/>
      <c r="AF974" s="76"/>
      <c r="AG974" s="76"/>
      <c r="AH974" s="76"/>
    </row>
    <row r="975" spans="1:34">
      <c r="A975" s="76"/>
      <c r="B975" s="76"/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58"/>
      <c r="R975" s="58"/>
      <c r="S975" s="76"/>
      <c r="T975" s="76"/>
      <c r="U975" s="58"/>
      <c r="V975" s="76"/>
      <c r="W975" s="76"/>
      <c r="X975" s="58"/>
      <c r="Y975" s="76"/>
      <c r="Z975" s="76"/>
      <c r="AA975" s="76"/>
      <c r="AB975" s="76"/>
      <c r="AC975" s="76"/>
      <c r="AD975" s="76"/>
      <c r="AE975" s="76"/>
      <c r="AF975" s="76"/>
      <c r="AG975" s="76"/>
      <c r="AH975" s="76"/>
    </row>
    <row r="976" spans="1:34">
      <c r="A976" s="76"/>
      <c r="B976" s="76"/>
      <c r="C976" s="76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58"/>
      <c r="R976" s="58"/>
      <c r="S976" s="76"/>
      <c r="T976" s="76"/>
      <c r="U976" s="58"/>
      <c r="V976" s="76"/>
      <c r="W976" s="76"/>
      <c r="X976" s="58"/>
      <c r="Y976" s="76"/>
      <c r="Z976" s="76"/>
      <c r="AA976" s="76"/>
      <c r="AB976" s="76"/>
      <c r="AC976" s="76"/>
      <c r="AD976" s="76"/>
      <c r="AE976" s="76"/>
      <c r="AF976" s="76"/>
      <c r="AG976" s="76"/>
      <c r="AH976" s="76"/>
    </row>
    <row r="977" spans="1:34">
      <c r="A977" s="76"/>
      <c r="B977" s="76"/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58"/>
      <c r="R977" s="58"/>
      <c r="S977" s="76"/>
      <c r="T977" s="76"/>
      <c r="U977" s="58"/>
      <c r="V977" s="76"/>
      <c r="W977" s="76"/>
      <c r="X977" s="58"/>
      <c r="Y977" s="76"/>
      <c r="Z977" s="76"/>
      <c r="AA977" s="76"/>
      <c r="AB977" s="76"/>
      <c r="AC977" s="76"/>
      <c r="AD977" s="76"/>
      <c r="AE977" s="76"/>
      <c r="AF977" s="76"/>
      <c r="AG977" s="76"/>
      <c r="AH977" s="76"/>
    </row>
    <row r="978" spans="1:34">
      <c r="A978" s="76"/>
      <c r="B978" s="76"/>
      <c r="C978" s="76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58"/>
      <c r="R978" s="58"/>
      <c r="S978" s="76"/>
      <c r="T978" s="76"/>
      <c r="U978" s="58"/>
      <c r="V978" s="76"/>
      <c r="W978" s="76"/>
      <c r="X978" s="58"/>
      <c r="Y978" s="76"/>
      <c r="Z978" s="76"/>
      <c r="AA978" s="76"/>
      <c r="AB978" s="76"/>
      <c r="AC978" s="76"/>
      <c r="AD978" s="76"/>
      <c r="AE978" s="76"/>
      <c r="AF978" s="76"/>
      <c r="AG978" s="76"/>
      <c r="AH978" s="76"/>
    </row>
    <row r="979" spans="1:34">
      <c r="A979" s="76"/>
      <c r="B979" s="76"/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58"/>
      <c r="R979" s="58"/>
      <c r="S979" s="76"/>
      <c r="T979" s="76"/>
      <c r="U979" s="58"/>
      <c r="V979" s="76"/>
      <c r="W979" s="76"/>
      <c r="X979" s="58"/>
      <c r="Y979" s="76"/>
      <c r="Z979" s="76"/>
      <c r="AA979" s="76"/>
      <c r="AB979" s="76"/>
      <c r="AC979" s="76"/>
      <c r="AD979" s="76"/>
      <c r="AE979" s="76"/>
      <c r="AF979" s="76"/>
      <c r="AG979" s="76"/>
      <c r="AH979" s="76"/>
    </row>
    <row r="980" spans="1:34">
      <c r="A980" s="76"/>
      <c r="B980" s="76"/>
      <c r="C980" s="76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58"/>
      <c r="R980" s="58"/>
      <c r="S980" s="76"/>
      <c r="T980" s="76"/>
      <c r="U980" s="58"/>
      <c r="V980" s="76"/>
      <c r="W980" s="76"/>
      <c r="X980" s="58"/>
      <c r="Y980" s="76"/>
      <c r="Z980" s="76"/>
      <c r="AA980" s="76"/>
      <c r="AB980" s="76"/>
      <c r="AC980" s="76"/>
      <c r="AD980" s="76"/>
      <c r="AE980" s="76"/>
      <c r="AF980" s="76"/>
      <c r="AG980" s="76"/>
      <c r="AH980" s="76"/>
    </row>
    <row r="981" spans="1:34">
      <c r="A981" s="76"/>
      <c r="B981" s="76"/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58"/>
      <c r="R981" s="58"/>
      <c r="S981" s="76"/>
      <c r="T981" s="76"/>
      <c r="U981" s="58"/>
      <c r="V981" s="76"/>
      <c r="W981" s="76"/>
      <c r="X981" s="58"/>
      <c r="Y981" s="76"/>
      <c r="Z981" s="76"/>
      <c r="AA981" s="76"/>
      <c r="AB981" s="76"/>
      <c r="AC981" s="76"/>
      <c r="AD981" s="76"/>
      <c r="AE981" s="76"/>
      <c r="AF981" s="76"/>
      <c r="AG981" s="76"/>
      <c r="AH981" s="76"/>
    </row>
    <row r="982" spans="1:34">
      <c r="A982" s="76"/>
      <c r="B982" s="76"/>
      <c r="C982" s="76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58"/>
      <c r="R982" s="58"/>
      <c r="S982" s="76"/>
      <c r="T982" s="76"/>
      <c r="U982" s="58"/>
      <c r="V982" s="76"/>
      <c r="W982" s="76"/>
      <c r="X982" s="58"/>
      <c r="Y982" s="76"/>
      <c r="Z982" s="76"/>
      <c r="AA982" s="76"/>
      <c r="AB982" s="76"/>
      <c r="AC982" s="76"/>
      <c r="AD982" s="76"/>
      <c r="AE982" s="76"/>
      <c r="AF982" s="76"/>
      <c r="AG982" s="76"/>
      <c r="AH982" s="76"/>
    </row>
    <row r="983" spans="1:34">
      <c r="A983" s="76"/>
      <c r="B983" s="76"/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58"/>
      <c r="R983" s="58"/>
      <c r="S983" s="76"/>
      <c r="T983" s="76"/>
      <c r="U983" s="58"/>
      <c r="V983" s="76"/>
      <c r="W983" s="76"/>
      <c r="X983" s="58"/>
      <c r="Y983" s="76"/>
      <c r="Z983" s="76"/>
      <c r="AA983" s="76"/>
      <c r="AB983" s="76"/>
      <c r="AC983" s="76"/>
      <c r="AD983" s="76"/>
      <c r="AE983" s="76"/>
      <c r="AF983" s="76"/>
      <c r="AG983" s="76"/>
      <c r="AH983" s="76"/>
    </row>
    <row r="984" spans="1:34">
      <c r="A984" s="76"/>
      <c r="B984" s="76"/>
      <c r="C984" s="76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58"/>
      <c r="R984" s="58"/>
      <c r="S984" s="76"/>
      <c r="T984" s="76"/>
      <c r="U984" s="58"/>
      <c r="V984" s="76"/>
      <c r="W984" s="76"/>
      <c r="X984" s="58"/>
      <c r="Y984" s="76"/>
      <c r="Z984" s="76"/>
      <c r="AA984" s="76"/>
      <c r="AB984" s="76"/>
      <c r="AC984" s="76"/>
      <c r="AD984" s="76"/>
      <c r="AE984" s="76"/>
      <c r="AF984" s="76"/>
      <c r="AG984" s="76"/>
      <c r="AH984" s="76"/>
    </row>
    <row r="985" spans="1:34">
      <c r="A985" s="76"/>
      <c r="B985" s="76"/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58"/>
      <c r="R985" s="58"/>
      <c r="S985" s="76"/>
      <c r="T985" s="76"/>
      <c r="U985" s="58"/>
      <c r="V985" s="76"/>
      <c r="W985" s="76"/>
      <c r="X985" s="58"/>
      <c r="Y985" s="76"/>
      <c r="Z985" s="76"/>
      <c r="AA985" s="76"/>
      <c r="AB985" s="76"/>
      <c r="AC985" s="76"/>
      <c r="AD985" s="76"/>
      <c r="AE985" s="76"/>
      <c r="AF985" s="76"/>
      <c r="AG985" s="76"/>
      <c r="AH985" s="76"/>
    </row>
    <row r="986" spans="1:34">
      <c r="A986" s="76"/>
      <c r="B986" s="76"/>
      <c r="C986" s="76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58"/>
      <c r="R986" s="58"/>
      <c r="S986" s="76"/>
      <c r="T986" s="76"/>
      <c r="U986" s="58"/>
      <c r="V986" s="76"/>
      <c r="W986" s="76"/>
      <c r="X986" s="58"/>
      <c r="Y986" s="76"/>
      <c r="Z986" s="76"/>
      <c r="AA986" s="76"/>
      <c r="AB986" s="76"/>
      <c r="AC986" s="76"/>
      <c r="AD986" s="76"/>
      <c r="AE986" s="76"/>
      <c r="AF986" s="76"/>
      <c r="AG986" s="76"/>
      <c r="AH986" s="76"/>
    </row>
    <row r="987" spans="1:34">
      <c r="A987" s="76"/>
      <c r="B987" s="76"/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58"/>
      <c r="R987" s="58"/>
      <c r="S987" s="76"/>
      <c r="T987" s="76"/>
      <c r="U987" s="58"/>
      <c r="V987" s="76"/>
      <c r="W987" s="76"/>
      <c r="X987" s="58"/>
      <c r="Y987" s="76"/>
      <c r="Z987" s="76"/>
      <c r="AA987" s="76"/>
      <c r="AB987" s="76"/>
      <c r="AC987" s="76"/>
      <c r="AD987" s="76"/>
      <c r="AE987" s="76"/>
      <c r="AF987" s="76"/>
      <c r="AG987" s="76"/>
      <c r="AH987" s="76"/>
    </row>
    <row r="988" spans="1:34">
      <c r="A988" s="76"/>
      <c r="B988" s="76"/>
      <c r="C988" s="76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58"/>
      <c r="R988" s="58"/>
      <c r="S988" s="76"/>
      <c r="T988" s="76"/>
      <c r="U988" s="58"/>
      <c r="V988" s="76"/>
      <c r="W988" s="76"/>
      <c r="X988" s="58"/>
      <c r="Y988" s="76"/>
      <c r="Z988" s="76"/>
      <c r="AA988" s="76"/>
      <c r="AB988" s="76"/>
      <c r="AC988" s="76"/>
      <c r="AD988" s="76"/>
      <c r="AE988" s="76"/>
      <c r="AF988" s="76"/>
      <c r="AG988" s="76"/>
      <c r="AH988" s="76"/>
    </row>
    <row r="989" spans="1:34">
      <c r="A989" s="76"/>
      <c r="B989" s="76"/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58"/>
      <c r="R989" s="58"/>
      <c r="S989" s="76"/>
      <c r="T989" s="76"/>
      <c r="U989" s="58"/>
      <c r="V989" s="76"/>
      <c r="W989" s="76"/>
      <c r="X989" s="58"/>
      <c r="Y989" s="76"/>
      <c r="Z989" s="76"/>
      <c r="AA989" s="76"/>
      <c r="AB989" s="76"/>
      <c r="AC989" s="76"/>
      <c r="AD989" s="76"/>
      <c r="AE989" s="76"/>
      <c r="AF989" s="76"/>
      <c r="AG989" s="76"/>
      <c r="AH989" s="76"/>
    </row>
    <row r="990" spans="1:34">
      <c r="A990" s="76"/>
      <c r="B990" s="76"/>
      <c r="C990" s="76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58"/>
      <c r="R990" s="58"/>
      <c r="S990" s="76"/>
      <c r="T990" s="76"/>
      <c r="U990" s="58"/>
      <c r="V990" s="76"/>
      <c r="W990" s="76"/>
      <c r="X990" s="58"/>
      <c r="Y990" s="76"/>
      <c r="Z990" s="76"/>
      <c r="AA990" s="76"/>
      <c r="AB990" s="76"/>
      <c r="AC990" s="76"/>
      <c r="AD990" s="76"/>
      <c r="AE990" s="76"/>
      <c r="AF990" s="76"/>
      <c r="AG990" s="76"/>
      <c r="AH990" s="76"/>
    </row>
    <row r="991" spans="1:34">
      <c r="A991" s="76"/>
      <c r="B991" s="76"/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58"/>
      <c r="R991" s="58"/>
      <c r="S991" s="76"/>
      <c r="T991" s="76"/>
      <c r="U991" s="58"/>
      <c r="V991" s="76"/>
      <c r="W991" s="76"/>
      <c r="X991" s="58"/>
      <c r="Y991" s="76"/>
      <c r="Z991" s="76"/>
      <c r="AA991" s="76"/>
      <c r="AB991" s="76"/>
      <c r="AC991" s="76"/>
      <c r="AD991" s="76"/>
      <c r="AE991" s="76"/>
      <c r="AF991" s="76"/>
      <c r="AG991" s="76"/>
      <c r="AH991" s="76"/>
    </row>
    <row r="992" spans="1:34">
      <c r="A992" s="76"/>
      <c r="B992" s="76"/>
      <c r="C992" s="76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58"/>
      <c r="R992" s="58"/>
      <c r="S992" s="76"/>
      <c r="T992" s="76"/>
      <c r="U992" s="58"/>
      <c r="V992" s="76"/>
      <c r="W992" s="76"/>
      <c r="X992" s="58"/>
      <c r="Y992" s="76"/>
      <c r="Z992" s="76"/>
      <c r="AA992" s="76"/>
      <c r="AB992" s="76"/>
      <c r="AC992" s="76"/>
      <c r="AD992" s="76"/>
      <c r="AE992" s="76"/>
      <c r="AF992" s="76"/>
      <c r="AG992" s="76"/>
      <c r="AH992" s="76"/>
    </row>
    <row r="993" spans="1:34">
      <c r="A993" s="76"/>
      <c r="B993" s="76"/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58"/>
      <c r="R993" s="58"/>
      <c r="S993" s="76"/>
      <c r="T993" s="76"/>
      <c r="U993" s="58"/>
      <c r="V993" s="76"/>
      <c r="W993" s="76"/>
      <c r="X993" s="58"/>
      <c r="Y993" s="76"/>
      <c r="Z993" s="76"/>
      <c r="AA993" s="76"/>
      <c r="AB993" s="76"/>
      <c r="AC993" s="76"/>
      <c r="AD993" s="76"/>
      <c r="AE993" s="76"/>
      <c r="AF993" s="76"/>
      <c r="AG993" s="76"/>
      <c r="AH993" s="76"/>
    </row>
    <row r="994" spans="1:34">
      <c r="A994" s="76"/>
      <c r="B994" s="76"/>
      <c r="C994" s="76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58"/>
      <c r="R994" s="58"/>
      <c r="S994" s="76"/>
      <c r="T994" s="76"/>
      <c r="U994" s="58"/>
      <c r="V994" s="76"/>
      <c r="W994" s="76"/>
      <c r="X994" s="58"/>
      <c r="Y994" s="76"/>
      <c r="Z994" s="76"/>
      <c r="AA994" s="76"/>
      <c r="AB994" s="76"/>
      <c r="AC994" s="76"/>
      <c r="AD994" s="76"/>
      <c r="AE994" s="76"/>
      <c r="AF994" s="76"/>
      <c r="AG994" s="76"/>
      <c r="AH994" s="76"/>
    </row>
    <row r="995" spans="1:34">
      <c r="A995" s="76"/>
      <c r="B995" s="76"/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58"/>
      <c r="R995" s="58"/>
      <c r="S995" s="76"/>
      <c r="T995" s="76"/>
      <c r="U995" s="58"/>
      <c r="V995" s="76"/>
      <c r="W995" s="76"/>
      <c r="X995" s="58"/>
      <c r="Y995" s="76"/>
      <c r="Z995" s="76"/>
      <c r="AA995" s="76"/>
      <c r="AB995" s="76"/>
      <c r="AC995" s="76"/>
      <c r="AD995" s="76"/>
      <c r="AE995" s="76"/>
      <c r="AF995" s="76"/>
      <c r="AG995" s="76"/>
      <c r="AH995" s="76"/>
    </row>
    <row r="996" spans="1:34">
      <c r="A996" s="76"/>
      <c r="B996" s="76"/>
      <c r="C996" s="76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58"/>
      <c r="R996" s="58"/>
      <c r="S996" s="76"/>
      <c r="T996" s="76"/>
      <c r="U996" s="58"/>
      <c r="V996" s="76"/>
      <c r="W996" s="76"/>
      <c r="X996" s="58"/>
      <c r="Y996" s="76"/>
      <c r="Z996" s="76"/>
      <c r="AA996" s="76"/>
      <c r="AB996" s="76"/>
      <c r="AC996" s="76"/>
      <c r="AD996" s="76"/>
      <c r="AE996" s="76"/>
      <c r="AF996" s="76"/>
      <c r="AG996" s="76"/>
      <c r="AH996" s="76"/>
    </row>
    <row r="997" spans="1:34">
      <c r="A997" s="76"/>
      <c r="B997" s="76"/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58"/>
      <c r="R997" s="58"/>
      <c r="S997" s="76"/>
      <c r="T997" s="76"/>
      <c r="U997" s="58"/>
      <c r="V997" s="76"/>
      <c r="W997" s="76"/>
      <c r="X997" s="58"/>
      <c r="Y997" s="76"/>
      <c r="Z997" s="76"/>
      <c r="AA997" s="76"/>
      <c r="AB997" s="76"/>
      <c r="AC997" s="76"/>
      <c r="AD997" s="76"/>
      <c r="AE997" s="76"/>
      <c r="AF997" s="76"/>
      <c r="AG997" s="76"/>
      <c r="AH997" s="76"/>
    </row>
    <row r="998" spans="1:34">
      <c r="A998" s="76"/>
      <c r="B998" s="76"/>
      <c r="C998" s="76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58"/>
      <c r="R998" s="58"/>
      <c r="S998" s="76"/>
      <c r="T998" s="76"/>
      <c r="U998" s="58"/>
      <c r="V998" s="76"/>
      <c r="W998" s="76"/>
      <c r="X998" s="58"/>
      <c r="Y998" s="76"/>
      <c r="Z998" s="76"/>
      <c r="AA998" s="76"/>
      <c r="AB998" s="76"/>
      <c r="AC998" s="76"/>
      <c r="AD998" s="76"/>
      <c r="AE998" s="76"/>
      <c r="AF998" s="76"/>
      <c r="AG998" s="76"/>
      <c r="AH998" s="76"/>
    </row>
    <row r="999" spans="1:34">
      <c r="A999" s="76"/>
      <c r="B999" s="76"/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58"/>
      <c r="R999" s="58"/>
      <c r="S999" s="76"/>
      <c r="T999" s="76"/>
      <c r="U999" s="58"/>
      <c r="V999" s="76"/>
      <c r="W999" s="76"/>
      <c r="X999" s="58"/>
      <c r="Y999" s="76"/>
      <c r="Z999" s="76"/>
      <c r="AA999" s="76"/>
      <c r="AB999" s="76"/>
      <c r="AC999" s="76"/>
      <c r="AD999" s="76"/>
      <c r="AE999" s="76"/>
      <c r="AF999" s="76"/>
      <c r="AG999" s="76"/>
      <c r="AH999" s="76"/>
    </row>
    <row r="1000" spans="1:34">
      <c r="A1000" s="76"/>
      <c r="B1000" s="76"/>
      <c r="C1000" s="76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58"/>
      <c r="R1000" s="58"/>
      <c r="S1000" s="76"/>
      <c r="T1000" s="76"/>
      <c r="U1000" s="58"/>
      <c r="V1000" s="76"/>
      <c r="W1000" s="76"/>
      <c r="X1000" s="58"/>
      <c r="Y1000" s="76"/>
      <c r="Z1000" s="76"/>
      <c r="AA1000" s="76"/>
      <c r="AB1000" s="76"/>
      <c r="AC1000" s="76"/>
      <c r="AD1000" s="76"/>
      <c r="AE1000" s="76"/>
      <c r="AF1000" s="76"/>
      <c r="AG1000" s="76"/>
      <c r="AH1000" s="76"/>
    </row>
  </sheetData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38761D"/>
    <outlinePr summaryBelow="0" summaryRight="0"/>
  </sheetPr>
  <dimension ref="A1:AH1000"/>
  <sheetViews>
    <sheetView workbookViewId="0"/>
  </sheetViews>
  <sheetFormatPr defaultColWidth="14.44140625" defaultRowHeight="15" customHeight="1"/>
  <cols>
    <col min="4" max="4" width="19.109375" customWidth="1"/>
    <col min="5" max="5" width="18.6640625" customWidth="1"/>
    <col min="8" max="8" width="23" customWidth="1"/>
    <col min="20" max="20" width="20" customWidth="1"/>
    <col min="23" max="23" width="18.6640625" customWidth="1"/>
  </cols>
  <sheetData>
    <row r="1" spans="1:34">
      <c r="A1" s="52" t="s">
        <v>367</v>
      </c>
      <c r="B1" s="52" t="s">
        <v>368</v>
      </c>
      <c r="C1" s="52" t="s">
        <v>369</v>
      </c>
      <c r="D1" s="77" t="s">
        <v>370</v>
      </c>
      <c r="E1" s="77" t="s">
        <v>371</v>
      </c>
      <c r="F1" s="53" t="s">
        <v>372</v>
      </c>
      <c r="G1" s="52" t="s">
        <v>373</v>
      </c>
      <c r="H1" s="52" t="s">
        <v>374</v>
      </c>
      <c r="I1" s="52" t="s">
        <v>375</v>
      </c>
      <c r="J1" s="52" t="s">
        <v>376</v>
      </c>
      <c r="K1" s="52" t="s">
        <v>377</v>
      </c>
      <c r="L1" s="52" t="s">
        <v>378</v>
      </c>
      <c r="M1" s="54" t="s">
        <v>379</v>
      </c>
      <c r="N1" s="55" t="s">
        <v>380</v>
      </c>
      <c r="O1" s="56" t="s">
        <v>381</v>
      </c>
      <c r="P1" s="57" t="s">
        <v>382</v>
      </c>
      <c r="Q1" s="57"/>
      <c r="R1" s="57"/>
      <c r="S1" s="78" t="s">
        <v>383</v>
      </c>
      <c r="T1" s="78" t="s">
        <v>374</v>
      </c>
      <c r="U1" s="79"/>
      <c r="V1" s="52" t="s">
        <v>367</v>
      </c>
      <c r="W1" s="52" t="s">
        <v>384</v>
      </c>
      <c r="X1" s="26"/>
      <c r="Y1" s="62">
        <v>0</v>
      </c>
      <c r="Z1" s="62">
        <v>5000</v>
      </c>
      <c r="AA1" s="62">
        <v>25000</v>
      </c>
      <c r="AB1" s="62">
        <v>35000</v>
      </c>
      <c r="AC1" s="62">
        <v>45000</v>
      </c>
      <c r="AD1" s="62">
        <v>55000</v>
      </c>
      <c r="AE1" s="62">
        <v>65000</v>
      </c>
      <c r="AF1" s="62">
        <v>75000</v>
      </c>
      <c r="AG1" s="62">
        <v>85000</v>
      </c>
      <c r="AH1" s="62">
        <v>95000</v>
      </c>
    </row>
    <row r="2" spans="1:34">
      <c r="A2" s="13">
        <v>1232122</v>
      </c>
      <c r="B2" s="13" t="s">
        <v>385</v>
      </c>
      <c r="C2" s="13" t="s">
        <v>386</v>
      </c>
      <c r="D2" s="80" t="str">
        <f t="shared" ref="D2:D256" si="0">TRIM(PROPER(CONCATENATE(B2," ",C2)))</f>
        <v>Laila Friese</v>
      </c>
      <c r="E2" s="80" t="str">
        <f t="shared" ref="E2:E212" si="1">VLOOKUP(A2,V:W,2,0)</f>
        <v>Page, Lisa</v>
      </c>
      <c r="F2" s="13" t="str">
        <f t="shared" ref="F2:F212" si="2">INDEX(S:S, MATCH(H2,T:T,0))</f>
        <v>Alabama</v>
      </c>
      <c r="G2" s="13" t="b">
        <f t="shared" ref="G2:G256" ca="1" si="3">AND(I2="Full Time",K2&gt;10)</f>
        <v>1</v>
      </c>
      <c r="H2" s="63" t="s">
        <v>387</v>
      </c>
      <c r="I2" s="13" t="s">
        <v>388</v>
      </c>
      <c r="J2" s="64">
        <v>37445</v>
      </c>
      <c r="K2" s="65">
        <f t="shared" ref="K2:K256" ca="1" si="4">DATEDIF(J2,TODAY(),"Y")</f>
        <v>21</v>
      </c>
      <c r="L2" s="65" t="str">
        <f t="shared" ref="L2:L256" ca="1" si="5">IF(AND(K2&gt;=10,I2="Full Time"),"6 Weeks", "4 Weeks")</f>
        <v>6 Weeks</v>
      </c>
      <c r="M2" s="66">
        <v>70139</v>
      </c>
      <c r="N2" s="67">
        <f t="shared" ref="N2:N256" si="6">HLOOKUP(M2,$Y$1:$AH$2,2,1)</f>
        <v>0.1</v>
      </c>
      <c r="O2" s="68">
        <f t="shared" ref="O2:O256" si="7">M2*N2</f>
        <v>7013.9000000000005</v>
      </c>
      <c r="P2" s="68">
        <f t="shared" ref="P2:P256" si="8">O2+M2</f>
        <v>77152.899999999994</v>
      </c>
      <c r="Q2" s="67"/>
      <c r="R2" s="67"/>
      <c r="S2" s="13" t="s">
        <v>389</v>
      </c>
      <c r="T2" s="13" t="s">
        <v>387</v>
      </c>
      <c r="U2" s="13"/>
      <c r="V2" s="13">
        <v>1232122</v>
      </c>
      <c r="W2" s="13" t="s">
        <v>390</v>
      </c>
      <c r="X2" s="26"/>
      <c r="Y2" s="70">
        <v>0</v>
      </c>
      <c r="Z2" s="71">
        <v>0.01</v>
      </c>
      <c r="AA2" s="71">
        <v>0.05</v>
      </c>
      <c r="AB2" s="71">
        <v>0.06</v>
      </c>
      <c r="AC2" s="71">
        <v>7.0000000000000007E-2</v>
      </c>
      <c r="AD2" s="71">
        <v>0.08</v>
      </c>
      <c r="AE2" s="71">
        <v>0.1</v>
      </c>
      <c r="AF2" s="71">
        <v>0.11</v>
      </c>
      <c r="AG2" s="71">
        <v>0.12</v>
      </c>
      <c r="AH2" s="71">
        <v>0.13</v>
      </c>
    </row>
    <row r="3" spans="1:34">
      <c r="A3" s="13">
        <v>1232132</v>
      </c>
      <c r="B3" s="13" t="s">
        <v>391</v>
      </c>
      <c r="C3" s="13" t="s">
        <v>392</v>
      </c>
      <c r="D3" s="80" t="str">
        <f t="shared" si="0"/>
        <v>Alden Puccio</v>
      </c>
      <c r="E3" s="80" t="str">
        <f t="shared" si="1"/>
        <v>Taylor, Hector</v>
      </c>
      <c r="F3" s="13" t="str">
        <f t="shared" si="2"/>
        <v>Alaska</v>
      </c>
      <c r="G3" s="13" t="b">
        <f t="shared" ca="1" si="3"/>
        <v>0</v>
      </c>
      <c r="H3" s="63" t="s">
        <v>393</v>
      </c>
      <c r="I3" s="13" t="s">
        <v>394</v>
      </c>
      <c r="J3" s="64">
        <v>41869</v>
      </c>
      <c r="K3" s="65">
        <f t="shared" ca="1" si="4"/>
        <v>9</v>
      </c>
      <c r="L3" s="65" t="str">
        <f t="shared" ca="1" si="5"/>
        <v>4 Weeks</v>
      </c>
      <c r="M3" s="66">
        <v>30954</v>
      </c>
      <c r="N3" s="67">
        <f t="shared" si="6"/>
        <v>0.05</v>
      </c>
      <c r="O3" s="68">
        <f t="shared" si="7"/>
        <v>1547.7</v>
      </c>
      <c r="P3" s="68">
        <f t="shared" si="8"/>
        <v>32501.7</v>
      </c>
      <c r="Q3" s="68"/>
      <c r="R3" s="67"/>
      <c r="S3" s="13" t="s">
        <v>395</v>
      </c>
      <c r="T3" s="13" t="s">
        <v>393</v>
      </c>
      <c r="U3" s="13"/>
      <c r="V3" s="13">
        <v>1232132</v>
      </c>
      <c r="W3" s="13" t="s">
        <v>396</v>
      </c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</row>
    <row r="4" spans="1:34">
      <c r="A4" s="13">
        <v>1232142</v>
      </c>
      <c r="B4" s="13" t="s">
        <v>397</v>
      </c>
      <c r="C4" s="13" t="s">
        <v>398</v>
      </c>
      <c r="D4" s="80" t="str">
        <f t="shared" si="0"/>
        <v>Dona Mccammon</v>
      </c>
      <c r="E4" s="80" t="str">
        <f t="shared" si="1"/>
        <v>Dawson, Jonathan</v>
      </c>
      <c r="F4" s="13" t="str">
        <f t="shared" si="2"/>
        <v>Arizona</v>
      </c>
      <c r="G4" s="13" t="b">
        <f t="shared" ca="1" si="3"/>
        <v>0</v>
      </c>
      <c r="H4" s="63" t="s">
        <v>399</v>
      </c>
      <c r="I4" s="13" t="s">
        <v>400</v>
      </c>
      <c r="J4" s="64">
        <v>40421</v>
      </c>
      <c r="K4" s="65">
        <f t="shared" ca="1" si="4"/>
        <v>13</v>
      </c>
      <c r="L4" s="65" t="str">
        <f t="shared" ca="1" si="5"/>
        <v>4 Weeks</v>
      </c>
      <c r="M4" s="66">
        <v>49140</v>
      </c>
      <c r="N4" s="67">
        <f t="shared" si="6"/>
        <v>7.0000000000000007E-2</v>
      </c>
      <c r="O4" s="68">
        <f t="shared" si="7"/>
        <v>3439.8</v>
      </c>
      <c r="P4" s="68">
        <f t="shared" si="8"/>
        <v>52579.8</v>
      </c>
      <c r="Q4" s="13"/>
      <c r="R4" s="13"/>
      <c r="S4" s="13" t="s">
        <v>401</v>
      </c>
      <c r="T4" s="13" t="s">
        <v>399</v>
      </c>
      <c r="U4" s="13"/>
      <c r="V4" s="13">
        <v>1232142</v>
      </c>
      <c r="W4" s="13" t="s">
        <v>402</v>
      </c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</row>
    <row r="5" spans="1:34">
      <c r="A5" s="13">
        <v>1232152</v>
      </c>
      <c r="B5" s="13" t="s">
        <v>403</v>
      </c>
      <c r="C5" s="13" t="s">
        <v>404</v>
      </c>
      <c r="D5" s="80" t="str">
        <f t="shared" si="0"/>
        <v>Leland Upton</v>
      </c>
      <c r="E5" s="80" t="str">
        <f t="shared" si="1"/>
        <v>Duran, Brian</v>
      </c>
      <c r="F5" s="13" t="str">
        <f t="shared" si="2"/>
        <v>Arkansas</v>
      </c>
      <c r="G5" s="13" t="b">
        <f t="shared" ca="1" si="3"/>
        <v>0</v>
      </c>
      <c r="H5" s="63" t="s">
        <v>405</v>
      </c>
      <c r="I5" s="13" t="s">
        <v>406</v>
      </c>
      <c r="J5" s="64">
        <v>42425</v>
      </c>
      <c r="K5" s="65">
        <f t="shared" ca="1" si="4"/>
        <v>7</v>
      </c>
      <c r="L5" s="65" t="str">
        <f t="shared" ca="1" si="5"/>
        <v>4 Weeks</v>
      </c>
      <c r="M5" s="66">
        <v>41213</v>
      </c>
      <c r="N5" s="67">
        <f t="shared" si="6"/>
        <v>0.06</v>
      </c>
      <c r="O5" s="68">
        <f t="shared" si="7"/>
        <v>2472.7799999999997</v>
      </c>
      <c r="P5" s="68">
        <f t="shared" si="8"/>
        <v>43685.78</v>
      </c>
      <c r="Q5" s="67"/>
      <c r="R5" s="67"/>
      <c r="S5" s="13" t="s">
        <v>407</v>
      </c>
      <c r="T5" s="13" t="s">
        <v>405</v>
      </c>
      <c r="U5" s="13"/>
      <c r="V5" s="13">
        <v>1232152</v>
      </c>
      <c r="W5" s="13" t="s">
        <v>408</v>
      </c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</row>
    <row r="6" spans="1:34">
      <c r="A6" s="13">
        <v>1232162</v>
      </c>
      <c r="B6" s="13" t="s">
        <v>409</v>
      </c>
      <c r="C6" s="13" t="s">
        <v>410</v>
      </c>
      <c r="D6" s="80" t="str">
        <f t="shared" si="0"/>
        <v>Ariane Belvin</v>
      </c>
      <c r="E6" s="80" t="str">
        <f t="shared" si="1"/>
        <v>Weber, Larry</v>
      </c>
      <c r="F6" s="13" t="str">
        <f t="shared" si="2"/>
        <v>California</v>
      </c>
      <c r="G6" s="13" t="b">
        <f t="shared" ca="1" si="3"/>
        <v>1</v>
      </c>
      <c r="H6" s="63" t="s">
        <v>411</v>
      </c>
      <c r="I6" s="13" t="s">
        <v>388</v>
      </c>
      <c r="J6" s="64">
        <v>40721</v>
      </c>
      <c r="K6" s="65">
        <f t="shared" ca="1" si="4"/>
        <v>12</v>
      </c>
      <c r="L6" s="65" t="str">
        <f t="shared" ca="1" si="5"/>
        <v>6 Weeks</v>
      </c>
      <c r="M6" s="66">
        <v>84126</v>
      </c>
      <c r="N6" s="67">
        <f t="shared" si="6"/>
        <v>0.11</v>
      </c>
      <c r="O6" s="68">
        <f t="shared" si="7"/>
        <v>9253.86</v>
      </c>
      <c r="P6" s="68">
        <f t="shared" si="8"/>
        <v>93379.86</v>
      </c>
      <c r="Q6" s="67"/>
      <c r="R6" s="67"/>
      <c r="S6" s="13" t="s">
        <v>412</v>
      </c>
      <c r="T6" s="13" t="s">
        <v>411</v>
      </c>
      <c r="U6" s="13"/>
      <c r="V6" s="13">
        <v>1232162</v>
      </c>
      <c r="W6" s="13" t="s">
        <v>413</v>
      </c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</row>
    <row r="7" spans="1:34">
      <c r="A7" s="13">
        <v>1232172</v>
      </c>
      <c r="B7" s="13" t="s">
        <v>414</v>
      </c>
      <c r="C7" s="13" t="s">
        <v>415</v>
      </c>
      <c r="D7" s="80" t="str">
        <f t="shared" si="0"/>
        <v>Regine Ellender</v>
      </c>
      <c r="E7" s="80" t="str">
        <f t="shared" si="1"/>
        <v>Pratt, Erik</v>
      </c>
      <c r="F7" s="13" t="str">
        <f t="shared" si="2"/>
        <v>Colorado</v>
      </c>
      <c r="G7" s="13" t="b">
        <f t="shared" ca="1" si="3"/>
        <v>1</v>
      </c>
      <c r="H7" s="63" t="s">
        <v>416</v>
      </c>
      <c r="I7" s="13" t="s">
        <v>388</v>
      </c>
      <c r="J7" s="64">
        <v>40025</v>
      </c>
      <c r="K7" s="65">
        <f t="shared" ca="1" si="4"/>
        <v>14</v>
      </c>
      <c r="L7" s="65" t="str">
        <f t="shared" ca="1" si="5"/>
        <v>6 Weeks</v>
      </c>
      <c r="M7" s="66">
        <v>70266</v>
      </c>
      <c r="N7" s="67">
        <f t="shared" si="6"/>
        <v>0.1</v>
      </c>
      <c r="O7" s="68">
        <f t="shared" si="7"/>
        <v>7026.6</v>
      </c>
      <c r="P7" s="68">
        <f t="shared" si="8"/>
        <v>77292.600000000006</v>
      </c>
      <c r="Q7" s="67"/>
      <c r="R7" s="67"/>
      <c r="S7" s="13" t="s">
        <v>417</v>
      </c>
      <c r="T7" s="13" t="s">
        <v>416</v>
      </c>
      <c r="U7" s="13"/>
      <c r="V7" s="13">
        <v>1232172</v>
      </c>
      <c r="W7" s="13" t="s">
        <v>418</v>
      </c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</row>
    <row r="8" spans="1:34">
      <c r="A8" s="13">
        <v>1232182</v>
      </c>
      <c r="B8" s="13" t="s">
        <v>419</v>
      </c>
      <c r="C8" s="13" t="s">
        <v>420</v>
      </c>
      <c r="D8" s="80" t="str">
        <f t="shared" si="0"/>
        <v>Vincenza Petrus</v>
      </c>
      <c r="E8" s="80" t="str">
        <f t="shared" si="1"/>
        <v>Oconnor, Kent</v>
      </c>
      <c r="F8" s="13" t="str">
        <f t="shared" si="2"/>
        <v>Connecticut</v>
      </c>
      <c r="G8" s="13" t="b">
        <f t="shared" ca="1" si="3"/>
        <v>0</v>
      </c>
      <c r="H8" s="63" t="s">
        <v>421</v>
      </c>
      <c r="I8" s="13" t="s">
        <v>394</v>
      </c>
      <c r="J8" s="64">
        <v>37491</v>
      </c>
      <c r="K8" s="65">
        <f t="shared" ca="1" si="4"/>
        <v>21</v>
      </c>
      <c r="L8" s="65" t="str">
        <f t="shared" ca="1" si="5"/>
        <v>4 Weeks</v>
      </c>
      <c r="M8" s="66">
        <v>17609</v>
      </c>
      <c r="N8" s="67">
        <f t="shared" si="6"/>
        <v>0.01</v>
      </c>
      <c r="O8" s="68">
        <f t="shared" si="7"/>
        <v>176.09</v>
      </c>
      <c r="P8" s="68">
        <f t="shared" si="8"/>
        <v>17785.09</v>
      </c>
      <c r="Q8" s="67"/>
      <c r="R8" s="67"/>
      <c r="S8" s="13" t="s">
        <v>422</v>
      </c>
      <c r="T8" s="13" t="s">
        <v>421</v>
      </c>
      <c r="U8" s="13"/>
      <c r="V8" s="13">
        <v>1232182</v>
      </c>
      <c r="W8" s="13" t="s">
        <v>423</v>
      </c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</row>
    <row r="9" spans="1:34">
      <c r="A9" s="13">
        <v>1232192</v>
      </c>
      <c r="B9" s="13" t="s">
        <v>424</v>
      </c>
      <c r="C9" s="13" t="s">
        <v>425</v>
      </c>
      <c r="D9" s="80" t="str">
        <f t="shared" si="0"/>
        <v>Maegan Sandusky</v>
      </c>
      <c r="E9" s="80" t="str">
        <f t="shared" si="1"/>
        <v>Spencer, Boyd</v>
      </c>
      <c r="F9" s="13" t="str">
        <f t="shared" si="2"/>
        <v>Delaware</v>
      </c>
      <c r="G9" s="13" t="b">
        <f t="shared" ca="1" si="3"/>
        <v>0</v>
      </c>
      <c r="H9" s="63" t="s">
        <v>426</v>
      </c>
      <c r="I9" s="13" t="s">
        <v>400</v>
      </c>
      <c r="J9" s="64">
        <v>40463</v>
      </c>
      <c r="K9" s="65">
        <f t="shared" ca="1" si="4"/>
        <v>13</v>
      </c>
      <c r="L9" s="65" t="str">
        <f t="shared" ca="1" si="5"/>
        <v>4 Weeks</v>
      </c>
      <c r="M9" s="66">
        <v>76902</v>
      </c>
      <c r="N9" s="67">
        <f t="shared" si="6"/>
        <v>0.11</v>
      </c>
      <c r="O9" s="68">
        <f t="shared" si="7"/>
        <v>8459.2199999999993</v>
      </c>
      <c r="P9" s="68">
        <f t="shared" si="8"/>
        <v>85361.22</v>
      </c>
      <c r="Q9" s="67"/>
      <c r="R9" s="67"/>
      <c r="S9" s="81" t="s">
        <v>427</v>
      </c>
      <c r="T9" s="13" t="s">
        <v>426</v>
      </c>
      <c r="U9" s="13"/>
      <c r="V9" s="13">
        <v>1232192</v>
      </c>
      <c r="W9" s="13" t="s">
        <v>428</v>
      </c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</row>
    <row r="10" spans="1:34">
      <c r="A10" s="13">
        <v>1232202</v>
      </c>
      <c r="B10" s="13" t="s">
        <v>429</v>
      </c>
      <c r="C10" s="13" t="s">
        <v>430</v>
      </c>
      <c r="D10" s="80" t="str">
        <f t="shared" si="0"/>
        <v>Erma Vicini</v>
      </c>
      <c r="E10" s="80" t="str">
        <f t="shared" si="1"/>
        <v>Wiggins, Frank</v>
      </c>
      <c r="F10" s="13" t="str">
        <f t="shared" si="2"/>
        <v>Florida</v>
      </c>
      <c r="G10" s="13" t="b">
        <f t="shared" ca="1" si="3"/>
        <v>1</v>
      </c>
      <c r="H10" s="63" t="s">
        <v>431</v>
      </c>
      <c r="I10" s="13" t="s">
        <v>388</v>
      </c>
      <c r="J10" s="64">
        <v>37534</v>
      </c>
      <c r="K10" s="65">
        <f t="shared" ca="1" si="4"/>
        <v>21</v>
      </c>
      <c r="L10" s="65" t="str">
        <f t="shared" ca="1" si="5"/>
        <v>6 Weeks</v>
      </c>
      <c r="M10" s="66">
        <v>86804</v>
      </c>
      <c r="N10" s="67">
        <f t="shared" si="6"/>
        <v>0.12</v>
      </c>
      <c r="O10" s="68">
        <f t="shared" si="7"/>
        <v>10416.48</v>
      </c>
      <c r="P10" s="68">
        <f t="shared" si="8"/>
        <v>97220.479999999996</v>
      </c>
      <c r="Q10" s="13"/>
      <c r="R10" s="13"/>
      <c r="S10" s="81" t="s">
        <v>432</v>
      </c>
      <c r="T10" s="13" t="s">
        <v>431</v>
      </c>
      <c r="U10" s="13"/>
      <c r="V10" s="13">
        <v>1232202</v>
      </c>
      <c r="W10" s="13" t="s">
        <v>433</v>
      </c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</row>
    <row r="11" spans="1:34">
      <c r="A11" s="13">
        <v>1232212</v>
      </c>
      <c r="B11" s="13" t="s">
        <v>434</v>
      </c>
      <c r="C11" s="13" t="s">
        <v>435</v>
      </c>
      <c r="D11" s="80" t="str">
        <f t="shared" si="0"/>
        <v>Laura Mcmakin</v>
      </c>
      <c r="E11" s="80" t="str">
        <f t="shared" si="1"/>
        <v>Tanner, Timothy</v>
      </c>
      <c r="F11" s="13" t="str">
        <f t="shared" si="2"/>
        <v>Georgia</v>
      </c>
      <c r="G11" s="13" t="b">
        <f t="shared" ca="1" si="3"/>
        <v>1</v>
      </c>
      <c r="H11" s="63" t="s">
        <v>436</v>
      </c>
      <c r="I11" s="13" t="s">
        <v>388</v>
      </c>
      <c r="J11" s="64">
        <v>38678</v>
      </c>
      <c r="K11" s="65">
        <f t="shared" ca="1" si="4"/>
        <v>18</v>
      </c>
      <c r="L11" s="65" t="str">
        <f t="shared" ca="1" si="5"/>
        <v>6 Weeks</v>
      </c>
      <c r="M11" s="66">
        <v>35553</v>
      </c>
      <c r="N11" s="67">
        <f t="shared" si="6"/>
        <v>0.06</v>
      </c>
      <c r="O11" s="68">
        <f t="shared" si="7"/>
        <v>2133.1799999999998</v>
      </c>
      <c r="P11" s="68">
        <f t="shared" si="8"/>
        <v>37686.18</v>
      </c>
      <c r="Q11" s="13"/>
      <c r="R11" s="13"/>
      <c r="S11" s="13" t="s">
        <v>437</v>
      </c>
      <c r="T11" s="13" t="s">
        <v>436</v>
      </c>
      <c r="U11" s="13"/>
      <c r="V11" s="13">
        <v>1232212</v>
      </c>
      <c r="W11" s="13" t="s">
        <v>438</v>
      </c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</row>
    <row r="12" spans="1:34">
      <c r="A12" s="13">
        <v>1232222</v>
      </c>
      <c r="B12" s="13" t="s">
        <v>439</v>
      </c>
      <c r="C12" s="13" t="s">
        <v>440</v>
      </c>
      <c r="D12" s="80" t="str">
        <f t="shared" si="0"/>
        <v>Giuseppina Bonilla</v>
      </c>
      <c r="E12" s="80" t="str">
        <f t="shared" si="1"/>
        <v>Strickland, Rajean</v>
      </c>
      <c r="F12" s="13" t="str">
        <f t="shared" si="2"/>
        <v>Hawaii</v>
      </c>
      <c r="G12" s="13" t="b">
        <f t="shared" ca="1" si="3"/>
        <v>0</v>
      </c>
      <c r="H12" s="63" t="s">
        <v>441</v>
      </c>
      <c r="I12" s="13" t="s">
        <v>394</v>
      </c>
      <c r="J12" s="64">
        <v>39056</v>
      </c>
      <c r="K12" s="65">
        <f t="shared" ca="1" si="4"/>
        <v>17</v>
      </c>
      <c r="L12" s="65" t="str">
        <f t="shared" ca="1" si="5"/>
        <v>4 Weeks</v>
      </c>
      <c r="M12" s="66">
        <v>20486</v>
      </c>
      <c r="N12" s="67">
        <f t="shared" si="6"/>
        <v>0.01</v>
      </c>
      <c r="O12" s="68">
        <f t="shared" si="7"/>
        <v>204.86</v>
      </c>
      <c r="P12" s="68">
        <f t="shared" si="8"/>
        <v>20690.86</v>
      </c>
      <c r="Q12" s="13"/>
      <c r="R12" s="13"/>
      <c r="S12" s="13" t="s">
        <v>442</v>
      </c>
      <c r="T12" s="13" t="s">
        <v>441</v>
      </c>
      <c r="U12" s="13"/>
      <c r="V12" s="13">
        <v>1232222</v>
      </c>
      <c r="W12" s="13" t="s">
        <v>443</v>
      </c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</row>
    <row r="13" spans="1:34">
      <c r="A13" s="13">
        <v>1232232</v>
      </c>
      <c r="B13" s="13" t="s">
        <v>444</v>
      </c>
      <c r="C13" s="13" t="s">
        <v>445</v>
      </c>
      <c r="D13" s="80" t="str">
        <f t="shared" si="0"/>
        <v>Kerstin Thode</v>
      </c>
      <c r="E13" s="80" t="str">
        <f t="shared" si="1"/>
        <v>Chase, Troy</v>
      </c>
      <c r="F13" s="13" t="str">
        <f t="shared" si="2"/>
        <v>Idaho</v>
      </c>
      <c r="G13" s="13" t="b">
        <f t="shared" ca="1" si="3"/>
        <v>1</v>
      </c>
      <c r="H13" s="63" t="s">
        <v>446</v>
      </c>
      <c r="I13" s="13" t="s">
        <v>388</v>
      </c>
      <c r="J13" s="64">
        <v>39416</v>
      </c>
      <c r="K13" s="65">
        <f t="shared" ca="1" si="4"/>
        <v>16</v>
      </c>
      <c r="L13" s="65" t="str">
        <f t="shared" ca="1" si="5"/>
        <v>6 Weeks</v>
      </c>
      <c r="M13" s="66">
        <v>57005</v>
      </c>
      <c r="N13" s="67">
        <f t="shared" si="6"/>
        <v>0.08</v>
      </c>
      <c r="O13" s="68">
        <f t="shared" si="7"/>
        <v>4560.4000000000005</v>
      </c>
      <c r="P13" s="68">
        <f t="shared" si="8"/>
        <v>61565.4</v>
      </c>
      <c r="Q13" s="67"/>
      <c r="R13" s="67"/>
      <c r="S13" s="13" t="s">
        <v>447</v>
      </c>
      <c r="T13" s="73" t="s">
        <v>446</v>
      </c>
      <c r="U13" s="13"/>
      <c r="V13" s="13">
        <v>1232232</v>
      </c>
      <c r="W13" s="13" t="s">
        <v>448</v>
      </c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</row>
    <row r="14" spans="1:34">
      <c r="A14" s="13">
        <v>1232242</v>
      </c>
      <c r="B14" s="13" t="s">
        <v>449</v>
      </c>
      <c r="C14" s="13" t="s">
        <v>450</v>
      </c>
      <c r="D14" s="80" t="str">
        <f t="shared" si="0"/>
        <v>Sonny Harbour</v>
      </c>
      <c r="E14" s="80" t="str">
        <f t="shared" si="1"/>
        <v>Brewer, Kent</v>
      </c>
      <c r="F14" s="13" t="str">
        <f t="shared" si="2"/>
        <v>Illinois</v>
      </c>
      <c r="G14" s="13" t="b">
        <f t="shared" ca="1" si="3"/>
        <v>0</v>
      </c>
      <c r="H14" s="63" t="s">
        <v>451</v>
      </c>
      <c r="I14" s="13" t="s">
        <v>394</v>
      </c>
      <c r="J14" s="64">
        <v>42053</v>
      </c>
      <c r="K14" s="65">
        <f t="shared" ca="1" si="4"/>
        <v>8</v>
      </c>
      <c r="L14" s="65" t="str">
        <f t="shared" ca="1" si="5"/>
        <v>4 Weeks</v>
      </c>
      <c r="M14" s="66">
        <v>35165</v>
      </c>
      <c r="N14" s="67">
        <f t="shared" si="6"/>
        <v>0.06</v>
      </c>
      <c r="O14" s="68">
        <f t="shared" si="7"/>
        <v>2109.9</v>
      </c>
      <c r="P14" s="68">
        <f t="shared" si="8"/>
        <v>37274.9</v>
      </c>
      <c r="Q14" s="67"/>
      <c r="R14" s="67"/>
      <c r="S14" s="13" t="s">
        <v>452</v>
      </c>
      <c r="T14" s="13" t="s">
        <v>451</v>
      </c>
      <c r="U14" s="13"/>
      <c r="V14" s="13">
        <v>1232242</v>
      </c>
      <c r="W14" s="13" t="s">
        <v>453</v>
      </c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</row>
    <row r="15" spans="1:34">
      <c r="A15" s="13">
        <v>1232252</v>
      </c>
      <c r="B15" s="13" t="s">
        <v>454</v>
      </c>
      <c r="C15" s="13" t="s">
        <v>455</v>
      </c>
      <c r="D15" s="80" t="str">
        <f t="shared" si="0"/>
        <v>Teena Wurst</v>
      </c>
      <c r="E15" s="80" t="str">
        <f t="shared" si="1"/>
        <v>Wilkins, Jesse</v>
      </c>
      <c r="F15" s="13" t="str">
        <f t="shared" si="2"/>
        <v>Indiana</v>
      </c>
      <c r="G15" s="13" t="b">
        <f t="shared" ca="1" si="3"/>
        <v>0</v>
      </c>
      <c r="H15" s="63" t="s">
        <v>456</v>
      </c>
      <c r="I15" s="13" t="s">
        <v>388</v>
      </c>
      <c r="J15" s="64">
        <v>42410</v>
      </c>
      <c r="K15" s="65">
        <f t="shared" ca="1" si="4"/>
        <v>7</v>
      </c>
      <c r="L15" s="65" t="str">
        <f t="shared" ca="1" si="5"/>
        <v>4 Weeks</v>
      </c>
      <c r="M15" s="66">
        <v>92127</v>
      </c>
      <c r="N15" s="67">
        <f t="shared" si="6"/>
        <v>0.12</v>
      </c>
      <c r="O15" s="68">
        <f t="shared" si="7"/>
        <v>11055.24</v>
      </c>
      <c r="P15" s="68">
        <f t="shared" si="8"/>
        <v>103182.24</v>
      </c>
      <c r="Q15" s="13"/>
      <c r="R15" s="13"/>
      <c r="S15" s="13" t="s">
        <v>457</v>
      </c>
      <c r="T15" s="13" t="s">
        <v>456</v>
      </c>
      <c r="U15" s="13"/>
      <c r="V15" s="13">
        <v>1232252</v>
      </c>
      <c r="W15" s="13" t="s">
        <v>458</v>
      </c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</row>
    <row r="16" spans="1:34">
      <c r="A16" s="13">
        <v>1232262</v>
      </c>
      <c r="B16" s="13" t="s">
        <v>459</v>
      </c>
      <c r="C16" s="13" t="s">
        <v>460</v>
      </c>
      <c r="D16" s="80" t="str">
        <f t="shared" si="0"/>
        <v>Lanie Witmer</v>
      </c>
      <c r="E16" s="80" t="str">
        <f t="shared" si="1"/>
        <v>White, Daniel</v>
      </c>
      <c r="F16" s="13" t="str">
        <f t="shared" si="2"/>
        <v>Iowa</v>
      </c>
      <c r="G16" s="13" t="b">
        <f t="shared" ca="1" si="3"/>
        <v>1</v>
      </c>
      <c r="H16" s="63" t="s">
        <v>461</v>
      </c>
      <c r="I16" s="13" t="s">
        <v>388</v>
      </c>
      <c r="J16" s="64">
        <v>38038</v>
      </c>
      <c r="K16" s="65">
        <f t="shared" ca="1" si="4"/>
        <v>19</v>
      </c>
      <c r="L16" s="65" t="str">
        <f t="shared" ca="1" si="5"/>
        <v>6 Weeks</v>
      </c>
      <c r="M16" s="66">
        <v>86447</v>
      </c>
      <c r="N16" s="67">
        <f t="shared" si="6"/>
        <v>0.12</v>
      </c>
      <c r="O16" s="68">
        <f t="shared" si="7"/>
        <v>10373.64</v>
      </c>
      <c r="P16" s="68">
        <f t="shared" si="8"/>
        <v>96820.64</v>
      </c>
      <c r="Q16" s="13"/>
      <c r="R16" s="13"/>
      <c r="S16" s="13" t="s">
        <v>462</v>
      </c>
      <c r="T16" s="13" t="s">
        <v>461</v>
      </c>
      <c r="U16" s="13"/>
      <c r="V16" s="13">
        <v>1232262</v>
      </c>
      <c r="W16" s="13" t="s">
        <v>463</v>
      </c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</row>
    <row r="17" spans="1:34">
      <c r="A17" s="13">
        <v>1232272</v>
      </c>
      <c r="B17" s="13" t="s">
        <v>464</v>
      </c>
      <c r="C17" s="13" t="s">
        <v>465</v>
      </c>
      <c r="D17" s="80" t="str">
        <f t="shared" si="0"/>
        <v>Sherril Ruddick</v>
      </c>
      <c r="E17" s="80" t="str">
        <f t="shared" si="1"/>
        <v>Holland, Donald</v>
      </c>
      <c r="F17" s="13" t="str">
        <f t="shared" si="2"/>
        <v>Kansas</v>
      </c>
      <c r="G17" s="13" t="b">
        <f t="shared" ca="1" si="3"/>
        <v>0</v>
      </c>
      <c r="H17" s="63" t="s">
        <v>466</v>
      </c>
      <c r="I17" s="13" t="s">
        <v>406</v>
      </c>
      <c r="J17" s="64">
        <v>42061</v>
      </c>
      <c r="K17" s="65">
        <f t="shared" ca="1" si="4"/>
        <v>8</v>
      </c>
      <c r="L17" s="65" t="str">
        <f t="shared" ca="1" si="5"/>
        <v>4 Weeks</v>
      </c>
      <c r="M17" s="66">
        <v>33579</v>
      </c>
      <c r="N17" s="67">
        <f t="shared" si="6"/>
        <v>0.05</v>
      </c>
      <c r="O17" s="68">
        <f t="shared" si="7"/>
        <v>1678.95</v>
      </c>
      <c r="P17" s="68">
        <f t="shared" si="8"/>
        <v>35257.949999999997</v>
      </c>
      <c r="Q17" s="67"/>
      <c r="R17" s="67"/>
      <c r="S17" s="13" t="s">
        <v>467</v>
      </c>
      <c r="T17" s="13" t="s">
        <v>466</v>
      </c>
      <c r="U17" s="13"/>
      <c r="V17" s="13">
        <v>1232272</v>
      </c>
      <c r="W17" s="13" t="s">
        <v>468</v>
      </c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</row>
    <row r="18" spans="1:34">
      <c r="A18" s="13">
        <v>1232282</v>
      </c>
      <c r="B18" s="13" t="s">
        <v>469</v>
      </c>
      <c r="C18" s="13" t="s">
        <v>470</v>
      </c>
      <c r="D18" s="80" t="str">
        <f t="shared" si="0"/>
        <v>Neva Siegler</v>
      </c>
      <c r="E18" s="80" t="str">
        <f t="shared" si="1"/>
        <v>Rowe, Ken</v>
      </c>
      <c r="F18" s="13" t="str">
        <f t="shared" si="2"/>
        <v>Kentucky</v>
      </c>
      <c r="G18" s="13" t="b">
        <f t="shared" ca="1" si="3"/>
        <v>0</v>
      </c>
      <c r="H18" s="63" t="s">
        <v>471</v>
      </c>
      <c r="I18" s="13" t="s">
        <v>400</v>
      </c>
      <c r="J18" s="64">
        <v>38051</v>
      </c>
      <c r="K18" s="65">
        <f t="shared" ca="1" si="4"/>
        <v>19</v>
      </c>
      <c r="L18" s="65" t="str">
        <f t="shared" ca="1" si="5"/>
        <v>4 Weeks</v>
      </c>
      <c r="M18" s="66">
        <v>88578</v>
      </c>
      <c r="N18" s="67">
        <f t="shared" si="6"/>
        <v>0.12</v>
      </c>
      <c r="O18" s="68">
        <f t="shared" si="7"/>
        <v>10629.359999999999</v>
      </c>
      <c r="P18" s="68">
        <f t="shared" si="8"/>
        <v>99207.360000000001</v>
      </c>
      <c r="Q18" s="67"/>
      <c r="R18" s="67"/>
      <c r="S18" s="13" t="s">
        <v>472</v>
      </c>
      <c r="T18" s="13" t="s">
        <v>471</v>
      </c>
      <c r="U18" s="13"/>
      <c r="V18" s="13">
        <v>1232282</v>
      </c>
      <c r="W18" s="13" t="s">
        <v>473</v>
      </c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</row>
    <row r="19" spans="1:34">
      <c r="A19" s="13">
        <v>1232292</v>
      </c>
      <c r="B19" s="13" t="s">
        <v>474</v>
      </c>
      <c r="C19" s="13" t="s">
        <v>475</v>
      </c>
      <c r="D19" s="80" t="str">
        <f t="shared" si="0"/>
        <v>Catrice Ridley</v>
      </c>
      <c r="E19" s="80" t="str">
        <f t="shared" si="1"/>
        <v>Burton, Cam</v>
      </c>
      <c r="F19" s="13" t="str">
        <f t="shared" si="2"/>
        <v>Louisiana</v>
      </c>
      <c r="G19" s="13" t="b">
        <f t="shared" ca="1" si="3"/>
        <v>1</v>
      </c>
      <c r="H19" s="63" t="s">
        <v>476</v>
      </c>
      <c r="I19" s="13" t="s">
        <v>388</v>
      </c>
      <c r="J19" s="64">
        <v>40978</v>
      </c>
      <c r="K19" s="65">
        <f t="shared" ca="1" si="4"/>
        <v>11</v>
      </c>
      <c r="L19" s="65" t="str">
        <f t="shared" ca="1" si="5"/>
        <v>6 Weeks</v>
      </c>
      <c r="M19" s="66">
        <v>67326</v>
      </c>
      <c r="N19" s="67">
        <f t="shared" si="6"/>
        <v>0.1</v>
      </c>
      <c r="O19" s="68">
        <f t="shared" si="7"/>
        <v>6732.6</v>
      </c>
      <c r="P19" s="68">
        <f t="shared" si="8"/>
        <v>74058.600000000006</v>
      </c>
      <c r="Q19" s="67"/>
      <c r="R19" s="67"/>
      <c r="S19" s="13" t="s">
        <v>477</v>
      </c>
      <c r="T19" s="13" t="s">
        <v>476</v>
      </c>
      <c r="U19" s="13"/>
      <c r="V19" s="13">
        <v>1232292</v>
      </c>
      <c r="W19" s="13" t="s">
        <v>478</v>
      </c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</row>
    <row r="20" spans="1:34">
      <c r="A20" s="13">
        <v>1232302</v>
      </c>
      <c r="B20" s="13" t="s">
        <v>479</v>
      </c>
      <c r="C20" s="13" t="s">
        <v>480</v>
      </c>
      <c r="D20" s="80" t="str">
        <f t="shared" si="0"/>
        <v>Rodrick Pardee</v>
      </c>
      <c r="E20" s="80" t="str">
        <f t="shared" si="1"/>
        <v>Phillips, Liesl</v>
      </c>
      <c r="F20" s="13" t="str">
        <f t="shared" si="2"/>
        <v>Maine</v>
      </c>
      <c r="G20" s="13" t="b">
        <f t="shared" ca="1" si="3"/>
        <v>1</v>
      </c>
      <c r="H20" s="63" t="s">
        <v>481</v>
      </c>
      <c r="I20" s="13" t="s">
        <v>388</v>
      </c>
      <c r="J20" s="64">
        <v>40303</v>
      </c>
      <c r="K20" s="65">
        <f t="shared" ca="1" si="4"/>
        <v>13</v>
      </c>
      <c r="L20" s="65" t="str">
        <f t="shared" ca="1" si="5"/>
        <v>6 Weeks</v>
      </c>
      <c r="M20" s="66">
        <v>98522</v>
      </c>
      <c r="N20" s="67">
        <f t="shared" si="6"/>
        <v>0.13</v>
      </c>
      <c r="O20" s="68">
        <f t="shared" si="7"/>
        <v>12807.86</v>
      </c>
      <c r="P20" s="68">
        <f t="shared" si="8"/>
        <v>111329.86</v>
      </c>
      <c r="Q20" s="67"/>
      <c r="R20" s="67"/>
      <c r="S20" s="13" t="s">
        <v>482</v>
      </c>
      <c r="T20" s="13" t="s">
        <v>481</v>
      </c>
      <c r="U20" s="13"/>
      <c r="V20" s="13">
        <v>1232302</v>
      </c>
      <c r="W20" s="13" t="s">
        <v>483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13">
        <v>1232312</v>
      </c>
      <c r="B21" s="13" t="s">
        <v>484</v>
      </c>
      <c r="C21" s="13" t="s">
        <v>485</v>
      </c>
      <c r="D21" s="80" t="str">
        <f t="shared" si="0"/>
        <v>Lionel Bourgoin</v>
      </c>
      <c r="E21" s="80" t="str">
        <f t="shared" si="1"/>
        <v>Gallagher, Johnson</v>
      </c>
      <c r="F21" s="13" t="str">
        <f t="shared" si="2"/>
        <v>Maryland</v>
      </c>
      <c r="G21" s="13" t="b">
        <f t="shared" ca="1" si="3"/>
        <v>0</v>
      </c>
      <c r="H21" s="63" t="s">
        <v>486</v>
      </c>
      <c r="I21" s="13" t="s">
        <v>406</v>
      </c>
      <c r="J21" s="64">
        <v>41400</v>
      </c>
      <c r="K21" s="65">
        <f t="shared" ca="1" si="4"/>
        <v>10</v>
      </c>
      <c r="L21" s="65" t="str">
        <f t="shared" ca="1" si="5"/>
        <v>4 Weeks</v>
      </c>
      <c r="M21" s="66">
        <v>12285</v>
      </c>
      <c r="N21" s="67">
        <f t="shared" si="6"/>
        <v>0.01</v>
      </c>
      <c r="O21" s="68">
        <f t="shared" si="7"/>
        <v>122.85000000000001</v>
      </c>
      <c r="P21" s="68">
        <f t="shared" si="8"/>
        <v>12407.85</v>
      </c>
      <c r="Q21" s="67"/>
      <c r="R21" s="67"/>
      <c r="S21" s="13" t="s">
        <v>487</v>
      </c>
      <c r="T21" s="13" t="s">
        <v>486</v>
      </c>
      <c r="U21" s="13"/>
      <c r="V21" s="13">
        <v>1232312</v>
      </c>
      <c r="W21" s="13" t="s">
        <v>488</v>
      </c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13">
        <v>1232322</v>
      </c>
      <c r="B22" s="13" t="s">
        <v>489</v>
      </c>
      <c r="C22" s="13" t="s">
        <v>490</v>
      </c>
      <c r="D22" s="80" t="str">
        <f t="shared" si="0"/>
        <v>Qiana Pierre</v>
      </c>
      <c r="E22" s="80" t="str">
        <f t="shared" si="1"/>
        <v>Wolf, Debbie</v>
      </c>
      <c r="F22" s="13" t="str">
        <f t="shared" si="2"/>
        <v>Massachusetts</v>
      </c>
      <c r="G22" s="13" t="b">
        <f t="shared" ca="1" si="3"/>
        <v>1</v>
      </c>
      <c r="H22" s="63" t="s">
        <v>491</v>
      </c>
      <c r="I22" s="13" t="s">
        <v>388</v>
      </c>
      <c r="J22" s="64">
        <v>37417</v>
      </c>
      <c r="K22" s="65">
        <f t="shared" ca="1" si="4"/>
        <v>21</v>
      </c>
      <c r="L22" s="65" t="str">
        <f t="shared" ca="1" si="5"/>
        <v>6 Weeks</v>
      </c>
      <c r="M22" s="66">
        <v>83265</v>
      </c>
      <c r="N22" s="67">
        <f t="shared" si="6"/>
        <v>0.11</v>
      </c>
      <c r="O22" s="68">
        <f t="shared" si="7"/>
        <v>9159.15</v>
      </c>
      <c r="P22" s="68">
        <f t="shared" si="8"/>
        <v>92424.15</v>
      </c>
      <c r="Q22" s="13"/>
      <c r="R22" s="13"/>
      <c r="S22" s="13" t="s">
        <v>492</v>
      </c>
      <c r="T22" s="13" t="s">
        <v>491</v>
      </c>
      <c r="U22" s="13"/>
      <c r="V22" s="13">
        <v>1232322</v>
      </c>
      <c r="W22" s="13" t="s">
        <v>493</v>
      </c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</row>
    <row r="23" spans="1:34">
      <c r="A23" s="13">
        <v>1232332</v>
      </c>
      <c r="B23" s="13" t="s">
        <v>494</v>
      </c>
      <c r="C23" s="13" t="s">
        <v>495</v>
      </c>
      <c r="D23" s="80" t="str">
        <f t="shared" si="0"/>
        <v>Erik Saul</v>
      </c>
      <c r="E23" s="80" t="str">
        <f t="shared" si="1"/>
        <v>Todd, Steven</v>
      </c>
      <c r="F23" s="13" t="str">
        <f t="shared" si="2"/>
        <v>Michigan</v>
      </c>
      <c r="G23" s="13" t="b">
        <f t="shared" ca="1" si="3"/>
        <v>1</v>
      </c>
      <c r="H23" s="63" t="s">
        <v>496</v>
      </c>
      <c r="I23" s="13" t="s">
        <v>388</v>
      </c>
      <c r="J23" s="64">
        <v>40343</v>
      </c>
      <c r="K23" s="65">
        <f t="shared" ca="1" si="4"/>
        <v>13</v>
      </c>
      <c r="L23" s="65" t="str">
        <f t="shared" ca="1" si="5"/>
        <v>6 Weeks</v>
      </c>
      <c r="M23" s="66">
        <v>43512</v>
      </c>
      <c r="N23" s="67">
        <f t="shared" si="6"/>
        <v>0.06</v>
      </c>
      <c r="O23" s="68">
        <f t="shared" si="7"/>
        <v>2610.7199999999998</v>
      </c>
      <c r="P23" s="68">
        <f t="shared" si="8"/>
        <v>46122.720000000001</v>
      </c>
      <c r="Q23" s="13"/>
      <c r="R23" s="13"/>
      <c r="S23" s="13" t="s">
        <v>497</v>
      </c>
      <c r="T23" s="13" t="s">
        <v>496</v>
      </c>
      <c r="U23" s="13"/>
      <c r="V23" s="13">
        <v>1232332</v>
      </c>
      <c r="W23" s="13" t="s">
        <v>498</v>
      </c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</row>
    <row r="24" spans="1:34">
      <c r="A24" s="13">
        <v>1232342</v>
      </c>
      <c r="B24" s="13" t="s">
        <v>499</v>
      </c>
      <c r="C24" s="13" t="s">
        <v>500</v>
      </c>
      <c r="D24" s="80" t="str">
        <f t="shared" si="0"/>
        <v>Laci Meints</v>
      </c>
      <c r="E24" s="80" t="str">
        <f t="shared" si="1"/>
        <v>McKenzie, Michelle</v>
      </c>
      <c r="F24" s="13" t="str">
        <f t="shared" si="2"/>
        <v>Minnesota</v>
      </c>
      <c r="G24" s="13" t="b">
        <f t="shared" ca="1" si="3"/>
        <v>1</v>
      </c>
      <c r="H24" s="63" t="s">
        <v>501</v>
      </c>
      <c r="I24" s="13" t="s">
        <v>388</v>
      </c>
      <c r="J24" s="64">
        <v>40020</v>
      </c>
      <c r="K24" s="65">
        <f t="shared" ca="1" si="4"/>
        <v>14</v>
      </c>
      <c r="L24" s="65" t="str">
        <f t="shared" ca="1" si="5"/>
        <v>6 Weeks</v>
      </c>
      <c r="M24" s="66">
        <v>57015</v>
      </c>
      <c r="N24" s="67">
        <f t="shared" si="6"/>
        <v>0.08</v>
      </c>
      <c r="O24" s="68">
        <f t="shared" si="7"/>
        <v>4561.2</v>
      </c>
      <c r="P24" s="68">
        <f t="shared" si="8"/>
        <v>61576.2</v>
      </c>
      <c r="Q24" s="13"/>
      <c r="R24" s="13"/>
      <c r="S24" s="13" t="s">
        <v>502</v>
      </c>
      <c r="T24" s="13" t="s">
        <v>501</v>
      </c>
      <c r="U24" s="13"/>
      <c r="V24" s="13">
        <v>1232342</v>
      </c>
      <c r="W24" s="13" t="s">
        <v>503</v>
      </c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</row>
    <row r="25" spans="1:34">
      <c r="A25" s="13">
        <v>1232352</v>
      </c>
      <c r="B25" s="13" t="s">
        <v>504</v>
      </c>
      <c r="C25" s="13" t="s">
        <v>505</v>
      </c>
      <c r="D25" s="80" t="str">
        <f t="shared" si="0"/>
        <v>Thomasina Ramerez</v>
      </c>
      <c r="E25" s="80" t="str">
        <f t="shared" si="1"/>
        <v>Thornton, Charles</v>
      </c>
      <c r="F25" s="13" t="str">
        <f t="shared" si="2"/>
        <v>Mississippi</v>
      </c>
      <c r="G25" s="13" t="b">
        <f t="shared" ca="1" si="3"/>
        <v>1</v>
      </c>
      <c r="H25" s="63" t="s">
        <v>506</v>
      </c>
      <c r="I25" s="13" t="s">
        <v>388</v>
      </c>
      <c r="J25" s="64">
        <v>38167</v>
      </c>
      <c r="K25" s="65">
        <f t="shared" ca="1" si="4"/>
        <v>19</v>
      </c>
      <c r="L25" s="65" t="str">
        <f t="shared" ca="1" si="5"/>
        <v>6 Weeks</v>
      </c>
      <c r="M25" s="66">
        <v>38861</v>
      </c>
      <c r="N25" s="67">
        <f t="shared" si="6"/>
        <v>0.06</v>
      </c>
      <c r="O25" s="68">
        <f t="shared" si="7"/>
        <v>2331.66</v>
      </c>
      <c r="P25" s="68">
        <f t="shared" si="8"/>
        <v>41192.660000000003</v>
      </c>
      <c r="Q25" s="13"/>
      <c r="R25" s="13"/>
      <c r="S25" s="13" t="s">
        <v>507</v>
      </c>
      <c r="T25" s="13" t="s">
        <v>506</v>
      </c>
      <c r="U25" s="13"/>
      <c r="V25" s="13">
        <v>1232352</v>
      </c>
      <c r="W25" s="13" t="s">
        <v>508</v>
      </c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</row>
    <row r="26" spans="1:34">
      <c r="A26" s="13">
        <v>1232362</v>
      </c>
      <c r="B26" s="13" t="s">
        <v>509</v>
      </c>
      <c r="C26" s="13" t="s">
        <v>510</v>
      </c>
      <c r="D26" s="80" t="str">
        <f t="shared" si="0"/>
        <v>Rosena Eden</v>
      </c>
      <c r="E26" s="80" t="str">
        <f t="shared" si="1"/>
        <v>Dunn, Matthew</v>
      </c>
      <c r="F26" s="13" t="str">
        <f t="shared" si="2"/>
        <v>Missouri</v>
      </c>
      <c r="G26" s="13" t="b">
        <f t="shared" ca="1" si="3"/>
        <v>1</v>
      </c>
      <c r="H26" s="63" t="s">
        <v>511</v>
      </c>
      <c r="I26" s="13" t="s">
        <v>388</v>
      </c>
      <c r="J26" s="64">
        <v>37488</v>
      </c>
      <c r="K26" s="65">
        <f t="shared" ca="1" si="4"/>
        <v>21</v>
      </c>
      <c r="L26" s="65" t="str">
        <f t="shared" ca="1" si="5"/>
        <v>6 Weeks</v>
      </c>
      <c r="M26" s="66">
        <v>55272</v>
      </c>
      <c r="N26" s="67">
        <f t="shared" si="6"/>
        <v>0.08</v>
      </c>
      <c r="O26" s="68">
        <f t="shared" si="7"/>
        <v>4421.76</v>
      </c>
      <c r="P26" s="68">
        <f t="shared" si="8"/>
        <v>59693.760000000002</v>
      </c>
      <c r="Q26" s="13"/>
      <c r="R26" s="13"/>
      <c r="S26" s="13" t="s">
        <v>512</v>
      </c>
      <c r="T26" s="13" t="s">
        <v>511</v>
      </c>
      <c r="U26" s="13"/>
      <c r="V26" s="13">
        <v>1232362</v>
      </c>
      <c r="W26" s="13" t="s">
        <v>513</v>
      </c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</row>
    <row r="27" spans="1:34">
      <c r="A27" s="13">
        <v>1232372</v>
      </c>
      <c r="B27" s="13" t="s">
        <v>514</v>
      </c>
      <c r="C27" s="13" t="s">
        <v>515</v>
      </c>
      <c r="D27" s="80" t="str">
        <f t="shared" si="0"/>
        <v>Alesha Gabourel</v>
      </c>
      <c r="E27" s="80" t="str">
        <f t="shared" si="1"/>
        <v>Potter, Dawn</v>
      </c>
      <c r="F27" s="13" t="str">
        <f t="shared" si="2"/>
        <v>Montana</v>
      </c>
      <c r="G27" s="13" t="b">
        <f t="shared" ca="1" si="3"/>
        <v>1</v>
      </c>
      <c r="H27" s="63" t="s">
        <v>516</v>
      </c>
      <c r="I27" s="13" t="s">
        <v>388</v>
      </c>
      <c r="J27" s="64">
        <v>39325</v>
      </c>
      <c r="K27" s="65">
        <f t="shared" ca="1" si="4"/>
        <v>16</v>
      </c>
      <c r="L27" s="65" t="str">
        <f t="shared" ca="1" si="5"/>
        <v>6 Weeks</v>
      </c>
      <c r="M27" s="66">
        <v>35060</v>
      </c>
      <c r="N27" s="67">
        <f t="shared" si="6"/>
        <v>0.06</v>
      </c>
      <c r="O27" s="68">
        <f t="shared" si="7"/>
        <v>2103.6</v>
      </c>
      <c r="P27" s="68">
        <f t="shared" si="8"/>
        <v>37163.599999999999</v>
      </c>
      <c r="Q27" s="13"/>
      <c r="R27" s="13"/>
      <c r="S27" s="13" t="s">
        <v>517</v>
      </c>
      <c r="T27" s="13" t="s">
        <v>516</v>
      </c>
      <c r="U27" s="13"/>
      <c r="V27" s="13">
        <v>1232372</v>
      </c>
      <c r="W27" s="13" t="s">
        <v>518</v>
      </c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</row>
    <row r="28" spans="1:34">
      <c r="A28" s="13">
        <v>1232382</v>
      </c>
      <c r="B28" s="13" t="s">
        <v>519</v>
      </c>
      <c r="C28" s="13" t="s">
        <v>520</v>
      </c>
      <c r="D28" s="80" t="str">
        <f t="shared" si="0"/>
        <v>Kyoko Pasquale</v>
      </c>
      <c r="E28" s="80" t="str">
        <f t="shared" si="1"/>
        <v>Carroll, Lesa</v>
      </c>
      <c r="F28" s="13" t="str">
        <f t="shared" si="2"/>
        <v>Nebraska</v>
      </c>
      <c r="G28" s="13" t="b">
        <f t="shared" ca="1" si="3"/>
        <v>1</v>
      </c>
      <c r="H28" s="63" t="s">
        <v>521</v>
      </c>
      <c r="I28" s="13" t="s">
        <v>388</v>
      </c>
      <c r="J28" s="64">
        <v>37893</v>
      </c>
      <c r="K28" s="65">
        <f t="shared" ca="1" si="4"/>
        <v>20</v>
      </c>
      <c r="L28" s="65" t="str">
        <f t="shared" ca="1" si="5"/>
        <v>6 Weeks</v>
      </c>
      <c r="M28" s="66">
        <v>65195</v>
      </c>
      <c r="N28" s="67">
        <f t="shared" si="6"/>
        <v>0.1</v>
      </c>
      <c r="O28" s="68">
        <f t="shared" si="7"/>
        <v>6519.5</v>
      </c>
      <c r="P28" s="68">
        <f t="shared" si="8"/>
        <v>71714.5</v>
      </c>
      <c r="Q28" s="13"/>
      <c r="R28" s="13"/>
      <c r="S28" s="13" t="s">
        <v>522</v>
      </c>
      <c r="T28" s="13" t="s">
        <v>521</v>
      </c>
      <c r="U28" s="13"/>
      <c r="V28" s="13">
        <v>1232382</v>
      </c>
      <c r="W28" s="13" t="s">
        <v>523</v>
      </c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</row>
    <row r="29" spans="1:34">
      <c r="A29" s="13">
        <v>1232392</v>
      </c>
      <c r="B29" s="13" t="s">
        <v>524</v>
      </c>
      <c r="C29" s="13" t="s">
        <v>525</v>
      </c>
      <c r="D29" s="80" t="str">
        <f t="shared" si="0"/>
        <v>Shelley Westergard</v>
      </c>
      <c r="E29" s="80" t="str">
        <f t="shared" si="1"/>
        <v>Fleming, Irv</v>
      </c>
      <c r="F29" s="13" t="str">
        <f t="shared" si="2"/>
        <v>Nevada</v>
      </c>
      <c r="G29" s="13" t="b">
        <f t="shared" ca="1" si="3"/>
        <v>0</v>
      </c>
      <c r="H29" s="63" t="s">
        <v>526</v>
      </c>
      <c r="I29" s="13" t="s">
        <v>394</v>
      </c>
      <c r="J29" s="64">
        <v>40125</v>
      </c>
      <c r="K29" s="65">
        <f t="shared" ca="1" si="4"/>
        <v>14</v>
      </c>
      <c r="L29" s="65" t="str">
        <f t="shared" ca="1" si="5"/>
        <v>4 Weeks</v>
      </c>
      <c r="M29" s="66">
        <v>12737</v>
      </c>
      <c r="N29" s="67">
        <f t="shared" si="6"/>
        <v>0.01</v>
      </c>
      <c r="O29" s="68">
        <f t="shared" si="7"/>
        <v>127.37</v>
      </c>
      <c r="P29" s="68">
        <f t="shared" si="8"/>
        <v>12864.37</v>
      </c>
      <c r="Q29" s="13"/>
      <c r="R29" s="13"/>
      <c r="S29" s="13" t="s">
        <v>527</v>
      </c>
      <c r="T29" s="13" t="s">
        <v>526</v>
      </c>
      <c r="U29" s="13"/>
      <c r="V29" s="13">
        <v>1232392</v>
      </c>
      <c r="W29" s="13" t="s">
        <v>528</v>
      </c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</row>
    <row r="30" spans="1:34">
      <c r="A30" s="13">
        <v>1232402</v>
      </c>
      <c r="B30" s="13" t="s">
        <v>529</v>
      </c>
      <c r="C30" s="13" t="s">
        <v>530</v>
      </c>
      <c r="D30" s="80" t="str">
        <f t="shared" si="0"/>
        <v>Alyson Vahle</v>
      </c>
      <c r="E30" s="80" t="str">
        <f t="shared" si="1"/>
        <v>Nguyen, Dennis</v>
      </c>
      <c r="F30" s="13" t="str">
        <f t="shared" si="2"/>
        <v>New Hampshire</v>
      </c>
      <c r="G30" s="13" t="b">
        <f t="shared" ca="1" si="3"/>
        <v>0</v>
      </c>
      <c r="H30" s="63" t="s">
        <v>531</v>
      </c>
      <c r="I30" s="13" t="s">
        <v>406</v>
      </c>
      <c r="J30" s="64">
        <v>40235</v>
      </c>
      <c r="K30" s="65">
        <f t="shared" ca="1" si="4"/>
        <v>13</v>
      </c>
      <c r="L30" s="65" t="str">
        <f t="shared" ca="1" si="5"/>
        <v>4 Weeks</v>
      </c>
      <c r="M30" s="66">
        <v>23142</v>
      </c>
      <c r="N30" s="67">
        <f t="shared" si="6"/>
        <v>0.01</v>
      </c>
      <c r="O30" s="68">
        <f t="shared" si="7"/>
        <v>231.42000000000002</v>
      </c>
      <c r="P30" s="68">
        <f t="shared" si="8"/>
        <v>23373.42</v>
      </c>
      <c r="Q30" s="13"/>
      <c r="R30" s="13"/>
      <c r="S30" s="13" t="s">
        <v>532</v>
      </c>
      <c r="T30" s="13" t="s">
        <v>531</v>
      </c>
      <c r="U30" s="13"/>
      <c r="V30" s="13">
        <v>1232402</v>
      </c>
      <c r="W30" s="13" t="s">
        <v>533</v>
      </c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</row>
    <row r="31" spans="1:34">
      <c r="A31" s="13">
        <v>1232412</v>
      </c>
      <c r="B31" s="13" t="s">
        <v>534</v>
      </c>
      <c r="C31" s="13" t="s">
        <v>535</v>
      </c>
      <c r="D31" s="80" t="str">
        <f t="shared" si="0"/>
        <v>Al Lukowski</v>
      </c>
      <c r="E31" s="80" t="str">
        <f t="shared" si="1"/>
        <v>Blair, Sperry</v>
      </c>
      <c r="F31" s="13" t="str">
        <f t="shared" si="2"/>
        <v>New Jersey</v>
      </c>
      <c r="G31" s="13" t="b">
        <f t="shared" ca="1" si="3"/>
        <v>0</v>
      </c>
      <c r="H31" s="63" t="s">
        <v>536</v>
      </c>
      <c r="I31" s="13" t="s">
        <v>388</v>
      </c>
      <c r="J31" s="64">
        <v>41380</v>
      </c>
      <c r="K31" s="65">
        <f t="shared" ca="1" si="4"/>
        <v>10</v>
      </c>
      <c r="L31" s="65" t="str">
        <f t="shared" ca="1" si="5"/>
        <v>6 Weeks</v>
      </c>
      <c r="M31" s="66">
        <v>59115</v>
      </c>
      <c r="N31" s="67">
        <f t="shared" si="6"/>
        <v>0.08</v>
      </c>
      <c r="O31" s="68">
        <f t="shared" si="7"/>
        <v>4729.2</v>
      </c>
      <c r="P31" s="68">
        <f t="shared" si="8"/>
        <v>63844.2</v>
      </c>
      <c r="Q31" s="13"/>
      <c r="R31" s="13"/>
      <c r="S31" s="13" t="s">
        <v>537</v>
      </c>
      <c r="T31" s="13" t="s">
        <v>536</v>
      </c>
      <c r="U31" s="13"/>
      <c r="V31" s="13">
        <v>1232412</v>
      </c>
      <c r="W31" s="13" t="s">
        <v>538</v>
      </c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</row>
    <row r="32" spans="1:34">
      <c r="A32" s="13">
        <v>1232422</v>
      </c>
      <c r="B32" s="13" t="s">
        <v>539</v>
      </c>
      <c r="C32" s="13" t="s">
        <v>540</v>
      </c>
      <c r="D32" s="80" t="str">
        <f t="shared" si="0"/>
        <v>Cecil Luciano</v>
      </c>
      <c r="E32" s="80" t="str">
        <f t="shared" si="1"/>
        <v>Wyatt, Kelly</v>
      </c>
      <c r="F32" s="13" t="str">
        <f t="shared" si="2"/>
        <v>New Mexico</v>
      </c>
      <c r="G32" s="13" t="b">
        <f t="shared" ca="1" si="3"/>
        <v>0</v>
      </c>
      <c r="H32" s="63" t="s">
        <v>541</v>
      </c>
      <c r="I32" s="13" t="s">
        <v>388</v>
      </c>
      <c r="J32" s="64">
        <v>42130</v>
      </c>
      <c r="K32" s="65">
        <f t="shared" ca="1" si="4"/>
        <v>8</v>
      </c>
      <c r="L32" s="65" t="str">
        <f t="shared" ca="1" si="5"/>
        <v>4 Weeks</v>
      </c>
      <c r="M32" s="66">
        <v>47765</v>
      </c>
      <c r="N32" s="67">
        <f t="shared" si="6"/>
        <v>7.0000000000000007E-2</v>
      </c>
      <c r="O32" s="68">
        <f t="shared" si="7"/>
        <v>3343.55</v>
      </c>
      <c r="P32" s="68">
        <f t="shared" si="8"/>
        <v>51108.55</v>
      </c>
      <c r="Q32" s="13"/>
      <c r="R32" s="13"/>
      <c r="S32" s="13" t="s">
        <v>542</v>
      </c>
      <c r="T32" s="13" t="s">
        <v>541</v>
      </c>
      <c r="U32" s="13"/>
      <c r="V32" s="13">
        <v>1232422</v>
      </c>
      <c r="W32" s="13" t="s">
        <v>543</v>
      </c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</row>
    <row r="33" spans="1:34">
      <c r="A33" s="13">
        <v>1232432</v>
      </c>
      <c r="B33" s="13" t="s">
        <v>544</v>
      </c>
      <c r="C33" s="13" t="s">
        <v>545</v>
      </c>
      <c r="D33" s="80" t="str">
        <f t="shared" si="0"/>
        <v>Hilaria Rogers</v>
      </c>
      <c r="E33" s="80" t="str">
        <f t="shared" si="1"/>
        <v>Walton, Benjamin</v>
      </c>
      <c r="F33" s="13" t="str">
        <f t="shared" si="2"/>
        <v>New York</v>
      </c>
      <c r="G33" s="13" t="b">
        <f t="shared" ca="1" si="3"/>
        <v>1</v>
      </c>
      <c r="H33" s="63" t="s">
        <v>546</v>
      </c>
      <c r="I33" s="13" t="s">
        <v>388</v>
      </c>
      <c r="J33" s="64">
        <v>40688</v>
      </c>
      <c r="K33" s="65">
        <f t="shared" ca="1" si="4"/>
        <v>12</v>
      </c>
      <c r="L33" s="65" t="str">
        <f t="shared" ca="1" si="5"/>
        <v>6 Weeks</v>
      </c>
      <c r="M33" s="66">
        <v>84830</v>
      </c>
      <c r="N33" s="67">
        <f t="shared" si="6"/>
        <v>0.11</v>
      </c>
      <c r="O33" s="68">
        <f t="shared" si="7"/>
        <v>9331.2999999999993</v>
      </c>
      <c r="P33" s="68">
        <f t="shared" si="8"/>
        <v>94161.3</v>
      </c>
      <c r="Q33" s="13"/>
      <c r="R33" s="13"/>
      <c r="S33" s="13" t="s">
        <v>547</v>
      </c>
      <c r="T33" s="13" t="s">
        <v>546</v>
      </c>
      <c r="U33" s="13"/>
      <c r="V33" s="13">
        <v>1232432</v>
      </c>
      <c r="W33" s="13" t="s">
        <v>548</v>
      </c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</row>
    <row r="34" spans="1:34">
      <c r="A34" s="13">
        <v>1232442</v>
      </c>
      <c r="B34" s="13" t="s">
        <v>549</v>
      </c>
      <c r="C34" s="13" t="s">
        <v>550</v>
      </c>
      <c r="D34" s="80" t="str">
        <f t="shared" si="0"/>
        <v>Howard Cruise</v>
      </c>
      <c r="E34" s="80" t="str">
        <f t="shared" si="1"/>
        <v>Beck, Craig</v>
      </c>
      <c r="F34" s="13" t="str">
        <f t="shared" si="2"/>
        <v>North Carolina</v>
      </c>
      <c r="G34" s="13" t="b">
        <f t="shared" ca="1" si="3"/>
        <v>0</v>
      </c>
      <c r="H34" s="63" t="s">
        <v>551</v>
      </c>
      <c r="I34" s="13" t="s">
        <v>388</v>
      </c>
      <c r="J34" s="64">
        <v>42292</v>
      </c>
      <c r="K34" s="65">
        <f t="shared" ca="1" si="4"/>
        <v>8</v>
      </c>
      <c r="L34" s="65" t="str">
        <f t="shared" ca="1" si="5"/>
        <v>4 Weeks</v>
      </c>
      <c r="M34" s="66">
        <v>53393</v>
      </c>
      <c r="N34" s="67">
        <f t="shared" si="6"/>
        <v>7.0000000000000007E-2</v>
      </c>
      <c r="O34" s="68">
        <f t="shared" si="7"/>
        <v>3737.51</v>
      </c>
      <c r="P34" s="68">
        <f t="shared" si="8"/>
        <v>57130.51</v>
      </c>
      <c r="Q34" s="13"/>
      <c r="R34" s="13"/>
      <c r="S34" s="13" t="s">
        <v>552</v>
      </c>
      <c r="T34" s="13" t="s">
        <v>551</v>
      </c>
      <c r="U34" s="13"/>
      <c r="V34" s="13">
        <v>1232442</v>
      </c>
      <c r="W34" s="13" t="s">
        <v>553</v>
      </c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</row>
    <row r="35" spans="1:34">
      <c r="A35" s="13">
        <v>1232452</v>
      </c>
      <c r="B35" s="13" t="s">
        <v>554</v>
      </c>
      <c r="C35" s="13" t="s">
        <v>555</v>
      </c>
      <c r="D35" s="80" t="str">
        <f t="shared" si="0"/>
        <v>Jacqualine Fuhrman</v>
      </c>
      <c r="E35" s="80" t="str">
        <f t="shared" si="1"/>
        <v>Phelps, Gretchen</v>
      </c>
      <c r="F35" s="13" t="str">
        <f t="shared" si="2"/>
        <v>North Dakota</v>
      </c>
      <c r="G35" s="13" t="b">
        <f t="shared" ca="1" si="3"/>
        <v>0</v>
      </c>
      <c r="H35" s="63" t="s">
        <v>556</v>
      </c>
      <c r="I35" s="13" t="s">
        <v>400</v>
      </c>
      <c r="J35" s="64">
        <v>41782</v>
      </c>
      <c r="K35" s="65">
        <f t="shared" ca="1" si="4"/>
        <v>9</v>
      </c>
      <c r="L35" s="65" t="str">
        <f t="shared" ca="1" si="5"/>
        <v>4 Weeks</v>
      </c>
      <c r="M35" s="66">
        <v>67148</v>
      </c>
      <c r="N35" s="67">
        <f t="shared" si="6"/>
        <v>0.1</v>
      </c>
      <c r="O35" s="68">
        <f t="shared" si="7"/>
        <v>6714.8</v>
      </c>
      <c r="P35" s="68">
        <f t="shared" si="8"/>
        <v>73862.8</v>
      </c>
      <c r="Q35" s="13"/>
      <c r="R35" s="13"/>
      <c r="S35" s="13" t="s">
        <v>557</v>
      </c>
      <c r="T35" s="13" t="s">
        <v>556</v>
      </c>
      <c r="U35" s="13"/>
      <c r="V35" s="13">
        <v>1232452</v>
      </c>
      <c r="W35" s="13" t="s">
        <v>558</v>
      </c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</row>
    <row r="36" spans="1:34">
      <c r="A36" s="13">
        <v>1232462</v>
      </c>
      <c r="B36" s="13" t="s">
        <v>559</v>
      </c>
      <c r="C36" s="13" t="s">
        <v>560</v>
      </c>
      <c r="D36" s="80" t="str">
        <f t="shared" si="0"/>
        <v>Lizzette Mccormick</v>
      </c>
      <c r="E36" s="80" t="str">
        <f t="shared" si="1"/>
        <v>Bond, John</v>
      </c>
      <c r="F36" s="13" t="str">
        <f t="shared" si="2"/>
        <v>Ohio</v>
      </c>
      <c r="G36" s="13" t="b">
        <f t="shared" ca="1" si="3"/>
        <v>0</v>
      </c>
      <c r="H36" s="63" t="s">
        <v>561</v>
      </c>
      <c r="I36" s="13" t="s">
        <v>394</v>
      </c>
      <c r="J36" s="64">
        <v>40691</v>
      </c>
      <c r="K36" s="65">
        <f t="shared" ca="1" si="4"/>
        <v>12</v>
      </c>
      <c r="L36" s="65" t="str">
        <f t="shared" ca="1" si="5"/>
        <v>4 Weeks</v>
      </c>
      <c r="M36" s="66">
        <v>53246</v>
      </c>
      <c r="N36" s="67">
        <f t="shared" si="6"/>
        <v>7.0000000000000007E-2</v>
      </c>
      <c r="O36" s="68">
        <f t="shared" si="7"/>
        <v>3727.2200000000003</v>
      </c>
      <c r="P36" s="68">
        <f t="shared" si="8"/>
        <v>56973.22</v>
      </c>
      <c r="Q36" s="13"/>
      <c r="R36" s="13"/>
      <c r="S36" s="13" t="s">
        <v>562</v>
      </c>
      <c r="T36" s="13" t="s">
        <v>561</v>
      </c>
      <c r="U36" s="13"/>
      <c r="V36" s="13">
        <v>1232462</v>
      </c>
      <c r="W36" s="13" t="s">
        <v>563</v>
      </c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</row>
    <row r="37" spans="1:34">
      <c r="A37" s="13">
        <v>1232472</v>
      </c>
      <c r="B37" s="13" t="s">
        <v>564</v>
      </c>
      <c r="C37" s="13" t="s">
        <v>565</v>
      </c>
      <c r="D37" s="80" t="str">
        <f t="shared" si="0"/>
        <v>Simone Seto</v>
      </c>
      <c r="E37" s="80" t="str">
        <f t="shared" si="1"/>
        <v>Chang, Gabriel</v>
      </c>
      <c r="F37" s="13" t="str">
        <f t="shared" si="2"/>
        <v>Oklahoma</v>
      </c>
      <c r="G37" s="13" t="b">
        <f t="shared" ca="1" si="3"/>
        <v>0</v>
      </c>
      <c r="H37" s="63" t="s">
        <v>566</v>
      </c>
      <c r="I37" s="13" t="s">
        <v>394</v>
      </c>
      <c r="J37" s="64">
        <v>41426</v>
      </c>
      <c r="K37" s="65">
        <f t="shared" ca="1" si="4"/>
        <v>10</v>
      </c>
      <c r="L37" s="65" t="str">
        <f t="shared" ca="1" si="5"/>
        <v>4 Weeks</v>
      </c>
      <c r="M37" s="66">
        <v>33128</v>
      </c>
      <c r="N37" s="67">
        <f t="shared" si="6"/>
        <v>0.05</v>
      </c>
      <c r="O37" s="68">
        <f t="shared" si="7"/>
        <v>1656.4</v>
      </c>
      <c r="P37" s="68">
        <f t="shared" si="8"/>
        <v>34784.400000000001</v>
      </c>
      <c r="Q37" s="13"/>
      <c r="R37" s="13"/>
      <c r="S37" s="13" t="s">
        <v>567</v>
      </c>
      <c r="T37" s="13" t="s">
        <v>566</v>
      </c>
      <c r="U37" s="13"/>
      <c r="V37" s="13">
        <v>1232472</v>
      </c>
      <c r="W37" s="13" t="s">
        <v>568</v>
      </c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</row>
    <row r="38" spans="1:34">
      <c r="A38" s="13">
        <v>1232482</v>
      </c>
      <c r="B38" s="13" t="s">
        <v>569</v>
      </c>
      <c r="C38" s="13" t="s">
        <v>570</v>
      </c>
      <c r="D38" s="80" t="str">
        <f t="shared" si="0"/>
        <v>Lang Burkholder</v>
      </c>
      <c r="E38" s="80" t="str">
        <f t="shared" si="1"/>
        <v>Bullock, Greg</v>
      </c>
      <c r="F38" s="13" t="str">
        <f t="shared" si="2"/>
        <v>Oregon</v>
      </c>
      <c r="G38" s="13" t="b">
        <f t="shared" ca="1" si="3"/>
        <v>0</v>
      </c>
      <c r="H38" s="63" t="s">
        <v>571</v>
      </c>
      <c r="I38" s="13" t="s">
        <v>406</v>
      </c>
      <c r="J38" s="64">
        <v>42199</v>
      </c>
      <c r="K38" s="65">
        <f t="shared" ca="1" si="4"/>
        <v>8</v>
      </c>
      <c r="L38" s="65" t="str">
        <f t="shared" ca="1" si="5"/>
        <v>4 Weeks</v>
      </c>
      <c r="M38" s="66">
        <v>16832</v>
      </c>
      <c r="N38" s="67">
        <f t="shared" si="6"/>
        <v>0.01</v>
      </c>
      <c r="O38" s="68">
        <f t="shared" si="7"/>
        <v>168.32</v>
      </c>
      <c r="P38" s="68">
        <f t="shared" si="8"/>
        <v>17000.32</v>
      </c>
      <c r="Q38" s="13"/>
      <c r="R38" s="13"/>
      <c r="S38" s="13" t="s">
        <v>572</v>
      </c>
      <c r="T38" s="13" t="s">
        <v>571</v>
      </c>
      <c r="U38" s="13"/>
      <c r="V38" s="13">
        <v>1232482</v>
      </c>
      <c r="W38" s="13" t="s">
        <v>573</v>
      </c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</row>
    <row r="39" spans="1:34">
      <c r="A39" s="13">
        <v>1232492</v>
      </c>
      <c r="B39" s="13" t="s">
        <v>574</v>
      </c>
      <c r="C39" s="13" t="s">
        <v>575</v>
      </c>
      <c r="D39" s="80" t="str">
        <f t="shared" si="0"/>
        <v>Art Muse</v>
      </c>
      <c r="E39" s="80" t="str">
        <f t="shared" si="1"/>
        <v>Wheeler, Meegan</v>
      </c>
      <c r="F39" s="13" t="str">
        <f t="shared" si="2"/>
        <v>Pennsylvania</v>
      </c>
      <c r="G39" s="13" t="b">
        <f t="shared" ca="1" si="3"/>
        <v>0</v>
      </c>
      <c r="H39" s="63" t="s">
        <v>576</v>
      </c>
      <c r="I39" s="13" t="s">
        <v>400</v>
      </c>
      <c r="J39" s="64">
        <v>40368</v>
      </c>
      <c r="K39" s="65">
        <f t="shared" ca="1" si="4"/>
        <v>13</v>
      </c>
      <c r="L39" s="65" t="str">
        <f t="shared" ca="1" si="5"/>
        <v>4 Weeks</v>
      </c>
      <c r="M39" s="66">
        <v>95897</v>
      </c>
      <c r="N39" s="67">
        <f t="shared" si="6"/>
        <v>0.13</v>
      </c>
      <c r="O39" s="68">
        <f t="shared" si="7"/>
        <v>12466.61</v>
      </c>
      <c r="P39" s="68">
        <f t="shared" si="8"/>
        <v>108363.61</v>
      </c>
      <c r="Q39" s="13"/>
      <c r="R39" s="13"/>
      <c r="S39" s="13" t="s">
        <v>577</v>
      </c>
      <c r="T39" s="13" t="s">
        <v>576</v>
      </c>
      <c r="U39" s="13"/>
      <c r="V39" s="13">
        <v>1232492</v>
      </c>
      <c r="W39" s="13" t="s">
        <v>578</v>
      </c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</row>
    <row r="40" spans="1:34">
      <c r="A40" s="13">
        <v>1232502</v>
      </c>
      <c r="B40" s="13" t="s">
        <v>579</v>
      </c>
      <c r="C40" s="13" t="s">
        <v>580</v>
      </c>
      <c r="D40" s="80" t="str">
        <f t="shared" si="0"/>
        <v>Stanton Kothari</v>
      </c>
      <c r="E40" s="80" t="str">
        <f t="shared" si="1"/>
        <v>Cunningham, Denise</v>
      </c>
      <c r="F40" s="13" t="str">
        <f t="shared" si="2"/>
        <v>Rhode Island</v>
      </c>
      <c r="G40" s="13" t="b">
        <f t="shared" ca="1" si="3"/>
        <v>0</v>
      </c>
      <c r="H40" s="63" t="s">
        <v>581</v>
      </c>
      <c r="I40" s="13" t="s">
        <v>388</v>
      </c>
      <c r="J40" s="64">
        <v>41474</v>
      </c>
      <c r="K40" s="65">
        <f t="shared" ca="1" si="4"/>
        <v>10</v>
      </c>
      <c r="L40" s="65" t="str">
        <f t="shared" ca="1" si="5"/>
        <v>6 Weeks</v>
      </c>
      <c r="M40" s="66">
        <v>89345</v>
      </c>
      <c r="N40" s="67">
        <f t="shared" si="6"/>
        <v>0.12</v>
      </c>
      <c r="O40" s="68">
        <f t="shared" si="7"/>
        <v>10721.4</v>
      </c>
      <c r="P40" s="68">
        <f t="shared" si="8"/>
        <v>100066.4</v>
      </c>
      <c r="Q40" s="13"/>
      <c r="R40" s="13"/>
      <c r="S40" s="13" t="s">
        <v>582</v>
      </c>
      <c r="T40" s="13" t="s">
        <v>581</v>
      </c>
      <c r="U40" s="13"/>
      <c r="V40" s="13">
        <v>1232502</v>
      </c>
      <c r="W40" s="73" t="s">
        <v>583</v>
      </c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</row>
    <row r="41" spans="1:34">
      <c r="A41" s="13">
        <v>1232512</v>
      </c>
      <c r="B41" s="13" t="s">
        <v>584</v>
      </c>
      <c r="C41" s="13" t="s">
        <v>585</v>
      </c>
      <c r="D41" s="80" t="str">
        <f t="shared" si="0"/>
        <v>Daysi Duarte</v>
      </c>
      <c r="E41" s="80" t="str">
        <f t="shared" si="1"/>
        <v>Simpson, Jimmy</v>
      </c>
      <c r="F41" s="13" t="str">
        <f t="shared" si="2"/>
        <v>South Carolina</v>
      </c>
      <c r="G41" s="13" t="b">
        <f t="shared" ca="1" si="3"/>
        <v>0</v>
      </c>
      <c r="H41" s="63" t="s">
        <v>586</v>
      </c>
      <c r="I41" s="13" t="s">
        <v>394</v>
      </c>
      <c r="J41" s="64">
        <v>38170</v>
      </c>
      <c r="K41" s="65">
        <f t="shared" ca="1" si="4"/>
        <v>19</v>
      </c>
      <c r="L41" s="65" t="str">
        <f t="shared" ca="1" si="5"/>
        <v>4 Weeks</v>
      </c>
      <c r="M41" s="66">
        <v>40751</v>
      </c>
      <c r="N41" s="67">
        <f t="shared" si="6"/>
        <v>0.06</v>
      </c>
      <c r="O41" s="68">
        <f t="shared" si="7"/>
        <v>2445.06</v>
      </c>
      <c r="P41" s="68">
        <f t="shared" si="8"/>
        <v>43196.06</v>
      </c>
      <c r="Q41" s="13"/>
      <c r="R41" s="13"/>
      <c r="S41" s="13" t="s">
        <v>587</v>
      </c>
      <c r="T41" s="13" t="s">
        <v>586</v>
      </c>
      <c r="U41" s="13"/>
      <c r="V41" s="13">
        <v>1232512</v>
      </c>
      <c r="W41" s="13" t="s">
        <v>588</v>
      </c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</row>
    <row r="42" spans="1:34">
      <c r="A42" s="13">
        <v>1232522</v>
      </c>
      <c r="B42" s="13" t="s">
        <v>589</v>
      </c>
      <c r="C42" s="13" t="s">
        <v>590</v>
      </c>
      <c r="D42" s="80" t="str">
        <f t="shared" si="0"/>
        <v>Loni Cobbley</v>
      </c>
      <c r="E42" s="80" t="str">
        <f t="shared" si="1"/>
        <v>Griffith, Michelle</v>
      </c>
      <c r="F42" s="13" t="str">
        <f t="shared" si="2"/>
        <v>South Dakota</v>
      </c>
      <c r="G42" s="13" t="b">
        <f t="shared" ca="1" si="3"/>
        <v>0</v>
      </c>
      <c r="H42" s="63" t="s">
        <v>591</v>
      </c>
      <c r="I42" s="13" t="s">
        <v>400</v>
      </c>
      <c r="J42" s="64">
        <v>41507</v>
      </c>
      <c r="K42" s="65">
        <f t="shared" ca="1" si="4"/>
        <v>10</v>
      </c>
      <c r="L42" s="65" t="str">
        <f t="shared" ca="1" si="5"/>
        <v>4 Weeks</v>
      </c>
      <c r="M42" s="66">
        <v>74372</v>
      </c>
      <c r="N42" s="67">
        <f t="shared" si="6"/>
        <v>0.1</v>
      </c>
      <c r="O42" s="68">
        <f t="shared" si="7"/>
        <v>7437.2000000000007</v>
      </c>
      <c r="P42" s="68">
        <f t="shared" si="8"/>
        <v>81809.2</v>
      </c>
      <c r="Q42" s="13"/>
      <c r="R42" s="13"/>
      <c r="S42" s="13" t="s">
        <v>592</v>
      </c>
      <c r="T42" s="73" t="s">
        <v>591</v>
      </c>
      <c r="U42" s="13"/>
      <c r="V42" s="13">
        <v>1232522</v>
      </c>
      <c r="W42" s="13" t="s">
        <v>593</v>
      </c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</row>
    <row r="43" spans="1:34">
      <c r="A43" s="13">
        <v>1232532</v>
      </c>
      <c r="B43" s="13" t="s">
        <v>594</v>
      </c>
      <c r="C43" s="13" t="s">
        <v>595</v>
      </c>
      <c r="D43" s="80" t="str">
        <f t="shared" si="0"/>
        <v>Tess Vrooman</v>
      </c>
      <c r="E43" s="80" t="str">
        <f t="shared" si="1"/>
        <v>Powers, Tia</v>
      </c>
      <c r="F43" s="13" t="str">
        <f t="shared" si="2"/>
        <v>Tennessee</v>
      </c>
      <c r="G43" s="13" t="b">
        <f t="shared" ca="1" si="3"/>
        <v>1</v>
      </c>
      <c r="H43" s="63" t="s">
        <v>596</v>
      </c>
      <c r="I43" s="13" t="s">
        <v>388</v>
      </c>
      <c r="J43" s="64">
        <v>37103</v>
      </c>
      <c r="K43" s="65">
        <f t="shared" ca="1" si="4"/>
        <v>22</v>
      </c>
      <c r="L43" s="65" t="str">
        <f t="shared" ca="1" si="5"/>
        <v>6 Weeks</v>
      </c>
      <c r="M43" s="66">
        <v>70497</v>
      </c>
      <c r="N43" s="67">
        <f t="shared" si="6"/>
        <v>0.1</v>
      </c>
      <c r="O43" s="68">
        <f t="shared" si="7"/>
        <v>7049.7000000000007</v>
      </c>
      <c r="P43" s="68">
        <f t="shared" si="8"/>
        <v>77546.7</v>
      </c>
      <c r="Q43" s="13"/>
      <c r="R43" s="13"/>
      <c r="S43" s="13" t="s">
        <v>597</v>
      </c>
      <c r="T43" s="13" t="s">
        <v>596</v>
      </c>
      <c r="U43" s="13"/>
      <c r="V43" s="13">
        <v>1232532</v>
      </c>
      <c r="W43" s="13" t="s">
        <v>598</v>
      </c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</row>
    <row r="44" spans="1:34">
      <c r="A44" s="13">
        <v>1232542</v>
      </c>
      <c r="B44" s="13" t="s">
        <v>599</v>
      </c>
      <c r="C44" s="13" t="s">
        <v>600</v>
      </c>
      <c r="D44" s="80" t="str">
        <f t="shared" si="0"/>
        <v>Fredericka Eckart</v>
      </c>
      <c r="E44" s="80" t="str">
        <f t="shared" si="1"/>
        <v>Navarro, Marc</v>
      </c>
      <c r="F44" s="13" t="str">
        <f t="shared" si="2"/>
        <v>Texas</v>
      </c>
      <c r="G44" s="13" t="b">
        <f t="shared" ca="1" si="3"/>
        <v>0</v>
      </c>
      <c r="H44" s="63" t="s">
        <v>601</v>
      </c>
      <c r="I44" s="13" t="s">
        <v>394</v>
      </c>
      <c r="J44" s="64">
        <v>37116</v>
      </c>
      <c r="K44" s="65">
        <f t="shared" ca="1" si="4"/>
        <v>22</v>
      </c>
      <c r="L44" s="65" t="str">
        <f t="shared" ca="1" si="5"/>
        <v>4 Weeks</v>
      </c>
      <c r="M44" s="66">
        <v>27006</v>
      </c>
      <c r="N44" s="67">
        <f t="shared" si="6"/>
        <v>0.05</v>
      </c>
      <c r="O44" s="68">
        <f t="shared" si="7"/>
        <v>1350.3000000000002</v>
      </c>
      <c r="P44" s="68">
        <f t="shared" si="8"/>
        <v>28356.3</v>
      </c>
      <c r="Q44" s="13"/>
      <c r="R44" s="13"/>
      <c r="S44" s="13" t="s">
        <v>602</v>
      </c>
      <c r="T44" s="13" t="s">
        <v>601</v>
      </c>
      <c r="U44" s="13"/>
      <c r="V44" s="13">
        <v>1232542</v>
      </c>
      <c r="W44" s="13" t="s">
        <v>603</v>
      </c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</row>
    <row r="45" spans="1:34">
      <c r="A45" s="13">
        <v>1232552</v>
      </c>
      <c r="B45" s="13" t="s">
        <v>604</v>
      </c>
      <c r="C45" s="13" t="s">
        <v>605</v>
      </c>
      <c r="D45" s="80" t="str">
        <f t="shared" si="0"/>
        <v>Dusti Major</v>
      </c>
      <c r="E45" s="80" t="str">
        <f t="shared" si="1"/>
        <v>Briggs, Bryan</v>
      </c>
      <c r="F45" s="13" t="str">
        <f t="shared" si="2"/>
        <v>Utah</v>
      </c>
      <c r="G45" s="13" t="b">
        <f t="shared" ca="1" si="3"/>
        <v>0</v>
      </c>
      <c r="H45" s="63" t="s">
        <v>606</v>
      </c>
      <c r="I45" s="13" t="s">
        <v>400</v>
      </c>
      <c r="J45" s="64">
        <v>37122</v>
      </c>
      <c r="K45" s="65">
        <f t="shared" ca="1" si="4"/>
        <v>22</v>
      </c>
      <c r="L45" s="65" t="str">
        <f t="shared" ca="1" si="5"/>
        <v>4 Weeks</v>
      </c>
      <c r="M45" s="66">
        <v>98732</v>
      </c>
      <c r="N45" s="67">
        <f t="shared" si="6"/>
        <v>0.13</v>
      </c>
      <c r="O45" s="68">
        <f t="shared" si="7"/>
        <v>12835.16</v>
      </c>
      <c r="P45" s="68">
        <f t="shared" si="8"/>
        <v>111567.16</v>
      </c>
      <c r="Q45" s="13"/>
      <c r="R45" s="13"/>
      <c r="S45" s="13" t="s">
        <v>607</v>
      </c>
      <c r="T45" s="13" t="s">
        <v>606</v>
      </c>
      <c r="U45" s="13"/>
      <c r="V45" s="13">
        <v>1232552</v>
      </c>
      <c r="W45" s="13" t="s">
        <v>608</v>
      </c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</row>
    <row r="46" spans="1:34">
      <c r="A46" s="13">
        <v>1232562</v>
      </c>
      <c r="B46" s="13" t="s">
        <v>609</v>
      </c>
      <c r="C46" s="13" t="s">
        <v>610</v>
      </c>
      <c r="D46" s="80" t="str">
        <f t="shared" si="0"/>
        <v>Naomi Borges</v>
      </c>
      <c r="E46" s="80" t="str">
        <f t="shared" si="1"/>
        <v>Warren, Jean</v>
      </c>
      <c r="F46" s="13" t="str">
        <f t="shared" si="2"/>
        <v>Vermont</v>
      </c>
      <c r="G46" s="13" t="b">
        <f t="shared" ca="1" si="3"/>
        <v>0</v>
      </c>
      <c r="H46" s="63" t="s">
        <v>611</v>
      </c>
      <c r="I46" s="13" t="s">
        <v>388</v>
      </c>
      <c r="J46" s="64">
        <v>41849</v>
      </c>
      <c r="K46" s="65">
        <f t="shared" ca="1" si="4"/>
        <v>9</v>
      </c>
      <c r="L46" s="65" t="str">
        <f t="shared" ca="1" si="5"/>
        <v>4 Weeks</v>
      </c>
      <c r="M46" s="66">
        <v>86300</v>
      </c>
      <c r="N46" s="67">
        <f t="shared" si="6"/>
        <v>0.12</v>
      </c>
      <c r="O46" s="68">
        <f t="shared" si="7"/>
        <v>10356</v>
      </c>
      <c r="P46" s="68">
        <f t="shared" si="8"/>
        <v>96656</v>
      </c>
      <c r="Q46" s="13"/>
      <c r="R46" s="13"/>
      <c r="S46" s="13" t="s">
        <v>612</v>
      </c>
      <c r="T46" s="13" t="s">
        <v>611</v>
      </c>
      <c r="U46" s="13"/>
      <c r="V46" s="13">
        <v>1232562</v>
      </c>
      <c r="W46" s="13" t="s">
        <v>613</v>
      </c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</row>
    <row r="47" spans="1:34">
      <c r="A47" s="13">
        <v>1232672</v>
      </c>
      <c r="B47" s="13" t="s">
        <v>614</v>
      </c>
      <c r="C47" s="13" t="s">
        <v>615</v>
      </c>
      <c r="D47" s="80" t="str">
        <f t="shared" si="0"/>
        <v>Glynis Brodbeck</v>
      </c>
      <c r="E47" s="80" t="str">
        <f t="shared" si="1"/>
        <v>McDonald, Debra</v>
      </c>
      <c r="F47" s="13" t="str">
        <f t="shared" si="2"/>
        <v>Virginia</v>
      </c>
      <c r="G47" s="13" t="b">
        <f t="shared" ca="1" si="3"/>
        <v>0</v>
      </c>
      <c r="H47" s="63" t="s">
        <v>616</v>
      </c>
      <c r="I47" s="13" t="s">
        <v>388</v>
      </c>
      <c r="J47" s="64">
        <v>41870</v>
      </c>
      <c r="K47" s="65">
        <f t="shared" ca="1" si="4"/>
        <v>9</v>
      </c>
      <c r="L47" s="65" t="str">
        <f t="shared" ca="1" si="5"/>
        <v>4 Weeks</v>
      </c>
      <c r="M47" s="66">
        <v>79601</v>
      </c>
      <c r="N47" s="67">
        <f t="shared" si="6"/>
        <v>0.11</v>
      </c>
      <c r="O47" s="68">
        <f t="shared" si="7"/>
        <v>8756.11</v>
      </c>
      <c r="P47" s="68">
        <f t="shared" si="8"/>
        <v>88357.11</v>
      </c>
      <c r="Q47" s="13"/>
      <c r="R47" s="13"/>
      <c r="S47" s="13" t="s">
        <v>617</v>
      </c>
      <c r="T47" s="13" t="s">
        <v>616</v>
      </c>
      <c r="U47" s="13"/>
      <c r="V47" s="13">
        <v>1232672</v>
      </c>
      <c r="W47" s="13" t="s">
        <v>618</v>
      </c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</row>
    <row r="48" spans="1:34">
      <c r="A48" s="13">
        <v>1232582</v>
      </c>
      <c r="B48" s="13" t="s">
        <v>619</v>
      </c>
      <c r="C48" s="13" t="s">
        <v>620</v>
      </c>
      <c r="D48" s="80" t="str">
        <f t="shared" si="0"/>
        <v>Letitia Brighton</v>
      </c>
      <c r="E48" s="80" t="str">
        <f t="shared" si="1"/>
        <v>Pitts, Dana</v>
      </c>
      <c r="F48" s="13" t="str">
        <f t="shared" si="2"/>
        <v>Washington</v>
      </c>
      <c r="G48" s="13" t="b">
        <f t="shared" ca="1" si="3"/>
        <v>0</v>
      </c>
      <c r="H48" s="63" t="s">
        <v>621</v>
      </c>
      <c r="I48" s="13" t="s">
        <v>400</v>
      </c>
      <c r="J48" s="64">
        <v>42257</v>
      </c>
      <c r="K48" s="65">
        <f t="shared" ca="1" si="4"/>
        <v>8</v>
      </c>
      <c r="L48" s="65" t="str">
        <f t="shared" ca="1" si="5"/>
        <v>4 Weeks</v>
      </c>
      <c r="M48" s="66">
        <v>74456</v>
      </c>
      <c r="N48" s="67">
        <f t="shared" si="6"/>
        <v>0.1</v>
      </c>
      <c r="O48" s="68">
        <f t="shared" si="7"/>
        <v>7445.6</v>
      </c>
      <c r="P48" s="68">
        <f t="shared" si="8"/>
        <v>81901.600000000006</v>
      </c>
      <c r="Q48" s="13"/>
      <c r="R48" s="13"/>
      <c r="S48" s="13" t="s">
        <v>622</v>
      </c>
      <c r="T48" s="13" t="s">
        <v>621</v>
      </c>
      <c r="U48" s="13"/>
      <c r="V48" s="13">
        <v>1232582</v>
      </c>
      <c r="W48" s="13" t="s">
        <v>623</v>
      </c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</row>
    <row r="49" spans="1:34">
      <c r="A49" s="13">
        <v>1232592</v>
      </c>
      <c r="B49" s="13" t="s">
        <v>624</v>
      </c>
      <c r="C49" s="13" t="s">
        <v>625</v>
      </c>
      <c r="D49" s="80" t="str">
        <f t="shared" si="0"/>
        <v>Effie Calle</v>
      </c>
      <c r="E49" s="80" t="str">
        <f t="shared" si="1"/>
        <v>Pruitt, Randy</v>
      </c>
      <c r="F49" s="13" t="str">
        <f t="shared" si="2"/>
        <v>West Virginia</v>
      </c>
      <c r="G49" s="13" t="b">
        <f t="shared" ca="1" si="3"/>
        <v>0</v>
      </c>
      <c r="H49" s="63" t="s">
        <v>626</v>
      </c>
      <c r="I49" s="13" t="s">
        <v>400</v>
      </c>
      <c r="J49" s="64">
        <v>40066</v>
      </c>
      <c r="K49" s="65">
        <f t="shared" ca="1" si="4"/>
        <v>14</v>
      </c>
      <c r="L49" s="65" t="str">
        <f t="shared" ca="1" si="5"/>
        <v>4 Weeks</v>
      </c>
      <c r="M49" s="66">
        <v>86331</v>
      </c>
      <c r="N49" s="67">
        <f t="shared" si="6"/>
        <v>0.12</v>
      </c>
      <c r="O49" s="68">
        <f t="shared" si="7"/>
        <v>10359.719999999999</v>
      </c>
      <c r="P49" s="68">
        <f t="shared" si="8"/>
        <v>96690.72</v>
      </c>
      <c r="Q49" s="13"/>
      <c r="R49" s="13"/>
      <c r="S49" s="13" t="s">
        <v>627</v>
      </c>
      <c r="T49" s="13" t="s">
        <v>626</v>
      </c>
      <c r="U49" s="13"/>
      <c r="V49" s="13">
        <v>1232592</v>
      </c>
      <c r="W49" s="13" t="s">
        <v>628</v>
      </c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</row>
    <row r="50" spans="1:34">
      <c r="A50" s="13">
        <v>1232602</v>
      </c>
      <c r="B50" s="13" t="s">
        <v>629</v>
      </c>
      <c r="C50" s="13" t="s">
        <v>630</v>
      </c>
      <c r="D50" s="80" t="str">
        <f t="shared" si="0"/>
        <v>Elina Spight</v>
      </c>
      <c r="E50" s="80" t="str">
        <f t="shared" si="1"/>
        <v>Nicholson, Lee</v>
      </c>
      <c r="F50" s="13" t="str">
        <f t="shared" si="2"/>
        <v>Wisconsin</v>
      </c>
      <c r="G50" s="13" t="b">
        <f t="shared" ca="1" si="3"/>
        <v>0</v>
      </c>
      <c r="H50" s="63" t="s">
        <v>631</v>
      </c>
      <c r="I50" s="13" t="s">
        <v>394</v>
      </c>
      <c r="J50" s="64">
        <v>40078</v>
      </c>
      <c r="K50" s="65">
        <f t="shared" ca="1" si="4"/>
        <v>14</v>
      </c>
      <c r="L50" s="65" t="str">
        <f t="shared" ca="1" si="5"/>
        <v>4 Weeks</v>
      </c>
      <c r="M50" s="66">
        <v>55923</v>
      </c>
      <c r="N50" s="67">
        <f t="shared" si="6"/>
        <v>0.08</v>
      </c>
      <c r="O50" s="68">
        <f t="shared" si="7"/>
        <v>4473.84</v>
      </c>
      <c r="P50" s="68">
        <f t="shared" si="8"/>
        <v>60396.84</v>
      </c>
      <c r="Q50" s="13"/>
      <c r="R50" s="13"/>
      <c r="S50" s="13" t="s">
        <v>632</v>
      </c>
      <c r="T50" s="13" t="s">
        <v>631</v>
      </c>
      <c r="U50" s="13"/>
      <c r="V50" s="13">
        <v>1232602</v>
      </c>
      <c r="W50" s="13" t="s">
        <v>633</v>
      </c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</row>
    <row r="51" spans="1:34">
      <c r="A51" s="13">
        <v>1232612</v>
      </c>
      <c r="B51" s="13" t="s">
        <v>634</v>
      </c>
      <c r="C51" s="13" t="s">
        <v>635</v>
      </c>
      <c r="D51" s="80" t="str">
        <f t="shared" si="0"/>
        <v>Jere Reller</v>
      </c>
      <c r="E51" s="80" t="str">
        <f t="shared" si="1"/>
        <v>Matthews, Diane</v>
      </c>
      <c r="F51" s="13" t="str">
        <f t="shared" si="2"/>
        <v>Wyoming</v>
      </c>
      <c r="G51" s="13" t="b">
        <f t="shared" ca="1" si="3"/>
        <v>0</v>
      </c>
      <c r="H51" s="63" t="s">
        <v>636</v>
      </c>
      <c r="I51" s="13" t="s">
        <v>406</v>
      </c>
      <c r="J51" s="64">
        <v>37876</v>
      </c>
      <c r="K51" s="65">
        <f t="shared" ca="1" si="4"/>
        <v>20</v>
      </c>
      <c r="L51" s="65" t="str">
        <f t="shared" ca="1" si="5"/>
        <v>4 Weeks</v>
      </c>
      <c r="M51" s="66">
        <v>34745</v>
      </c>
      <c r="N51" s="67">
        <f t="shared" si="6"/>
        <v>0.05</v>
      </c>
      <c r="O51" s="68">
        <f t="shared" si="7"/>
        <v>1737.25</v>
      </c>
      <c r="P51" s="68">
        <f t="shared" si="8"/>
        <v>36482.25</v>
      </c>
      <c r="Q51" s="13"/>
      <c r="R51" s="13"/>
      <c r="S51" s="13" t="s">
        <v>637</v>
      </c>
      <c r="T51" s="13" t="s">
        <v>636</v>
      </c>
      <c r="U51" s="13"/>
      <c r="V51" s="13">
        <v>1232612</v>
      </c>
      <c r="W51" s="13" t="s">
        <v>638</v>
      </c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</row>
    <row r="52" spans="1:34">
      <c r="A52" s="13">
        <v>1232622</v>
      </c>
      <c r="B52" s="13" t="s">
        <v>639</v>
      </c>
      <c r="C52" s="13" t="s">
        <v>640</v>
      </c>
      <c r="D52" s="80" t="str">
        <f t="shared" si="0"/>
        <v>Ringo Star</v>
      </c>
      <c r="E52" s="80" t="str">
        <f t="shared" si="1"/>
        <v>Norris, Tamara</v>
      </c>
      <c r="F52" s="13" t="str">
        <f t="shared" si="2"/>
        <v>New York</v>
      </c>
      <c r="G52" s="13" t="b">
        <f t="shared" ca="1" si="3"/>
        <v>0</v>
      </c>
      <c r="H52" s="13" t="s">
        <v>641</v>
      </c>
      <c r="I52" s="13" t="s">
        <v>388</v>
      </c>
      <c r="J52" s="64">
        <v>41927</v>
      </c>
      <c r="K52" s="65">
        <f t="shared" ca="1" si="4"/>
        <v>9</v>
      </c>
      <c r="L52" s="65" t="str">
        <f t="shared" ca="1" si="5"/>
        <v>4 Weeks</v>
      </c>
      <c r="M52" s="66">
        <v>57540</v>
      </c>
      <c r="N52" s="67">
        <f t="shared" si="6"/>
        <v>0.08</v>
      </c>
      <c r="O52" s="68">
        <f t="shared" si="7"/>
        <v>4603.2</v>
      </c>
      <c r="P52" s="68">
        <f t="shared" si="8"/>
        <v>62143.199999999997</v>
      </c>
      <c r="Q52" s="13"/>
      <c r="R52" s="13"/>
      <c r="S52" s="13" t="s">
        <v>547</v>
      </c>
      <c r="T52" s="13" t="s">
        <v>641</v>
      </c>
      <c r="U52" s="13"/>
      <c r="V52" s="13">
        <v>1232622</v>
      </c>
      <c r="W52" s="13" t="s">
        <v>642</v>
      </c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</row>
    <row r="53" spans="1:34">
      <c r="A53" s="13">
        <v>1232632</v>
      </c>
      <c r="B53" s="13" t="s">
        <v>643</v>
      </c>
      <c r="C53" s="13" t="s">
        <v>644</v>
      </c>
      <c r="D53" s="80" t="str">
        <f t="shared" si="0"/>
        <v>Alonzo Hansen</v>
      </c>
      <c r="E53" s="80" t="str">
        <f t="shared" si="1"/>
        <v>Weiss, Marisa</v>
      </c>
      <c r="F53" s="13" t="str">
        <f t="shared" si="2"/>
        <v>Texas</v>
      </c>
      <c r="G53" s="13" t="b">
        <f t="shared" ca="1" si="3"/>
        <v>0</v>
      </c>
      <c r="H53" s="13" t="s">
        <v>645</v>
      </c>
      <c r="I53" s="13" t="s">
        <v>400</v>
      </c>
      <c r="J53" s="64">
        <v>41547</v>
      </c>
      <c r="K53" s="65">
        <f t="shared" ca="1" si="4"/>
        <v>10</v>
      </c>
      <c r="L53" s="65" t="str">
        <f t="shared" ca="1" si="5"/>
        <v>4 Weeks</v>
      </c>
      <c r="M53" s="66">
        <v>58391</v>
      </c>
      <c r="N53" s="67">
        <f t="shared" si="6"/>
        <v>0.08</v>
      </c>
      <c r="O53" s="68">
        <f t="shared" si="7"/>
        <v>4671.28</v>
      </c>
      <c r="P53" s="68">
        <f t="shared" si="8"/>
        <v>63062.28</v>
      </c>
      <c r="Q53" s="13"/>
      <c r="R53" s="13"/>
      <c r="S53" s="13" t="s">
        <v>602</v>
      </c>
      <c r="T53" s="13" t="s">
        <v>645</v>
      </c>
      <c r="U53" s="13"/>
      <c r="V53" s="13">
        <v>1232632</v>
      </c>
      <c r="W53" s="13" t="s">
        <v>646</v>
      </c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</row>
    <row r="54" spans="1:34">
      <c r="A54" s="13">
        <v>1232642</v>
      </c>
      <c r="B54" s="13" t="s">
        <v>647</v>
      </c>
      <c r="C54" s="13" t="s">
        <v>648</v>
      </c>
      <c r="D54" s="80" t="str">
        <f t="shared" si="0"/>
        <v>Candice Fox</v>
      </c>
      <c r="E54" s="80" t="str">
        <f t="shared" si="1"/>
        <v>Lawrence, Ronald</v>
      </c>
      <c r="F54" s="13" t="str">
        <f t="shared" si="2"/>
        <v>North Dakota</v>
      </c>
      <c r="G54" s="13" t="b">
        <f t="shared" ca="1" si="3"/>
        <v>0</v>
      </c>
      <c r="H54" s="13" t="s">
        <v>649</v>
      </c>
      <c r="I54" s="13" t="s">
        <v>400</v>
      </c>
      <c r="J54" s="64">
        <v>37176</v>
      </c>
      <c r="K54" s="65">
        <f t="shared" ca="1" si="4"/>
        <v>22</v>
      </c>
      <c r="L54" s="65" t="str">
        <f t="shared" ca="1" si="5"/>
        <v>4 Weeks</v>
      </c>
      <c r="M54" s="66">
        <v>73164</v>
      </c>
      <c r="N54" s="67">
        <f t="shared" si="6"/>
        <v>0.1</v>
      </c>
      <c r="O54" s="68">
        <f t="shared" si="7"/>
        <v>7316.4000000000005</v>
      </c>
      <c r="P54" s="68">
        <f t="shared" si="8"/>
        <v>80480.399999999994</v>
      </c>
      <c r="Q54" s="13"/>
      <c r="R54" s="13"/>
      <c r="S54" s="13" t="s">
        <v>557</v>
      </c>
      <c r="T54" s="13" t="s">
        <v>649</v>
      </c>
      <c r="U54" s="13"/>
      <c r="V54" s="13">
        <v>1232642</v>
      </c>
      <c r="W54" s="13" t="s">
        <v>650</v>
      </c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</row>
    <row r="55" spans="1:34">
      <c r="A55" s="13">
        <v>1232652</v>
      </c>
      <c r="B55" s="13" t="s">
        <v>651</v>
      </c>
      <c r="C55" s="13" t="s">
        <v>652</v>
      </c>
      <c r="D55" s="80" t="str">
        <f t="shared" si="0"/>
        <v>Jacquelyn Davis</v>
      </c>
      <c r="E55" s="80" t="str">
        <f t="shared" si="1"/>
        <v>Sherman, Karin</v>
      </c>
      <c r="F55" s="13" t="str">
        <f t="shared" si="2"/>
        <v>Michigan</v>
      </c>
      <c r="G55" s="13" t="b">
        <f t="shared" ca="1" si="3"/>
        <v>1</v>
      </c>
      <c r="H55" s="13" t="s">
        <v>653</v>
      </c>
      <c r="I55" s="13" t="s">
        <v>388</v>
      </c>
      <c r="J55" s="64">
        <v>38282</v>
      </c>
      <c r="K55" s="65">
        <f t="shared" ca="1" si="4"/>
        <v>19</v>
      </c>
      <c r="L55" s="65" t="str">
        <f t="shared" ca="1" si="5"/>
        <v>6 Weeks</v>
      </c>
      <c r="M55" s="66">
        <v>31395</v>
      </c>
      <c r="N55" s="67">
        <f t="shared" si="6"/>
        <v>0.05</v>
      </c>
      <c r="O55" s="68">
        <f t="shared" si="7"/>
        <v>1569.75</v>
      </c>
      <c r="P55" s="68">
        <f t="shared" si="8"/>
        <v>32964.75</v>
      </c>
      <c r="Q55" s="13"/>
      <c r="R55" s="13"/>
      <c r="S55" s="13" t="s">
        <v>497</v>
      </c>
      <c r="T55" s="13" t="s">
        <v>653</v>
      </c>
      <c r="U55" s="13"/>
      <c r="V55" s="13">
        <v>1232652</v>
      </c>
      <c r="W55" s="13" t="s">
        <v>654</v>
      </c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</row>
    <row r="56" spans="1:34">
      <c r="A56" s="13">
        <v>1232662</v>
      </c>
      <c r="B56" s="13" t="s">
        <v>655</v>
      </c>
      <c r="C56" s="13" t="s">
        <v>656</v>
      </c>
      <c r="D56" s="80" t="str">
        <f t="shared" si="0"/>
        <v>Jeffery Norris</v>
      </c>
      <c r="E56" s="80" t="str">
        <f t="shared" si="1"/>
        <v>Harmon, Paul</v>
      </c>
      <c r="F56" s="13" t="str">
        <f t="shared" si="2"/>
        <v>Alabama</v>
      </c>
      <c r="G56" s="13" t="b">
        <f t="shared" ca="1" si="3"/>
        <v>1</v>
      </c>
      <c r="H56" s="63" t="s">
        <v>387</v>
      </c>
      <c r="I56" s="13" t="s">
        <v>388</v>
      </c>
      <c r="J56" s="64">
        <v>38622</v>
      </c>
      <c r="K56" s="65">
        <f t="shared" ca="1" si="4"/>
        <v>18</v>
      </c>
      <c r="L56" s="65" t="str">
        <f t="shared" ca="1" si="5"/>
        <v>6 Weeks</v>
      </c>
      <c r="M56" s="66">
        <v>99194</v>
      </c>
      <c r="N56" s="67">
        <f t="shared" si="6"/>
        <v>0.13</v>
      </c>
      <c r="O56" s="68">
        <f t="shared" si="7"/>
        <v>12895.220000000001</v>
      </c>
      <c r="P56" s="68">
        <f t="shared" si="8"/>
        <v>112089.22</v>
      </c>
      <c r="Q56" s="13"/>
      <c r="R56" s="13"/>
      <c r="S56" s="13"/>
      <c r="T56" s="13"/>
      <c r="U56" s="13"/>
      <c r="V56" s="13">
        <v>1232662</v>
      </c>
      <c r="W56" s="13" t="s">
        <v>657</v>
      </c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</row>
    <row r="57" spans="1:34">
      <c r="A57" s="13">
        <v>1232672</v>
      </c>
      <c r="B57" s="13" t="s">
        <v>658</v>
      </c>
      <c r="C57" s="13" t="s">
        <v>659</v>
      </c>
      <c r="D57" s="80" t="str">
        <f t="shared" si="0"/>
        <v>Benny Boyd</v>
      </c>
      <c r="E57" s="80" t="str">
        <f t="shared" si="1"/>
        <v>McDonald, Debra</v>
      </c>
      <c r="F57" s="13" t="str">
        <f t="shared" si="2"/>
        <v>Alaska</v>
      </c>
      <c r="G57" s="13" t="b">
        <f t="shared" ca="1" si="3"/>
        <v>0</v>
      </c>
      <c r="H57" s="63" t="s">
        <v>393</v>
      </c>
      <c r="I57" s="13" t="s">
        <v>400</v>
      </c>
      <c r="J57" s="64">
        <v>41196</v>
      </c>
      <c r="K57" s="65">
        <f t="shared" ca="1" si="4"/>
        <v>11</v>
      </c>
      <c r="L57" s="65" t="str">
        <f t="shared" ca="1" si="5"/>
        <v>4 Weeks</v>
      </c>
      <c r="M57" s="66">
        <v>29789</v>
      </c>
      <c r="N57" s="67">
        <f t="shared" si="6"/>
        <v>0.05</v>
      </c>
      <c r="O57" s="68">
        <f t="shared" si="7"/>
        <v>1489.45</v>
      </c>
      <c r="P57" s="68">
        <f t="shared" si="8"/>
        <v>31278.45</v>
      </c>
      <c r="Q57" s="13"/>
      <c r="R57" s="13"/>
      <c r="S57" s="13"/>
      <c r="T57" s="13"/>
      <c r="U57" s="13"/>
      <c r="V57" s="13">
        <v>1232672</v>
      </c>
      <c r="W57" s="13" t="s">
        <v>660</v>
      </c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</row>
    <row r="58" spans="1:34">
      <c r="A58" s="13">
        <v>1232682</v>
      </c>
      <c r="B58" s="13" t="s">
        <v>661</v>
      </c>
      <c r="C58" s="13" t="s">
        <v>662</v>
      </c>
      <c r="D58" s="80" t="str">
        <f t="shared" si="0"/>
        <v>Orlando Reese</v>
      </c>
      <c r="E58" s="80" t="str">
        <f t="shared" si="1"/>
        <v>Swanson, Vicki</v>
      </c>
      <c r="F58" s="13" t="str">
        <f t="shared" si="2"/>
        <v>Arizona</v>
      </c>
      <c r="G58" s="13" t="b">
        <f t="shared" ca="1" si="3"/>
        <v>0</v>
      </c>
      <c r="H58" s="63" t="s">
        <v>399</v>
      </c>
      <c r="I58" s="13" t="s">
        <v>388</v>
      </c>
      <c r="J58" s="64">
        <v>41548</v>
      </c>
      <c r="K58" s="65">
        <f t="shared" ca="1" si="4"/>
        <v>10</v>
      </c>
      <c r="L58" s="65" t="str">
        <f t="shared" ca="1" si="5"/>
        <v>6 Weeks</v>
      </c>
      <c r="M58" s="66">
        <v>44741</v>
      </c>
      <c r="N58" s="67">
        <f t="shared" si="6"/>
        <v>0.06</v>
      </c>
      <c r="O58" s="68">
        <f t="shared" si="7"/>
        <v>2684.46</v>
      </c>
      <c r="P58" s="68">
        <f t="shared" si="8"/>
        <v>47425.46</v>
      </c>
      <c r="Q58" s="13"/>
      <c r="R58" s="13"/>
      <c r="S58" s="13"/>
      <c r="T58" s="13"/>
      <c r="U58" s="13"/>
      <c r="V58" s="13">
        <v>1232682</v>
      </c>
      <c r="W58" s="13" t="s">
        <v>663</v>
      </c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</row>
    <row r="59" spans="1:34">
      <c r="A59" s="13">
        <v>1232692</v>
      </c>
      <c r="B59" s="13" t="s">
        <v>664</v>
      </c>
      <c r="C59" s="13" t="s">
        <v>665</v>
      </c>
      <c r="D59" s="80" t="str">
        <f t="shared" si="0"/>
        <v>Joel Reeves</v>
      </c>
      <c r="E59" s="80" t="str">
        <f t="shared" si="1"/>
        <v>Steele, Gerald</v>
      </c>
      <c r="F59" s="13" t="str">
        <f t="shared" si="2"/>
        <v>Arkansas</v>
      </c>
      <c r="G59" s="13" t="b">
        <f t="shared" ca="1" si="3"/>
        <v>0</v>
      </c>
      <c r="H59" s="63" t="s">
        <v>405</v>
      </c>
      <c r="I59" s="13" t="s">
        <v>388</v>
      </c>
      <c r="J59" s="64">
        <v>41566</v>
      </c>
      <c r="K59" s="65">
        <f t="shared" ca="1" si="4"/>
        <v>10</v>
      </c>
      <c r="L59" s="65" t="str">
        <f t="shared" ca="1" si="5"/>
        <v>6 Weeks</v>
      </c>
      <c r="M59" s="66">
        <v>26891</v>
      </c>
      <c r="N59" s="67">
        <f t="shared" si="6"/>
        <v>0.05</v>
      </c>
      <c r="O59" s="68">
        <f t="shared" si="7"/>
        <v>1344.5500000000002</v>
      </c>
      <c r="P59" s="68">
        <f t="shared" si="8"/>
        <v>28235.55</v>
      </c>
      <c r="Q59" s="13"/>
      <c r="R59" s="13"/>
      <c r="S59" s="13"/>
      <c r="T59" s="13"/>
      <c r="U59" s="13"/>
      <c r="V59" s="13">
        <v>1232692</v>
      </c>
      <c r="W59" s="13" t="s">
        <v>666</v>
      </c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</row>
    <row r="60" spans="1:34">
      <c r="A60" s="13">
        <v>1232702</v>
      </c>
      <c r="B60" s="13" t="s">
        <v>667</v>
      </c>
      <c r="C60" s="13" t="s">
        <v>668</v>
      </c>
      <c r="D60" s="80" t="str">
        <f t="shared" si="0"/>
        <v>Stella Wong</v>
      </c>
      <c r="E60" s="80" t="str">
        <f t="shared" si="1"/>
        <v>Richardson, Debbie</v>
      </c>
      <c r="F60" s="13" t="str">
        <f t="shared" si="2"/>
        <v>California</v>
      </c>
      <c r="G60" s="13" t="b">
        <f t="shared" ca="1" si="3"/>
        <v>0</v>
      </c>
      <c r="H60" s="63" t="s">
        <v>411</v>
      </c>
      <c r="I60" s="13" t="s">
        <v>388</v>
      </c>
      <c r="J60" s="64">
        <v>42325</v>
      </c>
      <c r="K60" s="65">
        <f t="shared" ca="1" si="4"/>
        <v>8</v>
      </c>
      <c r="L60" s="65" t="str">
        <f t="shared" ca="1" si="5"/>
        <v>4 Weeks</v>
      </c>
      <c r="M60" s="66">
        <v>36771</v>
      </c>
      <c r="N60" s="67">
        <f t="shared" si="6"/>
        <v>0.06</v>
      </c>
      <c r="O60" s="68">
        <f t="shared" si="7"/>
        <v>2206.2599999999998</v>
      </c>
      <c r="P60" s="68">
        <f t="shared" si="8"/>
        <v>38977.26</v>
      </c>
      <c r="Q60" s="13"/>
      <c r="R60" s="13"/>
      <c r="S60" s="13"/>
      <c r="T60" s="13"/>
      <c r="U60" s="13"/>
      <c r="V60" s="13">
        <v>1232702</v>
      </c>
      <c r="W60" s="13" t="s">
        <v>669</v>
      </c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</row>
    <row r="61" spans="1:34">
      <c r="A61" s="13">
        <v>1232712</v>
      </c>
      <c r="B61" s="13" t="s">
        <v>670</v>
      </c>
      <c r="C61" s="13" t="s">
        <v>671</v>
      </c>
      <c r="D61" s="80" t="str">
        <f t="shared" si="0"/>
        <v>Helen Cook</v>
      </c>
      <c r="E61" s="80" t="str">
        <f t="shared" si="1"/>
        <v>Whitehead, Carolyn</v>
      </c>
      <c r="F61" s="13" t="str">
        <f t="shared" si="2"/>
        <v>Colorado</v>
      </c>
      <c r="G61" s="13" t="b">
        <f t="shared" ca="1" si="3"/>
        <v>1</v>
      </c>
      <c r="H61" s="63" t="s">
        <v>416</v>
      </c>
      <c r="I61" s="13" t="s">
        <v>388</v>
      </c>
      <c r="J61" s="64">
        <v>40862</v>
      </c>
      <c r="K61" s="65">
        <f t="shared" ca="1" si="4"/>
        <v>12</v>
      </c>
      <c r="L61" s="65" t="str">
        <f t="shared" ca="1" si="5"/>
        <v>6 Weeks</v>
      </c>
      <c r="M61" s="66">
        <v>86247</v>
      </c>
      <c r="N61" s="67">
        <f t="shared" si="6"/>
        <v>0.12</v>
      </c>
      <c r="O61" s="68">
        <f t="shared" si="7"/>
        <v>10349.64</v>
      </c>
      <c r="P61" s="68">
        <f t="shared" si="8"/>
        <v>96596.64</v>
      </c>
      <c r="Q61" s="13"/>
      <c r="R61" s="13"/>
      <c r="S61" s="13"/>
      <c r="T61" s="13"/>
      <c r="U61" s="13"/>
      <c r="V61" s="13">
        <v>1232712</v>
      </c>
      <c r="W61" s="13" t="s">
        <v>672</v>
      </c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</row>
    <row r="62" spans="1:34">
      <c r="A62" s="13">
        <v>1232722</v>
      </c>
      <c r="B62" s="13" t="s">
        <v>86</v>
      </c>
      <c r="C62" s="13" t="s">
        <v>673</v>
      </c>
      <c r="D62" s="80" t="str">
        <f t="shared" si="0"/>
        <v>Marcus Schultz</v>
      </c>
      <c r="E62" s="80" t="str">
        <f t="shared" si="1"/>
        <v>Flowers, Kathleen</v>
      </c>
      <c r="F62" s="13" t="str">
        <f t="shared" si="2"/>
        <v>Connecticut</v>
      </c>
      <c r="G62" s="13" t="b">
        <f t="shared" ca="1" si="3"/>
        <v>1</v>
      </c>
      <c r="H62" s="63" t="s">
        <v>421</v>
      </c>
      <c r="I62" s="13" t="s">
        <v>388</v>
      </c>
      <c r="J62" s="64">
        <v>40489</v>
      </c>
      <c r="K62" s="65">
        <f t="shared" ca="1" si="4"/>
        <v>13</v>
      </c>
      <c r="L62" s="65" t="str">
        <f t="shared" ca="1" si="5"/>
        <v>6 Weeks</v>
      </c>
      <c r="M62" s="66">
        <v>36866</v>
      </c>
      <c r="N62" s="67">
        <f t="shared" si="6"/>
        <v>0.06</v>
      </c>
      <c r="O62" s="68">
        <f t="shared" si="7"/>
        <v>2211.96</v>
      </c>
      <c r="P62" s="68">
        <f t="shared" si="8"/>
        <v>39077.96</v>
      </c>
      <c r="Q62" s="13"/>
      <c r="R62" s="13"/>
      <c r="S62" s="13"/>
      <c r="T62" s="13"/>
      <c r="U62" s="13"/>
      <c r="V62" s="13">
        <v>1232722</v>
      </c>
      <c r="W62" s="13" t="s">
        <v>674</v>
      </c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</row>
    <row r="63" spans="1:34">
      <c r="A63" s="13">
        <v>1232732</v>
      </c>
      <c r="B63" s="13" t="s">
        <v>675</v>
      </c>
      <c r="C63" s="13" t="s">
        <v>676</v>
      </c>
      <c r="D63" s="80" t="str">
        <f t="shared" si="0"/>
        <v>Gloria Butler</v>
      </c>
      <c r="E63" s="80" t="str">
        <f t="shared" si="1"/>
        <v>Huff, Erik</v>
      </c>
      <c r="F63" s="13" t="str">
        <f t="shared" si="2"/>
        <v>Delaware</v>
      </c>
      <c r="G63" s="13" t="b">
        <f t="shared" ca="1" si="3"/>
        <v>0</v>
      </c>
      <c r="H63" s="63" t="s">
        <v>426</v>
      </c>
      <c r="I63" s="13" t="s">
        <v>388</v>
      </c>
      <c r="J63" s="64">
        <v>41584</v>
      </c>
      <c r="K63" s="65">
        <f t="shared" ca="1" si="4"/>
        <v>10</v>
      </c>
      <c r="L63" s="65" t="str">
        <f t="shared" ca="1" si="5"/>
        <v>6 Weeks</v>
      </c>
      <c r="M63" s="66">
        <v>94857</v>
      </c>
      <c r="N63" s="67">
        <f t="shared" si="6"/>
        <v>0.12</v>
      </c>
      <c r="O63" s="68">
        <f t="shared" si="7"/>
        <v>11382.84</v>
      </c>
      <c r="P63" s="68">
        <f t="shared" si="8"/>
        <v>106239.84</v>
      </c>
      <c r="Q63" s="13"/>
      <c r="R63" s="13"/>
      <c r="S63" s="13"/>
      <c r="T63" s="13"/>
      <c r="U63" s="13"/>
      <c r="V63" s="13">
        <v>1232732</v>
      </c>
      <c r="W63" s="13" t="s">
        <v>677</v>
      </c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</row>
    <row r="64" spans="1:34">
      <c r="A64" s="13">
        <v>1232742</v>
      </c>
      <c r="B64" s="13" t="s">
        <v>678</v>
      </c>
      <c r="C64" s="13" t="s">
        <v>679</v>
      </c>
      <c r="D64" s="80" t="str">
        <f t="shared" si="0"/>
        <v>Randall Cummings</v>
      </c>
      <c r="E64" s="80" t="str">
        <f t="shared" si="1"/>
        <v>Deleon, Jaquelyn</v>
      </c>
      <c r="F64" s="13" t="str">
        <f t="shared" si="2"/>
        <v>Florida</v>
      </c>
      <c r="G64" s="13" t="b">
        <f t="shared" ca="1" si="3"/>
        <v>0</v>
      </c>
      <c r="H64" s="63" t="s">
        <v>431</v>
      </c>
      <c r="I64" s="13" t="s">
        <v>388</v>
      </c>
      <c r="J64" s="64">
        <v>41594</v>
      </c>
      <c r="K64" s="65">
        <f t="shared" ca="1" si="4"/>
        <v>10</v>
      </c>
      <c r="L64" s="65" t="str">
        <f t="shared" ca="1" si="5"/>
        <v>6 Weeks</v>
      </c>
      <c r="M64" s="66">
        <v>89607</v>
      </c>
      <c r="N64" s="67">
        <f t="shared" si="6"/>
        <v>0.12</v>
      </c>
      <c r="O64" s="68">
        <f t="shared" si="7"/>
        <v>10752.84</v>
      </c>
      <c r="P64" s="68">
        <f t="shared" si="8"/>
        <v>100359.84</v>
      </c>
      <c r="Q64" s="13"/>
      <c r="R64" s="13"/>
      <c r="S64" s="13"/>
      <c r="T64" s="13"/>
      <c r="U64" s="13"/>
      <c r="V64" s="13">
        <v>1232742</v>
      </c>
      <c r="W64" s="13" t="s">
        <v>680</v>
      </c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</row>
    <row r="65" spans="1:34">
      <c r="A65" s="13">
        <v>1232752</v>
      </c>
      <c r="B65" s="13" t="s">
        <v>681</v>
      </c>
      <c r="C65" s="13" t="s">
        <v>682</v>
      </c>
      <c r="D65" s="80" t="str">
        <f t="shared" si="0"/>
        <v>Faith Peterson</v>
      </c>
      <c r="E65" s="80" t="str">
        <f t="shared" si="1"/>
        <v>Kent, Angus</v>
      </c>
      <c r="F65" s="13" t="str">
        <f t="shared" si="2"/>
        <v>Georgia</v>
      </c>
      <c r="G65" s="13" t="b">
        <f t="shared" ca="1" si="3"/>
        <v>0</v>
      </c>
      <c r="H65" s="63" t="s">
        <v>436</v>
      </c>
      <c r="I65" s="13" t="s">
        <v>400</v>
      </c>
      <c r="J65" s="64">
        <v>40130</v>
      </c>
      <c r="K65" s="65">
        <f t="shared" ca="1" si="4"/>
        <v>14</v>
      </c>
      <c r="L65" s="65" t="str">
        <f t="shared" ca="1" si="5"/>
        <v>4 Weeks</v>
      </c>
      <c r="M65" s="66">
        <v>97251</v>
      </c>
      <c r="N65" s="67">
        <f t="shared" si="6"/>
        <v>0.13</v>
      </c>
      <c r="O65" s="68">
        <f t="shared" si="7"/>
        <v>12642.630000000001</v>
      </c>
      <c r="P65" s="68">
        <f t="shared" si="8"/>
        <v>109893.63</v>
      </c>
      <c r="Q65" s="13"/>
      <c r="R65" s="13"/>
      <c r="S65" s="13"/>
      <c r="T65" s="13"/>
      <c r="U65" s="13"/>
      <c r="V65" s="13">
        <v>1232752</v>
      </c>
      <c r="W65" s="13" t="s">
        <v>683</v>
      </c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</row>
    <row r="66" spans="1:34">
      <c r="A66" s="13">
        <v>1232762</v>
      </c>
      <c r="B66" s="13" t="s">
        <v>684</v>
      </c>
      <c r="C66" s="13" t="s">
        <v>685</v>
      </c>
      <c r="D66" s="80" t="str">
        <f t="shared" si="0"/>
        <v>Patty Cunningham</v>
      </c>
      <c r="E66" s="80" t="str">
        <f t="shared" si="1"/>
        <v>Wallace, Timothy</v>
      </c>
      <c r="F66" s="13" t="str">
        <f t="shared" si="2"/>
        <v>Hawaii</v>
      </c>
      <c r="G66" s="13" t="b">
        <f t="shared" ca="1" si="3"/>
        <v>0</v>
      </c>
      <c r="H66" s="63" t="s">
        <v>441</v>
      </c>
      <c r="I66" s="13" t="s">
        <v>400</v>
      </c>
      <c r="J66" s="64">
        <v>37214</v>
      </c>
      <c r="K66" s="65">
        <f t="shared" ca="1" si="4"/>
        <v>22</v>
      </c>
      <c r="L66" s="65" t="str">
        <f t="shared" ca="1" si="5"/>
        <v>4 Weeks</v>
      </c>
      <c r="M66" s="66">
        <v>101640</v>
      </c>
      <c r="N66" s="67">
        <f t="shared" si="6"/>
        <v>0.13</v>
      </c>
      <c r="O66" s="68">
        <f t="shared" si="7"/>
        <v>13213.2</v>
      </c>
      <c r="P66" s="68">
        <f t="shared" si="8"/>
        <v>114853.2</v>
      </c>
      <c r="Q66" s="13"/>
      <c r="R66" s="13"/>
      <c r="S66" s="13"/>
      <c r="T66" s="13"/>
      <c r="U66" s="13"/>
      <c r="V66" s="13">
        <v>1232762</v>
      </c>
      <c r="W66" s="13" t="s">
        <v>686</v>
      </c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</row>
    <row r="67" spans="1:34">
      <c r="A67" s="13">
        <v>1232772</v>
      </c>
      <c r="B67" s="13" t="s">
        <v>687</v>
      </c>
      <c r="C67" s="13" t="s">
        <v>688</v>
      </c>
      <c r="D67" s="80" t="str">
        <f t="shared" si="0"/>
        <v>Carla Bates</v>
      </c>
      <c r="E67" s="80" t="str">
        <f t="shared" si="1"/>
        <v>Nichols, Nathaniel</v>
      </c>
      <c r="F67" s="13" t="str">
        <f t="shared" si="2"/>
        <v>Idaho</v>
      </c>
      <c r="G67" s="13" t="b">
        <f t="shared" ca="1" si="3"/>
        <v>1</v>
      </c>
      <c r="H67" s="63" t="s">
        <v>446</v>
      </c>
      <c r="I67" s="13" t="s">
        <v>388</v>
      </c>
      <c r="J67" s="64">
        <v>38292</v>
      </c>
      <c r="K67" s="65">
        <f t="shared" ca="1" si="4"/>
        <v>19</v>
      </c>
      <c r="L67" s="65" t="str">
        <f t="shared" ca="1" si="5"/>
        <v>6 Weeks</v>
      </c>
      <c r="M67" s="66">
        <v>33096</v>
      </c>
      <c r="N67" s="67">
        <f t="shared" si="6"/>
        <v>0.05</v>
      </c>
      <c r="O67" s="68">
        <f t="shared" si="7"/>
        <v>1654.8000000000002</v>
      </c>
      <c r="P67" s="68">
        <f t="shared" si="8"/>
        <v>34750.800000000003</v>
      </c>
      <c r="Q67" s="13"/>
      <c r="R67" s="13"/>
      <c r="S67" s="13"/>
      <c r="T67" s="13"/>
      <c r="U67" s="13"/>
      <c r="V67" s="13">
        <v>1232772</v>
      </c>
      <c r="W67" s="13" t="s">
        <v>689</v>
      </c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</row>
    <row r="68" spans="1:34">
      <c r="A68" s="13">
        <v>1232782</v>
      </c>
      <c r="B68" s="13" t="s">
        <v>690</v>
      </c>
      <c r="C68" s="13" t="s">
        <v>110</v>
      </c>
      <c r="D68" s="80" t="str">
        <f t="shared" si="0"/>
        <v>Nadine Gilbert</v>
      </c>
      <c r="E68" s="80" t="str">
        <f t="shared" si="1"/>
        <v>Morgan, Patricia</v>
      </c>
      <c r="F68" s="13" t="str">
        <f t="shared" si="2"/>
        <v>Illinois</v>
      </c>
      <c r="G68" s="13" t="b">
        <f t="shared" ca="1" si="3"/>
        <v>0</v>
      </c>
      <c r="H68" s="63" t="s">
        <v>451</v>
      </c>
      <c r="I68" s="13" t="s">
        <v>400</v>
      </c>
      <c r="J68" s="64">
        <v>41233</v>
      </c>
      <c r="K68" s="65">
        <f t="shared" ca="1" si="4"/>
        <v>11</v>
      </c>
      <c r="L68" s="65" t="str">
        <f t="shared" ca="1" si="5"/>
        <v>4 Weeks</v>
      </c>
      <c r="M68" s="66">
        <v>91781</v>
      </c>
      <c r="N68" s="67">
        <f t="shared" si="6"/>
        <v>0.12</v>
      </c>
      <c r="O68" s="68">
        <f t="shared" si="7"/>
        <v>11013.72</v>
      </c>
      <c r="P68" s="68">
        <f t="shared" si="8"/>
        <v>102794.72</v>
      </c>
      <c r="Q68" s="13"/>
      <c r="R68" s="13"/>
      <c r="S68" s="13"/>
      <c r="T68" s="13"/>
      <c r="U68" s="13"/>
      <c r="V68" s="13">
        <v>1232782</v>
      </c>
      <c r="W68" s="13" t="s">
        <v>691</v>
      </c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</row>
    <row r="69" spans="1:34">
      <c r="A69" s="13">
        <v>1232792</v>
      </c>
      <c r="B69" s="13" t="s">
        <v>692</v>
      </c>
      <c r="C69" s="13" t="s">
        <v>693</v>
      </c>
      <c r="D69" s="80" t="str">
        <f t="shared" si="0"/>
        <v>Tasha Nichols</v>
      </c>
      <c r="E69" s="80" t="str">
        <f t="shared" si="1"/>
        <v>Harding, Erin</v>
      </c>
      <c r="F69" s="13" t="str">
        <f t="shared" si="2"/>
        <v>Indiana</v>
      </c>
      <c r="G69" s="13" t="b">
        <f t="shared" ca="1" si="3"/>
        <v>1</v>
      </c>
      <c r="H69" s="63" t="s">
        <v>456</v>
      </c>
      <c r="I69" s="13" t="s">
        <v>388</v>
      </c>
      <c r="J69" s="64">
        <v>37239</v>
      </c>
      <c r="K69" s="65">
        <f t="shared" ca="1" si="4"/>
        <v>21</v>
      </c>
      <c r="L69" s="65" t="str">
        <f t="shared" ca="1" si="5"/>
        <v>6 Weeks</v>
      </c>
      <c r="M69" s="66">
        <v>40173</v>
      </c>
      <c r="N69" s="67">
        <f t="shared" si="6"/>
        <v>0.06</v>
      </c>
      <c r="O69" s="68">
        <f t="shared" si="7"/>
        <v>2410.38</v>
      </c>
      <c r="P69" s="68">
        <f t="shared" si="8"/>
        <v>42583.38</v>
      </c>
      <c r="Q69" s="13"/>
      <c r="R69" s="13"/>
      <c r="S69" s="13"/>
      <c r="T69" s="13"/>
      <c r="U69" s="13"/>
      <c r="V69" s="13">
        <v>1232792</v>
      </c>
      <c r="W69" s="13" t="s">
        <v>694</v>
      </c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</row>
    <row r="70" spans="1:34">
      <c r="A70" s="13">
        <v>1232802</v>
      </c>
      <c r="B70" s="13" t="s">
        <v>695</v>
      </c>
      <c r="C70" s="13" t="s">
        <v>696</v>
      </c>
      <c r="D70" s="80" t="str">
        <f t="shared" si="0"/>
        <v>Mitchell Brock</v>
      </c>
      <c r="E70" s="80" t="str">
        <f t="shared" si="1"/>
        <v>Hood, Renee</v>
      </c>
      <c r="F70" s="13" t="str">
        <f t="shared" si="2"/>
        <v>Iowa</v>
      </c>
      <c r="G70" s="13" t="b">
        <f t="shared" ca="1" si="3"/>
        <v>1</v>
      </c>
      <c r="H70" s="63" t="s">
        <v>461</v>
      </c>
      <c r="I70" s="13" t="s">
        <v>388</v>
      </c>
      <c r="J70" s="64">
        <v>39059</v>
      </c>
      <c r="K70" s="65">
        <f t="shared" ca="1" si="4"/>
        <v>17</v>
      </c>
      <c r="L70" s="65" t="str">
        <f t="shared" ca="1" si="5"/>
        <v>6 Weeks</v>
      </c>
      <c r="M70" s="66">
        <v>100811</v>
      </c>
      <c r="N70" s="67">
        <f t="shared" si="6"/>
        <v>0.13</v>
      </c>
      <c r="O70" s="68">
        <f t="shared" si="7"/>
        <v>13105.43</v>
      </c>
      <c r="P70" s="68">
        <f t="shared" si="8"/>
        <v>113916.43</v>
      </c>
      <c r="Q70" s="13"/>
      <c r="R70" s="13"/>
      <c r="S70" s="13"/>
      <c r="T70" s="13"/>
      <c r="U70" s="13"/>
      <c r="V70" s="13">
        <v>1232802</v>
      </c>
      <c r="W70" s="13" t="s">
        <v>697</v>
      </c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</row>
    <row r="71" spans="1:34">
      <c r="A71" s="13">
        <v>1232812</v>
      </c>
      <c r="B71" s="13" t="s">
        <v>698</v>
      </c>
      <c r="C71" s="13" t="s">
        <v>699</v>
      </c>
      <c r="D71" s="80" t="str">
        <f t="shared" si="0"/>
        <v>Kellie Figueroa</v>
      </c>
      <c r="E71" s="80" t="str">
        <f t="shared" si="1"/>
        <v>Hickman, John</v>
      </c>
      <c r="F71" s="13" t="str">
        <f t="shared" si="2"/>
        <v>Kansas</v>
      </c>
      <c r="G71" s="13" t="b">
        <f t="shared" ca="1" si="3"/>
        <v>0</v>
      </c>
      <c r="H71" s="63" t="s">
        <v>466</v>
      </c>
      <c r="I71" s="13" t="s">
        <v>388</v>
      </c>
      <c r="J71" s="64">
        <v>42365</v>
      </c>
      <c r="K71" s="65">
        <f t="shared" ca="1" si="4"/>
        <v>7</v>
      </c>
      <c r="L71" s="65" t="str">
        <f t="shared" ca="1" si="5"/>
        <v>4 Weeks</v>
      </c>
      <c r="M71" s="66">
        <v>82184</v>
      </c>
      <c r="N71" s="67">
        <f t="shared" si="6"/>
        <v>0.11</v>
      </c>
      <c r="O71" s="68">
        <f t="shared" si="7"/>
        <v>9040.24</v>
      </c>
      <c r="P71" s="68">
        <f t="shared" si="8"/>
        <v>91224.24</v>
      </c>
      <c r="Q71" s="13"/>
      <c r="R71" s="13"/>
      <c r="S71" s="13"/>
      <c r="T71" s="13"/>
      <c r="U71" s="13"/>
      <c r="V71" s="13">
        <v>1232812</v>
      </c>
      <c r="W71" s="13" t="s">
        <v>700</v>
      </c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</row>
    <row r="72" spans="1:34">
      <c r="A72" s="13">
        <v>1232822</v>
      </c>
      <c r="B72" s="13" t="s">
        <v>701</v>
      </c>
      <c r="C72" s="13" t="s">
        <v>702</v>
      </c>
      <c r="D72" s="80" t="str">
        <f t="shared" si="0"/>
        <v>Bonnie Ramirez</v>
      </c>
      <c r="E72" s="80" t="str">
        <f t="shared" si="1"/>
        <v>Schneider, Gay</v>
      </c>
      <c r="F72" s="13" t="str">
        <f t="shared" si="2"/>
        <v>Kentucky</v>
      </c>
      <c r="G72" s="13" t="b">
        <f t="shared" ca="1" si="3"/>
        <v>0</v>
      </c>
      <c r="H72" s="63" t="s">
        <v>471</v>
      </c>
      <c r="I72" s="13" t="s">
        <v>394</v>
      </c>
      <c r="J72" s="64">
        <v>40553</v>
      </c>
      <c r="K72" s="65">
        <f t="shared" ca="1" si="4"/>
        <v>12</v>
      </c>
      <c r="L72" s="65" t="str">
        <f t="shared" ca="1" si="5"/>
        <v>4 Weeks</v>
      </c>
      <c r="M72" s="66">
        <v>31059</v>
      </c>
      <c r="N72" s="67">
        <f t="shared" si="6"/>
        <v>0.05</v>
      </c>
      <c r="O72" s="68">
        <f t="shared" si="7"/>
        <v>1552.95</v>
      </c>
      <c r="P72" s="68">
        <f t="shared" si="8"/>
        <v>32611.95</v>
      </c>
      <c r="Q72" s="13"/>
      <c r="R72" s="13"/>
      <c r="S72" s="13"/>
      <c r="T72" s="13"/>
      <c r="U72" s="13"/>
      <c r="V72" s="13">
        <v>1232822</v>
      </c>
      <c r="W72" s="13" t="s">
        <v>703</v>
      </c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</row>
    <row r="73" spans="1:34">
      <c r="A73" s="13">
        <v>1232832</v>
      </c>
      <c r="B73" s="13" t="s">
        <v>122</v>
      </c>
      <c r="C73" s="13" t="s">
        <v>704</v>
      </c>
      <c r="D73" s="80" t="str">
        <f t="shared" si="0"/>
        <v>Jason Logan</v>
      </c>
      <c r="E73" s="80" t="str">
        <f t="shared" si="1"/>
        <v>Stone, Brian</v>
      </c>
      <c r="F73" s="13" t="str">
        <f t="shared" si="2"/>
        <v>Louisiana</v>
      </c>
      <c r="G73" s="13" t="b">
        <f t="shared" ca="1" si="3"/>
        <v>0</v>
      </c>
      <c r="H73" s="63" t="s">
        <v>476</v>
      </c>
      <c r="I73" s="13" t="s">
        <v>400</v>
      </c>
      <c r="J73" s="64">
        <v>41642</v>
      </c>
      <c r="K73" s="65">
        <f t="shared" ca="1" si="4"/>
        <v>9</v>
      </c>
      <c r="L73" s="65" t="str">
        <f t="shared" ca="1" si="5"/>
        <v>4 Weeks</v>
      </c>
      <c r="M73" s="66">
        <v>103163</v>
      </c>
      <c r="N73" s="67">
        <f t="shared" si="6"/>
        <v>0.13</v>
      </c>
      <c r="O73" s="68">
        <f t="shared" si="7"/>
        <v>13411.19</v>
      </c>
      <c r="P73" s="68">
        <f t="shared" si="8"/>
        <v>116574.19</v>
      </c>
      <c r="Q73" s="13"/>
      <c r="R73" s="13"/>
      <c r="S73" s="13"/>
      <c r="T73" s="13"/>
      <c r="U73" s="13"/>
      <c r="V73" s="13">
        <v>1232832</v>
      </c>
      <c r="W73" s="13" t="s">
        <v>705</v>
      </c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</row>
    <row r="74" spans="1:34">
      <c r="A74" s="13">
        <v>1232842</v>
      </c>
      <c r="B74" s="13" t="s">
        <v>116</v>
      </c>
      <c r="C74" s="13" t="s">
        <v>706</v>
      </c>
      <c r="D74" s="80" t="str">
        <f t="shared" si="0"/>
        <v>Sheila Carson</v>
      </c>
      <c r="E74" s="80" t="str">
        <f t="shared" si="1"/>
        <v>Goodman, Kuyler</v>
      </c>
      <c r="F74" s="13" t="str">
        <f t="shared" si="2"/>
        <v>Maine</v>
      </c>
      <c r="G74" s="13" t="b">
        <f t="shared" ca="1" si="3"/>
        <v>0</v>
      </c>
      <c r="H74" s="63" t="s">
        <v>481</v>
      </c>
      <c r="I74" s="13" t="s">
        <v>394</v>
      </c>
      <c r="J74" s="64">
        <v>42051</v>
      </c>
      <c r="K74" s="65">
        <f t="shared" ca="1" si="4"/>
        <v>8</v>
      </c>
      <c r="L74" s="65" t="str">
        <f t="shared" ca="1" si="5"/>
        <v>4 Weeks</v>
      </c>
      <c r="M74" s="66">
        <v>15939</v>
      </c>
      <c r="N74" s="67">
        <f t="shared" si="6"/>
        <v>0.01</v>
      </c>
      <c r="O74" s="68">
        <f t="shared" si="7"/>
        <v>159.39000000000001</v>
      </c>
      <c r="P74" s="68">
        <f t="shared" si="8"/>
        <v>16098.39</v>
      </c>
      <c r="Q74" s="13"/>
      <c r="R74" s="13"/>
      <c r="S74" s="13"/>
      <c r="T74" s="13"/>
      <c r="U74" s="13"/>
      <c r="V74" s="13">
        <v>1232842</v>
      </c>
      <c r="W74" s="13" t="s">
        <v>707</v>
      </c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</row>
    <row r="75" spans="1:34">
      <c r="A75" s="13">
        <v>1232852</v>
      </c>
      <c r="B75" s="13" t="s">
        <v>708</v>
      </c>
      <c r="C75" s="13" t="s">
        <v>190</v>
      </c>
      <c r="D75" s="80" t="str">
        <f t="shared" si="0"/>
        <v>Terry White</v>
      </c>
      <c r="E75" s="80" t="str">
        <f t="shared" si="1"/>
        <v>Simmons, Robert</v>
      </c>
      <c r="F75" s="13" t="str">
        <f t="shared" si="2"/>
        <v>Maryland</v>
      </c>
      <c r="G75" s="13" t="b">
        <f t="shared" ca="1" si="3"/>
        <v>0</v>
      </c>
      <c r="H75" s="63" t="s">
        <v>486</v>
      </c>
      <c r="I75" s="13" t="s">
        <v>394</v>
      </c>
      <c r="J75" s="64">
        <v>40936</v>
      </c>
      <c r="K75" s="65">
        <f t="shared" ca="1" si="4"/>
        <v>11</v>
      </c>
      <c r="L75" s="65" t="str">
        <f t="shared" ca="1" si="5"/>
        <v>4 Weeks</v>
      </c>
      <c r="M75" s="66">
        <v>44961</v>
      </c>
      <c r="N75" s="67">
        <f t="shared" si="6"/>
        <v>0.06</v>
      </c>
      <c r="O75" s="68">
        <f t="shared" si="7"/>
        <v>2697.66</v>
      </c>
      <c r="P75" s="68">
        <f t="shared" si="8"/>
        <v>47658.66</v>
      </c>
      <c r="Q75" s="13"/>
      <c r="R75" s="13"/>
      <c r="S75" s="13"/>
      <c r="T75" s="13"/>
      <c r="U75" s="13"/>
      <c r="V75" s="13">
        <v>1232852</v>
      </c>
      <c r="W75" s="13" t="s">
        <v>709</v>
      </c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</row>
    <row r="76" spans="1:34">
      <c r="A76" s="13">
        <v>1232862</v>
      </c>
      <c r="B76" s="13" t="s">
        <v>710</v>
      </c>
      <c r="C76" s="13" t="s">
        <v>90</v>
      </c>
      <c r="D76" s="80" t="str">
        <f t="shared" si="0"/>
        <v>Gordon Palmer</v>
      </c>
      <c r="E76" s="80" t="str">
        <f t="shared" si="1"/>
        <v>Wolfe, Keith</v>
      </c>
      <c r="F76" s="13" t="str">
        <f t="shared" si="2"/>
        <v>Massachusetts</v>
      </c>
      <c r="G76" s="13" t="b">
        <f t="shared" ca="1" si="3"/>
        <v>1</v>
      </c>
      <c r="H76" s="63" t="s">
        <v>491</v>
      </c>
      <c r="I76" s="13" t="s">
        <v>388</v>
      </c>
      <c r="J76" s="64">
        <v>40228</v>
      </c>
      <c r="K76" s="65">
        <f t="shared" ca="1" si="4"/>
        <v>13</v>
      </c>
      <c r="L76" s="65" t="str">
        <f t="shared" ca="1" si="5"/>
        <v>6 Weeks</v>
      </c>
      <c r="M76" s="66">
        <v>47271</v>
      </c>
      <c r="N76" s="67">
        <f t="shared" si="6"/>
        <v>7.0000000000000007E-2</v>
      </c>
      <c r="O76" s="68">
        <f t="shared" si="7"/>
        <v>3308.9700000000003</v>
      </c>
      <c r="P76" s="68">
        <f t="shared" si="8"/>
        <v>50579.97</v>
      </c>
      <c r="Q76" s="13"/>
      <c r="R76" s="13"/>
      <c r="S76" s="13"/>
      <c r="T76" s="13"/>
      <c r="U76" s="13"/>
      <c r="V76" s="13">
        <v>1232862</v>
      </c>
      <c r="W76" s="13" t="s">
        <v>711</v>
      </c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</row>
    <row r="77" spans="1:34">
      <c r="A77" s="13">
        <v>1232872</v>
      </c>
      <c r="B77" s="13" t="s">
        <v>712</v>
      </c>
      <c r="C77" s="13" t="s">
        <v>713</v>
      </c>
      <c r="D77" s="80" t="str">
        <f t="shared" si="0"/>
        <v>Dean Sandoval</v>
      </c>
      <c r="E77" s="80" t="str">
        <f t="shared" si="1"/>
        <v>Conway, Brett</v>
      </c>
      <c r="F77" s="13" t="str">
        <f t="shared" si="2"/>
        <v>Michigan</v>
      </c>
      <c r="G77" s="13" t="b">
        <f t="shared" ca="1" si="3"/>
        <v>0</v>
      </c>
      <c r="H77" s="63" t="s">
        <v>496</v>
      </c>
      <c r="I77" s="13" t="s">
        <v>400</v>
      </c>
      <c r="J77" s="64">
        <v>37312</v>
      </c>
      <c r="K77" s="65">
        <f t="shared" ca="1" si="4"/>
        <v>21</v>
      </c>
      <c r="L77" s="65" t="str">
        <f t="shared" ca="1" si="5"/>
        <v>4 Weeks</v>
      </c>
      <c r="M77" s="66">
        <v>35049</v>
      </c>
      <c r="N77" s="67">
        <f t="shared" si="6"/>
        <v>0.06</v>
      </c>
      <c r="O77" s="68">
        <f t="shared" si="7"/>
        <v>2102.94</v>
      </c>
      <c r="P77" s="68">
        <f t="shared" si="8"/>
        <v>37151.94</v>
      </c>
      <c r="Q77" s="13"/>
      <c r="R77" s="13"/>
      <c r="S77" s="13"/>
      <c r="T77" s="13"/>
      <c r="U77" s="13"/>
      <c r="V77" s="13">
        <v>1232872</v>
      </c>
      <c r="W77" s="13" t="s">
        <v>714</v>
      </c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</row>
    <row r="78" spans="1:34">
      <c r="A78" s="13">
        <v>1232882</v>
      </c>
      <c r="B78" s="13" t="s">
        <v>715</v>
      </c>
      <c r="C78" s="13" t="s">
        <v>716</v>
      </c>
      <c r="D78" s="80" t="str">
        <f t="shared" si="0"/>
        <v>Simon Salazar</v>
      </c>
      <c r="E78" s="80" t="str">
        <f t="shared" si="1"/>
        <v>Mendoza, Bobby</v>
      </c>
      <c r="F78" s="13" t="str">
        <f t="shared" si="2"/>
        <v>Minnesota</v>
      </c>
      <c r="G78" s="13" t="b">
        <f t="shared" ca="1" si="3"/>
        <v>0</v>
      </c>
      <c r="H78" s="63" t="s">
        <v>501</v>
      </c>
      <c r="I78" s="13" t="s">
        <v>406</v>
      </c>
      <c r="J78" s="64">
        <v>37333</v>
      </c>
      <c r="K78" s="65">
        <f t="shared" ca="1" si="4"/>
        <v>21</v>
      </c>
      <c r="L78" s="65" t="str">
        <f t="shared" ca="1" si="5"/>
        <v>4 Weeks</v>
      </c>
      <c r="M78" s="66">
        <v>21368</v>
      </c>
      <c r="N78" s="67">
        <f t="shared" si="6"/>
        <v>0.01</v>
      </c>
      <c r="O78" s="68">
        <f t="shared" si="7"/>
        <v>213.68</v>
      </c>
      <c r="P78" s="68">
        <f t="shared" si="8"/>
        <v>21581.68</v>
      </c>
      <c r="Q78" s="13"/>
      <c r="R78" s="13"/>
      <c r="S78" s="13"/>
      <c r="T78" s="13"/>
      <c r="U78" s="13"/>
      <c r="V78" s="13">
        <v>1232882</v>
      </c>
      <c r="W78" s="13" t="s">
        <v>717</v>
      </c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</row>
    <row r="79" spans="1:34">
      <c r="A79" s="13">
        <v>1232892</v>
      </c>
      <c r="B79" s="13" t="s">
        <v>718</v>
      </c>
      <c r="C79" s="13" t="s">
        <v>719</v>
      </c>
      <c r="D79" s="80" t="str">
        <f t="shared" si="0"/>
        <v>Mandy Lewis</v>
      </c>
      <c r="E79" s="80" t="str">
        <f t="shared" si="1"/>
        <v>James, Lynn</v>
      </c>
      <c r="F79" s="13" t="str">
        <f t="shared" si="2"/>
        <v>Mississippi</v>
      </c>
      <c r="G79" s="13" t="b">
        <f t="shared" ca="1" si="3"/>
        <v>0</v>
      </c>
      <c r="H79" s="63" t="s">
        <v>506</v>
      </c>
      <c r="I79" s="13" t="s">
        <v>400</v>
      </c>
      <c r="J79" s="64">
        <v>40244</v>
      </c>
      <c r="K79" s="65">
        <f t="shared" ca="1" si="4"/>
        <v>13</v>
      </c>
      <c r="L79" s="65" t="str">
        <f t="shared" ca="1" si="5"/>
        <v>4 Weeks</v>
      </c>
      <c r="M79" s="66">
        <v>95949</v>
      </c>
      <c r="N79" s="67">
        <f t="shared" si="6"/>
        <v>0.13</v>
      </c>
      <c r="O79" s="68">
        <f t="shared" si="7"/>
        <v>12473.37</v>
      </c>
      <c r="P79" s="68">
        <f t="shared" si="8"/>
        <v>108422.37</v>
      </c>
      <c r="Q79" s="13"/>
      <c r="R79" s="13"/>
      <c r="S79" s="13"/>
      <c r="T79" s="13"/>
      <c r="U79" s="13"/>
      <c r="V79" s="13">
        <v>1232892</v>
      </c>
      <c r="W79" s="13" t="s">
        <v>720</v>
      </c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</row>
    <row r="80" spans="1:34">
      <c r="A80" s="13">
        <v>1232902</v>
      </c>
      <c r="B80" s="13" t="s">
        <v>721</v>
      </c>
      <c r="C80" s="13" t="s">
        <v>722</v>
      </c>
      <c r="D80" s="80" t="str">
        <f t="shared" si="0"/>
        <v>Gerald Watkins</v>
      </c>
      <c r="E80" s="80" t="str">
        <f t="shared" si="1"/>
        <v>Porter, Rachel</v>
      </c>
      <c r="F80" s="13" t="str">
        <f t="shared" si="2"/>
        <v>Missouri</v>
      </c>
      <c r="G80" s="13" t="b">
        <f t="shared" ca="1" si="3"/>
        <v>0</v>
      </c>
      <c r="H80" s="63" t="s">
        <v>511</v>
      </c>
      <c r="I80" s="13" t="s">
        <v>388</v>
      </c>
      <c r="J80" s="64">
        <v>41359</v>
      </c>
      <c r="K80" s="65">
        <f t="shared" ca="1" si="4"/>
        <v>10</v>
      </c>
      <c r="L80" s="65" t="str">
        <f t="shared" ca="1" si="5"/>
        <v>6 Weeks</v>
      </c>
      <c r="M80" s="66">
        <v>47922</v>
      </c>
      <c r="N80" s="67">
        <f t="shared" si="6"/>
        <v>7.0000000000000007E-2</v>
      </c>
      <c r="O80" s="68">
        <f t="shared" si="7"/>
        <v>3354.5400000000004</v>
      </c>
      <c r="P80" s="68">
        <f t="shared" si="8"/>
        <v>51276.54</v>
      </c>
      <c r="Q80" s="13"/>
      <c r="R80" s="13"/>
      <c r="S80" s="13"/>
      <c r="T80" s="13"/>
      <c r="U80" s="13"/>
      <c r="V80" s="13">
        <v>1232902</v>
      </c>
      <c r="W80" s="13" t="s">
        <v>723</v>
      </c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</row>
    <row r="81" spans="1:34">
      <c r="A81" s="13">
        <v>1232912</v>
      </c>
      <c r="B81" s="13" t="s">
        <v>724</v>
      </c>
      <c r="C81" s="13" t="s">
        <v>725</v>
      </c>
      <c r="D81" s="80" t="str">
        <f t="shared" si="0"/>
        <v>Patti Riley</v>
      </c>
      <c r="E81" s="80" t="str">
        <f t="shared" si="1"/>
        <v>Mullins, Angela</v>
      </c>
      <c r="F81" s="13" t="str">
        <f t="shared" si="2"/>
        <v>Montana</v>
      </c>
      <c r="G81" s="13" t="b">
        <f t="shared" ca="1" si="3"/>
        <v>0</v>
      </c>
      <c r="H81" s="63" t="s">
        <v>516</v>
      </c>
      <c r="I81" s="13" t="s">
        <v>388</v>
      </c>
      <c r="J81" s="64">
        <v>42106</v>
      </c>
      <c r="K81" s="65">
        <f t="shared" ca="1" si="4"/>
        <v>8</v>
      </c>
      <c r="L81" s="65" t="str">
        <f t="shared" ca="1" si="5"/>
        <v>4 Weeks</v>
      </c>
      <c r="M81" s="66">
        <v>99246</v>
      </c>
      <c r="N81" s="67">
        <f t="shared" si="6"/>
        <v>0.13</v>
      </c>
      <c r="O81" s="68">
        <f t="shared" si="7"/>
        <v>12901.98</v>
      </c>
      <c r="P81" s="68">
        <f t="shared" si="8"/>
        <v>112147.98</v>
      </c>
      <c r="Q81" s="13"/>
      <c r="R81" s="13"/>
      <c r="S81" s="13"/>
      <c r="T81" s="13"/>
      <c r="U81" s="13"/>
      <c r="V81" s="13">
        <v>1232912</v>
      </c>
      <c r="W81" s="13" t="s">
        <v>726</v>
      </c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</row>
    <row r="82" spans="1:34">
      <c r="A82" s="13">
        <v>1232922</v>
      </c>
      <c r="B82" s="13" t="s">
        <v>727</v>
      </c>
      <c r="C82" s="13" t="s">
        <v>728</v>
      </c>
      <c r="D82" s="80" t="str">
        <f t="shared" si="0"/>
        <v>Jonathon Soto</v>
      </c>
      <c r="E82" s="80" t="str">
        <f t="shared" si="1"/>
        <v>Poole, Tracy</v>
      </c>
      <c r="F82" s="13" t="str">
        <f t="shared" si="2"/>
        <v>Nebraska</v>
      </c>
      <c r="G82" s="13" t="b">
        <f t="shared" ca="1" si="3"/>
        <v>0</v>
      </c>
      <c r="H82" s="63" t="s">
        <v>521</v>
      </c>
      <c r="I82" s="13" t="s">
        <v>388</v>
      </c>
      <c r="J82" s="64">
        <v>42474</v>
      </c>
      <c r="K82" s="65">
        <f t="shared" ca="1" si="4"/>
        <v>7</v>
      </c>
      <c r="L82" s="65" t="str">
        <f t="shared" ca="1" si="5"/>
        <v>4 Weeks</v>
      </c>
      <c r="M82" s="66">
        <v>82782</v>
      </c>
      <c r="N82" s="67">
        <f t="shared" si="6"/>
        <v>0.11</v>
      </c>
      <c r="O82" s="68">
        <f t="shared" si="7"/>
        <v>9106.02</v>
      </c>
      <c r="P82" s="68">
        <f t="shared" si="8"/>
        <v>91888.02</v>
      </c>
      <c r="Q82" s="13"/>
      <c r="R82" s="13"/>
      <c r="S82" s="13"/>
      <c r="T82" s="13"/>
      <c r="U82" s="13"/>
      <c r="V82" s="13">
        <v>1232922</v>
      </c>
      <c r="W82" s="13" t="s">
        <v>729</v>
      </c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</row>
    <row r="83" spans="1:34">
      <c r="A83" s="13">
        <v>1232932</v>
      </c>
      <c r="B83" s="13" t="s">
        <v>730</v>
      </c>
      <c r="C83" s="13" t="s">
        <v>731</v>
      </c>
      <c r="D83" s="80" t="str">
        <f t="shared" si="0"/>
        <v>Erica Hunt</v>
      </c>
      <c r="E83" s="80" t="str">
        <f t="shared" si="1"/>
        <v>Farrell, Laura</v>
      </c>
      <c r="F83" s="13" t="str">
        <f t="shared" si="2"/>
        <v>Nevada</v>
      </c>
      <c r="G83" s="13" t="b">
        <f t="shared" ca="1" si="3"/>
        <v>1</v>
      </c>
      <c r="H83" s="63" t="s">
        <v>526</v>
      </c>
      <c r="I83" s="13" t="s">
        <v>388</v>
      </c>
      <c r="J83" s="64">
        <v>40653</v>
      </c>
      <c r="K83" s="65">
        <f t="shared" ca="1" si="4"/>
        <v>12</v>
      </c>
      <c r="L83" s="65" t="str">
        <f t="shared" ca="1" si="5"/>
        <v>6 Weeks</v>
      </c>
      <c r="M83" s="66">
        <v>78414</v>
      </c>
      <c r="N83" s="67">
        <f t="shared" si="6"/>
        <v>0.11</v>
      </c>
      <c r="O83" s="68">
        <f t="shared" si="7"/>
        <v>8625.5400000000009</v>
      </c>
      <c r="P83" s="68">
        <f t="shared" si="8"/>
        <v>87039.540000000008</v>
      </c>
      <c r="Q83" s="13"/>
      <c r="R83" s="13"/>
      <c r="S83" s="13"/>
      <c r="T83" s="13"/>
      <c r="U83" s="13"/>
      <c r="V83" s="13">
        <v>1232932</v>
      </c>
      <c r="W83" s="13" t="s">
        <v>732</v>
      </c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</row>
    <row r="84" spans="1:34">
      <c r="A84" s="13">
        <v>1232942</v>
      </c>
      <c r="B84" s="13" t="s">
        <v>733</v>
      </c>
      <c r="C84" s="13" t="s">
        <v>734</v>
      </c>
      <c r="D84" s="80" t="str">
        <f t="shared" si="0"/>
        <v>Dewey Daniel</v>
      </c>
      <c r="E84" s="80" t="str">
        <f t="shared" si="1"/>
        <v>Perry, Christopher</v>
      </c>
      <c r="F84" s="13" t="str">
        <f t="shared" si="2"/>
        <v>New Hampshire</v>
      </c>
      <c r="G84" s="13" t="b">
        <f t="shared" ca="1" si="3"/>
        <v>0</v>
      </c>
      <c r="H84" s="63" t="s">
        <v>531</v>
      </c>
      <c r="I84" s="13" t="s">
        <v>400</v>
      </c>
      <c r="J84" s="64">
        <v>37361</v>
      </c>
      <c r="K84" s="65">
        <f t="shared" ca="1" si="4"/>
        <v>21</v>
      </c>
      <c r="L84" s="65" t="str">
        <f t="shared" ca="1" si="5"/>
        <v>4 Weeks</v>
      </c>
      <c r="M84" s="66">
        <v>88862</v>
      </c>
      <c r="N84" s="67">
        <f t="shared" si="6"/>
        <v>0.12</v>
      </c>
      <c r="O84" s="68">
        <f t="shared" si="7"/>
        <v>10663.44</v>
      </c>
      <c r="P84" s="68">
        <f t="shared" si="8"/>
        <v>99525.440000000002</v>
      </c>
      <c r="Q84" s="13"/>
      <c r="R84" s="13"/>
      <c r="S84" s="13"/>
      <c r="T84" s="13"/>
      <c r="U84" s="13"/>
      <c r="V84" s="13">
        <v>1232942</v>
      </c>
      <c r="W84" s="13" t="s">
        <v>735</v>
      </c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</row>
    <row r="85" spans="1:34">
      <c r="A85" s="13">
        <v>1232952</v>
      </c>
      <c r="B85" s="13" t="s">
        <v>25</v>
      </c>
      <c r="C85" s="13" t="s">
        <v>736</v>
      </c>
      <c r="D85" s="80" t="str">
        <f t="shared" si="0"/>
        <v>Fred Reed</v>
      </c>
      <c r="E85" s="80" t="str">
        <f t="shared" si="1"/>
        <v>Fletcher, Brian</v>
      </c>
      <c r="F85" s="13" t="str">
        <f t="shared" si="2"/>
        <v>New Jersey</v>
      </c>
      <c r="G85" s="13" t="b">
        <f t="shared" ca="1" si="3"/>
        <v>1</v>
      </c>
      <c r="H85" s="63" t="s">
        <v>536</v>
      </c>
      <c r="I85" s="13" t="s">
        <v>388</v>
      </c>
      <c r="J85" s="64">
        <v>38450</v>
      </c>
      <c r="K85" s="65">
        <f t="shared" ca="1" si="4"/>
        <v>18</v>
      </c>
      <c r="L85" s="65" t="str">
        <f t="shared" ca="1" si="5"/>
        <v>6 Weeks</v>
      </c>
      <c r="M85" s="66">
        <v>72524</v>
      </c>
      <c r="N85" s="67">
        <f t="shared" si="6"/>
        <v>0.1</v>
      </c>
      <c r="O85" s="68">
        <f t="shared" si="7"/>
        <v>7252.4000000000005</v>
      </c>
      <c r="P85" s="68">
        <f t="shared" si="8"/>
        <v>79776.399999999994</v>
      </c>
      <c r="Q85" s="13"/>
      <c r="R85" s="13"/>
      <c r="S85" s="13"/>
      <c r="T85" s="13"/>
      <c r="U85" s="13"/>
      <c r="V85" s="13">
        <v>1232952</v>
      </c>
      <c r="W85" s="13" t="s">
        <v>737</v>
      </c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</row>
    <row r="86" spans="1:34">
      <c r="A86" s="13">
        <v>1232962</v>
      </c>
      <c r="B86" s="13" t="s">
        <v>738</v>
      </c>
      <c r="C86" s="13" t="s">
        <v>739</v>
      </c>
      <c r="D86" s="80" t="str">
        <f t="shared" si="0"/>
        <v>Garrett Barker</v>
      </c>
      <c r="E86" s="80" t="str">
        <f t="shared" si="1"/>
        <v>York, Steven</v>
      </c>
      <c r="F86" s="13" t="str">
        <f t="shared" si="2"/>
        <v>New Mexico</v>
      </c>
      <c r="G86" s="13" t="b">
        <f t="shared" ca="1" si="3"/>
        <v>0</v>
      </c>
      <c r="H86" s="63" t="s">
        <v>541</v>
      </c>
      <c r="I86" s="13" t="s">
        <v>400</v>
      </c>
      <c r="J86" s="64">
        <v>41039</v>
      </c>
      <c r="K86" s="65">
        <f t="shared" ca="1" si="4"/>
        <v>11</v>
      </c>
      <c r="L86" s="65" t="str">
        <f t="shared" ca="1" si="5"/>
        <v>4 Weeks</v>
      </c>
      <c r="M86" s="66">
        <v>53907</v>
      </c>
      <c r="N86" s="67">
        <f t="shared" si="6"/>
        <v>7.0000000000000007E-2</v>
      </c>
      <c r="O86" s="68">
        <f t="shared" si="7"/>
        <v>3773.4900000000002</v>
      </c>
      <c r="P86" s="68">
        <f t="shared" si="8"/>
        <v>57680.49</v>
      </c>
      <c r="Q86" s="13"/>
      <c r="R86" s="13"/>
      <c r="S86" s="13"/>
      <c r="T86" s="13"/>
      <c r="U86" s="13"/>
      <c r="V86" s="13">
        <v>1232962</v>
      </c>
      <c r="W86" s="13" t="s">
        <v>740</v>
      </c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</row>
    <row r="87" spans="1:34">
      <c r="A87" s="13">
        <v>1232972</v>
      </c>
      <c r="B87" s="13" t="s">
        <v>741</v>
      </c>
      <c r="C87" s="13" t="s">
        <v>742</v>
      </c>
      <c r="D87" s="80" t="str">
        <f t="shared" si="0"/>
        <v>Julian Lyons</v>
      </c>
      <c r="E87" s="80" t="str">
        <f t="shared" si="1"/>
        <v>Hudson, Lorna</v>
      </c>
      <c r="F87" s="13" t="str">
        <f t="shared" si="2"/>
        <v>New York</v>
      </c>
      <c r="G87" s="13" t="b">
        <f t="shared" ca="1" si="3"/>
        <v>0</v>
      </c>
      <c r="H87" s="63" t="s">
        <v>546</v>
      </c>
      <c r="I87" s="13" t="s">
        <v>400</v>
      </c>
      <c r="J87" s="64">
        <v>37744</v>
      </c>
      <c r="K87" s="65">
        <f t="shared" ca="1" si="4"/>
        <v>20</v>
      </c>
      <c r="L87" s="65" t="str">
        <f t="shared" ca="1" si="5"/>
        <v>4 Weeks</v>
      </c>
      <c r="M87" s="66">
        <v>27216</v>
      </c>
      <c r="N87" s="67">
        <f t="shared" si="6"/>
        <v>0.05</v>
      </c>
      <c r="O87" s="68">
        <f t="shared" si="7"/>
        <v>1360.8000000000002</v>
      </c>
      <c r="P87" s="68">
        <f t="shared" si="8"/>
        <v>28576.799999999999</v>
      </c>
      <c r="Q87" s="13"/>
      <c r="R87" s="13"/>
      <c r="S87" s="13"/>
      <c r="T87" s="13"/>
      <c r="U87" s="13"/>
      <c r="V87" s="13">
        <v>1232972</v>
      </c>
      <c r="W87" s="13" t="s">
        <v>743</v>
      </c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</row>
    <row r="88" spans="1:34">
      <c r="A88" s="13">
        <v>1232982</v>
      </c>
      <c r="B88" s="13" t="s">
        <v>744</v>
      </c>
      <c r="C88" s="13" t="s">
        <v>745</v>
      </c>
      <c r="D88" s="80" t="str">
        <f t="shared" si="0"/>
        <v>Caleb Morton</v>
      </c>
      <c r="E88" s="80" t="str">
        <f t="shared" si="1"/>
        <v>May, Steve</v>
      </c>
      <c r="F88" s="13" t="str">
        <f t="shared" si="2"/>
        <v>North Carolina</v>
      </c>
      <c r="G88" s="13" t="b">
        <f t="shared" ca="1" si="3"/>
        <v>0</v>
      </c>
      <c r="H88" s="63" t="s">
        <v>551</v>
      </c>
      <c r="I88" s="13" t="s">
        <v>406</v>
      </c>
      <c r="J88" s="64">
        <v>37761</v>
      </c>
      <c r="K88" s="65">
        <f t="shared" ca="1" si="4"/>
        <v>20</v>
      </c>
      <c r="L88" s="65" t="str">
        <f t="shared" ca="1" si="5"/>
        <v>4 Weeks</v>
      </c>
      <c r="M88" s="66">
        <v>38189</v>
      </c>
      <c r="N88" s="67">
        <f t="shared" si="6"/>
        <v>0.06</v>
      </c>
      <c r="O88" s="68">
        <f t="shared" si="7"/>
        <v>2291.3399999999997</v>
      </c>
      <c r="P88" s="68">
        <f t="shared" si="8"/>
        <v>40480.339999999997</v>
      </c>
      <c r="Q88" s="13"/>
      <c r="R88" s="13"/>
      <c r="S88" s="13"/>
      <c r="T88" s="13"/>
      <c r="U88" s="13"/>
      <c r="V88" s="13">
        <v>1232982</v>
      </c>
      <c r="W88" s="13" t="s">
        <v>746</v>
      </c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</row>
    <row r="89" spans="1:34">
      <c r="A89" s="13">
        <v>1232992</v>
      </c>
      <c r="B89" s="13" t="s">
        <v>747</v>
      </c>
      <c r="C89" s="13" t="s">
        <v>748</v>
      </c>
      <c r="D89" s="80" t="str">
        <f t="shared" si="0"/>
        <v>Carole Holloway</v>
      </c>
      <c r="E89" s="80" t="str">
        <f t="shared" si="1"/>
        <v>Booker, Judith</v>
      </c>
      <c r="F89" s="13" t="str">
        <f t="shared" si="2"/>
        <v>North Dakota</v>
      </c>
      <c r="G89" s="13" t="b">
        <f t="shared" ca="1" si="3"/>
        <v>0</v>
      </c>
      <c r="H89" s="63" t="s">
        <v>556</v>
      </c>
      <c r="I89" s="13" t="s">
        <v>400</v>
      </c>
      <c r="J89" s="64">
        <v>40314</v>
      </c>
      <c r="K89" s="65">
        <f t="shared" ca="1" si="4"/>
        <v>13</v>
      </c>
      <c r="L89" s="65" t="str">
        <f t="shared" ca="1" si="5"/>
        <v>4 Weeks</v>
      </c>
      <c r="M89" s="66">
        <v>71789</v>
      </c>
      <c r="N89" s="67">
        <f t="shared" si="6"/>
        <v>0.1</v>
      </c>
      <c r="O89" s="68">
        <f t="shared" si="7"/>
        <v>7178.9000000000005</v>
      </c>
      <c r="P89" s="68">
        <f t="shared" si="8"/>
        <v>78967.899999999994</v>
      </c>
      <c r="Q89" s="13"/>
      <c r="R89" s="13"/>
      <c r="S89" s="13"/>
      <c r="T89" s="13"/>
      <c r="U89" s="13"/>
      <c r="V89" s="13">
        <v>1232992</v>
      </c>
      <c r="W89" s="13" t="s">
        <v>749</v>
      </c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</row>
    <row r="90" spans="1:34">
      <c r="A90" s="13">
        <v>1233002</v>
      </c>
      <c r="B90" s="13" t="s">
        <v>750</v>
      </c>
      <c r="C90" s="13" t="s">
        <v>751</v>
      </c>
      <c r="D90" s="80" t="str">
        <f t="shared" si="0"/>
        <v>Louise Mcbride</v>
      </c>
      <c r="E90" s="80" t="str">
        <f t="shared" si="1"/>
        <v>Dorsey, Matthew</v>
      </c>
      <c r="F90" s="13" t="str">
        <f t="shared" si="2"/>
        <v>Ohio</v>
      </c>
      <c r="G90" s="13" t="b">
        <f t="shared" ca="1" si="3"/>
        <v>0</v>
      </c>
      <c r="H90" s="63" t="s">
        <v>561</v>
      </c>
      <c r="I90" s="13" t="s">
        <v>388</v>
      </c>
      <c r="J90" s="64">
        <v>41775</v>
      </c>
      <c r="K90" s="65">
        <f t="shared" ca="1" si="4"/>
        <v>9</v>
      </c>
      <c r="L90" s="65" t="str">
        <f t="shared" ca="1" si="5"/>
        <v>4 Weeks</v>
      </c>
      <c r="M90" s="66">
        <v>89891</v>
      </c>
      <c r="N90" s="67">
        <f t="shared" si="6"/>
        <v>0.12</v>
      </c>
      <c r="O90" s="68">
        <f t="shared" si="7"/>
        <v>10786.92</v>
      </c>
      <c r="P90" s="68">
        <f t="shared" si="8"/>
        <v>100677.92</v>
      </c>
      <c r="Q90" s="13"/>
      <c r="R90" s="13"/>
      <c r="S90" s="13"/>
      <c r="T90" s="13"/>
      <c r="U90" s="13"/>
      <c r="V90" s="13">
        <v>1233002</v>
      </c>
      <c r="W90" s="13" t="s">
        <v>752</v>
      </c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</row>
    <row r="91" spans="1:34">
      <c r="A91" s="13">
        <v>1233012</v>
      </c>
      <c r="B91" s="13" t="s">
        <v>708</v>
      </c>
      <c r="C91" s="13" t="s">
        <v>753</v>
      </c>
      <c r="D91" s="80" t="str">
        <f t="shared" si="0"/>
        <v>Terry Hill</v>
      </c>
      <c r="E91" s="80" t="str">
        <f t="shared" si="1"/>
        <v>Gardner, Anthony</v>
      </c>
      <c r="F91" s="13" t="str">
        <f t="shared" si="2"/>
        <v>Oklahoma</v>
      </c>
      <c r="G91" s="13" t="b">
        <f t="shared" ca="1" si="3"/>
        <v>0</v>
      </c>
      <c r="H91" s="63" t="s">
        <v>566</v>
      </c>
      <c r="I91" s="13" t="s">
        <v>400</v>
      </c>
      <c r="J91" s="64">
        <v>41077</v>
      </c>
      <c r="K91" s="65">
        <f t="shared" ca="1" si="4"/>
        <v>11</v>
      </c>
      <c r="L91" s="65" t="str">
        <f t="shared" ca="1" si="5"/>
        <v>4 Weeks</v>
      </c>
      <c r="M91" s="66">
        <v>49602</v>
      </c>
      <c r="N91" s="67">
        <f t="shared" si="6"/>
        <v>7.0000000000000007E-2</v>
      </c>
      <c r="O91" s="68">
        <f t="shared" si="7"/>
        <v>3472.1400000000003</v>
      </c>
      <c r="P91" s="68">
        <f t="shared" si="8"/>
        <v>53074.14</v>
      </c>
      <c r="Q91" s="13"/>
      <c r="R91" s="13"/>
      <c r="S91" s="13"/>
      <c r="T91" s="13"/>
      <c r="U91" s="13"/>
      <c r="V91" s="13">
        <v>1233012</v>
      </c>
      <c r="W91" s="13" t="s">
        <v>754</v>
      </c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</row>
    <row r="92" spans="1:34">
      <c r="A92" s="13">
        <v>1233022</v>
      </c>
      <c r="B92" s="13" t="s">
        <v>755</v>
      </c>
      <c r="C92" s="13" t="s">
        <v>756</v>
      </c>
      <c r="D92" s="80" t="str">
        <f t="shared" si="0"/>
        <v>Geneva Lowe</v>
      </c>
      <c r="E92" s="80" t="str">
        <f t="shared" si="1"/>
        <v>Hammond, Robert</v>
      </c>
      <c r="F92" s="13" t="str">
        <f t="shared" si="2"/>
        <v>Oregon</v>
      </c>
      <c r="G92" s="13" t="b">
        <f t="shared" ca="1" si="3"/>
        <v>0</v>
      </c>
      <c r="H92" s="63" t="s">
        <v>571</v>
      </c>
      <c r="I92" s="13" t="s">
        <v>388</v>
      </c>
      <c r="J92" s="64">
        <v>42154</v>
      </c>
      <c r="K92" s="65">
        <f t="shared" ca="1" si="4"/>
        <v>8</v>
      </c>
      <c r="L92" s="65" t="str">
        <f t="shared" ca="1" si="5"/>
        <v>4 Weeks</v>
      </c>
      <c r="M92" s="66">
        <v>70917</v>
      </c>
      <c r="N92" s="67">
        <f t="shared" si="6"/>
        <v>0.1</v>
      </c>
      <c r="O92" s="68">
        <f t="shared" si="7"/>
        <v>7091.7000000000007</v>
      </c>
      <c r="P92" s="68">
        <f t="shared" si="8"/>
        <v>78008.7</v>
      </c>
      <c r="Q92" s="13"/>
      <c r="R92" s="13"/>
      <c r="S92" s="13"/>
      <c r="T92" s="13"/>
      <c r="U92" s="13"/>
      <c r="V92" s="13">
        <v>1233022</v>
      </c>
      <c r="W92" s="13" t="s">
        <v>757</v>
      </c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</row>
    <row r="93" spans="1:34">
      <c r="A93" s="13">
        <v>1233032</v>
      </c>
      <c r="B93" s="13" t="s">
        <v>758</v>
      </c>
      <c r="C93" s="13" t="s">
        <v>759</v>
      </c>
      <c r="D93" s="80" t="str">
        <f t="shared" si="0"/>
        <v>Colin Nunez</v>
      </c>
      <c r="E93" s="80" t="str">
        <f t="shared" si="1"/>
        <v>Clayton, Gregory</v>
      </c>
      <c r="F93" s="13" t="str">
        <f t="shared" si="2"/>
        <v>Pennsylvania</v>
      </c>
      <c r="G93" s="13" t="b">
        <f t="shared" ca="1" si="3"/>
        <v>1</v>
      </c>
      <c r="H93" s="63" t="s">
        <v>576</v>
      </c>
      <c r="I93" s="13" t="s">
        <v>388</v>
      </c>
      <c r="J93" s="64">
        <v>37780</v>
      </c>
      <c r="K93" s="65">
        <f t="shared" ca="1" si="4"/>
        <v>20</v>
      </c>
      <c r="L93" s="65" t="str">
        <f t="shared" ca="1" si="5"/>
        <v>6 Weeks</v>
      </c>
      <c r="M93" s="66">
        <v>37076</v>
      </c>
      <c r="N93" s="67">
        <f t="shared" si="6"/>
        <v>0.06</v>
      </c>
      <c r="O93" s="68">
        <f t="shared" si="7"/>
        <v>2224.56</v>
      </c>
      <c r="P93" s="68">
        <f t="shared" si="8"/>
        <v>39300.559999999998</v>
      </c>
      <c r="Q93" s="13"/>
      <c r="R93" s="13"/>
      <c r="S93" s="13"/>
      <c r="T93" s="13"/>
      <c r="U93" s="13"/>
      <c r="V93" s="13">
        <v>1233032</v>
      </c>
      <c r="W93" s="13" t="s">
        <v>760</v>
      </c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</row>
    <row r="94" spans="1:34">
      <c r="A94" s="13">
        <v>1233042</v>
      </c>
      <c r="B94" s="13" t="s">
        <v>125</v>
      </c>
      <c r="C94" s="13" t="s">
        <v>761</v>
      </c>
      <c r="D94" s="80" t="str">
        <f t="shared" si="0"/>
        <v>Willie Hubbard</v>
      </c>
      <c r="E94" s="80" t="str">
        <f t="shared" si="1"/>
        <v>Martinez, Kathleen</v>
      </c>
      <c r="F94" s="13" t="str">
        <f t="shared" si="2"/>
        <v>Rhode Island</v>
      </c>
      <c r="G94" s="13" t="b">
        <f t="shared" ca="1" si="3"/>
        <v>1</v>
      </c>
      <c r="H94" s="63" t="s">
        <v>581</v>
      </c>
      <c r="I94" s="13" t="s">
        <v>388</v>
      </c>
      <c r="J94" s="64">
        <v>38515</v>
      </c>
      <c r="K94" s="65">
        <f t="shared" ca="1" si="4"/>
        <v>18</v>
      </c>
      <c r="L94" s="65" t="str">
        <f t="shared" ca="1" si="5"/>
        <v>6 Weeks</v>
      </c>
      <c r="M94" s="66">
        <v>83108</v>
      </c>
      <c r="N94" s="67">
        <f t="shared" si="6"/>
        <v>0.11</v>
      </c>
      <c r="O94" s="68">
        <f t="shared" si="7"/>
        <v>9141.8799999999992</v>
      </c>
      <c r="P94" s="68">
        <f t="shared" si="8"/>
        <v>92249.88</v>
      </c>
      <c r="Q94" s="13"/>
      <c r="R94" s="13"/>
      <c r="S94" s="13"/>
      <c r="T94" s="13"/>
      <c r="U94" s="13"/>
      <c r="V94" s="13">
        <v>1233042</v>
      </c>
      <c r="W94" s="13" t="s">
        <v>762</v>
      </c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</row>
    <row r="95" spans="1:34">
      <c r="A95" s="13">
        <v>1233052</v>
      </c>
      <c r="B95" s="13" t="s">
        <v>763</v>
      </c>
      <c r="C95" s="13" t="s">
        <v>764</v>
      </c>
      <c r="D95" s="80" t="str">
        <f t="shared" si="0"/>
        <v>Greg Graham</v>
      </c>
      <c r="E95" s="80" t="str">
        <f t="shared" si="1"/>
        <v>Becker, Gretchen</v>
      </c>
      <c r="F95" s="13" t="str">
        <f t="shared" si="2"/>
        <v>South Carolina</v>
      </c>
      <c r="G95" s="13" t="b">
        <f t="shared" ca="1" si="3"/>
        <v>1</v>
      </c>
      <c r="H95" s="63" t="s">
        <v>586</v>
      </c>
      <c r="I95" s="13" t="s">
        <v>388</v>
      </c>
      <c r="J95" s="64">
        <v>39234</v>
      </c>
      <c r="K95" s="65">
        <f t="shared" ca="1" si="4"/>
        <v>16</v>
      </c>
      <c r="L95" s="65" t="str">
        <f t="shared" ca="1" si="5"/>
        <v>6 Weeks</v>
      </c>
      <c r="M95" s="66">
        <v>77259</v>
      </c>
      <c r="N95" s="67">
        <f t="shared" si="6"/>
        <v>0.11</v>
      </c>
      <c r="O95" s="68">
        <f t="shared" si="7"/>
        <v>8498.49</v>
      </c>
      <c r="P95" s="68">
        <f t="shared" si="8"/>
        <v>85757.49</v>
      </c>
      <c r="Q95" s="13"/>
      <c r="R95" s="13"/>
      <c r="S95" s="13"/>
      <c r="T95" s="13"/>
      <c r="U95" s="13"/>
      <c r="V95" s="13">
        <v>1233052</v>
      </c>
      <c r="W95" s="13" t="s">
        <v>765</v>
      </c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</row>
    <row r="96" spans="1:34">
      <c r="A96" s="13">
        <v>1233062</v>
      </c>
      <c r="B96" s="13" t="s">
        <v>766</v>
      </c>
      <c r="C96" s="13" t="s">
        <v>767</v>
      </c>
      <c r="D96" s="80" t="str">
        <f t="shared" si="0"/>
        <v>Dallas Ball</v>
      </c>
      <c r="E96" s="80" t="str">
        <f t="shared" si="1"/>
        <v>Thompson, John</v>
      </c>
      <c r="F96" s="13" t="str">
        <f t="shared" si="2"/>
        <v>South Dakota</v>
      </c>
      <c r="G96" s="13" t="b">
        <f t="shared" ca="1" si="3"/>
        <v>0</v>
      </c>
      <c r="H96" s="63" t="s">
        <v>591</v>
      </c>
      <c r="I96" s="13" t="s">
        <v>394</v>
      </c>
      <c r="J96" s="64">
        <v>41076</v>
      </c>
      <c r="K96" s="65">
        <f t="shared" ca="1" si="4"/>
        <v>11</v>
      </c>
      <c r="L96" s="65" t="str">
        <f t="shared" ca="1" si="5"/>
        <v>4 Weeks</v>
      </c>
      <c r="M96" s="66">
        <v>26030</v>
      </c>
      <c r="N96" s="67">
        <f t="shared" si="6"/>
        <v>0.05</v>
      </c>
      <c r="O96" s="68">
        <f t="shared" si="7"/>
        <v>1301.5</v>
      </c>
      <c r="P96" s="68">
        <f t="shared" si="8"/>
        <v>27331.5</v>
      </c>
      <c r="Q96" s="13"/>
      <c r="R96" s="13"/>
      <c r="S96" s="13"/>
      <c r="T96" s="13"/>
      <c r="U96" s="13"/>
      <c r="V96" s="13">
        <v>1233062</v>
      </c>
      <c r="W96" s="13" t="s">
        <v>768</v>
      </c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</row>
    <row r="97" spans="1:34">
      <c r="A97" s="13">
        <v>1233072</v>
      </c>
      <c r="B97" s="13" t="s">
        <v>769</v>
      </c>
      <c r="C97" s="13" t="s">
        <v>770</v>
      </c>
      <c r="D97" s="80" t="str">
        <f t="shared" si="0"/>
        <v>Jana Pope</v>
      </c>
      <c r="E97" s="80" t="str">
        <f t="shared" si="1"/>
        <v>Cortez, Jack</v>
      </c>
      <c r="F97" s="13" t="str">
        <f t="shared" si="2"/>
        <v>Tennessee</v>
      </c>
      <c r="G97" s="13" t="b">
        <f t="shared" ca="1" si="3"/>
        <v>1</v>
      </c>
      <c r="H97" s="63" t="s">
        <v>596</v>
      </c>
      <c r="I97" s="13" t="s">
        <v>388</v>
      </c>
      <c r="J97" s="64">
        <v>40766</v>
      </c>
      <c r="K97" s="65">
        <f t="shared" ca="1" si="4"/>
        <v>12</v>
      </c>
      <c r="L97" s="65" t="str">
        <f t="shared" ca="1" si="5"/>
        <v>6 Weeks</v>
      </c>
      <c r="M97" s="66">
        <v>42315</v>
      </c>
      <c r="N97" s="67">
        <f t="shared" si="6"/>
        <v>0.06</v>
      </c>
      <c r="O97" s="68">
        <f t="shared" si="7"/>
        <v>2538.9</v>
      </c>
      <c r="P97" s="68">
        <f t="shared" si="8"/>
        <v>44853.9</v>
      </c>
      <c r="Q97" s="13"/>
      <c r="R97" s="13"/>
      <c r="S97" s="13"/>
      <c r="T97" s="13"/>
      <c r="U97" s="13"/>
      <c r="V97" s="13">
        <v>1233072</v>
      </c>
      <c r="W97" s="13" t="s">
        <v>771</v>
      </c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</row>
    <row r="98" spans="1:34">
      <c r="A98" s="13">
        <v>1233082</v>
      </c>
      <c r="B98" s="13" t="s">
        <v>772</v>
      </c>
      <c r="C98" s="13" t="s">
        <v>773</v>
      </c>
      <c r="D98" s="80" t="str">
        <f t="shared" si="0"/>
        <v>Teri Bowers</v>
      </c>
      <c r="E98" s="80" t="str">
        <f t="shared" si="1"/>
        <v>Hardin, Gregory</v>
      </c>
      <c r="F98" s="13" t="str">
        <f t="shared" si="2"/>
        <v>Texas</v>
      </c>
      <c r="G98" s="13" t="b">
        <f t="shared" ca="1" si="3"/>
        <v>0</v>
      </c>
      <c r="H98" s="63" t="s">
        <v>601</v>
      </c>
      <c r="I98" s="13" t="s">
        <v>400</v>
      </c>
      <c r="J98" s="64">
        <v>40029</v>
      </c>
      <c r="K98" s="65">
        <f t="shared" ca="1" si="4"/>
        <v>14</v>
      </c>
      <c r="L98" s="65" t="str">
        <f t="shared" ca="1" si="5"/>
        <v>4 Weeks</v>
      </c>
      <c r="M98" s="66">
        <v>91088</v>
      </c>
      <c r="N98" s="67">
        <f t="shared" si="6"/>
        <v>0.12</v>
      </c>
      <c r="O98" s="68">
        <f t="shared" si="7"/>
        <v>10930.56</v>
      </c>
      <c r="P98" s="68">
        <f t="shared" si="8"/>
        <v>102018.56</v>
      </c>
      <c r="Q98" s="13"/>
      <c r="R98" s="13"/>
      <c r="S98" s="13"/>
      <c r="T98" s="13"/>
      <c r="U98" s="13"/>
      <c r="V98" s="13">
        <v>1233082</v>
      </c>
      <c r="W98" s="13" t="s">
        <v>774</v>
      </c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</row>
    <row r="99" spans="1:34">
      <c r="A99" s="13">
        <v>1233092</v>
      </c>
      <c r="B99" s="13" t="s">
        <v>775</v>
      </c>
      <c r="C99" s="13" t="s">
        <v>776</v>
      </c>
      <c r="D99" s="80" t="str">
        <f t="shared" si="0"/>
        <v>Esther Gomez</v>
      </c>
      <c r="E99" s="80" t="str">
        <f t="shared" si="1"/>
        <v>Pacheco, Therese</v>
      </c>
      <c r="F99" s="13" t="str">
        <f t="shared" si="2"/>
        <v>Utah</v>
      </c>
      <c r="G99" s="13" t="b">
        <f t="shared" ca="1" si="3"/>
        <v>0</v>
      </c>
      <c r="H99" s="63" t="s">
        <v>606</v>
      </c>
      <c r="I99" s="13" t="s">
        <v>400</v>
      </c>
      <c r="J99" s="64">
        <v>40803</v>
      </c>
      <c r="K99" s="65">
        <f t="shared" ca="1" si="4"/>
        <v>12</v>
      </c>
      <c r="L99" s="65" t="str">
        <f t="shared" ca="1" si="5"/>
        <v>4 Weeks</v>
      </c>
      <c r="M99" s="66">
        <v>41150</v>
      </c>
      <c r="N99" s="67">
        <f t="shared" si="6"/>
        <v>0.06</v>
      </c>
      <c r="O99" s="68">
        <f t="shared" si="7"/>
        <v>2469</v>
      </c>
      <c r="P99" s="68">
        <f t="shared" si="8"/>
        <v>43619</v>
      </c>
      <c r="Q99" s="13"/>
      <c r="R99" s="13"/>
      <c r="S99" s="13"/>
      <c r="T99" s="13"/>
      <c r="U99" s="13"/>
      <c r="V99" s="13">
        <v>1233092</v>
      </c>
      <c r="W99" s="13" t="s">
        <v>777</v>
      </c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</row>
    <row r="100" spans="1:34">
      <c r="A100" s="13">
        <v>1233102</v>
      </c>
      <c r="B100" s="13" t="s">
        <v>778</v>
      </c>
      <c r="C100" s="13" t="s">
        <v>779</v>
      </c>
      <c r="D100" s="80" t="str">
        <f t="shared" si="0"/>
        <v>Colleen Cannon</v>
      </c>
      <c r="E100" s="80" t="str">
        <f t="shared" si="1"/>
        <v>Stokes, Jonathan</v>
      </c>
      <c r="F100" s="13" t="str">
        <f t="shared" si="2"/>
        <v>Vermont</v>
      </c>
      <c r="G100" s="13" t="b">
        <f t="shared" ca="1" si="3"/>
        <v>0</v>
      </c>
      <c r="H100" s="63" t="s">
        <v>611</v>
      </c>
      <c r="I100" s="13" t="s">
        <v>400</v>
      </c>
      <c r="J100" s="64">
        <v>41527</v>
      </c>
      <c r="K100" s="65">
        <f t="shared" ca="1" si="4"/>
        <v>10</v>
      </c>
      <c r="L100" s="65" t="str">
        <f t="shared" ca="1" si="5"/>
        <v>4 Weeks</v>
      </c>
      <c r="M100" s="66">
        <v>68555</v>
      </c>
      <c r="N100" s="67">
        <f t="shared" si="6"/>
        <v>0.1</v>
      </c>
      <c r="O100" s="68">
        <f t="shared" si="7"/>
        <v>6855.5</v>
      </c>
      <c r="P100" s="68">
        <f t="shared" si="8"/>
        <v>75410.5</v>
      </c>
      <c r="Q100" s="13"/>
      <c r="R100" s="13"/>
      <c r="S100" s="13"/>
      <c r="T100" s="13"/>
      <c r="U100" s="13"/>
      <c r="V100" s="13">
        <v>1233102</v>
      </c>
      <c r="W100" s="13" t="s">
        <v>780</v>
      </c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</row>
    <row r="101" spans="1:34">
      <c r="A101" s="13">
        <v>1233112</v>
      </c>
      <c r="B101" s="13" t="s">
        <v>781</v>
      </c>
      <c r="C101" s="13" t="s">
        <v>782</v>
      </c>
      <c r="D101" s="80" t="str">
        <f t="shared" si="0"/>
        <v>Stacey Carroll</v>
      </c>
      <c r="E101" s="80" t="str">
        <f t="shared" si="1"/>
        <v>Kerr, Mihaela</v>
      </c>
      <c r="F101" s="13" t="str">
        <f t="shared" si="2"/>
        <v>Virginia</v>
      </c>
      <c r="G101" s="13" t="b">
        <f t="shared" ca="1" si="3"/>
        <v>1</v>
      </c>
      <c r="H101" s="63" t="s">
        <v>616</v>
      </c>
      <c r="I101" s="13" t="s">
        <v>388</v>
      </c>
      <c r="J101" s="64">
        <v>41197</v>
      </c>
      <c r="K101" s="65">
        <f t="shared" ca="1" si="4"/>
        <v>11</v>
      </c>
      <c r="L101" s="65" t="str">
        <f t="shared" ca="1" si="5"/>
        <v>6 Weeks</v>
      </c>
      <c r="M101" s="66">
        <v>88295</v>
      </c>
      <c r="N101" s="67">
        <f t="shared" si="6"/>
        <v>0.12</v>
      </c>
      <c r="O101" s="68">
        <f t="shared" si="7"/>
        <v>10595.4</v>
      </c>
      <c r="P101" s="68">
        <f t="shared" si="8"/>
        <v>98890.4</v>
      </c>
      <c r="Q101" s="13"/>
      <c r="R101" s="13"/>
      <c r="S101" s="13"/>
      <c r="T101" s="13"/>
      <c r="U101" s="13"/>
      <c r="V101" s="13">
        <v>1233112</v>
      </c>
      <c r="W101" s="13" t="s">
        <v>783</v>
      </c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</row>
    <row r="102" spans="1:34">
      <c r="A102" s="13">
        <v>1233122</v>
      </c>
      <c r="B102" s="13" t="s">
        <v>784</v>
      </c>
      <c r="C102" s="13" t="s">
        <v>785</v>
      </c>
      <c r="D102" s="80" t="str">
        <f t="shared" si="0"/>
        <v>Irene Mcguire</v>
      </c>
      <c r="E102" s="80" t="str">
        <f t="shared" si="1"/>
        <v>Juarez, Neill</v>
      </c>
      <c r="F102" s="13" t="str">
        <f t="shared" si="2"/>
        <v>Washington</v>
      </c>
      <c r="G102" s="13" t="b">
        <f t="shared" ca="1" si="3"/>
        <v>1</v>
      </c>
      <c r="H102" s="63" t="s">
        <v>621</v>
      </c>
      <c r="I102" s="13" t="s">
        <v>388</v>
      </c>
      <c r="J102" s="64">
        <v>39157</v>
      </c>
      <c r="K102" s="65">
        <f t="shared" ca="1" si="4"/>
        <v>16</v>
      </c>
      <c r="L102" s="65" t="str">
        <f t="shared" ca="1" si="5"/>
        <v>6 Weeks</v>
      </c>
      <c r="M102" s="66">
        <v>99950</v>
      </c>
      <c r="N102" s="67">
        <f t="shared" si="6"/>
        <v>0.13</v>
      </c>
      <c r="O102" s="68">
        <f t="shared" si="7"/>
        <v>12993.5</v>
      </c>
      <c r="P102" s="68">
        <f t="shared" si="8"/>
        <v>112943.5</v>
      </c>
      <c r="Q102" s="13"/>
      <c r="R102" s="13"/>
      <c r="S102" s="13"/>
      <c r="T102" s="13"/>
      <c r="U102" s="13"/>
      <c r="V102" s="13">
        <v>1233122</v>
      </c>
      <c r="W102" s="13" t="s">
        <v>786</v>
      </c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</row>
    <row r="103" spans="1:34">
      <c r="A103" s="13">
        <v>1233132</v>
      </c>
      <c r="B103" s="13" t="s">
        <v>787</v>
      </c>
      <c r="C103" s="13" t="s">
        <v>788</v>
      </c>
      <c r="D103" s="80" t="str">
        <f t="shared" si="0"/>
        <v>Leslie French</v>
      </c>
      <c r="E103" s="80" t="str">
        <f t="shared" si="1"/>
        <v>Wade, Kevin</v>
      </c>
      <c r="F103" s="13" t="str">
        <f t="shared" si="2"/>
        <v>West Virginia</v>
      </c>
      <c r="G103" s="13" t="b">
        <f t="shared" ca="1" si="3"/>
        <v>1</v>
      </c>
      <c r="H103" s="63" t="s">
        <v>626</v>
      </c>
      <c r="I103" s="13" t="s">
        <v>388</v>
      </c>
      <c r="J103" s="64">
        <v>40662</v>
      </c>
      <c r="K103" s="65">
        <f t="shared" ca="1" si="4"/>
        <v>12</v>
      </c>
      <c r="L103" s="65" t="str">
        <f t="shared" ca="1" si="5"/>
        <v>6 Weeks</v>
      </c>
      <c r="M103" s="66">
        <v>82152</v>
      </c>
      <c r="N103" s="67">
        <f t="shared" si="6"/>
        <v>0.11</v>
      </c>
      <c r="O103" s="68">
        <f t="shared" si="7"/>
        <v>9036.7199999999993</v>
      </c>
      <c r="P103" s="68">
        <f t="shared" si="8"/>
        <v>91188.72</v>
      </c>
      <c r="Q103" s="13"/>
      <c r="R103" s="13"/>
      <c r="S103" s="13"/>
      <c r="T103" s="13"/>
      <c r="U103" s="13"/>
      <c r="V103" s="13">
        <v>1233132</v>
      </c>
      <c r="W103" s="13" t="s">
        <v>789</v>
      </c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</row>
    <row r="104" spans="1:34">
      <c r="A104" s="13">
        <v>1233142</v>
      </c>
      <c r="B104" s="13" t="s">
        <v>80</v>
      </c>
      <c r="C104" s="13" t="s">
        <v>790</v>
      </c>
      <c r="D104" s="80" t="str">
        <f t="shared" si="0"/>
        <v>Muriel Collins</v>
      </c>
      <c r="E104" s="80" t="str">
        <f t="shared" si="1"/>
        <v>Cohen, Bruce</v>
      </c>
      <c r="F104" s="13" t="str">
        <f t="shared" si="2"/>
        <v>Wisconsin</v>
      </c>
      <c r="G104" s="13" t="b">
        <f t="shared" ca="1" si="3"/>
        <v>0</v>
      </c>
      <c r="H104" s="63" t="s">
        <v>631</v>
      </c>
      <c r="I104" s="13" t="s">
        <v>394</v>
      </c>
      <c r="J104" s="64">
        <v>41779</v>
      </c>
      <c r="K104" s="65">
        <f t="shared" ca="1" si="4"/>
        <v>9</v>
      </c>
      <c r="L104" s="65" t="str">
        <f t="shared" ca="1" si="5"/>
        <v>4 Weeks</v>
      </c>
      <c r="M104" s="66">
        <v>53403</v>
      </c>
      <c r="N104" s="67">
        <f t="shared" si="6"/>
        <v>7.0000000000000007E-2</v>
      </c>
      <c r="O104" s="68">
        <f t="shared" si="7"/>
        <v>3738.2100000000005</v>
      </c>
      <c r="P104" s="68">
        <f t="shared" si="8"/>
        <v>57141.21</v>
      </c>
      <c r="Q104" s="13"/>
      <c r="R104" s="13"/>
      <c r="S104" s="13"/>
      <c r="T104" s="13"/>
      <c r="U104" s="13"/>
      <c r="V104" s="13">
        <v>1233142</v>
      </c>
      <c r="W104" s="13" t="s">
        <v>791</v>
      </c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</row>
    <row r="105" spans="1:34">
      <c r="A105" s="13">
        <v>1233152</v>
      </c>
      <c r="B105" s="13" t="s">
        <v>792</v>
      </c>
      <c r="C105" s="13" t="s">
        <v>793</v>
      </c>
      <c r="D105" s="80" t="str">
        <f t="shared" si="0"/>
        <v>Lindsay Vargas</v>
      </c>
      <c r="E105" s="80" t="str">
        <f t="shared" si="1"/>
        <v>Norton, Bruce</v>
      </c>
      <c r="F105" s="13" t="str">
        <f t="shared" si="2"/>
        <v>Wyoming</v>
      </c>
      <c r="G105" s="13" t="b">
        <f t="shared" ca="1" si="3"/>
        <v>1</v>
      </c>
      <c r="H105" s="63" t="s">
        <v>636</v>
      </c>
      <c r="I105" s="13" t="s">
        <v>388</v>
      </c>
      <c r="J105" s="64">
        <v>40010</v>
      </c>
      <c r="K105" s="65">
        <f t="shared" ca="1" si="4"/>
        <v>14</v>
      </c>
      <c r="L105" s="65" t="str">
        <f t="shared" ca="1" si="5"/>
        <v>6 Weeks</v>
      </c>
      <c r="M105" s="66">
        <v>26481</v>
      </c>
      <c r="N105" s="67">
        <f t="shared" si="6"/>
        <v>0.05</v>
      </c>
      <c r="O105" s="68">
        <f t="shared" si="7"/>
        <v>1324.0500000000002</v>
      </c>
      <c r="P105" s="68">
        <f t="shared" si="8"/>
        <v>27805.05</v>
      </c>
      <c r="Q105" s="13"/>
      <c r="R105" s="13"/>
      <c r="S105" s="13"/>
      <c r="T105" s="13"/>
      <c r="U105" s="13"/>
      <c r="V105" s="13">
        <v>1233152</v>
      </c>
      <c r="W105" s="13" t="s">
        <v>794</v>
      </c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</row>
    <row r="106" spans="1:34">
      <c r="A106" s="13">
        <v>1233162</v>
      </c>
      <c r="B106" s="13" t="s">
        <v>795</v>
      </c>
      <c r="C106" s="13" t="s">
        <v>796</v>
      </c>
      <c r="D106" s="80" t="str">
        <f t="shared" si="0"/>
        <v>Dana Fields</v>
      </c>
      <c r="E106" s="80" t="str">
        <f t="shared" si="1"/>
        <v>Gomez, Ed</v>
      </c>
      <c r="F106" s="13" t="str">
        <f t="shared" si="2"/>
        <v>New York</v>
      </c>
      <c r="G106" s="13" t="b">
        <f t="shared" ca="1" si="3"/>
        <v>1</v>
      </c>
      <c r="H106" s="13" t="s">
        <v>641</v>
      </c>
      <c r="I106" s="13" t="s">
        <v>388</v>
      </c>
      <c r="J106" s="64">
        <v>37456</v>
      </c>
      <c r="K106" s="65">
        <f t="shared" ca="1" si="4"/>
        <v>21</v>
      </c>
      <c r="L106" s="65" t="str">
        <f t="shared" ca="1" si="5"/>
        <v>6 Weeks</v>
      </c>
      <c r="M106" s="66">
        <v>78887</v>
      </c>
      <c r="N106" s="67">
        <f t="shared" si="6"/>
        <v>0.11</v>
      </c>
      <c r="O106" s="68">
        <f t="shared" si="7"/>
        <v>8677.57</v>
      </c>
      <c r="P106" s="68">
        <f t="shared" si="8"/>
        <v>87564.57</v>
      </c>
      <c r="Q106" s="13"/>
      <c r="R106" s="13"/>
      <c r="S106" s="13"/>
      <c r="T106" s="13"/>
      <c r="U106" s="13"/>
      <c r="V106" s="13">
        <v>1233162</v>
      </c>
      <c r="W106" s="13" t="s">
        <v>797</v>
      </c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</row>
    <row r="107" spans="1:34">
      <c r="A107" s="13">
        <v>1233172</v>
      </c>
      <c r="B107" s="13" t="s">
        <v>798</v>
      </c>
      <c r="C107" s="13" t="s">
        <v>799</v>
      </c>
      <c r="D107" s="80" t="str">
        <f t="shared" si="0"/>
        <v>Erika Andrews</v>
      </c>
      <c r="E107" s="80" t="str">
        <f t="shared" si="1"/>
        <v>Carey, Andrea</v>
      </c>
      <c r="F107" s="13" t="str">
        <f t="shared" si="2"/>
        <v>Texas</v>
      </c>
      <c r="G107" s="13" t="b">
        <f t="shared" ca="1" si="3"/>
        <v>0</v>
      </c>
      <c r="H107" s="13" t="s">
        <v>645</v>
      </c>
      <c r="I107" s="13" t="s">
        <v>394</v>
      </c>
      <c r="J107" s="64">
        <v>41846</v>
      </c>
      <c r="K107" s="65">
        <f t="shared" ca="1" si="4"/>
        <v>9</v>
      </c>
      <c r="L107" s="65" t="str">
        <f t="shared" ca="1" si="5"/>
        <v>4 Weeks</v>
      </c>
      <c r="M107" s="66">
        <v>12159</v>
      </c>
      <c r="N107" s="67">
        <f t="shared" si="6"/>
        <v>0.01</v>
      </c>
      <c r="O107" s="68">
        <f t="shared" si="7"/>
        <v>121.59</v>
      </c>
      <c r="P107" s="68">
        <f t="shared" si="8"/>
        <v>12280.59</v>
      </c>
      <c r="Q107" s="13"/>
      <c r="R107" s="13"/>
      <c r="S107" s="13"/>
      <c r="T107" s="13"/>
      <c r="U107" s="13"/>
      <c r="V107" s="13">
        <v>1233172</v>
      </c>
      <c r="W107" s="13" t="s">
        <v>800</v>
      </c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</row>
    <row r="108" spans="1:34">
      <c r="A108" s="13">
        <v>1233182</v>
      </c>
      <c r="B108" s="13" t="s">
        <v>801</v>
      </c>
      <c r="C108" s="13" t="s">
        <v>802</v>
      </c>
      <c r="D108" s="80" t="str">
        <f t="shared" si="0"/>
        <v>Peter Rodgers</v>
      </c>
      <c r="E108" s="80" t="str">
        <f t="shared" si="1"/>
        <v>Kim, Deborah</v>
      </c>
      <c r="F108" s="13" t="str">
        <f t="shared" si="2"/>
        <v>North Dakota</v>
      </c>
      <c r="G108" s="13" t="b">
        <f t="shared" ca="1" si="3"/>
        <v>1</v>
      </c>
      <c r="H108" s="13" t="s">
        <v>649</v>
      </c>
      <c r="I108" s="13" t="s">
        <v>388</v>
      </c>
      <c r="J108" s="64">
        <v>40075</v>
      </c>
      <c r="K108" s="65">
        <f t="shared" ca="1" si="4"/>
        <v>14</v>
      </c>
      <c r="L108" s="65" t="str">
        <f t="shared" ca="1" si="5"/>
        <v>6 Weeks</v>
      </c>
      <c r="M108" s="66">
        <v>30629</v>
      </c>
      <c r="N108" s="67">
        <f t="shared" si="6"/>
        <v>0.05</v>
      </c>
      <c r="O108" s="68">
        <f t="shared" si="7"/>
        <v>1531.45</v>
      </c>
      <c r="P108" s="68">
        <f t="shared" si="8"/>
        <v>32160.45</v>
      </c>
      <c r="Q108" s="13"/>
      <c r="R108" s="13"/>
      <c r="S108" s="13"/>
      <c r="T108" s="13"/>
      <c r="U108" s="13"/>
      <c r="V108" s="13">
        <v>1233182</v>
      </c>
      <c r="W108" s="13" t="s">
        <v>803</v>
      </c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</row>
    <row r="109" spans="1:34">
      <c r="A109" s="13">
        <v>1233192</v>
      </c>
      <c r="B109" s="13" t="s">
        <v>804</v>
      </c>
      <c r="C109" s="13" t="s">
        <v>805</v>
      </c>
      <c r="D109" s="80" t="str">
        <f t="shared" si="0"/>
        <v>Emily Maxwell</v>
      </c>
      <c r="E109" s="80" t="str">
        <f t="shared" si="1"/>
        <v>Foley, Peter</v>
      </c>
      <c r="F109" s="13" t="str">
        <f t="shared" si="2"/>
        <v>Michigan</v>
      </c>
      <c r="G109" s="13" t="b">
        <f t="shared" ca="1" si="3"/>
        <v>1</v>
      </c>
      <c r="H109" s="13" t="s">
        <v>653</v>
      </c>
      <c r="I109" s="13" t="s">
        <v>388</v>
      </c>
      <c r="J109" s="64">
        <v>37523</v>
      </c>
      <c r="K109" s="65">
        <f t="shared" ca="1" si="4"/>
        <v>21</v>
      </c>
      <c r="L109" s="65" t="str">
        <f t="shared" ca="1" si="5"/>
        <v>6 Weeks</v>
      </c>
      <c r="M109" s="66">
        <v>57593</v>
      </c>
      <c r="N109" s="67">
        <f t="shared" si="6"/>
        <v>0.08</v>
      </c>
      <c r="O109" s="68">
        <f t="shared" si="7"/>
        <v>4607.4400000000005</v>
      </c>
      <c r="P109" s="68">
        <f t="shared" si="8"/>
        <v>62200.44</v>
      </c>
      <c r="Q109" s="13"/>
      <c r="R109" s="13"/>
      <c r="S109" s="13"/>
      <c r="T109" s="13"/>
      <c r="U109" s="13"/>
      <c r="V109" s="13">
        <v>1233192</v>
      </c>
      <c r="W109" s="13" t="s">
        <v>806</v>
      </c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</row>
    <row r="110" spans="1:34">
      <c r="A110" s="13">
        <v>1233202</v>
      </c>
      <c r="B110" s="13" t="s">
        <v>807</v>
      </c>
      <c r="C110" s="13" t="s">
        <v>808</v>
      </c>
      <c r="D110" s="80" t="str">
        <f t="shared" si="0"/>
        <v>Dale Alexander</v>
      </c>
      <c r="E110" s="80" t="str">
        <f t="shared" si="1"/>
        <v>Landry, Linda</v>
      </c>
      <c r="F110" s="13" t="str">
        <f t="shared" si="2"/>
        <v>Alabama</v>
      </c>
      <c r="G110" s="13" t="b">
        <f t="shared" ca="1" si="3"/>
        <v>1</v>
      </c>
      <c r="H110" s="63" t="s">
        <v>387</v>
      </c>
      <c r="I110" s="13" t="s">
        <v>388</v>
      </c>
      <c r="J110" s="64">
        <v>40421</v>
      </c>
      <c r="K110" s="65">
        <f t="shared" ca="1" si="4"/>
        <v>13</v>
      </c>
      <c r="L110" s="65" t="str">
        <f t="shared" ca="1" si="5"/>
        <v>6 Weeks</v>
      </c>
      <c r="M110" s="66">
        <v>50453</v>
      </c>
      <c r="N110" s="67">
        <f t="shared" si="6"/>
        <v>7.0000000000000007E-2</v>
      </c>
      <c r="O110" s="68">
        <f t="shared" si="7"/>
        <v>3531.7100000000005</v>
      </c>
      <c r="P110" s="68">
        <f t="shared" si="8"/>
        <v>53984.71</v>
      </c>
      <c r="Q110" s="13"/>
      <c r="R110" s="13"/>
      <c r="S110" s="13"/>
      <c r="T110" s="13"/>
      <c r="U110" s="13"/>
      <c r="V110" s="13">
        <v>1233202</v>
      </c>
      <c r="W110" s="13" t="s">
        <v>809</v>
      </c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</row>
    <row r="111" spans="1:34">
      <c r="A111" s="13">
        <v>1233212</v>
      </c>
      <c r="B111" s="13" t="s">
        <v>810</v>
      </c>
      <c r="C111" s="13" t="s">
        <v>811</v>
      </c>
      <c r="D111" s="80" t="str">
        <f t="shared" si="0"/>
        <v>Keith Hanson</v>
      </c>
      <c r="E111" s="80" t="str">
        <f t="shared" si="1"/>
        <v>Hill, Robin</v>
      </c>
      <c r="F111" s="13" t="str">
        <f t="shared" si="2"/>
        <v>Alaska</v>
      </c>
      <c r="G111" s="13" t="b">
        <f t="shared" ca="1" si="3"/>
        <v>0</v>
      </c>
      <c r="H111" s="63" t="s">
        <v>393</v>
      </c>
      <c r="I111" s="13" t="s">
        <v>406</v>
      </c>
      <c r="J111" s="64">
        <v>41587</v>
      </c>
      <c r="K111" s="65">
        <f t="shared" ca="1" si="4"/>
        <v>10</v>
      </c>
      <c r="L111" s="65" t="str">
        <f t="shared" ca="1" si="5"/>
        <v>4 Weeks</v>
      </c>
      <c r="M111" s="66">
        <v>31752</v>
      </c>
      <c r="N111" s="67">
        <f t="shared" si="6"/>
        <v>0.05</v>
      </c>
      <c r="O111" s="68">
        <f t="shared" si="7"/>
        <v>1587.6000000000001</v>
      </c>
      <c r="P111" s="68">
        <f t="shared" si="8"/>
        <v>33339.599999999999</v>
      </c>
      <c r="Q111" s="13"/>
      <c r="R111" s="13"/>
      <c r="S111" s="13"/>
      <c r="T111" s="13"/>
      <c r="U111" s="13"/>
      <c r="V111" s="13">
        <v>1233212</v>
      </c>
      <c r="W111" s="13" t="s">
        <v>812</v>
      </c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</row>
    <row r="112" spans="1:34">
      <c r="A112" s="13">
        <v>1233222</v>
      </c>
      <c r="B112" s="13" t="s">
        <v>813</v>
      </c>
      <c r="C112" s="13" t="s">
        <v>814</v>
      </c>
      <c r="D112" s="80" t="str">
        <f t="shared" si="0"/>
        <v>Shelia Curry</v>
      </c>
      <c r="E112" s="80" t="str">
        <f t="shared" si="1"/>
        <v>Malone, Daniel</v>
      </c>
      <c r="F112" s="13" t="str">
        <f t="shared" si="2"/>
        <v>Arizona</v>
      </c>
      <c r="G112" s="13" t="b">
        <f t="shared" ca="1" si="3"/>
        <v>1</v>
      </c>
      <c r="H112" s="63" t="s">
        <v>399</v>
      </c>
      <c r="I112" s="13" t="s">
        <v>388</v>
      </c>
      <c r="J112" s="64">
        <v>40920</v>
      </c>
      <c r="K112" s="65">
        <f t="shared" ca="1" si="4"/>
        <v>11</v>
      </c>
      <c r="L112" s="65" t="str">
        <f t="shared" ca="1" si="5"/>
        <v>6 Weeks</v>
      </c>
      <c r="M112" s="66">
        <v>79769</v>
      </c>
      <c r="N112" s="67">
        <f t="shared" si="6"/>
        <v>0.11</v>
      </c>
      <c r="O112" s="68">
        <f t="shared" si="7"/>
        <v>8774.59</v>
      </c>
      <c r="P112" s="68">
        <f t="shared" si="8"/>
        <v>88543.59</v>
      </c>
      <c r="Q112" s="13"/>
      <c r="R112" s="13"/>
      <c r="S112" s="13"/>
      <c r="T112" s="13"/>
      <c r="U112" s="13"/>
      <c r="V112" s="13">
        <v>1233222</v>
      </c>
      <c r="W112" s="13" t="s">
        <v>815</v>
      </c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</row>
    <row r="113" spans="1:34">
      <c r="A113" s="13">
        <v>1233232</v>
      </c>
      <c r="B113" s="13" t="s">
        <v>816</v>
      </c>
      <c r="C113" s="13" t="s">
        <v>545</v>
      </c>
      <c r="D113" s="80" t="str">
        <f t="shared" si="0"/>
        <v>Casey Rogers</v>
      </c>
      <c r="E113" s="80" t="str">
        <f t="shared" si="1"/>
        <v>Hawkins, Douglas</v>
      </c>
      <c r="F113" s="13" t="str">
        <f t="shared" si="2"/>
        <v>Arkansas</v>
      </c>
      <c r="G113" s="13" t="b">
        <f t="shared" ca="1" si="3"/>
        <v>0</v>
      </c>
      <c r="H113" s="63" t="s">
        <v>405</v>
      </c>
      <c r="I113" s="13" t="s">
        <v>394</v>
      </c>
      <c r="J113" s="64">
        <v>41790</v>
      </c>
      <c r="K113" s="65">
        <f t="shared" ca="1" si="4"/>
        <v>9</v>
      </c>
      <c r="L113" s="65" t="str">
        <f t="shared" ca="1" si="5"/>
        <v>4 Weeks</v>
      </c>
      <c r="M113" s="66">
        <v>33065</v>
      </c>
      <c r="N113" s="67">
        <f t="shared" si="6"/>
        <v>0.05</v>
      </c>
      <c r="O113" s="68">
        <f t="shared" si="7"/>
        <v>1653.25</v>
      </c>
      <c r="P113" s="68">
        <f t="shared" si="8"/>
        <v>34718.25</v>
      </c>
      <c r="Q113" s="13"/>
      <c r="R113" s="13"/>
      <c r="S113" s="13"/>
      <c r="T113" s="13"/>
      <c r="U113" s="13"/>
      <c r="V113" s="13">
        <v>1233232</v>
      </c>
      <c r="W113" s="13" t="s">
        <v>817</v>
      </c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</row>
    <row r="114" spans="1:34">
      <c r="A114" s="13">
        <v>1233242</v>
      </c>
      <c r="B114" s="13" t="s">
        <v>818</v>
      </c>
      <c r="C114" s="13" t="s">
        <v>99</v>
      </c>
      <c r="D114" s="80" t="str">
        <f t="shared" si="0"/>
        <v>Mindy Coleman</v>
      </c>
      <c r="E114" s="80" t="str">
        <f t="shared" si="1"/>
        <v>Baker, Barney</v>
      </c>
      <c r="F114" s="13" t="str">
        <f t="shared" si="2"/>
        <v>California</v>
      </c>
      <c r="G114" s="13" t="b">
        <f t="shared" ca="1" si="3"/>
        <v>0</v>
      </c>
      <c r="H114" s="63" t="s">
        <v>411</v>
      </c>
      <c r="I114" s="13" t="s">
        <v>400</v>
      </c>
      <c r="J114" s="64">
        <v>41824</v>
      </c>
      <c r="K114" s="65">
        <f t="shared" ca="1" si="4"/>
        <v>9</v>
      </c>
      <c r="L114" s="65" t="str">
        <f t="shared" ca="1" si="5"/>
        <v>4 Weeks</v>
      </c>
      <c r="M114" s="66">
        <v>92463</v>
      </c>
      <c r="N114" s="67">
        <f t="shared" si="6"/>
        <v>0.12</v>
      </c>
      <c r="O114" s="68">
        <f t="shared" si="7"/>
        <v>11095.56</v>
      </c>
      <c r="P114" s="68">
        <f t="shared" si="8"/>
        <v>103558.56</v>
      </c>
      <c r="Q114" s="13"/>
      <c r="R114" s="13"/>
      <c r="S114" s="13"/>
      <c r="T114" s="13"/>
      <c r="U114" s="13"/>
      <c r="V114" s="13">
        <v>1233242</v>
      </c>
      <c r="W114" s="13" t="s">
        <v>819</v>
      </c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</row>
    <row r="115" spans="1:34">
      <c r="A115" s="13">
        <v>1233252</v>
      </c>
      <c r="B115" s="13" t="s">
        <v>820</v>
      </c>
      <c r="C115" s="13" t="s">
        <v>821</v>
      </c>
      <c r="D115" s="80" t="str">
        <f t="shared" si="0"/>
        <v>Krista Knight</v>
      </c>
      <c r="E115" s="80" t="str">
        <f t="shared" si="1"/>
        <v>Allison, Timothy</v>
      </c>
      <c r="F115" s="13" t="str">
        <f t="shared" si="2"/>
        <v>Colorado</v>
      </c>
      <c r="G115" s="13" t="b">
        <f t="shared" ca="1" si="3"/>
        <v>0</v>
      </c>
      <c r="H115" s="63" t="s">
        <v>416</v>
      </c>
      <c r="I115" s="13" t="s">
        <v>388</v>
      </c>
      <c r="J115" s="64">
        <v>42192</v>
      </c>
      <c r="K115" s="65">
        <f t="shared" ca="1" si="4"/>
        <v>8</v>
      </c>
      <c r="L115" s="65" t="str">
        <f t="shared" ca="1" si="5"/>
        <v>4 Weeks</v>
      </c>
      <c r="M115" s="66">
        <v>95288</v>
      </c>
      <c r="N115" s="67">
        <f t="shared" si="6"/>
        <v>0.13</v>
      </c>
      <c r="O115" s="68">
        <f t="shared" si="7"/>
        <v>12387.44</v>
      </c>
      <c r="P115" s="68">
        <f t="shared" si="8"/>
        <v>107675.44</v>
      </c>
      <c r="Q115" s="13"/>
      <c r="R115" s="13"/>
      <c r="S115" s="13"/>
      <c r="T115" s="13"/>
      <c r="U115" s="13"/>
      <c r="V115" s="13">
        <v>1233252</v>
      </c>
      <c r="W115" s="13" t="s">
        <v>822</v>
      </c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</row>
    <row r="116" spans="1:34">
      <c r="A116" s="13">
        <v>1233262</v>
      </c>
      <c r="B116" s="13" t="s">
        <v>823</v>
      </c>
      <c r="C116" s="13" t="s">
        <v>824</v>
      </c>
      <c r="D116" s="80" t="str">
        <f t="shared" si="0"/>
        <v>Sherri Hall</v>
      </c>
      <c r="E116" s="80" t="str">
        <f t="shared" si="1"/>
        <v>McCoy, Preston</v>
      </c>
      <c r="F116" s="13" t="str">
        <f t="shared" si="2"/>
        <v>Connecticut</v>
      </c>
      <c r="G116" s="13" t="b">
        <f t="shared" ca="1" si="3"/>
        <v>0</v>
      </c>
      <c r="H116" s="63" t="s">
        <v>421</v>
      </c>
      <c r="I116" s="13" t="s">
        <v>394</v>
      </c>
      <c r="J116" s="64">
        <v>40381</v>
      </c>
      <c r="K116" s="65">
        <f t="shared" ca="1" si="4"/>
        <v>13</v>
      </c>
      <c r="L116" s="65" t="str">
        <f t="shared" ca="1" si="5"/>
        <v>4 Weeks</v>
      </c>
      <c r="M116" s="66">
        <v>21557</v>
      </c>
      <c r="N116" s="67">
        <f t="shared" si="6"/>
        <v>0.01</v>
      </c>
      <c r="O116" s="68">
        <f t="shared" si="7"/>
        <v>215.57</v>
      </c>
      <c r="P116" s="68">
        <f t="shared" si="8"/>
        <v>21772.57</v>
      </c>
      <c r="Q116" s="13"/>
      <c r="R116" s="13"/>
      <c r="S116" s="13"/>
      <c r="T116" s="13"/>
      <c r="U116" s="13"/>
      <c r="V116" s="13">
        <v>1233262</v>
      </c>
      <c r="W116" s="13" t="s">
        <v>825</v>
      </c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</row>
    <row r="117" spans="1:34">
      <c r="A117" s="13">
        <v>1233272</v>
      </c>
      <c r="B117" s="13" t="s">
        <v>826</v>
      </c>
      <c r="C117" s="13" t="s">
        <v>827</v>
      </c>
      <c r="D117" s="80" t="str">
        <f t="shared" si="0"/>
        <v>Tami Estrada</v>
      </c>
      <c r="E117" s="80" t="str">
        <f t="shared" si="1"/>
        <v>Maxwell, Jill</v>
      </c>
      <c r="F117" s="13" t="str">
        <f t="shared" si="2"/>
        <v>Delaware</v>
      </c>
      <c r="G117" s="13" t="b">
        <f t="shared" ca="1" si="3"/>
        <v>0</v>
      </c>
      <c r="H117" s="63" t="s">
        <v>426</v>
      </c>
      <c r="I117" s="13" t="s">
        <v>400</v>
      </c>
      <c r="J117" s="64">
        <v>37450</v>
      </c>
      <c r="K117" s="65">
        <f t="shared" ca="1" si="4"/>
        <v>21</v>
      </c>
      <c r="L117" s="65" t="str">
        <f t="shared" ca="1" si="5"/>
        <v>4 Weeks</v>
      </c>
      <c r="M117" s="66">
        <v>38052</v>
      </c>
      <c r="N117" s="67">
        <f t="shared" si="6"/>
        <v>0.06</v>
      </c>
      <c r="O117" s="68">
        <f t="shared" si="7"/>
        <v>2283.12</v>
      </c>
      <c r="P117" s="68">
        <f t="shared" si="8"/>
        <v>40335.120000000003</v>
      </c>
      <c r="Q117" s="13"/>
      <c r="R117" s="13"/>
      <c r="S117" s="13"/>
      <c r="T117" s="13"/>
      <c r="U117" s="13"/>
      <c r="V117" s="13">
        <v>1233272</v>
      </c>
      <c r="W117" s="13" t="s">
        <v>828</v>
      </c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</row>
    <row r="118" spans="1:34">
      <c r="A118" s="13">
        <v>1233282</v>
      </c>
      <c r="B118" s="13" t="s">
        <v>829</v>
      </c>
      <c r="C118" s="13" t="s">
        <v>830</v>
      </c>
      <c r="D118" s="80" t="str">
        <f t="shared" si="0"/>
        <v>Alicia Lawson</v>
      </c>
      <c r="E118" s="80" t="str">
        <f t="shared" si="1"/>
        <v>Garner, Terry</v>
      </c>
      <c r="F118" s="13" t="str">
        <f t="shared" si="2"/>
        <v>Florida</v>
      </c>
      <c r="G118" s="13" t="b">
        <f t="shared" ca="1" si="3"/>
        <v>1</v>
      </c>
      <c r="H118" s="63" t="s">
        <v>431</v>
      </c>
      <c r="I118" s="13" t="s">
        <v>388</v>
      </c>
      <c r="J118" s="64">
        <v>40048</v>
      </c>
      <c r="K118" s="65">
        <f t="shared" ca="1" si="4"/>
        <v>14</v>
      </c>
      <c r="L118" s="65" t="str">
        <f t="shared" ca="1" si="5"/>
        <v>6 Weeks</v>
      </c>
      <c r="M118" s="66">
        <v>92547</v>
      </c>
      <c r="N118" s="67">
        <f t="shared" si="6"/>
        <v>0.12</v>
      </c>
      <c r="O118" s="68">
        <f t="shared" si="7"/>
        <v>11105.64</v>
      </c>
      <c r="P118" s="68">
        <f t="shared" si="8"/>
        <v>103652.64</v>
      </c>
      <c r="Q118" s="13"/>
      <c r="R118" s="13"/>
      <c r="S118" s="13"/>
      <c r="T118" s="13"/>
      <c r="U118" s="13"/>
      <c r="V118" s="13">
        <v>1233282</v>
      </c>
      <c r="W118" s="13" t="s">
        <v>831</v>
      </c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</row>
    <row r="119" spans="1:34">
      <c r="A119" s="13">
        <v>1233292</v>
      </c>
      <c r="B119" s="13" t="s">
        <v>832</v>
      </c>
      <c r="C119" s="13" t="s">
        <v>833</v>
      </c>
      <c r="D119" s="80" t="str">
        <f t="shared" si="0"/>
        <v>Dora Dawson</v>
      </c>
      <c r="E119" s="80" t="str">
        <f t="shared" si="1"/>
        <v>Durham, Troy</v>
      </c>
      <c r="F119" s="13" t="str">
        <f t="shared" si="2"/>
        <v>Georgia</v>
      </c>
      <c r="G119" s="13" t="b">
        <f t="shared" ca="1" si="3"/>
        <v>0</v>
      </c>
      <c r="H119" s="63" t="s">
        <v>436</v>
      </c>
      <c r="I119" s="13" t="s">
        <v>400</v>
      </c>
      <c r="J119" s="64">
        <v>38941</v>
      </c>
      <c r="K119" s="65">
        <f t="shared" ca="1" si="4"/>
        <v>17</v>
      </c>
      <c r="L119" s="65" t="str">
        <f t="shared" ca="1" si="5"/>
        <v>4 Weeks</v>
      </c>
      <c r="M119" s="66">
        <v>84767</v>
      </c>
      <c r="N119" s="67">
        <f t="shared" si="6"/>
        <v>0.11</v>
      </c>
      <c r="O119" s="68">
        <f t="shared" si="7"/>
        <v>9324.3700000000008</v>
      </c>
      <c r="P119" s="68">
        <f t="shared" si="8"/>
        <v>94091.37</v>
      </c>
      <c r="Q119" s="13"/>
      <c r="R119" s="13"/>
      <c r="S119" s="13"/>
      <c r="T119" s="13"/>
      <c r="U119" s="13"/>
      <c r="V119" s="13">
        <v>1233292</v>
      </c>
      <c r="W119" s="13" t="s">
        <v>834</v>
      </c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</row>
    <row r="120" spans="1:34">
      <c r="A120" s="13">
        <v>1233302</v>
      </c>
      <c r="B120" s="13" t="s">
        <v>835</v>
      </c>
      <c r="C120" s="13" t="s">
        <v>836</v>
      </c>
      <c r="D120" s="80" t="str">
        <f t="shared" si="0"/>
        <v>Lucia Dixon</v>
      </c>
      <c r="E120" s="80" t="str">
        <f t="shared" si="1"/>
        <v>Ray, ReAnnon</v>
      </c>
      <c r="F120" s="13" t="str">
        <f t="shared" si="2"/>
        <v>Hawaii</v>
      </c>
      <c r="G120" s="13" t="b">
        <f t="shared" ca="1" si="3"/>
        <v>0</v>
      </c>
      <c r="H120" s="63" t="s">
        <v>441</v>
      </c>
      <c r="I120" s="13" t="s">
        <v>400</v>
      </c>
      <c r="J120" s="64">
        <v>41537</v>
      </c>
      <c r="K120" s="65">
        <f t="shared" ca="1" si="4"/>
        <v>10</v>
      </c>
      <c r="L120" s="65" t="str">
        <f t="shared" ca="1" si="5"/>
        <v>4 Weeks</v>
      </c>
      <c r="M120" s="66">
        <v>40730</v>
      </c>
      <c r="N120" s="67">
        <f t="shared" si="6"/>
        <v>0.06</v>
      </c>
      <c r="O120" s="68">
        <f t="shared" si="7"/>
        <v>2443.7999999999997</v>
      </c>
      <c r="P120" s="68">
        <f t="shared" si="8"/>
        <v>43173.8</v>
      </c>
      <c r="Q120" s="13"/>
      <c r="R120" s="13"/>
      <c r="S120" s="13"/>
      <c r="T120" s="13"/>
      <c r="U120" s="13"/>
      <c r="V120" s="13">
        <v>1233302</v>
      </c>
      <c r="W120" s="13" t="s">
        <v>837</v>
      </c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</row>
    <row r="121" spans="1:34">
      <c r="A121" s="13">
        <v>1233312</v>
      </c>
      <c r="B121" s="13" t="s">
        <v>838</v>
      </c>
      <c r="C121" s="13" t="s">
        <v>81</v>
      </c>
      <c r="D121" s="80" t="str">
        <f t="shared" si="0"/>
        <v>Cesar Adkins</v>
      </c>
      <c r="E121" s="80" t="str">
        <f t="shared" si="1"/>
        <v>Winters, Shaun</v>
      </c>
      <c r="F121" s="13" t="str">
        <f t="shared" si="2"/>
        <v>Idaho</v>
      </c>
      <c r="G121" s="13" t="b">
        <f t="shared" ca="1" si="3"/>
        <v>1</v>
      </c>
      <c r="H121" s="63" t="s">
        <v>446</v>
      </c>
      <c r="I121" s="13" t="s">
        <v>388</v>
      </c>
      <c r="J121" s="64">
        <v>37543</v>
      </c>
      <c r="K121" s="65">
        <f t="shared" ca="1" si="4"/>
        <v>21</v>
      </c>
      <c r="L121" s="65" t="str">
        <f t="shared" ca="1" si="5"/>
        <v>6 Weeks</v>
      </c>
      <c r="M121" s="66">
        <v>70844</v>
      </c>
      <c r="N121" s="67">
        <f t="shared" si="6"/>
        <v>0.1</v>
      </c>
      <c r="O121" s="68">
        <f t="shared" si="7"/>
        <v>7084.4000000000005</v>
      </c>
      <c r="P121" s="68">
        <f t="shared" si="8"/>
        <v>77928.399999999994</v>
      </c>
      <c r="Q121" s="13"/>
      <c r="R121" s="13"/>
      <c r="S121" s="13"/>
      <c r="T121" s="13"/>
      <c r="U121" s="13"/>
      <c r="V121" s="13">
        <v>1233312</v>
      </c>
      <c r="W121" s="13" t="s">
        <v>839</v>
      </c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</row>
    <row r="122" spans="1:34">
      <c r="A122" s="13">
        <v>1233322</v>
      </c>
      <c r="B122" s="13" t="s">
        <v>840</v>
      </c>
      <c r="C122" s="13" t="s">
        <v>841</v>
      </c>
      <c r="D122" s="80" t="str">
        <f t="shared" si="0"/>
        <v>Grady Gonzalez</v>
      </c>
      <c r="E122" s="80" t="str">
        <f t="shared" si="1"/>
        <v>Roberson, Eileen</v>
      </c>
      <c r="F122" s="13" t="str">
        <f t="shared" si="2"/>
        <v>Illinois</v>
      </c>
      <c r="G122" s="13" t="b">
        <f t="shared" ca="1" si="3"/>
        <v>0</v>
      </c>
      <c r="H122" s="63" t="s">
        <v>451</v>
      </c>
      <c r="I122" s="13" t="s">
        <v>400</v>
      </c>
      <c r="J122" s="64">
        <v>37233</v>
      </c>
      <c r="K122" s="65">
        <f t="shared" ca="1" si="4"/>
        <v>22</v>
      </c>
      <c r="L122" s="65" t="str">
        <f t="shared" ca="1" si="5"/>
        <v>4 Weeks</v>
      </c>
      <c r="M122" s="66">
        <v>74466</v>
      </c>
      <c r="N122" s="67">
        <f t="shared" si="6"/>
        <v>0.1</v>
      </c>
      <c r="O122" s="68">
        <f t="shared" si="7"/>
        <v>7446.6</v>
      </c>
      <c r="P122" s="68">
        <f t="shared" si="8"/>
        <v>81912.600000000006</v>
      </c>
      <c r="Q122" s="13"/>
      <c r="R122" s="13"/>
      <c r="S122" s="13"/>
      <c r="T122" s="13"/>
      <c r="U122" s="13"/>
      <c r="V122" s="13">
        <v>1233322</v>
      </c>
      <c r="W122" s="13" t="s">
        <v>842</v>
      </c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</row>
    <row r="123" spans="1:34">
      <c r="A123" s="13">
        <v>1233332</v>
      </c>
      <c r="B123" s="13" t="s">
        <v>843</v>
      </c>
      <c r="C123" s="13" t="s">
        <v>844</v>
      </c>
      <c r="D123" s="80" t="str">
        <f t="shared" si="0"/>
        <v>Byron Floyd</v>
      </c>
      <c r="E123" s="80" t="str">
        <f t="shared" si="1"/>
        <v>Perkins, Donald</v>
      </c>
      <c r="F123" s="13" t="str">
        <f t="shared" si="2"/>
        <v>Indiana</v>
      </c>
      <c r="G123" s="13" t="b">
        <f t="shared" ca="1" si="3"/>
        <v>0</v>
      </c>
      <c r="H123" s="63" t="s">
        <v>456</v>
      </c>
      <c r="I123" s="13" t="s">
        <v>388</v>
      </c>
      <c r="J123" s="64">
        <v>42026</v>
      </c>
      <c r="K123" s="65">
        <f t="shared" ca="1" si="4"/>
        <v>8</v>
      </c>
      <c r="L123" s="65" t="str">
        <f t="shared" ca="1" si="5"/>
        <v>4 Weeks</v>
      </c>
      <c r="M123" s="66">
        <v>43460</v>
      </c>
      <c r="N123" s="67">
        <f t="shared" si="6"/>
        <v>0.06</v>
      </c>
      <c r="O123" s="68">
        <f t="shared" si="7"/>
        <v>2607.6</v>
      </c>
      <c r="P123" s="68">
        <f t="shared" si="8"/>
        <v>46067.6</v>
      </c>
      <c r="Q123" s="13"/>
      <c r="R123" s="13"/>
      <c r="S123" s="13"/>
      <c r="T123" s="13"/>
      <c r="U123" s="13"/>
      <c r="V123" s="13">
        <v>1233332</v>
      </c>
      <c r="W123" s="13" t="s">
        <v>845</v>
      </c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</row>
    <row r="124" spans="1:34">
      <c r="A124" s="13">
        <v>1233342</v>
      </c>
      <c r="B124" s="13" t="s">
        <v>846</v>
      </c>
      <c r="C124" s="13" t="s">
        <v>847</v>
      </c>
      <c r="D124" s="80" t="str">
        <f t="shared" si="0"/>
        <v>Janis Stone</v>
      </c>
      <c r="E124" s="80" t="str">
        <f t="shared" si="1"/>
        <v>Copeland, Roger</v>
      </c>
      <c r="F124" s="13" t="str">
        <f t="shared" si="2"/>
        <v>Iowa</v>
      </c>
      <c r="G124" s="13" t="b">
        <f t="shared" ca="1" si="3"/>
        <v>0</v>
      </c>
      <c r="H124" s="63" t="s">
        <v>461</v>
      </c>
      <c r="I124" s="13" t="s">
        <v>400</v>
      </c>
      <c r="J124" s="64">
        <v>37616</v>
      </c>
      <c r="K124" s="65">
        <f t="shared" ca="1" si="4"/>
        <v>20</v>
      </c>
      <c r="L124" s="65" t="str">
        <f t="shared" ca="1" si="5"/>
        <v>4 Weeks</v>
      </c>
      <c r="M124" s="66">
        <v>100454</v>
      </c>
      <c r="N124" s="67">
        <f t="shared" si="6"/>
        <v>0.13</v>
      </c>
      <c r="O124" s="68">
        <f t="shared" si="7"/>
        <v>13059.02</v>
      </c>
      <c r="P124" s="68">
        <f t="shared" si="8"/>
        <v>113513.02</v>
      </c>
      <c r="Q124" s="13"/>
      <c r="R124" s="13"/>
      <c r="S124" s="13"/>
      <c r="T124" s="13"/>
      <c r="U124" s="13"/>
      <c r="V124" s="13">
        <v>1233342</v>
      </c>
      <c r="W124" s="13" t="s">
        <v>848</v>
      </c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</row>
    <row r="125" spans="1:34">
      <c r="A125" s="13">
        <v>1233352</v>
      </c>
      <c r="B125" s="13" t="s">
        <v>849</v>
      </c>
      <c r="C125" s="13" t="s">
        <v>695</v>
      </c>
      <c r="D125" s="80" t="str">
        <f t="shared" si="0"/>
        <v>Eduardo Mitchell</v>
      </c>
      <c r="E125" s="80" t="str">
        <f t="shared" si="1"/>
        <v>Silva, Stephen</v>
      </c>
      <c r="F125" s="13" t="str">
        <f t="shared" si="2"/>
        <v>Kansas</v>
      </c>
      <c r="G125" s="13" t="b">
        <f t="shared" ca="1" si="3"/>
        <v>0</v>
      </c>
      <c r="H125" s="63" t="s">
        <v>466</v>
      </c>
      <c r="I125" s="13" t="s">
        <v>394</v>
      </c>
      <c r="J125" s="64">
        <v>37631</v>
      </c>
      <c r="K125" s="65">
        <f t="shared" ca="1" si="4"/>
        <v>20</v>
      </c>
      <c r="L125" s="65" t="str">
        <f t="shared" ca="1" si="5"/>
        <v>4 Weeks</v>
      </c>
      <c r="M125" s="66">
        <v>49560</v>
      </c>
      <c r="N125" s="67">
        <f t="shared" si="6"/>
        <v>7.0000000000000007E-2</v>
      </c>
      <c r="O125" s="68">
        <f t="shared" si="7"/>
        <v>3469.2000000000003</v>
      </c>
      <c r="P125" s="68">
        <f t="shared" si="8"/>
        <v>53029.2</v>
      </c>
      <c r="Q125" s="13"/>
      <c r="R125" s="13"/>
      <c r="S125" s="13"/>
      <c r="T125" s="13"/>
      <c r="U125" s="13"/>
      <c r="V125" s="13">
        <v>1233352</v>
      </c>
      <c r="W125" s="13" t="s">
        <v>850</v>
      </c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</row>
    <row r="126" spans="1:34">
      <c r="A126" s="13">
        <v>1233362</v>
      </c>
      <c r="B126" s="13" t="s">
        <v>851</v>
      </c>
      <c r="C126" s="13" t="s">
        <v>852</v>
      </c>
      <c r="D126" s="80" t="str">
        <f t="shared" si="0"/>
        <v>Guadalupe Jackson</v>
      </c>
      <c r="E126" s="80" t="str">
        <f t="shared" si="1"/>
        <v>Lloyd, John</v>
      </c>
      <c r="F126" s="13" t="str">
        <f t="shared" si="2"/>
        <v>Kentucky</v>
      </c>
      <c r="G126" s="13" t="b">
        <f t="shared" ca="1" si="3"/>
        <v>0</v>
      </c>
      <c r="H126" s="63" t="s">
        <v>471</v>
      </c>
      <c r="I126" s="13" t="s">
        <v>388</v>
      </c>
      <c r="J126" s="64">
        <v>42402</v>
      </c>
      <c r="K126" s="65">
        <f t="shared" ca="1" si="4"/>
        <v>7</v>
      </c>
      <c r="L126" s="65" t="str">
        <f t="shared" ca="1" si="5"/>
        <v>4 Weeks</v>
      </c>
      <c r="M126" s="66">
        <v>95592</v>
      </c>
      <c r="N126" s="67">
        <f t="shared" si="6"/>
        <v>0.13</v>
      </c>
      <c r="O126" s="68">
        <f t="shared" si="7"/>
        <v>12426.960000000001</v>
      </c>
      <c r="P126" s="68">
        <f t="shared" si="8"/>
        <v>108018.96</v>
      </c>
      <c r="Q126" s="13"/>
      <c r="R126" s="13"/>
      <c r="S126" s="13"/>
      <c r="T126" s="13"/>
      <c r="U126" s="13"/>
      <c r="V126" s="13">
        <v>1233362</v>
      </c>
      <c r="W126" s="13" t="s">
        <v>853</v>
      </c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</row>
    <row r="127" spans="1:34">
      <c r="A127" s="13">
        <v>1233372</v>
      </c>
      <c r="B127" s="13" t="s">
        <v>854</v>
      </c>
      <c r="C127" s="13" t="s">
        <v>855</v>
      </c>
      <c r="D127" s="80" t="str">
        <f t="shared" si="0"/>
        <v>Rosalie Gutierrez</v>
      </c>
      <c r="E127" s="80" t="str">
        <f t="shared" si="1"/>
        <v>Park, Timothy</v>
      </c>
      <c r="F127" s="13" t="str">
        <f t="shared" si="2"/>
        <v>Louisiana</v>
      </c>
      <c r="G127" s="13" t="b">
        <f t="shared" ca="1" si="3"/>
        <v>0</v>
      </c>
      <c r="H127" s="63" t="s">
        <v>476</v>
      </c>
      <c r="I127" s="13" t="s">
        <v>406</v>
      </c>
      <c r="J127" s="64">
        <v>40234</v>
      </c>
      <c r="K127" s="65">
        <f t="shared" ca="1" si="4"/>
        <v>13</v>
      </c>
      <c r="L127" s="65" t="str">
        <f t="shared" ca="1" si="5"/>
        <v>4 Weeks</v>
      </c>
      <c r="M127" s="66">
        <v>14648</v>
      </c>
      <c r="N127" s="67">
        <f t="shared" si="6"/>
        <v>0.01</v>
      </c>
      <c r="O127" s="68">
        <f t="shared" si="7"/>
        <v>146.47999999999999</v>
      </c>
      <c r="P127" s="68">
        <f t="shared" si="8"/>
        <v>14794.48</v>
      </c>
      <c r="Q127" s="13"/>
      <c r="R127" s="13"/>
      <c r="S127" s="13"/>
      <c r="T127" s="13"/>
      <c r="U127" s="13"/>
      <c r="V127" s="13">
        <v>1233372</v>
      </c>
      <c r="W127" s="13" t="s">
        <v>856</v>
      </c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</row>
    <row r="128" spans="1:34">
      <c r="A128" s="13">
        <v>1233382</v>
      </c>
      <c r="B128" s="13" t="s">
        <v>857</v>
      </c>
      <c r="C128" s="13" t="s">
        <v>858</v>
      </c>
      <c r="D128" s="80" t="str">
        <f t="shared" si="0"/>
        <v>Leonard Abbott</v>
      </c>
      <c r="E128" s="80" t="str">
        <f t="shared" si="1"/>
        <v>Molina, Michael</v>
      </c>
      <c r="F128" s="13" t="str">
        <f t="shared" si="2"/>
        <v>Maine</v>
      </c>
      <c r="G128" s="13" t="b">
        <f t="shared" ca="1" si="3"/>
        <v>1</v>
      </c>
      <c r="H128" s="63" t="s">
        <v>481</v>
      </c>
      <c r="I128" s="13" t="s">
        <v>388</v>
      </c>
      <c r="J128" s="64">
        <v>38387</v>
      </c>
      <c r="K128" s="65">
        <f t="shared" ca="1" si="4"/>
        <v>18</v>
      </c>
      <c r="L128" s="65" t="str">
        <f t="shared" ca="1" si="5"/>
        <v>6 Weeks</v>
      </c>
      <c r="M128" s="66">
        <v>70634</v>
      </c>
      <c r="N128" s="67">
        <f t="shared" si="6"/>
        <v>0.1</v>
      </c>
      <c r="O128" s="68">
        <f t="shared" si="7"/>
        <v>7063.4000000000005</v>
      </c>
      <c r="P128" s="68">
        <f t="shared" si="8"/>
        <v>77697.399999999994</v>
      </c>
      <c r="Q128" s="13"/>
      <c r="R128" s="13"/>
      <c r="S128" s="13"/>
      <c r="T128" s="13"/>
      <c r="U128" s="13"/>
      <c r="V128" s="13">
        <v>1233382</v>
      </c>
      <c r="W128" s="13" t="s">
        <v>859</v>
      </c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</row>
    <row r="129" spans="1:34">
      <c r="A129" s="13">
        <v>1233392</v>
      </c>
      <c r="B129" s="13" t="s">
        <v>860</v>
      </c>
      <c r="C129" s="13" t="s">
        <v>861</v>
      </c>
      <c r="D129" s="80" t="str">
        <f t="shared" si="0"/>
        <v>Edna Patterson</v>
      </c>
      <c r="E129" s="80" t="str">
        <f t="shared" si="1"/>
        <v>McDowell, Scott</v>
      </c>
      <c r="F129" s="13" t="str">
        <f t="shared" si="2"/>
        <v>Maryland</v>
      </c>
      <c r="G129" s="13" t="b">
        <f t="shared" ca="1" si="3"/>
        <v>1</v>
      </c>
      <c r="H129" s="63" t="s">
        <v>486</v>
      </c>
      <c r="I129" s="13" t="s">
        <v>388</v>
      </c>
      <c r="J129" s="64">
        <v>37351</v>
      </c>
      <c r="K129" s="65">
        <f t="shared" ca="1" si="4"/>
        <v>21</v>
      </c>
      <c r="L129" s="65" t="str">
        <f t="shared" ca="1" si="5"/>
        <v>6 Weeks</v>
      </c>
      <c r="M129" s="66">
        <v>57887</v>
      </c>
      <c r="N129" s="67">
        <f t="shared" si="6"/>
        <v>0.08</v>
      </c>
      <c r="O129" s="68">
        <f t="shared" si="7"/>
        <v>4630.96</v>
      </c>
      <c r="P129" s="68">
        <f t="shared" si="8"/>
        <v>62517.96</v>
      </c>
      <c r="Q129" s="13"/>
      <c r="R129" s="13"/>
      <c r="S129" s="13"/>
      <c r="T129" s="13"/>
      <c r="U129" s="13"/>
      <c r="V129" s="13">
        <v>1233392</v>
      </c>
      <c r="W129" s="13" t="s">
        <v>862</v>
      </c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</row>
    <row r="130" spans="1:34">
      <c r="A130" s="13">
        <v>1233402</v>
      </c>
      <c r="B130" s="13" t="s">
        <v>863</v>
      </c>
      <c r="C130" s="13" t="s">
        <v>864</v>
      </c>
      <c r="D130" s="80" t="str">
        <f t="shared" si="0"/>
        <v>Karla Nelson</v>
      </c>
      <c r="E130" s="80" t="str">
        <f t="shared" si="1"/>
        <v>Nixon, Randy</v>
      </c>
      <c r="F130" s="13" t="str">
        <f t="shared" si="2"/>
        <v>Massachusetts</v>
      </c>
      <c r="G130" s="13" t="b">
        <f t="shared" ca="1" si="3"/>
        <v>0</v>
      </c>
      <c r="H130" s="63" t="s">
        <v>491</v>
      </c>
      <c r="I130" s="13" t="s">
        <v>406</v>
      </c>
      <c r="J130" s="64">
        <v>41032</v>
      </c>
      <c r="K130" s="65">
        <f t="shared" ca="1" si="4"/>
        <v>11</v>
      </c>
      <c r="L130" s="65" t="str">
        <f t="shared" ca="1" si="5"/>
        <v>4 Weeks</v>
      </c>
      <c r="M130" s="66">
        <v>17000</v>
      </c>
      <c r="N130" s="67">
        <f t="shared" si="6"/>
        <v>0.01</v>
      </c>
      <c r="O130" s="68">
        <f t="shared" si="7"/>
        <v>170</v>
      </c>
      <c r="P130" s="68">
        <f t="shared" si="8"/>
        <v>17170</v>
      </c>
      <c r="Q130" s="13"/>
      <c r="R130" s="13"/>
      <c r="S130" s="13"/>
      <c r="T130" s="13"/>
      <c r="U130" s="13"/>
      <c r="V130" s="13">
        <v>1233402</v>
      </c>
      <c r="W130" s="13" t="s">
        <v>865</v>
      </c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</row>
    <row r="131" spans="1:34">
      <c r="A131" s="13">
        <v>1233412</v>
      </c>
      <c r="B131" s="13" t="s">
        <v>866</v>
      </c>
      <c r="C131" s="13" t="s">
        <v>867</v>
      </c>
      <c r="D131" s="80" t="str">
        <f t="shared" si="0"/>
        <v>Margarita Hernandez</v>
      </c>
      <c r="E131" s="80" t="str">
        <f t="shared" si="1"/>
        <v>Figueroa, Leonard</v>
      </c>
      <c r="F131" s="13" t="str">
        <f t="shared" si="2"/>
        <v>Michigan</v>
      </c>
      <c r="G131" s="13" t="b">
        <f t="shared" ca="1" si="3"/>
        <v>0</v>
      </c>
      <c r="H131" s="63" t="s">
        <v>496</v>
      </c>
      <c r="I131" s="13" t="s">
        <v>400</v>
      </c>
      <c r="J131" s="64">
        <v>40298</v>
      </c>
      <c r="K131" s="65">
        <f t="shared" ca="1" si="4"/>
        <v>13</v>
      </c>
      <c r="L131" s="65" t="str">
        <f t="shared" ca="1" si="5"/>
        <v>4 Weeks</v>
      </c>
      <c r="M131" s="66">
        <v>87812</v>
      </c>
      <c r="N131" s="67">
        <f t="shared" si="6"/>
        <v>0.12</v>
      </c>
      <c r="O131" s="68">
        <f t="shared" si="7"/>
        <v>10537.44</v>
      </c>
      <c r="P131" s="68">
        <f t="shared" si="8"/>
        <v>98349.440000000002</v>
      </c>
      <c r="Q131" s="13"/>
      <c r="R131" s="13"/>
      <c r="S131" s="13"/>
      <c r="T131" s="13"/>
      <c r="U131" s="13"/>
      <c r="V131" s="13">
        <v>1233412</v>
      </c>
      <c r="W131" s="13" t="s">
        <v>868</v>
      </c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</row>
    <row r="132" spans="1:34">
      <c r="A132" s="13">
        <v>1233422</v>
      </c>
      <c r="B132" s="13" t="s">
        <v>869</v>
      </c>
      <c r="C132" s="13" t="s">
        <v>870</v>
      </c>
      <c r="D132" s="80" t="str">
        <f t="shared" si="0"/>
        <v>Brenda Mcdaniel</v>
      </c>
      <c r="E132" s="80" t="str">
        <f t="shared" si="1"/>
        <v>Hutchinson, Robin</v>
      </c>
      <c r="F132" s="13" t="str">
        <f t="shared" si="2"/>
        <v>Minnesota</v>
      </c>
      <c r="G132" s="13" t="b">
        <f t="shared" ca="1" si="3"/>
        <v>1</v>
      </c>
      <c r="H132" s="63" t="s">
        <v>501</v>
      </c>
      <c r="I132" s="13" t="s">
        <v>388</v>
      </c>
      <c r="J132" s="64">
        <v>38886</v>
      </c>
      <c r="K132" s="65">
        <f t="shared" ca="1" si="4"/>
        <v>17</v>
      </c>
      <c r="L132" s="65" t="str">
        <f t="shared" ca="1" si="5"/>
        <v>6 Weeks</v>
      </c>
      <c r="M132" s="66">
        <v>45906</v>
      </c>
      <c r="N132" s="67">
        <f t="shared" si="6"/>
        <v>7.0000000000000007E-2</v>
      </c>
      <c r="O132" s="68">
        <f t="shared" si="7"/>
        <v>3213.4200000000005</v>
      </c>
      <c r="P132" s="68">
        <f t="shared" si="8"/>
        <v>49119.42</v>
      </c>
      <c r="Q132" s="13"/>
      <c r="R132" s="13"/>
      <c r="S132" s="13"/>
      <c r="T132" s="13"/>
      <c r="U132" s="13"/>
      <c r="V132" s="13">
        <v>1233422</v>
      </c>
      <c r="W132" s="13" t="s">
        <v>871</v>
      </c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</row>
    <row r="133" spans="1:34">
      <c r="A133" s="13">
        <v>1233432</v>
      </c>
      <c r="B133" s="13" t="s">
        <v>872</v>
      </c>
      <c r="C133" s="13" t="s">
        <v>873</v>
      </c>
      <c r="D133" s="80" t="str">
        <f t="shared" si="0"/>
        <v>Everett Wagner</v>
      </c>
      <c r="E133" s="80" t="str">
        <f t="shared" si="1"/>
        <v>Nelson, Shira</v>
      </c>
      <c r="F133" s="13" t="str">
        <f t="shared" si="2"/>
        <v>Mississippi</v>
      </c>
      <c r="G133" s="13" t="b">
        <f t="shared" ca="1" si="3"/>
        <v>1</v>
      </c>
      <c r="H133" s="63" t="s">
        <v>506</v>
      </c>
      <c r="I133" s="13" t="s">
        <v>388</v>
      </c>
      <c r="J133" s="64">
        <v>37843</v>
      </c>
      <c r="K133" s="65">
        <f t="shared" ca="1" si="4"/>
        <v>20</v>
      </c>
      <c r="L133" s="65" t="str">
        <f t="shared" ca="1" si="5"/>
        <v>6 Weeks</v>
      </c>
      <c r="M133" s="66">
        <v>86699</v>
      </c>
      <c r="N133" s="67">
        <f t="shared" si="6"/>
        <v>0.12</v>
      </c>
      <c r="O133" s="68">
        <f t="shared" si="7"/>
        <v>10403.879999999999</v>
      </c>
      <c r="P133" s="68">
        <f t="shared" si="8"/>
        <v>97102.88</v>
      </c>
      <c r="Q133" s="13"/>
      <c r="R133" s="13"/>
      <c r="S133" s="13"/>
      <c r="T133" s="13"/>
      <c r="U133" s="13"/>
      <c r="V133" s="13">
        <v>1233432</v>
      </c>
      <c r="W133" s="13" t="s">
        <v>874</v>
      </c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</row>
    <row r="134" spans="1:34">
      <c r="A134" s="13">
        <v>1233442</v>
      </c>
      <c r="B134" s="13" t="s">
        <v>875</v>
      </c>
      <c r="C134" s="13" t="s">
        <v>105</v>
      </c>
      <c r="D134" s="80" t="str">
        <f t="shared" si="0"/>
        <v>Gene Green</v>
      </c>
      <c r="E134" s="80" t="str">
        <f t="shared" si="1"/>
        <v>Daniel, Robert</v>
      </c>
      <c r="F134" s="13" t="str">
        <f t="shared" si="2"/>
        <v>Missouri</v>
      </c>
      <c r="G134" s="13" t="b">
        <f t="shared" ca="1" si="3"/>
        <v>0</v>
      </c>
      <c r="H134" s="63" t="s">
        <v>511</v>
      </c>
      <c r="I134" s="13" t="s">
        <v>400</v>
      </c>
      <c r="J134" s="64">
        <v>40897</v>
      </c>
      <c r="K134" s="65">
        <f t="shared" ca="1" si="4"/>
        <v>11</v>
      </c>
      <c r="L134" s="65" t="str">
        <f t="shared" ca="1" si="5"/>
        <v>4 Weeks</v>
      </c>
      <c r="M134" s="66">
        <v>69374</v>
      </c>
      <c r="N134" s="67">
        <f t="shared" si="6"/>
        <v>0.1</v>
      </c>
      <c r="O134" s="68">
        <f t="shared" si="7"/>
        <v>6937.4000000000005</v>
      </c>
      <c r="P134" s="68">
        <f t="shared" si="8"/>
        <v>76311.399999999994</v>
      </c>
      <c r="Q134" s="13"/>
      <c r="R134" s="13"/>
      <c r="S134" s="13"/>
      <c r="T134" s="13"/>
      <c r="U134" s="13"/>
      <c r="V134" s="13">
        <v>1233442</v>
      </c>
      <c r="W134" s="13" t="s">
        <v>876</v>
      </c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</row>
    <row r="135" spans="1:34">
      <c r="A135" s="13">
        <v>1233452</v>
      </c>
      <c r="B135" s="13" t="s">
        <v>877</v>
      </c>
      <c r="C135" s="13" t="s">
        <v>878</v>
      </c>
      <c r="D135" s="80" t="str">
        <f t="shared" si="0"/>
        <v>Dwight Long</v>
      </c>
      <c r="E135" s="80" t="str">
        <f t="shared" si="1"/>
        <v>Barnett, Brenda</v>
      </c>
      <c r="F135" s="13" t="str">
        <f t="shared" si="2"/>
        <v>Montana</v>
      </c>
      <c r="G135" s="13" t="b">
        <f t="shared" ca="1" si="3"/>
        <v>1</v>
      </c>
      <c r="H135" s="63" t="s">
        <v>516</v>
      </c>
      <c r="I135" s="13" t="s">
        <v>388</v>
      </c>
      <c r="J135" s="64">
        <v>40957</v>
      </c>
      <c r="K135" s="65">
        <f t="shared" ca="1" si="4"/>
        <v>11</v>
      </c>
      <c r="L135" s="65" t="str">
        <f t="shared" ca="1" si="5"/>
        <v>6 Weeks</v>
      </c>
      <c r="M135" s="66">
        <v>54695</v>
      </c>
      <c r="N135" s="67">
        <f t="shared" si="6"/>
        <v>7.0000000000000007E-2</v>
      </c>
      <c r="O135" s="68">
        <f t="shared" si="7"/>
        <v>3828.6500000000005</v>
      </c>
      <c r="P135" s="68">
        <f t="shared" si="8"/>
        <v>58523.65</v>
      </c>
      <c r="Q135" s="13"/>
      <c r="R135" s="13"/>
      <c r="S135" s="13"/>
      <c r="T135" s="13"/>
      <c r="U135" s="13"/>
      <c r="V135" s="13">
        <v>1233452</v>
      </c>
      <c r="W135" s="13" t="s">
        <v>879</v>
      </c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</row>
    <row r="136" spans="1:34">
      <c r="A136" s="13">
        <v>1233462</v>
      </c>
      <c r="B136" s="13" t="s">
        <v>880</v>
      </c>
      <c r="C136" s="13" t="s">
        <v>881</v>
      </c>
      <c r="D136" s="80" t="str">
        <f t="shared" si="0"/>
        <v>Lamar Reynolds</v>
      </c>
      <c r="E136" s="80" t="str">
        <f t="shared" si="1"/>
        <v>Gregory, Jon</v>
      </c>
      <c r="F136" s="13" t="str">
        <f t="shared" si="2"/>
        <v>Nebraska</v>
      </c>
      <c r="G136" s="13" t="b">
        <f t="shared" ca="1" si="3"/>
        <v>0</v>
      </c>
      <c r="H136" s="63" t="s">
        <v>521</v>
      </c>
      <c r="I136" s="13" t="s">
        <v>388</v>
      </c>
      <c r="J136" s="64">
        <v>41674</v>
      </c>
      <c r="K136" s="65">
        <f t="shared" ca="1" si="4"/>
        <v>9</v>
      </c>
      <c r="L136" s="65" t="str">
        <f t="shared" ca="1" si="5"/>
        <v>4 Weeks</v>
      </c>
      <c r="M136" s="66">
        <v>91424</v>
      </c>
      <c r="N136" s="67">
        <f t="shared" si="6"/>
        <v>0.12</v>
      </c>
      <c r="O136" s="68">
        <f t="shared" si="7"/>
        <v>10970.88</v>
      </c>
      <c r="P136" s="68">
        <f t="shared" si="8"/>
        <v>102394.88</v>
      </c>
      <c r="Q136" s="13"/>
      <c r="R136" s="13"/>
      <c r="S136" s="13"/>
      <c r="T136" s="13"/>
      <c r="U136" s="13"/>
      <c r="V136" s="13">
        <v>1233462</v>
      </c>
      <c r="W136" s="13" t="s">
        <v>882</v>
      </c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</row>
    <row r="137" spans="1:34">
      <c r="A137" s="13">
        <v>1233472</v>
      </c>
      <c r="B137" s="13" t="s">
        <v>883</v>
      </c>
      <c r="C137" s="13" t="s">
        <v>884</v>
      </c>
      <c r="D137" s="80" t="str">
        <f t="shared" si="0"/>
        <v>Jennie Erickson</v>
      </c>
      <c r="E137" s="80" t="str">
        <f t="shared" si="1"/>
        <v>Ramos, Jan</v>
      </c>
      <c r="F137" s="13" t="str">
        <f t="shared" si="2"/>
        <v>Nevada</v>
      </c>
      <c r="G137" s="13" t="b">
        <f t="shared" ca="1" si="3"/>
        <v>0</v>
      </c>
      <c r="H137" s="63" t="s">
        <v>526</v>
      </c>
      <c r="I137" s="13" t="s">
        <v>388</v>
      </c>
      <c r="J137" s="64">
        <v>41716</v>
      </c>
      <c r="K137" s="65">
        <f t="shared" ca="1" si="4"/>
        <v>9</v>
      </c>
      <c r="L137" s="65" t="str">
        <f t="shared" ca="1" si="5"/>
        <v>4 Weeks</v>
      </c>
      <c r="M137" s="66">
        <v>77091</v>
      </c>
      <c r="N137" s="67">
        <f t="shared" si="6"/>
        <v>0.11</v>
      </c>
      <c r="O137" s="68">
        <f t="shared" si="7"/>
        <v>8480.01</v>
      </c>
      <c r="P137" s="68">
        <f t="shared" si="8"/>
        <v>85571.01</v>
      </c>
      <c r="Q137" s="13"/>
      <c r="R137" s="13"/>
      <c r="S137" s="13"/>
      <c r="T137" s="13"/>
      <c r="U137" s="13"/>
      <c r="V137" s="13">
        <v>1233472</v>
      </c>
      <c r="W137" s="13" t="s">
        <v>885</v>
      </c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</row>
    <row r="138" spans="1:34">
      <c r="A138" s="13">
        <v>1233482</v>
      </c>
      <c r="B138" s="13" t="s">
        <v>886</v>
      </c>
      <c r="C138" s="13" t="s">
        <v>887</v>
      </c>
      <c r="D138" s="80" t="str">
        <f t="shared" si="0"/>
        <v>Micheal Goodwin</v>
      </c>
      <c r="E138" s="80" t="str">
        <f t="shared" si="1"/>
        <v>Calhoun, Dac Vinh</v>
      </c>
      <c r="F138" s="13" t="str">
        <f t="shared" si="2"/>
        <v>New Hampshire</v>
      </c>
      <c r="G138" s="13" t="b">
        <f t="shared" ca="1" si="3"/>
        <v>0</v>
      </c>
      <c r="H138" s="63" t="s">
        <v>531</v>
      </c>
      <c r="I138" s="13" t="s">
        <v>394</v>
      </c>
      <c r="J138" s="64">
        <v>41458</v>
      </c>
      <c r="K138" s="65">
        <f t="shared" ca="1" si="4"/>
        <v>10</v>
      </c>
      <c r="L138" s="65" t="str">
        <f t="shared" ca="1" si="5"/>
        <v>4 Weeks</v>
      </c>
      <c r="M138" s="66">
        <v>24518</v>
      </c>
      <c r="N138" s="67">
        <f t="shared" si="6"/>
        <v>0.01</v>
      </c>
      <c r="O138" s="68">
        <f t="shared" si="7"/>
        <v>245.18</v>
      </c>
      <c r="P138" s="68">
        <f t="shared" si="8"/>
        <v>24763.18</v>
      </c>
      <c r="Q138" s="13"/>
      <c r="R138" s="13"/>
      <c r="S138" s="13"/>
      <c r="T138" s="13"/>
      <c r="U138" s="13"/>
      <c r="V138" s="13">
        <v>1233482</v>
      </c>
      <c r="W138" s="13" t="s">
        <v>888</v>
      </c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</row>
    <row r="139" spans="1:34">
      <c r="A139" s="13">
        <v>1233492</v>
      </c>
      <c r="B139" s="13" t="s">
        <v>889</v>
      </c>
      <c r="C139" s="13" t="s">
        <v>890</v>
      </c>
      <c r="D139" s="80" t="str">
        <f t="shared" si="0"/>
        <v>Eloise Delgado</v>
      </c>
      <c r="E139" s="80" t="str">
        <f t="shared" si="1"/>
        <v>Adams, David</v>
      </c>
      <c r="F139" s="13" t="str">
        <f t="shared" si="2"/>
        <v>New Jersey</v>
      </c>
      <c r="G139" s="13" t="b">
        <f t="shared" ca="1" si="3"/>
        <v>0</v>
      </c>
      <c r="H139" s="63" t="s">
        <v>536</v>
      </c>
      <c r="I139" s="13" t="s">
        <v>388</v>
      </c>
      <c r="J139" s="64">
        <v>41472</v>
      </c>
      <c r="K139" s="65">
        <f t="shared" ca="1" si="4"/>
        <v>10</v>
      </c>
      <c r="L139" s="65" t="str">
        <f t="shared" ca="1" si="5"/>
        <v>6 Weeks</v>
      </c>
      <c r="M139" s="66">
        <v>56900</v>
      </c>
      <c r="N139" s="67">
        <f t="shared" si="6"/>
        <v>0.08</v>
      </c>
      <c r="O139" s="68">
        <f t="shared" si="7"/>
        <v>4552</v>
      </c>
      <c r="P139" s="68">
        <f t="shared" si="8"/>
        <v>61452</v>
      </c>
      <c r="Q139" s="13"/>
      <c r="R139" s="13"/>
      <c r="S139" s="13"/>
      <c r="T139" s="13"/>
      <c r="U139" s="13"/>
      <c r="V139" s="13">
        <v>1233492</v>
      </c>
      <c r="W139" s="13" t="s">
        <v>891</v>
      </c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</row>
    <row r="140" spans="1:34">
      <c r="A140" s="13">
        <v>1233502</v>
      </c>
      <c r="B140" s="13" t="s">
        <v>892</v>
      </c>
      <c r="C140" s="13" t="s">
        <v>857</v>
      </c>
      <c r="D140" s="80" t="str">
        <f t="shared" si="0"/>
        <v>Felix Leonard</v>
      </c>
      <c r="E140" s="80" t="str">
        <f t="shared" si="1"/>
        <v>Bass, Justin</v>
      </c>
      <c r="F140" s="13" t="str">
        <f t="shared" si="2"/>
        <v>New Mexico</v>
      </c>
      <c r="G140" s="13" t="b">
        <f t="shared" ca="1" si="3"/>
        <v>0</v>
      </c>
      <c r="H140" s="63" t="s">
        <v>541</v>
      </c>
      <c r="I140" s="13" t="s">
        <v>400</v>
      </c>
      <c r="J140" s="64">
        <v>38915</v>
      </c>
      <c r="K140" s="65">
        <f t="shared" ca="1" si="4"/>
        <v>17</v>
      </c>
      <c r="L140" s="65" t="str">
        <f t="shared" ca="1" si="5"/>
        <v>4 Weeks</v>
      </c>
      <c r="M140" s="66">
        <v>36929</v>
      </c>
      <c r="N140" s="67">
        <f t="shared" si="6"/>
        <v>0.06</v>
      </c>
      <c r="O140" s="68">
        <f t="shared" si="7"/>
        <v>2215.7399999999998</v>
      </c>
      <c r="P140" s="68">
        <f t="shared" si="8"/>
        <v>39144.74</v>
      </c>
      <c r="Q140" s="13"/>
      <c r="R140" s="13"/>
      <c r="S140" s="13"/>
      <c r="T140" s="13"/>
      <c r="U140" s="13"/>
      <c r="V140" s="13">
        <v>1233502</v>
      </c>
      <c r="W140" s="13" t="s">
        <v>893</v>
      </c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</row>
    <row r="141" spans="1:34">
      <c r="A141" s="13">
        <v>1233512</v>
      </c>
      <c r="B141" s="13" t="s">
        <v>894</v>
      </c>
      <c r="C141" s="13" t="s">
        <v>895</v>
      </c>
      <c r="D141" s="80" t="str">
        <f t="shared" si="0"/>
        <v>Arnold Zimmerman</v>
      </c>
      <c r="E141" s="80" t="str">
        <f t="shared" si="1"/>
        <v>Robertson, Nathan</v>
      </c>
      <c r="F141" s="13" t="str">
        <f t="shared" si="2"/>
        <v>New York</v>
      </c>
      <c r="G141" s="13" t="b">
        <f t="shared" ca="1" si="3"/>
        <v>0</v>
      </c>
      <c r="H141" s="63" t="s">
        <v>546</v>
      </c>
      <c r="I141" s="13" t="s">
        <v>394</v>
      </c>
      <c r="J141" s="64">
        <v>40412</v>
      </c>
      <c r="K141" s="65">
        <f t="shared" ca="1" si="4"/>
        <v>13</v>
      </c>
      <c r="L141" s="65" t="str">
        <f t="shared" ca="1" si="5"/>
        <v>4 Weeks</v>
      </c>
      <c r="M141" s="66">
        <v>17336</v>
      </c>
      <c r="N141" s="67">
        <f t="shared" si="6"/>
        <v>0.01</v>
      </c>
      <c r="O141" s="68">
        <f t="shared" si="7"/>
        <v>173.36</v>
      </c>
      <c r="P141" s="68">
        <f t="shared" si="8"/>
        <v>17509.36</v>
      </c>
      <c r="Q141" s="13"/>
      <c r="R141" s="13"/>
      <c r="S141" s="13"/>
      <c r="T141" s="13"/>
      <c r="U141" s="13"/>
      <c r="V141" s="13">
        <v>1233512</v>
      </c>
      <c r="W141" s="13" t="s">
        <v>896</v>
      </c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</row>
    <row r="142" spans="1:34">
      <c r="A142" s="13">
        <v>1233522</v>
      </c>
      <c r="B142" s="13" t="s">
        <v>897</v>
      </c>
      <c r="C142" s="13" t="s">
        <v>898</v>
      </c>
      <c r="D142" s="80" t="str">
        <f t="shared" si="0"/>
        <v>Clinton Watts</v>
      </c>
      <c r="E142" s="80" t="str">
        <f t="shared" si="1"/>
        <v>Young, Benjamin</v>
      </c>
      <c r="F142" s="13" t="str">
        <f t="shared" si="2"/>
        <v>North Carolina</v>
      </c>
      <c r="G142" s="13" t="b">
        <f t="shared" ca="1" si="3"/>
        <v>1</v>
      </c>
      <c r="H142" s="63" t="s">
        <v>551</v>
      </c>
      <c r="I142" s="13" t="s">
        <v>388</v>
      </c>
      <c r="J142" s="64">
        <v>38562</v>
      </c>
      <c r="K142" s="65">
        <f t="shared" ca="1" si="4"/>
        <v>18</v>
      </c>
      <c r="L142" s="65" t="str">
        <f t="shared" ca="1" si="5"/>
        <v>6 Weeks</v>
      </c>
      <c r="M142" s="66">
        <v>49067</v>
      </c>
      <c r="N142" s="67">
        <f t="shared" si="6"/>
        <v>7.0000000000000007E-2</v>
      </c>
      <c r="O142" s="68">
        <f t="shared" si="7"/>
        <v>3434.6900000000005</v>
      </c>
      <c r="P142" s="68">
        <f t="shared" si="8"/>
        <v>52501.69</v>
      </c>
      <c r="Q142" s="13"/>
      <c r="R142" s="13"/>
      <c r="S142" s="13"/>
      <c r="T142" s="13"/>
      <c r="U142" s="13"/>
      <c r="V142" s="13">
        <v>1233522</v>
      </c>
      <c r="W142" s="13" t="s">
        <v>899</v>
      </c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</row>
    <row r="143" spans="1:34">
      <c r="A143" s="13">
        <v>1233532</v>
      </c>
      <c r="B143" s="13" t="s">
        <v>900</v>
      </c>
      <c r="C143" s="13" t="s">
        <v>901</v>
      </c>
      <c r="D143" s="80" t="str">
        <f t="shared" si="0"/>
        <v>Ramona Mendez</v>
      </c>
      <c r="E143" s="80" t="str">
        <f t="shared" si="1"/>
        <v>Nunez, Benning</v>
      </c>
      <c r="F143" s="13" t="str">
        <f t="shared" si="2"/>
        <v>North Dakota</v>
      </c>
      <c r="G143" s="13" t="b">
        <f t="shared" ca="1" si="3"/>
        <v>1</v>
      </c>
      <c r="H143" s="63" t="s">
        <v>556</v>
      </c>
      <c r="I143" s="13" t="s">
        <v>388</v>
      </c>
      <c r="J143" s="64">
        <v>40027</v>
      </c>
      <c r="K143" s="65">
        <f t="shared" ca="1" si="4"/>
        <v>14</v>
      </c>
      <c r="L143" s="65" t="str">
        <f t="shared" ca="1" si="5"/>
        <v>6 Weeks</v>
      </c>
      <c r="M143" s="66">
        <v>25893</v>
      </c>
      <c r="N143" s="67">
        <f t="shared" si="6"/>
        <v>0.05</v>
      </c>
      <c r="O143" s="68">
        <f t="shared" si="7"/>
        <v>1294.6500000000001</v>
      </c>
      <c r="P143" s="68">
        <f t="shared" si="8"/>
        <v>27187.65</v>
      </c>
      <c r="Q143" s="13"/>
      <c r="R143" s="13"/>
      <c r="S143" s="13"/>
      <c r="T143" s="13"/>
      <c r="U143" s="13"/>
      <c r="V143" s="13">
        <v>1233532</v>
      </c>
      <c r="W143" s="13" t="s">
        <v>902</v>
      </c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</row>
    <row r="144" spans="1:34">
      <c r="A144" s="13">
        <v>1233542</v>
      </c>
      <c r="B144" s="13" t="s">
        <v>903</v>
      </c>
      <c r="C144" s="13" t="s">
        <v>904</v>
      </c>
      <c r="D144" s="80" t="str">
        <f t="shared" si="0"/>
        <v>Allan Cohen</v>
      </c>
      <c r="E144" s="80" t="str">
        <f t="shared" si="1"/>
        <v>Shields, Robert</v>
      </c>
      <c r="F144" s="13" t="str">
        <f t="shared" si="2"/>
        <v>Ohio</v>
      </c>
      <c r="G144" s="13" t="b">
        <f t="shared" ca="1" si="3"/>
        <v>0</v>
      </c>
      <c r="H144" s="63" t="s">
        <v>561</v>
      </c>
      <c r="I144" s="13" t="s">
        <v>400</v>
      </c>
      <c r="J144" s="64">
        <v>41510</v>
      </c>
      <c r="K144" s="65">
        <f t="shared" ca="1" si="4"/>
        <v>10</v>
      </c>
      <c r="L144" s="65" t="str">
        <f t="shared" ca="1" si="5"/>
        <v>4 Weeks</v>
      </c>
      <c r="M144" s="66">
        <v>52941</v>
      </c>
      <c r="N144" s="67">
        <f t="shared" si="6"/>
        <v>7.0000000000000007E-2</v>
      </c>
      <c r="O144" s="68">
        <f t="shared" si="7"/>
        <v>3705.8700000000003</v>
      </c>
      <c r="P144" s="68">
        <f t="shared" si="8"/>
        <v>56646.87</v>
      </c>
      <c r="Q144" s="13"/>
      <c r="R144" s="13"/>
      <c r="S144" s="13"/>
      <c r="T144" s="13"/>
      <c r="U144" s="13"/>
      <c r="V144" s="13">
        <v>1233542</v>
      </c>
      <c r="W144" s="13" t="s">
        <v>905</v>
      </c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</row>
    <row r="145" spans="1:34">
      <c r="A145" s="13">
        <v>1233552</v>
      </c>
      <c r="B145" s="13" t="s">
        <v>906</v>
      </c>
      <c r="C145" s="13" t="s">
        <v>907</v>
      </c>
      <c r="D145" s="80" t="str">
        <f t="shared" si="0"/>
        <v>Dianna Vasquez</v>
      </c>
      <c r="E145" s="80" t="str">
        <f t="shared" si="1"/>
        <v>Hardy, Svetlana</v>
      </c>
      <c r="F145" s="13" t="str">
        <f t="shared" si="2"/>
        <v>Oklahoma</v>
      </c>
      <c r="G145" s="13" t="b">
        <f t="shared" ca="1" si="3"/>
        <v>0</v>
      </c>
      <c r="H145" s="63" t="s">
        <v>566</v>
      </c>
      <c r="I145" s="13" t="s">
        <v>400</v>
      </c>
      <c r="J145" s="64">
        <v>40418</v>
      </c>
      <c r="K145" s="65">
        <f t="shared" ca="1" si="4"/>
        <v>13</v>
      </c>
      <c r="L145" s="65" t="str">
        <f t="shared" ca="1" si="5"/>
        <v>4 Weeks</v>
      </c>
      <c r="M145" s="66">
        <v>52028</v>
      </c>
      <c r="N145" s="67">
        <f t="shared" si="6"/>
        <v>7.0000000000000007E-2</v>
      </c>
      <c r="O145" s="68">
        <f t="shared" si="7"/>
        <v>3641.9600000000005</v>
      </c>
      <c r="P145" s="68">
        <f t="shared" si="8"/>
        <v>55669.96</v>
      </c>
      <c r="Q145" s="13"/>
      <c r="R145" s="13"/>
      <c r="S145" s="13"/>
      <c r="T145" s="13"/>
      <c r="U145" s="13"/>
      <c r="V145" s="13">
        <v>1233552</v>
      </c>
      <c r="W145" s="13" t="s">
        <v>908</v>
      </c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</row>
    <row r="146" spans="1:34">
      <c r="A146" s="13">
        <v>1233562</v>
      </c>
      <c r="B146" s="13" t="s">
        <v>909</v>
      </c>
      <c r="C146" s="13" t="s">
        <v>910</v>
      </c>
      <c r="D146" s="80" t="str">
        <f t="shared" si="0"/>
        <v>Gwendolyn Parker</v>
      </c>
      <c r="E146" s="80" t="str">
        <f t="shared" si="1"/>
        <v>Woodward, Tim</v>
      </c>
      <c r="F146" s="13" t="str">
        <f t="shared" si="2"/>
        <v>Oregon</v>
      </c>
      <c r="G146" s="13" t="b">
        <f t="shared" ca="1" si="3"/>
        <v>0</v>
      </c>
      <c r="H146" s="63" t="s">
        <v>571</v>
      </c>
      <c r="I146" s="13" t="s">
        <v>400</v>
      </c>
      <c r="J146" s="64">
        <v>40428</v>
      </c>
      <c r="K146" s="65">
        <f t="shared" ca="1" si="4"/>
        <v>13</v>
      </c>
      <c r="L146" s="65" t="str">
        <f t="shared" ca="1" si="5"/>
        <v>4 Weeks</v>
      </c>
      <c r="M146" s="66">
        <v>30450</v>
      </c>
      <c r="N146" s="67">
        <f t="shared" si="6"/>
        <v>0.05</v>
      </c>
      <c r="O146" s="68">
        <f t="shared" si="7"/>
        <v>1522.5</v>
      </c>
      <c r="P146" s="68">
        <f t="shared" si="8"/>
        <v>31972.5</v>
      </c>
      <c r="Q146" s="13"/>
      <c r="R146" s="13"/>
      <c r="S146" s="13"/>
      <c r="T146" s="13"/>
      <c r="U146" s="13"/>
      <c r="V146" s="13">
        <v>1233562</v>
      </c>
      <c r="W146" s="13" t="s">
        <v>911</v>
      </c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</row>
    <row r="147" spans="1:34">
      <c r="A147" s="13">
        <v>1233572</v>
      </c>
      <c r="B147" s="13" t="s">
        <v>912</v>
      </c>
      <c r="C147" s="13" t="s">
        <v>913</v>
      </c>
      <c r="D147" s="80" t="str">
        <f t="shared" si="0"/>
        <v>Rosie Bridges</v>
      </c>
      <c r="E147" s="80" t="str">
        <f t="shared" si="1"/>
        <v>Shaffer, Nobuko</v>
      </c>
      <c r="F147" s="13" t="str">
        <f t="shared" si="2"/>
        <v>Pennsylvania</v>
      </c>
      <c r="G147" s="13" t="b">
        <f t="shared" ca="1" si="3"/>
        <v>1</v>
      </c>
      <c r="H147" s="63" t="s">
        <v>576</v>
      </c>
      <c r="I147" s="13" t="s">
        <v>388</v>
      </c>
      <c r="J147" s="64">
        <v>40062</v>
      </c>
      <c r="K147" s="65">
        <f t="shared" ca="1" si="4"/>
        <v>14</v>
      </c>
      <c r="L147" s="65" t="str">
        <f t="shared" ca="1" si="5"/>
        <v>6 Weeks</v>
      </c>
      <c r="M147" s="66">
        <v>43607</v>
      </c>
      <c r="N147" s="67">
        <f t="shared" si="6"/>
        <v>0.06</v>
      </c>
      <c r="O147" s="68">
        <f t="shared" si="7"/>
        <v>2616.42</v>
      </c>
      <c r="P147" s="68">
        <f t="shared" si="8"/>
        <v>46223.42</v>
      </c>
      <c r="Q147" s="13"/>
      <c r="R147" s="13"/>
      <c r="S147" s="13"/>
      <c r="T147" s="13"/>
      <c r="U147" s="13"/>
      <c r="V147" s="13">
        <v>1233572</v>
      </c>
      <c r="W147" s="13" t="s">
        <v>914</v>
      </c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</row>
    <row r="148" spans="1:34">
      <c r="A148" s="13">
        <v>1233582</v>
      </c>
      <c r="B148" s="13" t="s">
        <v>915</v>
      </c>
      <c r="C148" s="13" t="s">
        <v>916</v>
      </c>
      <c r="D148" s="80" t="str">
        <f t="shared" si="0"/>
        <v>Gladys Hardy</v>
      </c>
      <c r="E148" s="80" t="str">
        <f t="shared" si="1"/>
        <v>Hale, Deon</v>
      </c>
      <c r="F148" s="13" t="str">
        <f t="shared" si="2"/>
        <v>Rhode Island</v>
      </c>
      <c r="G148" s="13" t="b">
        <f t="shared" ca="1" si="3"/>
        <v>0</v>
      </c>
      <c r="H148" s="63" t="s">
        <v>581</v>
      </c>
      <c r="I148" s="13" t="s">
        <v>406</v>
      </c>
      <c r="J148" s="64">
        <v>41167</v>
      </c>
      <c r="K148" s="65">
        <f t="shared" ca="1" si="4"/>
        <v>11</v>
      </c>
      <c r="L148" s="65" t="str">
        <f t="shared" ca="1" si="5"/>
        <v>4 Weeks</v>
      </c>
      <c r="M148" s="66">
        <v>18186</v>
      </c>
      <c r="N148" s="67">
        <f t="shared" si="6"/>
        <v>0.01</v>
      </c>
      <c r="O148" s="68">
        <f t="shared" si="7"/>
        <v>181.86</v>
      </c>
      <c r="P148" s="68">
        <f t="shared" si="8"/>
        <v>18367.86</v>
      </c>
      <c r="Q148" s="13"/>
      <c r="R148" s="13"/>
      <c r="S148" s="13"/>
      <c r="T148" s="13"/>
      <c r="U148" s="13"/>
      <c r="V148" s="13">
        <v>1233582</v>
      </c>
      <c r="W148" s="13" t="s">
        <v>917</v>
      </c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</row>
    <row r="149" spans="1:34">
      <c r="A149" s="13">
        <v>1233592</v>
      </c>
      <c r="B149" s="13" t="s">
        <v>918</v>
      </c>
      <c r="C149" s="13" t="s">
        <v>919</v>
      </c>
      <c r="D149" s="80" t="str">
        <f t="shared" si="0"/>
        <v>Katrina Baker</v>
      </c>
      <c r="E149" s="80" t="str">
        <f t="shared" si="1"/>
        <v>Gates, Anne</v>
      </c>
      <c r="F149" s="13" t="str">
        <f t="shared" si="2"/>
        <v>South Carolina</v>
      </c>
      <c r="G149" s="13" t="b">
        <f t="shared" ca="1" si="3"/>
        <v>0</v>
      </c>
      <c r="H149" s="63" t="s">
        <v>586</v>
      </c>
      <c r="I149" s="13" t="s">
        <v>400</v>
      </c>
      <c r="J149" s="64">
        <v>41533</v>
      </c>
      <c r="K149" s="65">
        <f t="shared" ca="1" si="4"/>
        <v>10</v>
      </c>
      <c r="L149" s="65" t="str">
        <f t="shared" ca="1" si="5"/>
        <v>4 Weeks</v>
      </c>
      <c r="M149" s="66">
        <v>52805</v>
      </c>
      <c r="N149" s="67">
        <f t="shared" si="6"/>
        <v>7.0000000000000007E-2</v>
      </c>
      <c r="O149" s="68">
        <f t="shared" si="7"/>
        <v>3696.3500000000004</v>
      </c>
      <c r="P149" s="68">
        <f t="shared" si="8"/>
        <v>56501.35</v>
      </c>
      <c r="Q149" s="13"/>
      <c r="R149" s="13"/>
      <c r="S149" s="13"/>
      <c r="T149" s="13"/>
      <c r="U149" s="13"/>
      <c r="V149" s="13">
        <v>1233592</v>
      </c>
      <c r="W149" s="13" t="s">
        <v>920</v>
      </c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</row>
    <row r="150" spans="1:34">
      <c r="A150" s="13">
        <v>1233602</v>
      </c>
      <c r="B150" s="13" t="s">
        <v>921</v>
      </c>
      <c r="C150" s="13" t="s">
        <v>922</v>
      </c>
      <c r="D150" s="80" t="str">
        <f t="shared" si="0"/>
        <v>Denise Campbell</v>
      </c>
      <c r="E150" s="80" t="str">
        <f t="shared" si="1"/>
        <v>Lara, Mark</v>
      </c>
      <c r="F150" s="13" t="str">
        <f t="shared" si="2"/>
        <v>South Dakota</v>
      </c>
      <c r="G150" s="13" t="b">
        <f t="shared" ca="1" si="3"/>
        <v>0</v>
      </c>
      <c r="H150" s="63" t="s">
        <v>591</v>
      </c>
      <c r="I150" s="13" t="s">
        <v>394</v>
      </c>
      <c r="J150" s="64">
        <v>42288</v>
      </c>
      <c r="K150" s="65">
        <f t="shared" ca="1" si="4"/>
        <v>8</v>
      </c>
      <c r="L150" s="65" t="str">
        <f t="shared" ca="1" si="5"/>
        <v>4 Weeks</v>
      </c>
      <c r="M150" s="66">
        <v>39407</v>
      </c>
      <c r="N150" s="67">
        <f t="shared" si="6"/>
        <v>0.06</v>
      </c>
      <c r="O150" s="68">
        <f t="shared" si="7"/>
        <v>2364.42</v>
      </c>
      <c r="P150" s="68">
        <f t="shared" si="8"/>
        <v>41771.42</v>
      </c>
      <c r="Q150" s="13"/>
      <c r="R150" s="13"/>
      <c r="S150" s="13"/>
      <c r="T150" s="13"/>
      <c r="U150" s="13"/>
      <c r="V150" s="13">
        <v>1233602</v>
      </c>
      <c r="W150" s="13" t="s">
        <v>923</v>
      </c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</row>
    <row r="151" spans="1:34">
      <c r="A151" s="13">
        <v>1233612</v>
      </c>
      <c r="B151" s="13" t="s">
        <v>924</v>
      </c>
      <c r="C151" s="13" t="s">
        <v>925</v>
      </c>
      <c r="D151" s="80" t="str">
        <f t="shared" si="0"/>
        <v>Jamie Brooks</v>
      </c>
      <c r="E151" s="80" t="str">
        <f t="shared" si="1"/>
        <v>Vazquez, Kenneth</v>
      </c>
      <c r="F151" s="13" t="str">
        <f t="shared" si="2"/>
        <v>Tennessee</v>
      </c>
      <c r="G151" s="13" t="b">
        <f t="shared" ca="1" si="3"/>
        <v>1</v>
      </c>
      <c r="H151" s="63" t="s">
        <v>596</v>
      </c>
      <c r="I151" s="13" t="s">
        <v>388</v>
      </c>
      <c r="J151" s="64">
        <v>40473</v>
      </c>
      <c r="K151" s="65">
        <f t="shared" ca="1" si="4"/>
        <v>13</v>
      </c>
      <c r="L151" s="65" t="str">
        <f t="shared" ca="1" si="5"/>
        <v>6 Weeks</v>
      </c>
      <c r="M151" s="66">
        <v>36782</v>
      </c>
      <c r="N151" s="67">
        <f t="shared" si="6"/>
        <v>0.06</v>
      </c>
      <c r="O151" s="68">
        <f t="shared" si="7"/>
        <v>2206.92</v>
      </c>
      <c r="P151" s="68">
        <f t="shared" si="8"/>
        <v>38988.92</v>
      </c>
      <c r="Q151" s="13"/>
      <c r="R151" s="13"/>
      <c r="S151" s="13"/>
      <c r="T151" s="13"/>
      <c r="U151" s="13"/>
      <c r="V151" s="13">
        <v>1233612</v>
      </c>
      <c r="W151" s="13" t="s">
        <v>926</v>
      </c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</row>
    <row r="152" spans="1:34">
      <c r="A152" s="13">
        <v>1233622</v>
      </c>
      <c r="B152" s="13" t="s">
        <v>927</v>
      </c>
      <c r="C152" s="13" t="s">
        <v>928</v>
      </c>
      <c r="D152" s="80" t="str">
        <f t="shared" si="0"/>
        <v>Ray Stokes</v>
      </c>
      <c r="E152" s="80" t="str">
        <f t="shared" si="1"/>
        <v>Montgomery, Chris</v>
      </c>
      <c r="F152" s="13" t="str">
        <f t="shared" si="2"/>
        <v>Texas</v>
      </c>
      <c r="G152" s="13" t="b">
        <f t="shared" ca="1" si="3"/>
        <v>0</v>
      </c>
      <c r="H152" s="63" t="s">
        <v>601</v>
      </c>
      <c r="I152" s="13" t="s">
        <v>406</v>
      </c>
      <c r="J152" s="64">
        <v>37537</v>
      </c>
      <c r="K152" s="65">
        <f t="shared" ca="1" si="4"/>
        <v>21</v>
      </c>
      <c r="L152" s="65" t="str">
        <f t="shared" ca="1" si="5"/>
        <v>4 Weeks</v>
      </c>
      <c r="M152" s="66">
        <v>44783</v>
      </c>
      <c r="N152" s="67">
        <f t="shared" si="6"/>
        <v>0.06</v>
      </c>
      <c r="O152" s="68">
        <f t="shared" si="7"/>
        <v>2686.98</v>
      </c>
      <c r="P152" s="68">
        <f t="shared" si="8"/>
        <v>47469.98</v>
      </c>
      <c r="Q152" s="13"/>
      <c r="R152" s="13"/>
      <c r="S152" s="13"/>
      <c r="T152" s="13"/>
      <c r="U152" s="13"/>
      <c r="V152" s="13">
        <v>1233622</v>
      </c>
      <c r="W152" s="13" t="s">
        <v>929</v>
      </c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</row>
    <row r="153" spans="1:34">
      <c r="A153" s="13">
        <v>1233632</v>
      </c>
      <c r="B153" s="13" t="s">
        <v>930</v>
      </c>
      <c r="C153" s="13" t="s">
        <v>931</v>
      </c>
      <c r="D153" s="80" t="str">
        <f t="shared" si="0"/>
        <v>Mai Qualls</v>
      </c>
      <c r="E153" s="80" t="str">
        <f t="shared" si="1"/>
        <v>Lee, Charles</v>
      </c>
      <c r="F153" s="13" t="str">
        <f t="shared" si="2"/>
        <v>Utah</v>
      </c>
      <c r="G153" s="13" t="b">
        <f t="shared" ca="1" si="3"/>
        <v>1</v>
      </c>
      <c r="H153" s="63" t="s">
        <v>606</v>
      </c>
      <c r="I153" s="13" t="s">
        <v>388</v>
      </c>
      <c r="J153" s="64">
        <v>37917</v>
      </c>
      <c r="K153" s="65">
        <f t="shared" ca="1" si="4"/>
        <v>20</v>
      </c>
      <c r="L153" s="65" t="str">
        <f t="shared" ca="1" si="5"/>
        <v>6 Weeks</v>
      </c>
      <c r="M153" s="66">
        <v>82446</v>
      </c>
      <c r="N153" s="67">
        <f t="shared" si="6"/>
        <v>0.11</v>
      </c>
      <c r="O153" s="68">
        <f t="shared" si="7"/>
        <v>9069.06</v>
      </c>
      <c r="P153" s="68">
        <f t="shared" si="8"/>
        <v>91515.06</v>
      </c>
      <c r="Q153" s="13"/>
      <c r="R153" s="13"/>
      <c r="S153" s="13"/>
      <c r="T153" s="13"/>
      <c r="U153" s="13"/>
      <c r="V153" s="13">
        <v>1233632</v>
      </c>
      <c r="W153" s="13" t="s">
        <v>932</v>
      </c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</row>
    <row r="154" spans="1:34">
      <c r="A154" s="13">
        <v>1233642</v>
      </c>
      <c r="B154" s="13" t="s">
        <v>933</v>
      </c>
      <c r="C154" s="13" t="s">
        <v>934</v>
      </c>
      <c r="D154" s="80" t="str">
        <f t="shared" si="0"/>
        <v>Mitchel Boswell</v>
      </c>
      <c r="E154" s="80" t="str">
        <f t="shared" si="1"/>
        <v>Curtis, Patrick</v>
      </c>
      <c r="F154" s="13" t="str">
        <f t="shared" si="2"/>
        <v>Vermont</v>
      </c>
      <c r="G154" s="13" t="b">
        <f t="shared" ca="1" si="3"/>
        <v>0</v>
      </c>
      <c r="H154" s="63" t="s">
        <v>611</v>
      </c>
      <c r="I154" s="13" t="s">
        <v>394</v>
      </c>
      <c r="J154" s="64">
        <v>41573</v>
      </c>
      <c r="K154" s="65">
        <f t="shared" ca="1" si="4"/>
        <v>10</v>
      </c>
      <c r="L154" s="65" t="str">
        <f t="shared" ca="1" si="5"/>
        <v>4 Weeks</v>
      </c>
      <c r="M154" s="66">
        <v>37926</v>
      </c>
      <c r="N154" s="67">
        <f t="shared" si="6"/>
        <v>0.06</v>
      </c>
      <c r="O154" s="68">
        <f t="shared" si="7"/>
        <v>2275.56</v>
      </c>
      <c r="P154" s="68">
        <f t="shared" si="8"/>
        <v>40201.56</v>
      </c>
      <c r="Q154" s="13"/>
      <c r="R154" s="13"/>
      <c r="S154" s="13"/>
      <c r="T154" s="13"/>
      <c r="U154" s="13"/>
      <c r="V154" s="13">
        <v>1233642</v>
      </c>
      <c r="W154" s="13" t="s">
        <v>935</v>
      </c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</row>
    <row r="155" spans="1:34">
      <c r="A155" s="13">
        <v>1233652</v>
      </c>
      <c r="B155" s="13" t="s">
        <v>936</v>
      </c>
      <c r="C155" s="13" t="s">
        <v>937</v>
      </c>
      <c r="D155" s="80" t="str">
        <f t="shared" si="0"/>
        <v>Ronald Hutson</v>
      </c>
      <c r="E155" s="80" t="str">
        <f t="shared" si="1"/>
        <v>Gallegos, Rick</v>
      </c>
      <c r="F155" s="13" t="str">
        <f t="shared" si="2"/>
        <v>Virginia</v>
      </c>
      <c r="G155" s="13" t="b">
        <f t="shared" ca="1" si="3"/>
        <v>0</v>
      </c>
      <c r="H155" s="63" t="s">
        <v>616</v>
      </c>
      <c r="I155" s="13" t="s">
        <v>400</v>
      </c>
      <c r="J155" s="64">
        <v>37213</v>
      </c>
      <c r="K155" s="65">
        <f t="shared" ca="1" si="4"/>
        <v>22</v>
      </c>
      <c r="L155" s="65" t="str">
        <f t="shared" ca="1" si="5"/>
        <v>4 Weeks</v>
      </c>
      <c r="M155" s="66">
        <v>29022</v>
      </c>
      <c r="N155" s="67">
        <f t="shared" si="6"/>
        <v>0.05</v>
      </c>
      <c r="O155" s="68">
        <f t="shared" si="7"/>
        <v>1451.1000000000001</v>
      </c>
      <c r="P155" s="68">
        <f t="shared" si="8"/>
        <v>30473.1</v>
      </c>
      <c r="Q155" s="13"/>
      <c r="R155" s="13"/>
      <c r="S155" s="13"/>
      <c r="T155" s="13"/>
      <c r="U155" s="13"/>
      <c r="V155" s="13">
        <v>1233652</v>
      </c>
      <c r="W155" s="13" t="s">
        <v>938</v>
      </c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</row>
    <row r="156" spans="1:34">
      <c r="A156" s="13">
        <v>1233662</v>
      </c>
      <c r="B156" s="13" t="s">
        <v>939</v>
      </c>
      <c r="C156" s="13" t="s">
        <v>940</v>
      </c>
      <c r="D156" s="80" t="str">
        <f t="shared" si="0"/>
        <v>Julieta Clay</v>
      </c>
      <c r="E156" s="80" t="str">
        <f t="shared" si="1"/>
        <v>Morse, Michael</v>
      </c>
      <c r="F156" s="13" t="str">
        <f t="shared" si="2"/>
        <v>Washington</v>
      </c>
      <c r="G156" s="13" t="b">
        <f t="shared" ca="1" si="3"/>
        <v>1</v>
      </c>
      <c r="H156" s="63" t="s">
        <v>621</v>
      </c>
      <c r="I156" s="13" t="s">
        <v>388</v>
      </c>
      <c r="J156" s="64">
        <v>39409</v>
      </c>
      <c r="K156" s="65">
        <f t="shared" ca="1" si="4"/>
        <v>16</v>
      </c>
      <c r="L156" s="65" t="str">
        <f t="shared" ca="1" si="5"/>
        <v>6 Weeks</v>
      </c>
      <c r="M156" s="66">
        <v>75726</v>
      </c>
      <c r="N156" s="67">
        <f t="shared" si="6"/>
        <v>0.11</v>
      </c>
      <c r="O156" s="68">
        <f t="shared" si="7"/>
        <v>8329.86</v>
      </c>
      <c r="P156" s="68">
        <f t="shared" si="8"/>
        <v>84055.86</v>
      </c>
      <c r="Q156" s="13"/>
      <c r="R156" s="13"/>
      <c r="S156" s="13"/>
      <c r="T156" s="13"/>
      <c r="U156" s="13"/>
      <c r="V156" s="13">
        <v>1233662</v>
      </c>
      <c r="W156" s="13" t="s">
        <v>941</v>
      </c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</row>
    <row r="157" spans="1:34">
      <c r="A157" s="13">
        <v>1233672</v>
      </c>
      <c r="B157" s="13" t="s">
        <v>942</v>
      </c>
      <c r="C157" s="13" t="s">
        <v>943</v>
      </c>
      <c r="D157" s="80" t="str">
        <f t="shared" si="0"/>
        <v>Micaela Block</v>
      </c>
      <c r="E157" s="80" t="str">
        <f t="shared" si="1"/>
        <v>Gross, Davin</v>
      </c>
      <c r="F157" s="13" t="str">
        <f t="shared" si="2"/>
        <v>West Virginia</v>
      </c>
      <c r="G157" s="13" t="b">
        <f t="shared" ca="1" si="3"/>
        <v>0</v>
      </c>
      <c r="H157" s="63" t="s">
        <v>626</v>
      </c>
      <c r="I157" s="13" t="s">
        <v>388</v>
      </c>
      <c r="J157" s="64">
        <v>41984</v>
      </c>
      <c r="K157" s="65">
        <f t="shared" ca="1" si="4"/>
        <v>9</v>
      </c>
      <c r="L157" s="65" t="str">
        <f t="shared" ca="1" si="5"/>
        <v>4 Weeks</v>
      </c>
      <c r="M157" s="66">
        <v>37128</v>
      </c>
      <c r="N157" s="67">
        <f t="shared" si="6"/>
        <v>0.06</v>
      </c>
      <c r="O157" s="68">
        <f t="shared" si="7"/>
        <v>2227.6799999999998</v>
      </c>
      <c r="P157" s="68">
        <f t="shared" si="8"/>
        <v>39355.68</v>
      </c>
      <c r="Q157" s="13"/>
      <c r="R157" s="13"/>
      <c r="S157" s="13"/>
      <c r="T157" s="13"/>
      <c r="U157" s="13"/>
      <c r="V157" s="13">
        <v>1233672</v>
      </c>
      <c r="W157" s="13" t="s">
        <v>944</v>
      </c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</row>
    <row r="158" spans="1:34">
      <c r="A158" s="13">
        <v>1233682</v>
      </c>
      <c r="B158" s="13" t="s">
        <v>945</v>
      </c>
      <c r="C158" s="13" t="s">
        <v>946</v>
      </c>
      <c r="D158" s="80" t="str">
        <f t="shared" si="0"/>
        <v>Mendy Ragan</v>
      </c>
      <c r="E158" s="80" t="str">
        <f t="shared" si="1"/>
        <v>Newton, Leigh</v>
      </c>
      <c r="F158" s="13" t="str">
        <f t="shared" si="2"/>
        <v>Wisconsin</v>
      </c>
      <c r="G158" s="13" t="b">
        <f t="shared" ca="1" si="3"/>
        <v>1</v>
      </c>
      <c r="H158" s="63" t="s">
        <v>631</v>
      </c>
      <c r="I158" s="13" t="s">
        <v>388</v>
      </c>
      <c r="J158" s="64">
        <v>40166</v>
      </c>
      <c r="K158" s="65">
        <f t="shared" ca="1" si="4"/>
        <v>13</v>
      </c>
      <c r="L158" s="65" t="str">
        <f t="shared" ca="1" si="5"/>
        <v>6 Weeks</v>
      </c>
      <c r="M158" s="66">
        <v>65688</v>
      </c>
      <c r="N158" s="67">
        <f t="shared" si="6"/>
        <v>0.1</v>
      </c>
      <c r="O158" s="68">
        <f t="shared" si="7"/>
        <v>6568.8</v>
      </c>
      <c r="P158" s="68">
        <f t="shared" si="8"/>
        <v>72256.800000000003</v>
      </c>
      <c r="Q158" s="13"/>
      <c r="R158" s="13"/>
      <c r="S158" s="13"/>
      <c r="T158" s="13"/>
      <c r="U158" s="13"/>
      <c r="V158" s="13">
        <v>1233682</v>
      </c>
      <c r="W158" s="13" t="s">
        <v>947</v>
      </c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</row>
    <row r="159" spans="1:34">
      <c r="A159" s="13">
        <v>1233692</v>
      </c>
      <c r="B159" s="13" t="s">
        <v>948</v>
      </c>
      <c r="C159" s="13" t="s">
        <v>949</v>
      </c>
      <c r="D159" s="80" t="str">
        <f t="shared" si="0"/>
        <v>Audra Toro</v>
      </c>
      <c r="E159" s="80" t="str">
        <f t="shared" si="1"/>
        <v>Noble, Michael</v>
      </c>
      <c r="F159" s="13" t="str">
        <f t="shared" si="2"/>
        <v>Wyoming</v>
      </c>
      <c r="G159" s="13" t="b">
        <f t="shared" ca="1" si="3"/>
        <v>1</v>
      </c>
      <c r="H159" s="63" t="s">
        <v>636</v>
      </c>
      <c r="I159" s="13" t="s">
        <v>388</v>
      </c>
      <c r="J159" s="64">
        <v>40928</v>
      </c>
      <c r="K159" s="65">
        <f t="shared" ca="1" si="4"/>
        <v>11</v>
      </c>
      <c r="L159" s="65" t="str">
        <f t="shared" ca="1" si="5"/>
        <v>6 Weeks</v>
      </c>
      <c r="M159" s="66">
        <v>37380</v>
      </c>
      <c r="N159" s="67">
        <f t="shared" si="6"/>
        <v>0.06</v>
      </c>
      <c r="O159" s="68">
        <f t="shared" si="7"/>
        <v>2242.7999999999997</v>
      </c>
      <c r="P159" s="68">
        <f t="shared" si="8"/>
        <v>39622.800000000003</v>
      </c>
      <c r="Q159" s="13"/>
      <c r="R159" s="13"/>
      <c r="S159" s="13"/>
      <c r="T159" s="13"/>
      <c r="U159" s="13"/>
      <c r="V159" s="13">
        <v>1233692</v>
      </c>
      <c r="W159" s="13" t="s">
        <v>950</v>
      </c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</row>
    <row r="160" spans="1:34">
      <c r="A160" s="13">
        <v>1233702</v>
      </c>
      <c r="B160" s="13" t="s">
        <v>951</v>
      </c>
      <c r="C160" s="13" t="s">
        <v>952</v>
      </c>
      <c r="D160" s="80" t="str">
        <f t="shared" si="0"/>
        <v>Bulah London</v>
      </c>
      <c r="E160" s="80" t="str">
        <f t="shared" si="1"/>
        <v>Jordan, Mark</v>
      </c>
      <c r="F160" s="13" t="str">
        <f t="shared" si="2"/>
        <v>New York</v>
      </c>
      <c r="G160" s="13" t="b">
        <f t="shared" ca="1" si="3"/>
        <v>0</v>
      </c>
      <c r="H160" s="13" t="s">
        <v>641</v>
      </c>
      <c r="I160" s="13" t="s">
        <v>400</v>
      </c>
      <c r="J160" s="64">
        <v>42003</v>
      </c>
      <c r="K160" s="65">
        <f t="shared" ca="1" si="4"/>
        <v>8</v>
      </c>
      <c r="L160" s="65" t="str">
        <f t="shared" ca="1" si="5"/>
        <v>4 Weeks</v>
      </c>
      <c r="M160" s="66">
        <v>25788</v>
      </c>
      <c r="N160" s="67">
        <f t="shared" si="6"/>
        <v>0.05</v>
      </c>
      <c r="O160" s="68">
        <f t="shared" si="7"/>
        <v>1289.4000000000001</v>
      </c>
      <c r="P160" s="68">
        <f t="shared" si="8"/>
        <v>27077.4</v>
      </c>
      <c r="Q160" s="13"/>
      <c r="R160" s="13"/>
      <c r="S160" s="13"/>
      <c r="T160" s="13"/>
      <c r="U160" s="13"/>
      <c r="V160" s="13">
        <v>1233702</v>
      </c>
      <c r="W160" s="13" t="s">
        <v>953</v>
      </c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</row>
    <row r="161" spans="1:34">
      <c r="A161" s="13">
        <v>1233712</v>
      </c>
      <c r="B161" s="13" t="s">
        <v>954</v>
      </c>
      <c r="C161" s="13" t="s">
        <v>955</v>
      </c>
      <c r="D161" s="80" t="str">
        <f t="shared" si="0"/>
        <v>Leonie Rowland</v>
      </c>
      <c r="E161" s="80" t="str">
        <f t="shared" si="1"/>
        <v>Rich, Brent</v>
      </c>
      <c r="F161" s="13" t="str">
        <f t="shared" si="2"/>
        <v>Texas</v>
      </c>
      <c r="G161" s="13" t="b">
        <f t="shared" ca="1" si="3"/>
        <v>0</v>
      </c>
      <c r="H161" s="13" t="s">
        <v>645</v>
      </c>
      <c r="I161" s="13" t="s">
        <v>400</v>
      </c>
      <c r="J161" s="64">
        <v>40548</v>
      </c>
      <c r="K161" s="65">
        <f t="shared" ca="1" si="4"/>
        <v>12</v>
      </c>
      <c r="L161" s="65" t="str">
        <f t="shared" ca="1" si="5"/>
        <v>4 Weeks</v>
      </c>
      <c r="M161" s="66">
        <v>74025</v>
      </c>
      <c r="N161" s="67">
        <f t="shared" si="6"/>
        <v>0.1</v>
      </c>
      <c r="O161" s="68">
        <f t="shared" si="7"/>
        <v>7402.5</v>
      </c>
      <c r="P161" s="68">
        <f t="shared" si="8"/>
        <v>81427.5</v>
      </c>
      <c r="Q161" s="13"/>
      <c r="R161" s="13"/>
      <c r="S161" s="13"/>
      <c r="T161" s="13"/>
      <c r="U161" s="13"/>
      <c r="V161" s="13">
        <v>1233712</v>
      </c>
      <c r="W161" s="13" t="s">
        <v>956</v>
      </c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</row>
    <row r="162" spans="1:34">
      <c r="A162" s="13">
        <v>1233722</v>
      </c>
      <c r="B162" s="13" t="s">
        <v>957</v>
      </c>
      <c r="C162" s="13" t="s">
        <v>958</v>
      </c>
      <c r="D162" s="80" t="str">
        <f t="shared" si="0"/>
        <v>Eugenie Wild</v>
      </c>
      <c r="E162" s="80" t="str">
        <f t="shared" si="1"/>
        <v>Evans, Rolin</v>
      </c>
      <c r="F162" s="13" t="str">
        <f t="shared" si="2"/>
        <v>North Dakota</v>
      </c>
      <c r="G162" s="13" t="b">
        <f t="shared" ca="1" si="3"/>
        <v>0</v>
      </c>
      <c r="H162" s="13" t="s">
        <v>649</v>
      </c>
      <c r="I162" s="13" t="s">
        <v>388</v>
      </c>
      <c r="J162" s="64">
        <v>41640</v>
      </c>
      <c r="K162" s="65">
        <f t="shared" ca="1" si="4"/>
        <v>9</v>
      </c>
      <c r="L162" s="65" t="str">
        <f t="shared" ca="1" si="5"/>
        <v>4 Weeks</v>
      </c>
      <c r="M162" s="66">
        <v>73668</v>
      </c>
      <c r="N162" s="67">
        <f t="shared" si="6"/>
        <v>0.1</v>
      </c>
      <c r="O162" s="68">
        <f t="shared" si="7"/>
        <v>7366.8</v>
      </c>
      <c r="P162" s="68">
        <f t="shared" si="8"/>
        <v>81034.8</v>
      </c>
      <c r="Q162" s="13"/>
      <c r="R162" s="13"/>
      <c r="S162" s="13"/>
      <c r="T162" s="13"/>
      <c r="U162" s="13"/>
      <c r="V162" s="13">
        <v>1233722</v>
      </c>
      <c r="W162" s="13" t="s">
        <v>959</v>
      </c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</row>
    <row r="163" spans="1:34">
      <c r="A163" s="13">
        <v>1233732</v>
      </c>
      <c r="B163" s="13" t="s">
        <v>960</v>
      </c>
      <c r="C163" s="13" t="s">
        <v>961</v>
      </c>
      <c r="D163" s="80" t="str">
        <f t="shared" si="0"/>
        <v>Shondra Wyman</v>
      </c>
      <c r="E163" s="80" t="str">
        <f t="shared" si="1"/>
        <v>Santos, Garret</v>
      </c>
      <c r="F163" s="13" t="str">
        <f t="shared" si="2"/>
        <v>Michigan</v>
      </c>
      <c r="G163" s="13" t="b">
        <f t="shared" ca="1" si="3"/>
        <v>1</v>
      </c>
      <c r="H163" s="13" t="s">
        <v>653</v>
      </c>
      <c r="I163" s="13" t="s">
        <v>388</v>
      </c>
      <c r="J163" s="64">
        <v>37263</v>
      </c>
      <c r="K163" s="65">
        <f t="shared" ca="1" si="4"/>
        <v>21</v>
      </c>
      <c r="L163" s="65" t="str">
        <f t="shared" ca="1" si="5"/>
        <v>6 Weeks</v>
      </c>
      <c r="M163" s="66">
        <v>82026</v>
      </c>
      <c r="N163" s="67">
        <f t="shared" si="6"/>
        <v>0.11</v>
      </c>
      <c r="O163" s="68">
        <f t="shared" si="7"/>
        <v>9022.86</v>
      </c>
      <c r="P163" s="68">
        <f t="shared" si="8"/>
        <v>91048.86</v>
      </c>
      <c r="Q163" s="13"/>
      <c r="R163" s="13"/>
      <c r="S163" s="13"/>
      <c r="T163" s="13"/>
      <c r="U163" s="13"/>
      <c r="V163" s="13">
        <v>1233732</v>
      </c>
      <c r="W163" s="13" t="s">
        <v>962</v>
      </c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</row>
    <row r="164" spans="1:34">
      <c r="A164" s="13">
        <v>1233742</v>
      </c>
      <c r="B164" s="13" t="s">
        <v>963</v>
      </c>
      <c r="C164" s="13" t="s">
        <v>964</v>
      </c>
      <c r="D164" s="80" t="str">
        <f t="shared" si="0"/>
        <v>Jacquiline Proffitt</v>
      </c>
      <c r="E164" s="80" t="str">
        <f t="shared" si="1"/>
        <v>Wise, Ted</v>
      </c>
      <c r="F164" s="13" t="str">
        <f t="shared" si="2"/>
        <v>Alabama</v>
      </c>
      <c r="G164" s="13" t="b">
        <f t="shared" ca="1" si="3"/>
        <v>0</v>
      </c>
      <c r="H164" s="63" t="s">
        <v>387</v>
      </c>
      <c r="I164" s="13" t="s">
        <v>400</v>
      </c>
      <c r="J164" s="64">
        <v>40569</v>
      </c>
      <c r="K164" s="65">
        <f t="shared" ca="1" si="4"/>
        <v>12</v>
      </c>
      <c r="L164" s="65" t="str">
        <f t="shared" ca="1" si="5"/>
        <v>4 Weeks</v>
      </c>
      <c r="M164" s="66">
        <v>46851</v>
      </c>
      <c r="N164" s="67">
        <f t="shared" si="6"/>
        <v>7.0000000000000007E-2</v>
      </c>
      <c r="O164" s="68">
        <f t="shared" si="7"/>
        <v>3279.57</v>
      </c>
      <c r="P164" s="68">
        <f t="shared" si="8"/>
        <v>50130.57</v>
      </c>
      <c r="Q164" s="13"/>
      <c r="R164" s="13"/>
      <c r="S164" s="13"/>
      <c r="T164" s="13"/>
      <c r="U164" s="13"/>
      <c r="V164" s="13">
        <v>1233742</v>
      </c>
      <c r="W164" s="13" t="s">
        <v>965</v>
      </c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</row>
    <row r="165" spans="1:34">
      <c r="A165" s="13">
        <v>1233752</v>
      </c>
      <c r="B165" s="13" t="s">
        <v>966</v>
      </c>
      <c r="C165" s="13" t="s">
        <v>967</v>
      </c>
      <c r="D165" s="80" t="str">
        <f t="shared" si="0"/>
        <v>Rutha Headley</v>
      </c>
      <c r="E165" s="80" t="str">
        <f t="shared" si="1"/>
        <v>Townsend, Jerry</v>
      </c>
      <c r="F165" s="13" t="str">
        <f t="shared" si="2"/>
        <v>Alaska</v>
      </c>
      <c r="G165" s="13" t="b">
        <f t="shared" ca="1" si="3"/>
        <v>0</v>
      </c>
      <c r="H165" s="63" t="s">
        <v>393</v>
      </c>
      <c r="I165" s="13" t="s">
        <v>400</v>
      </c>
      <c r="J165" s="64">
        <v>41328</v>
      </c>
      <c r="K165" s="65">
        <f t="shared" ca="1" si="4"/>
        <v>10</v>
      </c>
      <c r="L165" s="65" t="str">
        <f t="shared" ca="1" si="5"/>
        <v>4 Weeks</v>
      </c>
      <c r="M165" s="66">
        <v>65751</v>
      </c>
      <c r="N165" s="67">
        <f t="shared" si="6"/>
        <v>0.1</v>
      </c>
      <c r="O165" s="68">
        <f t="shared" si="7"/>
        <v>6575.1</v>
      </c>
      <c r="P165" s="68">
        <f t="shared" si="8"/>
        <v>72326.100000000006</v>
      </c>
      <c r="Q165" s="13"/>
      <c r="R165" s="13"/>
      <c r="S165" s="13"/>
      <c r="T165" s="13"/>
      <c r="U165" s="13"/>
      <c r="V165" s="13">
        <v>1233752</v>
      </c>
      <c r="W165" s="13" t="s">
        <v>968</v>
      </c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</row>
    <row r="166" spans="1:34">
      <c r="A166" s="13">
        <v>1233762</v>
      </c>
      <c r="B166" s="13" t="s">
        <v>969</v>
      </c>
      <c r="C166" s="13" t="s">
        <v>970</v>
      </c>
      <c r="D166" s="80" t="str">
        <f t="shared" si="0"/>
        <v>Collette Coronado</v>
      </c>
      <c r="E166" s="80" t="str">
        <f t="shared" si="1"/>
        <v>Estrada, Joan</v>
      </c>
      <c r="F166" s="13" t="str">
        <f t="shared" si="2"/>
        <v>Arizona</v>
      </c>
      <c r="G166" s="13" t="b">
        <f t="shared" ca="1" si="3"/>
        <v>0</v>
      </c>
      <c r="H166" s="63" t="s">
        <v>399</v>
      </c>
      <c r="I166" s="13" t="s">
        <v>388</v>
      </c>
      <c r="J166" s="64">
        <v>41673</v>
      </c>
      <c r="K166" s="65">
        <f t="shared" ca="1" si="4"/>
        <v>9</v>
      </c>
      <c r="L166" s="65" t="str">
        <f t="shared" ca="1" si="5"/>
        <v>4 Weeks</v>
      </c>
      <c r="M166" s="66">
        <v>37706</v>
      </c>
      <c r="N166" s="67">
        <f t="shared" si="6"/>
        <v>0.06</v>
      </c>
      <c r="O166" s="68">
        <f t="shared" si="7"/>
        <v>2262.36</v>
      </c>
      <c r="P166" s="68">
        <f t="shared" si="8"/>
        <v>39968.36</v>
      </c>
      <c r="Q166" s="13"/>
      <c r="R166" s="13"/>
      <c r="S166" s="13"/>
      <c r="T166" s="13"/>
      <c r="U166" s="13"/>
      <c r="V166" s="13">
        <v>1233762</v>
      </c>
      <c r="W166" s="13" t="s">
        <v>971</v>
      </c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</row>
    <row r="167" spans="1:34">
      <c r="A167" s="13">
        <v>1233772</v>
      </c>
      <c r="B167" s="13" t="s">
        <v>972</v>
      </c>
      <c r="C167" s="13" t="s">
        <v>973</v>
      </c>
      <c r="D167" s="80" t="str">
        <f t="shared" si="0"/>
        <v>Keely Mcfall</v>
      </c>
      <c r="E167" s="80" t="str">
        <f t="shared" si="1"/>
        <v>Oliver, Francisco</v>
      </c>
      <c r="F167" s="13" t="str">
        <f t="shared" si="2"/>
        <v>Arkansas</v>
      </c>
      <c r="G167" s="13" t="b">
        <f t="shared" ca="1" si="3"/>
        <v>1</v>
      </c>
      <c r="H167" s="63" t="s">
        <v>405</v>
      </c>
      <c r="I167" s="13" t="s">
        <v>388</v>
      </c>
      <c r="J167" s="64">
        <v>40966</v>
      </c>
      <c r="K167" s="65">
        <f t="shared" ca="1" si="4"/>
        <v>11</v>
      </c>
      <c r="L167" s="65" t="str">
        <f t="shared" ca="1" si="5"/>
        <v>6 Weeks</v>
      </c>
      <c r="M167" s="66">
        <v>40845</v>
      </c>
      <c r="N167" s="67">
        <f t="shared" si="6"/>
        <v>0.06</v>
      </c>
      <c r="O167" s="68">
        <f t="shared" si="7"/>
        <v>2450.6999999999998</v>
      </c>
      <c r="P167" s="68">
        <f t="shared" si="8"/>
        <v>43295.7</v>
      </c>
      <c r="Q167" s="13"/>
      <c r="R167" s="13"/>
      <c r="S167" s="13"/>
      <c r="T167" s="13"/>
      <c r="U167" s="13"/>
      <c r="V167" s="13">
        <v>1233772</v>
      </c>
      <c r="W167" s="13" t="s">
        <v>974</v>
      </c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</row>
    <row r="168" spans="1:34">
      <c r="A168" s="13">
        <v>1233782</v>
      </c>
      <c r="B168" s="13" t="s">
        <v>975</v>
      </c>
      <c r="C168" s="13" t="s">
        <v>976</v>
      </c>
      <c r="D168" s="80" t="str">
        <f t="shared" si="0"/>
        <v>Serafina Metz</v>
      </c>
      <c r="E168" s="80" t="str">
        <f t="shared" si="1"/>
        <v>Clarke, Dennis</v>
      </c>
      <c r="F168" s="13" t="str">
        <f t="shared" si="2"/>
        <v>California</v>
      </c>
      <c r="G168" s="13" t="b">
        <f t="shared" ca="1" si="3"/>
        <v>0</v>
      </c>
      <c r="H168" s="63" t="s">
        <v>411</v>
      </c>
      <c r="I168" s="13" t="s">
        <v>388</v>
      </c>
      <c r="J168" s="64">
        <v>42451</v>
      </c>
      <c r="K168" s="65">
        <f t="shared" ca="1" si="4"/>
        <v>7</v>
      </c>
      <c r="L168" s="65" t="str">
        <f t="shared" ca="1" si="5"/>
        <v>4 Weeks</v>
      </c>
      <c r="M168" s="66">
        <v>74519</v>
      </c>
      <c r="N168" s="67">
        <f t="shared" si="6"/>
        <v>0.1</v>
      </c>
      <c r="O168" s="68">
        <f t="shared" si="7"/>
        <v>7451.9000000000005</v>
      </c>
      <c r="P168" s="68">
        <f t="shared" si="8"/>
        <v>81970.899999999994</v>
      </c>
      <c r="Q168" s="13"/>
      <c r="R168" s="13"/>
      <c r="S168" s="13"/>
      <c r="T168" s="13"/>
      <c r="U168" s="13"/>
      <c r="V168" s="13">
        <v>1233782</v>
      </c>
      <c r="W168" s="13" t="s">
        <v>977</v>
      </c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</row>
    <row r="169" spans="1:34">
      <c r="A169" s="13">
        <v>1233792</v>
      </c>
      <c r="B169" s="13" t="s">
        <v>978</v>
      </c>
      <c r="C169" s="13" t="s">
        <v>979</v>
      </c>
      <c r="D169" s="80" t="str">
        <f t="shared" si="0"/>
        <v>Colby Marvin</v>
      </c>
      <c r="E169" s="80" t="str">
        <f t="shared" si="1"/>
        <v>Wagner, Lynne</v>
      </c>
      <c r="F169" s="13" t="str">
        <f t="shared" si="2"/>
        <v>Colorado</v>
      </c>
      <c r="G169" s="13" t="b">
        <f t="shared" ca="1" si="3"/>
        <v>1</v>
      </c>
      <c r="H169" s="63" t="s">
        <v>416</v>
      </c>
      <c r="I169" s="13" t="s">
        <v>388</v>
      </c>
      <c r="J169" s="64">
        <v>40600</v>
      </c>
      <c r="K169" s="65">
        <f t="shared" ca="1" si="4"/>
        <v>12</v>
      </c>
      <c r="L169" s="65" t="str">
        <f t="shared" ca="1" si="5"/>
        <v>6 Weeks</v>
      </c>
      <c r="M169" s="66">
        <v>84200</v>
      </c>
      <c r="N169" s="67">
        <f t="shared" si="6"/>
        <v>0.11</v>
      </c>
      <c r="O169" s="68">
        <f t="shared" si="7"/>
        <v>9262</v>
      </c>
      <c r="P169" s="68">
        <f t="shared" si="8"/>
        <v>93462</v>
      </c>
      <c r="Q169" s="13"/>
      <c r="R169" s="13"/>
      <c r="S169" s="13"/>
      <c r="T169" s="13"/>
      <c r="U169" s="13"/>
      <c r="V169" s="13">
        <v>1233792</v>
      </c>
      <c r="W169" s="13" t="s">
        <v>980</v>
      </c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</row>
    <row r="170" spans="1:34">
      <c r="A170" s="13">
        <v>1233802</v>
      </c>
      <c r="B170" s="13" t="s">
        <v>981</v>
      </c>
      <c r="C170" s="13" t="s">
        <v>982</v>
      </c>
      <c r="D170" s="80" t="str">
        <f t="shared" si="0"/>
        <v>Christen Link</v>
      </c>
      <c r="E170" s="80" t="str">
        <f t="shared" si="1"/>
        <v>Mathis, Shari</v>
      </c>
      <c r="F170" s="13" t="str">
        <f t="shared" si="2"/>
        <v>Connecticut</v>
      </c>
      <c r="G170" s="13" t="b">
        <f t="shared" ca="1" si="3"/>
        <v>1</v>
      </c>
      <c r="H170" s="63" t="s">
        <v>421</v>
      </c>
      <c r="I170" s="13" t="s">
        <v>388</v>
      </c>
      <c r="J170" s="64">
        <v>37688</v>
      </c>
      <c r="K170" s="65">
        <f t="shared" ca="1" si="4"/>
        <v>20</v>
      </c>
      <c r="L170" s="65" t="str">
        <f t="shared" ca="1" si="5"/>
        <v>6 Weeks</v>
      </c>
      <c r="M170" s="66">
        <v>45833</v>
      </c>
      <c r="N170" s="67">
        <f t="shared" si="6"/>
        <v>7.0000000000000007E-2</v>
      </c>
      <c r="O170" s="68">
        <f t="shared" si="7"/>
        <v>3208.3100000000004</v>
      </c>
      <c r="P170" s="68">
        <f t="shared" si="8"/>
        <v>49041.31</v>
      </c>
      <c r="Q170" s="13"/>
      <c r="R170" s="13"/>
      <c r="S170" s="13"/>
      <c r="T170" s="13"/>
      <c r="U170" s="13"/>
      <c r="V170" s="13">
        <v>1233802</v>
      </c>
      <c r="W170" s="13" t="s">
        <v>983</v>
      </c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</row>
    <row r="171" spans="1:34">
      <c r="A171" s="13">
        <v>1233812</v>
      </c>
      <c r="B171" s="13" t="s">
        <v>984</v>
      </c>
      <c r="C171" s="13" t="s">
        <v>985</v>
      </c>
      <c r="D171" s="80" t="str">
        <f t="shared" si="0"/>
        <v>Josie Kozlowski</v>
      </c>
      <c r="E171" s="80" t="str">
        <f t="shared" si="1"/>
        <v>Chen, Jaime</v>
      </c>
      <c r="F171" s="13" t="str">
        <f t="shared" si="2"/>
        <v>Delaware</v>
      </c>
      <c r="G171" s="13" t="b">
        <f t="shared" ca="1" si="3"/>
        <v>1</v>
      </c>
      <c r="H171" s="63" t="s">
        <v>426</v>
      </c>
      <c r="I171" s="13" t="s">
        <v>388</v>
      </c>
      <c r="J171" s="64">
        <v>37356</v>
      </c>
      <c r="K171" s="65">
        <f t="shared" ca="1" si="4"/>
        <v>21</v>
      </c>
      <c r="L171" s="65" t="str">
        <f t="shared" ca="1" si="5"/>
        <v>6 Weeks</v>
      </c>
      <c r="M171" s="66">
        <v>95172</v>
      </c>
      <c r="N171" s="67">
        <f t="shared" si="6"/>
        <v>0.13</v>
      </c>
      <c r="O171" s="68">
        <f t="shared" si="7"/>
        <v>12372.36</v>
      </c>
      <c r="P171" s="68">
        <f t="shared" si="8"/>
        <v>107544.36</v>
      </c>
      <c r="Q171" s="13"/>
      <c r="R171" s="13"/>
      <c r="S171" s="13"/>
      <c r="T171" s="13"/>
      <c r="U171" s="13"/>
      <c r="V171" s="13">
        <v>1233812</v>
      </c>
      <c r="W171" s="13" t="s">
        <v>986</v>
      </c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</row>
    <row r="172" spans="1:34">
      <c r="A172" s="13">
        <v>1233822</v>
      </c>
      <c r="B172" s="13" t="s">
        <v>987</v>
      </c>
      <c r="C172" s="13" t="s">
        <v>988</v>
      </c>
      <c r="D172" s="80" t="str">
        <f t="shared" si="0"/>
        <v>Babette Crutcher</v>
      </c>
      <c r="E172" s="80" t="str">
        <f t="shared" si="1"/>
        <v>Reese, Marc</v>
      </c>
      <c r="F172" s="13" t="str">
        <f t="shared" si="2"/>
        <v>Florida</v>
      </c>
      <c r="G172" s="13" t="b">
        <f t="shared" ca="1" si="3"/>
        <v>0</v>
      </c>
      <c r="H172" s="63" t="s">
        <v>431</v>
      </c>
      <c r="I172" s="13" t="s">
        <v>388</v>
      </c>
      <c r="J172" s="64">
        <v>41744</v>
      </c>
      <c r="K172" s="65">
        <f t="shared" ca="1" si="4"/>
        <v>9</v>
      </c>
      <c r="L172" s="65" t="str">
        <f t="shared" ca="1" si="5"/>
        <v>4 Weeks</v>
      </c>
      <c r="M172" s="66">
        <v>49235</v>
      </c>
      <c r="N172" s="67">
        <f t="shared" si="6"/>
        <v>7.0000000000000007E-2</v>
      </c>
      <c r="O172" s="68">
        <f t="shared" si="7"/>
        <v>3446.4500000000003</v>
      </c>
      <c r="P172" s="68">
        <f t="shared" si="8"/>
        <v>52681.45</v>
      </c>
      <c r="Q172" s="13"/>
      <c r="R172" s="13"/>
      <c r="S172" s="13"/>
      <c r="T172" s="13"/>
      <c r="U172" s="13"/>
      <c r="V172" s="13">
        <v>1233822</v>
      </c>
      <c r="W172" s="13" t="s">
        <v>989</v>
      </c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</row>
    <row r="173" spans="1:34">
      <c r="A173" s="13">
        <v>1233832</v>
      </c>
      <c r="B173" s="13" t="s">
        <v>990</v>
      </c>
      <c r="C173" s="13" t="s">
        <v>991</v>
      </c>
      <c r="D173" s="80" t="str">
        <f t="shared" si="0"/>
        <v>Adam Bray</v>
      </c>
      <c r="E173" s="80" t="str">
        <f t="shared" si="1"/>
        <v>Lowe, Michelle</v>
      </c>
      <c r="F173" s="13" t="str">
        <f t="shared" si="2"/>
        <v>Georgia</v>
      </c>
      <c r="G173" s="13" t="b">
        <f t="shared" ca="1" si="3"/>
        <v>0</v>
      </c>
      <c r="H173" s="63" t="s">
        <v>436</v>
      </c>
      <c r="I173" s="13" t="s">
        <v>388</v>
      </c>
      <c r="J173" s="64">
        <v>42502</v>
      </c>
      <c r="K173" s="65">
        <f t="shared" ca="1" si="4"/>
        <v>7</v>
      </c>
      <c r="L173" s="65" t="str">
        <f t="shared" ca="1" si="5"/>
        <v>4 Weeks</v>
      </c>
      <c r="M173" s="66">
        <v>53529</v>
      </c>
      <c r="N173" s="67">
        <f t="shared" si="6"/>
        <v>7.0000000000000007E-2</v>
      </c>
      <c r="O173" s="68">
        <f t="shared" si="7"/>
        <v>3747.03</v>
      </c>
      <c r="P173" s="68">
        <f t="shared" si="8"/>
        <v>57276.03</v>
      </c>
      <c r="Q173" s="13"/>
      <c r="R173" s="13"/>
      <c r="S173" s="13"/>
      <c r="T173" s="13"/>
      <c r="U173" s="13"/>
      <c r="V173" s="13">
        <v>1233832</v>
      </c>
      <c r="W173" s="13" t="s">
        <v>992</v>
      </c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</row>
    <row r="174" spans="1:34">
      <c r="A174" s="13">
        <v>1233842</v>
      </c>
      <c r="B174" s="13" t="s">
        <v>993</v>
      </c>
      <c r="C174" s="13" t="s">
        <v>994</v>
      </c>
      <c r="D174" s="80" t="str">
        <f t="shared" si="0"/>
        <v>Naoma Lo</v>
      </c>
      <c r="E174" s="80" t="str">
        <f t="shared" si="1"/>
        <v>Cummings, Jose</v>
      </c>
      <c r="F174" s="13" t="str">
        <f t="shared" si="2"/>
        <v>Hawaii</v>
      </c>
      <c r="G174" s="13" t="b">
        <f t="shared" ca="1" si="3"/>
        <v>0</v>
      </c>
      <c r="H174" s="63" t="s">
        <v>441</v>
      </c>
      <c r="I174" s="13" t="s">
        <v>394</v>
      </c>
      <c r="J174" s="64">
        <v>41042</v>
      </c>
      <c r="K174" s="65">
        <f t="shared" ca="1" si="4"/>
        <v>11</v>
      </c>
      <c r="L174" s="65" t="str">
        <f t="shared" ca="1" si="5"/>
        <v>4 Weeks</v>
      </c>
      <c r="M174" s="66">
        <v>45644</v>
      </c>
      <c r="N174" s="67">
        <f t="shared" si="6"/>
        <v>7.0000000000000007E-2</v>
      </c>
      <c r="O174" s="68">
        <f t="shared" si="7"/>
        <v>3195.0800000000004</v>
      </c>
      <c r="P174" s="68">
        <f t="shared" si="8"/>
        <v>48839.08</v>
      </c>
      <c r="Q174" s="13"/>
      <c r="R174" s="13"/>
      <c r="S174" s="13"/>
      <c r="T174" s="13"/>
      <c r="U174" s="13"/>
      <c r="V174" s="13">
        <v>1233842</v>
      </c>
      <c r="W174" s="13" t="s">
        <v>995</v>
      </c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</row>
    <row r="175" spans="1:34">
      <c r="A175" s="13">
        <v>1233852</v>
      </c>
      <c r="B175" s="13" t="s">
        <v>996</v>
      </c>
      <c r="C175" s="13" t="s">
        <v>997</v>
      </c>
      <c r="D175" s="80" t="str">
        <f t="shared" si="0"/>
        <v>Troy Toledo</v>
      </c>
      <c r="E175" s="80" t="str">
        <f t="shared" si="1"/>
        <v>Padilla, Christopher</v>
      </c>
      <c r="F175" s="13" t="str">
        <f t="shared" si="2"/>
        <v>Idaho</v>
      </c>
      <c r="G175" s="13" t="b">
        <f t="shared" ca="1" si="3"/>
        <v>0</v>
      </c>
      <c r="H175" s="63" t="s">
        <v>446</v>
      </c>
      <c r="I175" s="13" t="s">
        <v>400</v>
      </c>
      <c r="J175" s="64">
        <v>42528</v>
      </c>
      <c r="K175" s="65">
        <f t="shared" ca="1" si="4"/>
        <v>7</v>
      </c>
      <c r="L175" s="65" t="str">
        <f t="shared" ca="1" si="5"/>
        <v>4 Weeks</v>
      </c>
      <c r="M175" s="66">
        <v>93639</v>
      </c>
      <c r="N175" s="67">
        <f t="shared" si="6"/>
        <v>0.12</v>
      </c>
      <c r="O175" s="68">
        <f t="shared" si="7"/>
        <v>11236.68</v>
      </c>
      <c r="P175" s="68">
        <f t="shared" si="8"/>
        <v>104875.68</v>
      </c>
      <c r="Q175" s="13"/>
      <c r="R175" s="13"/>
      <c r="S175" s="13"/>
      <c r="T175" s="13"/>
      <c r="U175" s="13"/>
      <c r="V175" s="13">
        <v>1233852</v>
      </c>
      <c r="W175" s="13" t="s">
        <v>998</v>
      </c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</row>
    <row r="176" spans="1:34">
      <c r="A176" s="13">
        <v>1233862</v>
      </c>
      <c r="B176" s="13" t="s">
        <v>999</v>
      </c>
      <c r="C176" s="13" t="s">
        <v>1000</v>
      </c>
      <c r="D176" s="80" t="str">
        <f t="shared" si="0"/>
        <v>Fernanda Coble</v>
      </c>
      <c r="E176" s="80" t="str">
        <f t="shared" si="1"/>
        <v>Tran, Chad</v>
      </c>
      <c r="F176" s="13" t="str">
        <f t="shared" si="2"/>
        <v>Illinois</v>
      </c>
      <c r="G176" s="13" t="b">
        <f t="shared" ca="1" si="3"/>
        <v>0</v>
      </c>
      <c r="H176" s="63" t="s">
        <v>451</v>
      </c>
      <c r="I176" s="13" t="s">
        <v>394</v>
      </c>
      <c r="J176" s="64">
        <v>40789</v>
      </c>
      <c r="K176" s="65">
        <f t="shared" ca="1" si="4"/>
        <v>12</v>
      </c>
      <c r="L176" s="65" t="str">
        <f t="shared" ca="1" si="5"/>
        <v>4 Weeks</v>
      </c>
      <c r="M176" s="66">
        <v>103698</v>
      </c>
      <c r="N176" s="67">
        <f t="shared" si="6"/>
        <v>0.13</v>
      </c>
      <c r="O176" s="68">
        <f t="shared" si="7"/>
        <v>13480.74</v>
      </c>
      <c r="P176" s="68">
        <f t="shared" si="8"/>
        <v>117178.74</v>
      </c>
      <c r="Q176" s="13"/>
      <c r="R176" s="13"/>
      <c r="S176" s="13"/>
      <c r="T176" s="13"/>
      <c r="U176" s="13"/>
      <c r="V176" s="13">
        <v>1233862</v>
      </c>
      <c r="W176" s="13" t="s">
        <v>1001</v>
      </c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</row>
    <row r="177" spans="1:34">
      <c r="A177" s="13">
        <v>1233872</v>
      </c>
      <c r="B177" s="13" t="s">
        <v>1002</v>
      </c>
      <c r="C177" s="13" t="s">
        <v>1003</v>
      </c>
      <c r="D177" s="80" t="str">
        <f t="shared" si="0"/>
        <v>Gregorio Merrick</v>
      </c>
      <c r="E177" s="80" t="str">
        <f t="shared" si="1"/>
        <v>Boone, Eric</v>
      </c>
      <c r="F177" s="13" t="str">
        <f t="shared" si="2"/>
        <v>Indiana</v>
      </c>
      <c r="G177" s="13" t="b">
        <f t="shared" ca="1" si="3"/>
        <v>0</v>
      </c>
      <c r="H177" s="63" t="s">
        <v>456</v>
      </c>
      <c r="I177" s="13" t="s">
        <v>400</v>
      </c>
      <c r="J177" s="64">
        <v>41537</v>
      </c>
      <c r="K177" s="65">
        <f t="shared" ca="1" si="4"/>
        <v>10</v>
      </c>
      <c r="L177" s="65" t="str">
        <f t="shared" ca="1" si="5"/>
        <v>4 Weeks</v>
      </c>
      <c r="M177" s="66">
        <v>82226</v>
      </c>
      <c r="N177" s="67">
        <f t="shared" si="6"/>
        <v>0.11</v>
      </c>
      <c r="O177" s="68">
        <f t="shared" si="7"/>
        <v>9044.86</v>
      </c>
      <c r="P177" s="68">
        <f t="shared" si="8"/>
        <v>91270.86</v>
      </c>
      <c r="Q177" s="13"/>
      <c r="R177" s="13"/>
      <c r="S177" s="13"/>
      <c r="T177" s="13"/>
      <c r="U177" s="13"/>
      <c r="V177" s="13">
        <v>1233872</v>
      </c>
      <c r="W177" s="13" t="s">
        <v>1004</v>
      </c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</row>
    <row r="178" spans="1:34">
      <c r="A178" s="13">
        <v>1233882</v>
      </c>
      <c r="B178" s="13" t="s">
        <v>1005</v>
      </c>
      <c r="C178" s="13" t="s">
        <v>1006</v>
      </c>
      <c r="D178" s="80" t="str">
        <f t="shared" si="0"/>
        <v>Mirella Goble</v>
      </c>
      <c r="E178" s="80" t="str">
        <f t="shared" si="1"/>
        <v>Romero, Randy</v>
      </c>
      <c r="F178" s="13" t="str">
        <f t="shared" si="2"/>
        <v>Iowa</v>
      </c>
      <c r="G178" s="13" t="b">
        <f t="shared" ca="1" si="3"/>
        <v>0</v>
      </c>
      <c r="H178" s="63" t="s">
        <v>461</v>
      </c>
      <c r="I178" s="13" t="s">
        <v>388</v>
      </c>
      <c r="J178" s="64">
        <v>41964</v>
      </c>
      <c r="K178" s="65">
        <f t="shared" ca="1" si="4"/>
        <v>9</v>
      </c>
      <c r="L178" s="65" t="str">
        <f t="shared" ca="1" si="5"/>
        <v>4 Weeks</v>
      </c>
      <c r="M178" s="66">
        <v>102963</v>
      </c>
      <c r="N178" s="67">
        <f t="shared" si="6"/>
        <v>0.13</v>
      </c>
      <c r="O178" s="68">
        <f t="shared" si="7"/>
        <v>13385.19</v>
      </c>
      <c r="P178" s="68">
        <f t="shared" si="8"/>
        <v>116348.19</v>
      </c>
      <c r="Q178" s="13"/>
      <c r="R178" s="13"/>
      <c r="S178" s="13"/>
      <c r="T178" s="13"/>
      <c r="U178" s="13"/>
      <c r="V178" s="13">
        <v>1233882</v>
      </c>
      <c r="W178" s="13" t="s">
        <v>1007</v>
      </c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</row>
    <row r="179" spans="1:34">
      <c r="A179" s="13">
        <v>1233892</v>
      </c>
      <c r="B179" s="13" t="s">
        <v>1008</v>
      </c>
      <c r="C179" s="13" t="s">
        <v>1009</v>
      </c>
      <c r="D179" s="80" t="str">
        <f t="shared" si="0"/>
        <v>Sherice Wilder</v>
      </c>
      <c r="E179" s="80" t="str">
        <f t="shared" si="1"/>
        <v>Randolph, Kristin</v>
      </c>
      <c r="F179" s="13" t="str">
        <f t="shared" si="2"/>
        <v>Kansas</v>
      </c>
      <c r="G179" s="13" t="b">
        <f t="shared" ca="1" si="3"/>
        <v>0</v>
      </c>
      <c r="H179" s="63" t="s">
        <v>466</v>
      </c>
      <c r="I179" s="13" t="s">
        <v>400</v>
      </c>
      <c r="J179" s="64">
        <v>37947</v>
      </c>
      <c r="K179" s="65">
        <f t="shared" ca="1" si="4"/>
        <v>20</v>
      </c>
      <c r="L179" s="65" t="str">
        <f t="shared" ca="1" si="5"/>
        <v>4 Weeks</v>
      </c>
      <c r="M179" s="66">
        <v>80178</v>
      </c>
      <c r="N179" s="67">
        <f t="shared" si="6"/>
        <v>0.11</v>
      </c>
      <c r="O179" s="68">
        <f t="shared" si="7"/>
        <v>8819.58</v>
      </c>
      <c r="P179" s="68">
        <f t="shared" si="8"/>
        <v>88997.58</v>
      </c>
      <c r="Q179" s="13"/>
      <c r="R179" s="13"/>
      <c r="S179" s="13"/>
      <c r="T179" s="13"/>
      <c r="U179" s="13"/>
      <c r="V179" s="13">
        <v>1233892</v>
      </c>
      <c r="W179" s="13" t="s">
        <v>1010</v>
      </c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</row>
    <row r="180" spans="1:34">
      <c r="A180" s="13">
        <v>1233902</v>
      </c>
      <c r="B180" s="13" t="s">
        <v>1011</v>
      </c>
      <c r="C180" s="13" t="s">
        <v>990</v>
      </c>
      <c r="D180" s="80" t="str">
        <f t="shared" si="0"/>
        <v>Devona Adam</v>
      </c>
      <c r="E180" s="80" t="str">
        <f t="shared" si="1"/>
        <v>Miranda, Elena</v>
      </c>
      <c r="F180" s="13" t="str">
        <f t="shared" si="2"/>
        <v>Kentucky</v>
      </c>
      <c r="G180" s="13" t="b">
        <f t="shared" ca="1" si="3"/>
        <v>1</v>
      </c>
      <c r="H180" s="63" t="s">
        <v>471</v>
      </c>
      <c r="I180" s="13" t="s">
        <v>388</v>
      </c>
      <c r="J180" s="64">
        <v>38317</v>
      </c>
      <c r="K180" s="65">
        <f t="shared" ca="1" si="4"/>
        <v>19</v>
      </c>
      <c r="L180" s="65" t="str">
        <f t="shared" ca="1" si="5"/>
        <v>6 Weeks</v>
      </c>
      <c r="M180" s="66">
        <v>52154</v>
      </c>
      <c r="N180" s="67">
        <f t="shared" si="6"/>
        <v>7.0000000000000007E-2</v>
      </c>
      <c r="O180" s="68">
        <f t="shared" si="7"/>
        <v>3650.78</v>
      </c>
      <c r="P180" s="68">
        <f t="shared" si="8"/>
        <v>55804.78</v>
      </c>
      <c r="Q180" s="13"/>
      <c r="R180" s="13"/>
      <c r="S180" s="13"/>
      <c r="T180" s="13"/>
      <c r="U180" s="13"/>
      <c r="V180" s="13">
        <v>1233902</v>
      </c>
      <c r="W180" s="13" t="s">
        <v>1012</v>
      </c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</row>
    <row r="181" spans="1:34">
      <c r="A181" s="13">
        <v>1233912</v>
      </c>
      <c r="B181" s="13" t="s">
        <v>1013</v>
      </c>
      <c r="C181" s="13" t="s">
        <v>1014</v>
      </c>
      <c r="D181" s="80" t="str">
        <f t="shared" si="0"/>
        <v>Waltraud Britton</v>
      </c>
      <c r="E181" s="80" t="str">
        <f t="shared" si="1"/>
        <v>Gilmore, Terry</v>
      </c>
      <c r="F181" s="13" t="str">
        <f t="shared" si="2"/>
        <v>Louisiana</v>
      </c>
      <c r="G181" s="13" t="b">
        <f t="shared" ca="1" si="3"/>
        <v>0</v>
      </c>
      <c r="H181" s="63" t="s">
        <v>476</v>
      </c>
      <c r="I181" s="13" t="s">
        <v>394</v>
      </c>
      <c r="J181" s="64">
        <v>38779</v>
      </c>
      <c r="K181" s="65">
        <f t="shared" ca="1" si="4"/>
        <v>17</v>
      </c>
      <c r="L181" s="65" t="str">
        <f t="shared" ca="1" si="5"/>
        <v>4 Weeks</v>
      </c>
      <c r="M181" s="66">
        <v>59829</v>
      </c>
      <c r="N181" s="67">
        <f t="shared" si="6"/>
        <v>0.08</v>
      </c>
      <c r="O181" s="68">
        <f t="shared" si="7"/>
        <v>4786.32</v>
      </c>
      <c r="P181" s="68">
        <f t="shared" si="8"/>
        <v>64615.32</v>
      </c>
      <c r="Q181" s="13"/>
      <c r="R181" s="13"/>
      <c r="S181" s="13"/>
      <c r="T181" s="13"/>
      <c r="U181" s="13"/>
      <c r="V181" s="13">
        <v>1233912</v>
      </c>
      <c r="W181" s="13" t="s">
        <v>1015</v>
      </c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</row>
    <row r="182" spans="1:34">
      <c r="A182" s="13">
        <v>1233922</v>
      </c>
      <c r="B182" s="13" t="s">
        <v>1016</v>
      </c>
      <c r="C182" s="13" t="s">
        <v>1017</v>
      </c>
      <c r="D182" s="80" t="str">
        <f t="shared" si="0"/>
        <v>Hsiu Goad</v>
      </c>
      <c r="E182" s="80" t="str">
        <f t="shared" si="1"/>
        <v>Douglas, Kenneth</v>
      </c>
      <c r="F182" s="13" t="str">
        <f t="shared" si="2"/>
        <v>Maine</v>
      </c>
      <c r="G182" s="13" t="b">
        <f t="shared" ca="1" si="3"/>
        <v>0</v>
      </c>
      <c r="H182" s="63" t="s">
        <v>481</v>
      </c>
      <c r="I182" s="13" t="s">
        <v>406</v>
      </c>
      <c r="J182" s="64">
        <v>39220</v>
      </c>
      <c r="K182" s="65">
        <f t="shared" ca="1" si="4"/>
        <v>16</v>
      </c>
      <c r="L182" s="65" t="str">
        <f t="shared" ca="1" si="5"/>
        <v>4 Weeks</v>
      </c>
      <c r="M182" s="66">
        <v>98333</v>
      </c>
      <c r="N182" s="67">
        <f t="shared" si="6"/>
        <v>0.13</v>
      </c>
      <c r="O182" s="68">
        <f t="shared" si="7"/>
        <v>12783.29</v>
      </c>
      <c r="P182" s="68">
        <f t="shared" si="8"/>
        <v>111116.29000000001</v>
      </c>
      <c r="Q182" s="13"/>
      <c r="R182" s="13"/>
      <c r="S182" s="13"/>
      <c r="T182" s="13"/>
      <c r="U182" s="13"/>
      <c r="V182" s="13">
        <v>1233922</v>
      </c>
      <c r="W182" s="13" t="s">
        <v>1018</v>
      </c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</row>
    <row r="183" spans="1:34">
      <c r="A183" s="13">
        <v>1233932</v>
      </c>
      <c r="B183" s="13" t="s">
        <v>1019</v>
      </c>
      <c r="C183" s="13" t="s">
        <v>1020</v>
      </c>
      <c r="D183" s="80" t="str">
        <f t="shared" si="0"/>
        <v>Warner Faber</v>
      </c>
      <c r="E183" s="80" t="str">
        <f t="shared" si="1"/>
        <v>Campos, Richard</v>
      </c>
      <c r="F183" s="13" t="str">
        <f t="shared" si="2"/>
        <v>Maryland</v>
      </c>
      <c r="G183" s="13" t="b">
        <f t="shared" ca="1" si="3"/>
        <v>0</v>
      </c>
      <c r="H183" s="63" t="s">
        <v>486</v>
      </c>
      <c r="I183" s="13" t="s">
        <v>406</v>
      </c>
      <c r="J183" s="64">
        <v>37793</v>
      </c>
      <c r="K183" s="65">
        <f t="shared" ca="1" si="4"/>
        <v>20</v>
      </c>
      <c r="L183" s="65" t="str">
        <f t="shared" ca="1" si="5"/>
        <v>4 Weeks</v>
      </c>
      <c r="M183" s="66">
        <v>71453</v>
      </c>
      <c r="N183" s="67">
        <f t="shared" si="6"/>
        <v>0.1</v>
      </c>
      <c r="O183" s="68">
        <f t="shared" si="7"/>
        <v>7145.3</v>
      </c>
      <c r="P183" s="68">
        <f t="shared" si="8"/>
        <v>78598.3</v>
      </c>
      <c r="Q183" s="13"/>
      <c r="R183" s="13"/>
      <c r="S183" s="13"/>
      <c r="T183" s="13"/>
      <c r="U183" s="13"/>
      <c r="V183" s="13">
        <v>1233932</v>
      </c>
      <c r="W183" s="13" t="s">
        <v>1021</v>
      </c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</row>
    <row r="184" spans="1:34">
      <c r="A184" s="13">
        <v>1233942</v>
      </c>
      <c r="B184" s="13" t="s">
        <v>1022</v>
      </c>
      <c r="C184" s="13" t="s">
        <v>1023</v>
      </c>
      <c r="D184" s="80" t="str">
        <f t="shared" si="0"/>
        <v>Eleonor Rendon</v>
      </c>
      <c r="E184" s="80" t="str">
        <f t="shared" si="1"/>
        <v>Rios, Fredrick</v>
      </c>
      <c r="F184" s="13" t="str">
        <f t="shared" si="2"/>
        <v>Massachusetts</v>
      </c>
      <c r="G184" s="13" t="b">
        <f t="shared" ca="1" si="3"/>
        <v>0</v>
      </c>
      <c r="H184" s="63" t="s">
        <v>491</v>
      </c>
      <c r="I184" s="13" t="s">
        <v>388</v>
      </c>
      <c r="J184" s="64">
        <v>42192</v>
      </c>
      <c r="K184" s="65">
        <f t="shared" ca="1" si="4"/>
        <v>8</v>
      </c>
      <c r="L184" s="65" t="str">
        <f t="shared" ca="1" si="5"/>
        <v>4 Weeks</v>
      </c>
      <c r="M184" s="66">
        <v>65720</v>
      </c>
      <c r="N184" s="67">
        <f t="shared" si="6"/>
        <v>0.1</v>
      </c>
      <c r="O184" s="68">
        <f t="shared" si="7"/>
        <v>6572</v>
      </c>
      <c r="P184" s="68">
        <f t="shared" si="8"/>
        <v>72292</v>
      </c>
      <c r="Q184" s="13"/>
      <c r="R184" s="13"/>
      <c r="S184" s="13"/>
      <c r="T184" s="13"/>
      <c r="U184" s="13"/>
      <c r="V184" s="13">
        <v>1233942</v>
      </c>
      <c r="W184" s="13" t="s">
        <v>1024</v>
      </c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</row>
    <row r="185" spans="1:34">
      <c r="A185" s="13">
        <v>1233952</v>
      </c>
      <c r="B185" s="13" t="s">
        <v>1025</v>
      </c>
      <c r="C185" s="13" t="s">
        <v>1026</v>
      </c>
      <c r="D185" s="80" t="str">
        <f t="shared" si="0"/>
        <v>Adrian Harbin</v>
      </c>
      <c r="E185" s="80" t="str">
        <f t="shared" si="1"/>
        <v>Castro, Christopher</v>
      </c>
      <c r="F185" s="13" t="str">
        <f t="shared" si="2"/>
        <v>Michigan</v>
      </c>
      <c r="G185" s="13" t="b">
        <f t="shared" ca="1" si="3"/>
        <v>0</v>
      </c>
      <c r="H185" s="63" t="s">
        <v>496</v>
      </c>
      <c r="I185" s="13" t="s">
        <v>388</v>
      </c>
      <c r="J185" s="64">
        <v>42210</v>
      </c>
      <c r="K185" s="65">
        <f t="shared" ca="1" si="4"/>
        <v>8</v>
      </c>
      <c r="L185" s="65" t="str">
        <f t="shared" ca="1" si="5"/>
        <v>4 Weeks</v>
      </c>
      <c r="M185" s="66">
        <v>61152</v>
      </c>
      <c r="N185" s="67">
        <f t="shared" si="6"/>
        <v>0.08</v>
      </c>
      <c r="O185" s="68">
        <f t="shared" si="7"/>
        <v>4892.16</v>
      </c>
      <c r="P185" s="68">
        <f t="shared" si="8"/>
        <v>66044.160000000003</v>
      </c>
      <c r="Q185" s="13"/>
      <c r="R185" s="13"/>
      <c r="S185" s="13"/>
      <c r="T185" s="13"/>
      <c r="U185" s="13"/>
      <c r="V185" s="13">
        <v>1233952</v>
      </c>
      <c r="W185" s="13" t="s">
        <v>1027</v>
      </c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</row>
    <row r="186" spans="1:34">
      <c r="A186" s="13">
        <v>1233962</v>
      </c>
      <c r="B186" s="13" t="s">
        <v>1028</v>
      </c>
      <c r="C186" s="13" t="s">
        <v>1029</v>
      </c>
      <c r="D186" s="80" t="str">
        <f t="shared" si="0"/>
        <v>Mao Sykes</v>
      </c>
      <c r="E186" s="80" t="str">
        <f t="shared" si="1"/>
        <v>Pierce, Karen</v>
      </c>
      <c r="F186" s="13" t="str">
        <f t="shared" si="2"/>
        <v>Minnesota</v>
      </c>
      <c r="G186" s="13" t="b">
        <f t="shared" ca="1" si="3"/>
        <v>0</v>
      </c>
      <c r="H186" s="63" t="s">
        <v>501</v>
      </c>
      <c r="I186" s="13" t="s">
        <v>400</v>
      </c>
      <c r="J186" s="64">
        <v>40366</v>
      </c>
      <c r="K186" s="65">
        <f t="shared" ca="1" si="4"/>
        <v>13</v>
      </c>
      <c r="L186" s="65" t="str">
        <f t="shared" ca="1" si="5"/>
        <v>4 Weeks</v>
      </c>
      <c r="M186" s="66">
        <v>85460</v>
      </c>
      <c r="N186" s="67">
        <f t="shared" si="6"/>
        <v>0.12</v>
      </c>
      <c r="O186" s="68">
        <f t="shared" si="7"/>
        <v>10255.199999999999</v>
      </c>
      <c r="P186" s="68">
        <f t="shared" si="8"/>
        <v>95715.199999999997</v>
      </c>
      <c r="Q186" s="13"/>
      <c r="R186" s="13"/>
      <c r="S186" s="13"/>
      <c r="T186" s="13"/>
      <c r="U186" s="13"/>
      <c r="V186" s="13">
        <v>1233962</v>
      </c>
      <c r="W186" s="13" t="s">
        <v>1030</v>
      </c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</row>
    <row r="187" spans="1:34">
      <c r="A187" s="13">
        <v>1233972</v>
      </c>
      <c r="B187" s="13" t="s">
        <v>1031</v>
      </c>
      <c r="C187" s="13" t="s">
        <v>1032</v>
      </c>
      <c r="D187" s="80" t="str">
        <f t="shared" si="0"/>
        <v>Louetta Lange</v>
      </c>
      <c r="E187" s="80" t="str">
        <f t="shared" si="1"/>
        <v>Small, Athanasios</v>
      </c>
      <c r="F187" s="13" t="str">
        <f t="shared" si="2"/>
        <v>Mississippi</v>
      </c>
      <c r="G187" s="13" t="b">
        <f t="shared" ca="1" si="3"/>
        <v>1</v>
      </c>
      <c r="H187" s="63" t="s">
        <v>506</v>
      </c>
      <c r="I187" s="13" t="s">
        <v>388</v>
      </c>
      <c r="J187" s="64">
        <v>40380</v>
      </c>
      <c r="K187" s="65">
        <f t="shared" ca="1" si="4"/>
        <v>13</v>
      </c>
      <c r="L187" s="65" t="str">
        <f t="shared" ca="1" si="5"/>
        <v>6 Weeks</v>
      </c>
      <c r="M187" s="66">
        <v>52553</v>
      </c>
      <c r="N187" s="67">
        <f t="shared" si="6"/>
        <v>7.0000000000000007E-2</v>
      </c>
      <c r="O187" s="68">
        <f t="shared" si="7"/>
        <v>3678.7100000000005</v>
      </c>
      <c r="P187" s="68">
        <f t="shared" si="8"/>
        <v>56231.71</v>
      </c>
      <c r="Q187" s="13"/>
      <c r="R187" s="13"/>
      <c r="S187" s="13"/>
      <c r="T187" s="13"/>
      <c r="U187" s="13"/>
      <c r="V187" s="13">
        <v>1233972</v>
      </c>
      <c r="W187" s="13" t="s">
        <v>1033</v>
      </c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</row>
    <row r="188" spans="1:34">
      <c r="A188" s="13">
        <v>1233982</v>
      </c>
      <c r="B188" s="13" t="s">
        <v>1034</v>
      </c>
      <c r="C188" s="13" t="s">
        <v>1035</v>
      </c>
      <c r="D188" s="80" t="str">
        <f t="shared" si="0"/>
        <v>Love Saenz</v>
      </c>
      <c r="E188" s="80" t="str">
        <f t="shared" si="1"/>
        <v>Logan, Karen</v>
      </c>
      <c r="F188" s="13" t="str">
        <f t="shared" si="2"/>
        <v>Missouri</v>
      </c>
      <c r="G188" s="13" t="b">
        <f t="shared" ca="1" si="3"/>
        <v>0</v>
      </c>
      <c r="H188" s="63" t="s">
        <v>511</v>
      </c>
      <c r="I188" s="13" t="s">
        <v>400</v>
      </c>
      <c r="J188" s="64">
        <v>40012</v>
      </c>
      <c r="K188" s="65">
        <f t="shared" ca="1" si="4"/>
        <v>14</v>
      </c>
      <c r="L188" s="65" t="str">
        <f t="shared" ca="1" si="5"/>
        <v>4 Weeks</v>
      </c>
      <c r="M188" s="66">
        <v>48689</v>
      </c>
      <c r="N188" s="67">
        <f t="shared" si="6"/>
        <v>7.0000000000000007E-2</v>
      </c>
      <c r="O188" s="68">
        <f t="shared" si="7"/>
        <v>3408.2300000000005</v>
      </c>
      <c r="P188" s="68">
        <f t="shared" si="8"/>
        <v>52097.23</v>
      </c>
      <c r="Q188" s="13"/>
      <c r="R188" s="13"/>
      <c r="S188" s="13"/>
      <c r="T188" s="13"/>
      <c r="U188" s="13"/>
      <c r="V188" s="13">
        <v>1233982</v>
      </c>
      <c r="W188" s="13" t="s">
        <v>1036</v>
      </c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</row>
    <row r="189" spans="1:34">
      <c r="A189" s="13">
        <v>1233992</v>
      </c>
      <c r="B189" s="13" t="s">
        <v>1037</v>
      </c>
      <c r="C189" s="13" t="s">
        <v>1038</v>
      </c>
      <c r="D189" s="80" t="str">
        <f t="shared" si="0"/>
        <v>Catherina Askew</v>
      </c>
      <c r="E189" s="80" t="str">
        <f t="shared" si="1"/>
        <v>Tate, Zachary</v>
      </c>
      <c r="F189" s="13" t="str">
        <f t="shared" si="2"/>
        <v>Montana</v>
      </c>
      <c r="G189" s="13" t="b">
        <f t="shared" ca="1" si="3"/>
        <v>1</v>
      </c>
      <c r="H189" s="63" t="s">
        <v>516</v>
      </c>
      <c r="I189" s="13" t="s">
        <v>388</v>
      </c>
      <c r="J189" s="64">
        <v>37075</v>
      </c>
      <c r="K189" s="65">
        <f t="shared" ca="1" si="4"/>
        <v>22</v>
      </c>
      <c r="L189" s="65" t="str">
        <f t="shared" ca="1" si="5"/>
        <v>6 Weeks</v>
      </c>
      <c r="M189" s="66">
        <v>90752</v>
      </c>
      <c r="N189" s="67">
        <f t="shared" si="6"/>
        <v>0.12</v>
      </c>
      <c r="O189" s="68">
        <f t="shared" si="7"/>
        <v>10890.24</v>
      </c>
      <c r="P189" s="68">
        <f t="shared" si="8"/>
        <v>101642.24000000001</v>
      </c>
      <c r="Q189" s="13"/>
      <c r="R189" s="13"/>
      <c r="S189" s="13"/>
      <c r="T189" s="13"/>
      <c r="U189" s="13"/>
      <c r="V189" s="13">
        <v>1233992</v>
      </c>
      <c r="W189" s="13" t="s">
        <v>1039</v>
      </c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</row>
    <row r="190" spans="1:34">
      <c r="A190" s="13">
        <v>1234002</v>
      </c>
      <c r="B190" s="13" t="s">
        <v>1040</v>
      </c>
      <c r="C190" s="13" t="s">
        <v>1041</v>
      </c>
      <c r="D190" s="80" t="str">
        <f t="shared" si="0"/>
        <v>Khadijah Fair</v>
      </c>
      <c r="E190" s="80" t="str">
        <f t="shared" si="1"/>
        <v>Baxter, Teresa</v>
      </c>
      <c r="F190" s="13" t="str">
        <f t="shared" si="2"/>
        <v>Nebraska</v>
      </c>
      <c r="G190" s="13" t="b">
        <f t="shared" ca="1" si="3"/>
        <v>0</v>
      </c>
      <c r="H190" s="63" t="s">
        <v>521</v>
      </c>
      <c r="I190" s="13" t="s">
        <v>394</v>
      </c>
      <c r="J190" s="64">
        <v>37081</v>
      </c>
      <c r="K190" s="65">
        <f t="shared" ca="1" si="4"/>
        <v>22</v>
      </c>
      <c r="L190" s="65" t="str">
        <f t="shared" ca="1" si="5"/>
        <v>4 Weeks</v>
      </c>
      <c r="M190" s="66">
        <v>56406</v>
      </c>
      <c r="N190" s="67">
        <f t="shared" si="6"/>
        <v>0.08</v>
      </c>
      <c r="O190" s="68">
        <f t="shared" si="7"/>
        <v>4512.4800000000005</v>
      </c>
      <c r="P190" s="68">
        <f t="shared" si="8"/>
        <v>60918.48</v>
      </c>
      <c r="Q190" s="13"/>
      <c r="R190" s="13"/>
      <c r="S190" s="13"/>
      <c r="T190" s="13"/>
      <c r="U190" s="13"/>
      <c r="V190" s="13">
        <v>1234002</v>
      </c>
      <c r="W190" s="13" t="s">
        <v>1042</v>
      </c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</row>
    <row r="191" spans="1:34">
      <c r="A191" s="13">
        <v>1234012</v>
      </c>
      <c r="B191" s="13" t="s">
        <v>1043</v>
      </c>
      <c r="C191" s="13" t="s">
        <v>1044</v>
      </c>
      <c r="D191" s="80" t="str">
        <f t="shared" si="0"/>
        <v>Marquita Saxton</v>
      </c>
      <c r="E191" s="80" t="str">
        <f t="shared" si="1"/>
        <v>Mercado, David</v>
      </c>
      <c r="F191" s="13" t="str">
        <f t="shared" si="2"/>
        <v>Nevada</v>
      </c>
      <c r="G191" s="13" t="b">
        <f t="shared" ca="1" si="3"/>
        <v>0</v>
      </c>
      <c r="H191" s="63" t="s">
        <v>526</v>
      </c>
      <c r="I191" s="13" t="s">
        <v>394</v>
      </c>
      <c r="J191" s="64">
        <v>37451</v>
      </c>
      <c r="K191" s="65">
        <f t="shared" ca="1" si="4"/>
        <v>21</v>
      </c>
      <c r="L191" s="65" t="str">
        <f t="shared" ca="1" si="5"/>
        <v>4 Weeks</v>
      </c>
      <c r="M191" s="66">
        <v>25032</v>
      </c>
      <c r="N191" s="67">
        <f t="shared" si="6"/>
        <v>0.05</v>
      </c>
      <c r="O191" s="68">
        <f t="shared" si="7"/>
        <v>1251.6000000000001</v>
      </c>
      <c r="P191" s="68">
        <f t="shared" si="8"/>
        <v>26283.599999999999</v>
      </c>
      <c r="Q191" s="13"/>
      <c r="R191" s="13"/>
      <c r="S191" s="13"/>
      <c r="T191" s="13"/>
      <c r="U191" s="13"/>
      <c r="V191" s="13">
        <v>1234012</v>
      </c>
      <c r="W191" s="13" t="s">
        <v>1045</v>
      </c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</row>
    <row r="192" spans="1:34">
      <c r="A192" s="13">
        <v>1234022</v>
      </c>
      <c r="B192" s="13" t="s">
        <v>1046</v>
      </c>
      <c r="C192" s="13" t="s">
        <v>1047</v>
      </c>
      <c r="D192" s="80" t="str">
        <f t="shared" si="0"/>
        <v>Jama Sturgill</v>
      </c>
      <c r="E192" s="80" t="str">
        <f t="shared" si="1"/>
        <v>Patel, Donald</v>
      </c>
      <c r="F192" s="13" t="str">
        <f t="shared" si="2"/>
        <v>New Hampshire</v>
      </c>
      <c r="G192" s="13" t="b">
        <f t="shared" ca="1" si="3"/>
        <v>1</v>
      </c>
      <c r="H192" s="63" t="s">
        <v>531</v>
      </c>
      <c r="I192" s="13" t="s">
        <v>388</v>
      </c>
      <c r="J192" s="64">
        <v>37809</v>
      </c>
      <c r="K192" s="65">
        <f t="shared" ca="1" si="4"/>
        <v>20</v>
      </c>
      <c r="L192" s="65" t="str">
        <f t="shared" ca="1" si="5"/>
        <v>6 Weeks</v>
      </c>
      <c r="M192" s="66">
        <v>88011</v>
      </c>
      <c r="N192" s="67">
        <f t="shared" si="6"/>
        <v>0.12</v>
      </c>
      <c r="O192" s="68">
        <f t="shared" si="7"/>
        <v>10561.32</v>
      </c>
      <c r="P192" s="68">
        <f t="shared" si="8"/>
        <v>98572.32</v>
      </c>
      <c r="Q192" s="13"/>
      <c r="R192" s="13"/>
      <c r="S192" s="13"/>
      <c r="T192" s="13"/>
      <c r="U192" s="13"/>
      <c r="V192" s="13">
        <v>1234022</v>
      </c>
      <c r="W192" s="13" t="s">
        <v>1048</v>
      </c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</row>
    <row r="193" spans="1:34">
      <c r="A193" s="13">
        <v>1234032</v>
      </c>
      <c r="B193" s="13" t="s">
        <v>1049</v>
      </c>
      <c r="C193" s="13" t="s">
        <v>1050</v>
      </c>
      <c r="D193" s="80" t="str">
        <f t="shared" si="0"/>
        <v>Riva Freed</v>
      </c>
      <c r="E193" s="80" t="str">
        <f t="shared" si="1"/>
        <v>Rodriguez, Scott</v>
      </c>
      <c r="F193" s="13" t="str">
        <f t="shared" si="2"/>
        <v>New Jersey</v>
      </c>
      <c r="G193" s="13" t="b">
        <f t="shared" ca="1" si="3"/>
        <v>0</v>
      </c>
      <c r="H193" s="63" t="s">
        <v>536</v>
      </c>
      <c r="I193" s="13" t="s">
        <v>400</v>
      </c>
      <c r="J193" s="64">
        <v>38908</v>
      </c>
      <c r="K193" s="65">
        <f t="shared" ca="1" si="4"/>
        <v>17</v>
      </c>
      <c r="L193" s="65" t="str">
        <f t="shared" ca="1" si="5"/>
        <v>4 Weeks</v>
      </c>
      <c r="M193" s="66">
        <v>70886</v>
      </c>
      <c r="N193" s="67">
        <f t="shared" si="6"/>
        <v>0.1</v>
      </c>
      <c r="O193" s="68">
        <f t="shared" si="7"/>
        <v>7088.6</v>
      </c>
      <c r="P193" s="68">
        <f t="shared" si="8"/>
        <v>77974.600000000006</v>
      </c>
      <c r="Q193" s="13"/>
      <c r="R193" s="13"/>
      <c r="S193" s="13"/>
      <c r="T193" s="13"/>
      <c r="U193" s="13"/>
      <c r="V193" s="13">
        <v>1234032</v>
      </c>
      <c r="W193" s="13" t="s">
        <v>1051</v>
      </c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</row>
    <row r="194" spans="1:34">
      <c r="A194" s="13">
        <v>1234042</v>
      </c>
      <c r="B194" s="13" t="s">
        <v>1052</v>
      </c>
      <c r="C194" s="13" t="s">
        <v>1053</v>
      </c>
      <c r="D194" s="80" t="str">
        <f t="shared" si="0"/>
        <v>Hosea Gold</v>
      </c>
      <c r="E194" s="80" t="str">
        <f t="shared" si="1"/>
        <v>Conley, Mark</v>
      </c>
      <c r="F194" s="13" t="str">
        <f t="shared" si="2"/>
        <v>New Mexico</v>
      </c>
      <c r="G194" s="13" t="b">
        <f t="shared" ca="1" si="3"/>
        <v>1</v>
      </c>
      <c r="H194" s="63" t="s">
        <v>541</v>
      </c>
      <c r="I194" s="13" t="s">
        <v>388</v>
      </c>
      <c r="J194" s="64">
        <v>40746</v>
      </c>
      <c r="K194" s="65">
        <f t="shared" ca="1" si="4"/>
        <v>12</v>
      </c>
      <c r="L194" s="65" t="str">
        <f t="shared" ca="1" si="5"/>
        <v>6 Weeks</v>
      </c>
      <c r="M194" s="66">
        <v>47429</v>
      </c>
      <c r="N194" s="67">
        <f t="shared" si="6"/>
        <v>7.0000000000000007E-2</v>
      </c>
      <c r="O194" s="68">
        <f t="shared" si="7"/>
        <v>3320.03</v>
      </c>
      <c r="P194" s="68">
        <f t="shared" si="8"/>
        <v>50749.03</v>
      </c>
      <c r="Q194" s="13"/>
      <c r="R194" s="13"/>
      <c r="S194" s="13"/>
      <c r="T194" s="13"/>
      <c r="U194" s="13"/>
      <c r="V194" s="13">
        <v>1234042</v>
      </c>
      <c r="W194" s="13" t="s">
        <v>1054</v>
      </c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</row>
    <row r="195" spans="1:34">
      <c r="A195" s="13">
        <v>1234052</v>
      </c>
      <c r="B195" s="13" t="s">
        <v>1055</v>
      </c>
      <c r="C195" s="13" t="s">
        <v>1056</v>
      </c>
      <c r="D195" s="80" t="str">
        <f t="shared" si="0"/>
        <v>Kandy Laflamme</v>
      </c>
      <c r="E195" s="80" t="str">
        <f t="shared" si="1"/>
        <v>Vincent, Guy</v>
      </c>
      <c r="F195" s="13" t="str">
        <f t="shared" si="2"/>
        <v>New York</v>
      </c>
      <c r="G195" s="13" t="b">
        <f t="shared" ca="1" si="3"/>
        <v>1</v>
      </c>
      <c r="H195" s="63" t="s">
        <v>546</v>
      </c>
      <c r="I195" s="13" t="s">
        <v>388</v>
      </c>
      <c r="J195" s="64">
        <v>40746</v>
      </c>
      <c r="K195" s="65">
        <f t="shared" ca="1" si="4"/>
        <v>12</v>
      </c>
      <c r="L195" s="65" t="str">
        <f t="shared" ca="1" si="5"/>
        <v>6 Weeks</v>
      </c>
      <c r="M195" s="66">
        <v>101367</v>
      </c>
      <c r="N195" s="67">
        <f t="shared" si="6"/>
        <v>0.13</v>
      </c>
      <c r="O195" s="68">
        <f t="shared" si="7"/>
        <v>13177.710000000001</v>
      </c>
      <c r="P195" s="68">
        <f t="shared" si="8"/>
        <v>114544.71</v>
      </c>
      <c r="Q195" s="13"/>
      <c r="R195" s="13"/>
      <c r="S195" s="13"/>
      <c r="T195" s="13"/>
      <c r="U195" s="13"/>
      <c r="V195" s="13">
        <v>1234052</v>
      </c>
      <c r="W195" s="13" t="s">
        <v>1057</v>
      </c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</row>
    <row r="196" spans="1:34">
      <c r="A196" s="13">
        <v>1234062</v>
      </c>
      <c r="B196" s="13" t="s">
        <v>1058</v>
      </c>
      <c r="C196" s="13" t="s">
        <v>1059</v>
      </c>
      <c r="D196" s="80" t="str">
        <f t="shared" si="0"/>
        <v>Angelika Shaffer</v>
      </c>
      <c r="E196" s="80" t="str">
        <f t="shared" si="1"/>
        <v>Dixon, Richard</v>
      </c>
      <c r="F196" s="13" t="str">
        <f t="shared" si="2"/>
        <v>North Carolina</v>
      </c>
      <c r="G196" s="13" t="b">
        <f t="shared" ca="1" si="3"/>
        <v>1</v>
      </c>
      <c r="H196" s="63" t="s">
        <v>551</v>
      </c>
      <c r="I196" s="13" t="s">
        <v>388</v>
      </c>
      <c r="J196" s="64">
        <v>40007</v>
      </c>
      <c r="K196" s="65">
        <f t="shared" ca="1" si="4"/>
        <v>14</v>
      </c>
      <c r="L196" s="65" t="str">
        <f t="shared" ca="1" si="5"/>
        <v>6 Weeks</v>
      </c>
      <c r="M196" s="66">
        <v>79370</v>
      </c>
      <c r="N196" s="67">
        <f t="shared" si="6"/>
        <v>0.11</v>
      </c>
      <c r="O196" s="68">
        <f t="shared" si="7"/>
        <v>8730.7000000000007</v>
      </c>
      <c r="P196" s="68">
        <f t="shared" si="8"/>
        <v>88100.7</v>
      </c>
      <c r="Q196" s="13"/>
      <c r="R196" s="13"/>
      <c r="S196" s="13"/>
      <c r="T196" s="13"/>
      <c r="U196" s="13"/>
      <c r="V196" s="13">
        <v>1234062</v>
      </c>
      <c r="W196" s="13" t="s">
        <v>1060</v>
      </c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</row>
    <row r="197" spans="1:34">
      <c r="A197" s="13">
        <v>1234072</v>
      </c>
      <c r="B197" s="13" t="s">
        <v>1061</v>
      </c>
      <c r="C197" s="13" t="s">
        <v>1062</v>
      </c>
      <c r="D197" s="80" t="str">
        <f t="shared" si="0"/>
        <v>Lashaun Lord</v>
      </c>
      <c r="E197" s="80" t="str">
        <f t="shared" si="1"/>
        <v>Schultz, Norman</v>
      </c>
      <c r="F197" s="13" t="str">
        <f t="shared" si="2"/>
        <v>North Dakota</v>
      </c>
      <c r="G197" s="13" t="b">
        <f t="shared" ca="1" si="3"/>
        <v>0</v>
      </c>
      <c r="H197" s="63" t="s">
        <v>556</v>
      </c>
      <c r="I197" s="13" t="s">
        <v>406</v>
      </c>
      <c r="J197" s="64">
        <v>40361</v>
      </c>
      <c r="K197" s="65">
        <f t="shared" ca="1" si="4"/>
        <v>13</v>
      </c>
      <c r="L197" s="65" t="str">
        <f t="shared" ca="1" si="5"/>
        <v>4 Weeks</v>
      </c>
      <c r="M197" s="66">
        <v>16653</v>
      </c>
      <c r="N197" s="67">
        <f t="shared" si="6"/>
        <v>0.01</v>
      </c>
      <c r="O197" s="68">
        <f t="shared" si="7"/>
        <v>166.53</v>
      </c>
      <c r="P197" s="68">
        <f t="shared" si="8"/>
        <v>16819.53</v>
      </c>
      <c r="Q197" s="13"/>
      <c r="R197" s="13"/>
      <c r="S197" s="13"/>
      <c r="T197" s="13"/>
      <c r="U197" s="13"/>
      <c r="V197" s="13">
        <v>1234072</v>
      </c>
      <c r="W197" s="13" t="s">
        <v>1063</v>
      </c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</row>
    <row r="198" spans="1:34">
      <c r="A198" s="13">
        <v>1234082</v>
      </c>
      <c r="B198" s="13" t="s">
        <v>1064</v>
      </c>
      <c r="C198" s="13" t="s">
        <v>1065</v>
      </c>
      <c r="D198" s="80" t="str">
        <f t="shared" si="0"/>
        <v>Lia Bloom</v>
      </c>
      <c r="E198" s="80" t="str">
        <f t="shared" si="1"/>
        <v>Cox, Stephanie</v>
      </c>
      <c r="F198" s="13" t="str">
        <f t="shared" si="2"/>
        <v>Ohio</v>
      </c>
      <c r="G198" s="13" t="b">
        <f t="shared" ca="1" si="3"/>
        <v>1</v>
      </c>
      <c r="H198" s="63" t="s">
        <v>561</v>
      </c>
      <c r="I198" s="13" t="s">
        <v>388</v>
      </c>
      <c r="J198" s="64">
        <v>40729</v>
      </c>
      <c r="K198" s="65">
        <f t="shared" ca="1" si="4"/>
        <v>12</v>
      </c>
      <c r="L198" s="65" t="str">
        <f t="shared" ca="1" si="5"/>
        <v>6 Weeks</v>
      </c>
      <c r="M198" s="66">
        <v>68639</v>
      </c>
      <c r="N198" s="67">
        <f t="shared" si="6"/>
        <v>0.1</v>
      </c>
      <c r="O198" s="68">
        <f t="shared" si="7"/>
        <v>6863.9000000000005</v>
      </c>
      <c r="P198" s="68">
        <f t="shared" si="8"/>
        <v>75502.899999999994</v>
      </c>
      <c r="Q198" s="13"/>
      <c r="R198" s="13"/>
      <c r="S198" s="13"/>
      <c r="T198" s="13"/>
      <c r="U198" s="13"/>
      <c r="V198" s="13">
        <v>1234082</v>
      </c>
      <c r="W198" s="13" t="s">
        <v>1066</v>
      </c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</row>
    <row r="199" spans="1:34">
      <c r="A199" s="13">
        <v>1234092</v>
      </c>
      <c r="B199" s="13" t="s">
        <v>1067</v>
      </c>
      <c r="C199" s="13" t="s">
        <v>1068</v>
      </c>
      <c r="D199" s="80" t="str">
        <f t="shared" si="0"/>
        <v>Tona Dupree</v>
      </c>
      <c r="E199" s="80" t="str">
        <f t="shared" si="1"/>
        <v>Conner, Mark</v>
      </c>
      <c r="F199" s="13" t="str">
        <f t="shared" si="2"/>
        <v>Oklahoma</v>
      </c>
      <c r="G199" s="13" t="b">
        <f t="shared" ca="1" si="3"/>
        <v>0</v>
      </c>
      <c r="H199" s="63" t="s">
        <v>566</v>
      </c>
      <c r="I199" s="13" t="s">
        <v>400</v>
      </c>
      <c r="J199" s="64">
        <v>41096</v>
      </c>
      <c r="K199" s="65">
        <f t="shared" ca="1" si="4"/>
        <v>11</v>
      </c>
      <c r="L199" s="65" t="str">
        <f t="shared" ca="1" si="5"/>
        <v>4 Weeks</v>
      </c>
      <c r="M199" s="66">
        <v>69353</v>
      </c>
      <c r="N199" s="67">
        <f t="shared" si="6"/>
        <v>0.1</v>
      </c>
      <c r="O199" s="68">
        <f t="shared" si="7"/>
        <v>6935.3</v>
      </c>
      <c r="P199" s="68">
        <f t="shared" si="8"/>
        <v>76288.3</v>
      </c>
      <c r="Q199" s="13"/>
      <c r="R199" s="13"/>
      <c r="S199" s="13"/>
      <c r="T199" s="13"/>
      <c r="U199" s="13"/>
      <c r="V199" s="13">
        <v>1234092</v>
      </c>
      <c r="W199" s="13" t="s">
        <v>1069</v>
      </c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</row>
    <row r="200" spans="1:34">
      <c r="A200" s="13">
        <v>1234102</v>
      </c>
      <c r="B200" s="13" t="s">
        <v>1070</v>
      </c>
      <c r="C200" s="13" t="s">
        <v>1071</v>
      </c>
      <c r="D200" s="80" t="str">
        <f t="shared" si="0"/>
        <v>Glenn Harwell</v>
      </c>
      <c r="E200" s="80" t="str">
        <f t="shared" si="1"/>
        <v>Rojas, Charles</v>
      </c>
      <c r="F200" s="13" t="str">
        <f t="shared" si="2"/>
        <v>Oregon</v>
      </c>
      <c r="G200" s="13" t="b">
        <f t="shared" ca="1" si="3"/>
        <v>0</v>
      </c>
      <c r="H200" s="63" t="s">
        <v>571</v>
      </c>
      <c r="I200" s="13" t="s">
        <v>400</v>
      </c>
      <c r="J200" s="64">
        <v>41104</v>
      </c>
      <c r="K200" s="65">
        <f t="shared" ca="1" si="4"/>
        <v>11</v>
      </c>
      <c r="L200" s="65" t="str">
        <f t="shared" ca="1" si="5"/>
        <v>4 Weeks</v>
      </c>
      <c r="M200" s="66">
        <v>90699</v>
      </c>
      <c r="N200" s="67">
        <f t="shared" si="6"/>
        <v>0.12</v>
      </c>
      <c r="O200" s="68">
        <f t="shared" si="7"/>
        <v>10883.88</v>
      </c>
      <c r="P200" s="68">
        <f t="shared" si="8"/>
        <v>101582.88</v>
      </c>
      <c r="Q200" s="13"/>
      <c r="R200" s="13"/>
      <c r="S200" s="13"/>
      <c r="T200" s="13"/>
      <c r="U200" s="13"/>
      <c r="V200" s="13">
        <v>1234102</v>
      </c>
      <c r="W200" s="13" t="s">
        <v>1072</v>
      </c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</row>
    <row r="201" spans="1:34">
      <c r="A201" s="13">
        <v>1234112</v>
      </c>
      <c r="B201" s="13" t="s">
        <v>1073</v>
      </c>
      <c r="C201" s="13" t="s">
        <v>1074</v>
      </c>
      <c r="D201" s="80" t="str">
        <f t="shared" si="0"/>
        <v>Armida Lemaster</v>
      </c>
      <c r="E201" s="80" t="str">
        <f t="shared" si="1"/>
        <v>McCall, Keith</v>
      </c>
      <c r="F201" s="13" t="str">
        <f t="shared" si="2"/>
        <v>Pennsylvania</v>
      </c>
      <c r="G201" s="13" t="b">
        <f t="shared" ca="1" si="3"/>
        <v>0</v>
      </c>
      <c r="H201" s="63" t="s">
        <v>576</v>
      </c>
      <c r="I201" s="13" t="s">
        <v>388</v>
      </c>
      <c r="J201" s="64">
        <v>41477</v>
      </c>
      <c r="K201" s="65">
        <f t="shared" ca="1" si="4"/>
        <v>10</v>
      </c>
      <c r="L201" s="65" t="str">
        <f t="shared" ca="1" si="5"/>
        <v>6 Weeks</v>
      </c>
      <c r="M201" s="66">
        <v>41118</v>
      </c>
      <c r="N201" s="67">
        <f t="shared" si="6"/>
        <v>0.06</v>
      </c>
      <c r="O201" s="68">
        <f t="shared" si="7"/>
        <v>2467.08</v>
      </c>
      <c r="P201" s="68">
        <f t="shared" si="8"/>
        <v>43585.08</v>
      </c>
      <c r="Q201" s="13"/>
      <c r="R201" s="13"/>
      <c r="S201" s="13"/>
      <c r="T201" s="13"/>
      <c r="U201" s="13"/>
      <c r="V201" s="13">
        <v>1234112</v>
      </c>
      <c r="W201" s="13" t="s">
        <v>1075</v>
      </c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</row>
    <row r="202" spans="1:34">
      <c r="A202" s="13">
        <v>1234122</v>
      </c>
      <c r="B202" s="13" t="s">
        <v>1076</v>
      </c>
      <c r="C202" s="13" t="s">
        <v>1077</v>
      </c>
      <c r="D202" s="80" t="str">
        <f t="shared" si="0"/>
        <v>Ladonna Chacon</v>
      </c>
      <c r="E202" s="80" t="str">
        <f t="shared" si="1"/>
        <v>Burns, Fiona</v>
      </c>
      <c r="F202" s="13" t="str">
        <f t="shared" si="2"/>
        <v>Rhode Island</v>
      </c>
      <c r="G202" s="13" t="b">
        <f t="shared" ca="1" si="3"/>
        <v>0</v>
      </c>
      <c r="H202" s="63" t="s">
        <v>581</v>
      </c>
      <c r="I202" s="13" t="s">
        <v>406</v>
      </c>
      <c r="J202" s="64">
        <v>41848</v>
      </c>
      <c r="K202" s="65">
        <f t="shared" ca="1" si="4"/>
        <v>9</v>
      </c>
      <c r="L202" s="65" t="str">
        <f t="shared" ca="1" si="5"/>
        <v>4 Weeks</v>
      </c>
      <c r="M202" s="66">
        <v>32834</v>
      </c>
      <c r="N202" s="67">
        <f t="shared" si="6"/>
        <v>0.05</v>
      </c>
      <c r="O202" s="68">
        <f t="shared" si="7"/>
        <v>1641.7</v>
      </c>
      <c r="P202" s="68">
        <f t="shared" si="8"/>
        <v>34475.699999999997</v>
      </c>
      <c r="Q202" s="13"/>
      <c r="R202" s="13"/>
      <c r="S202" s="13"/>
      <c r="T202" s="13"/>
      <c r="U202" s="13"/>
      <c r="V202" s="13">
        <v>1234122</v>
      </c>
      <c r="W202" s="13" t="s">
        <v>1078</v>
      </c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</row>
    <row r="203" spans="1:34">
      <c r="A203" s="13">
        <v>1234132</v>
      </c>
      <c r="B203" s="13" t="s">
        <v>1079</v>
      </c>
      <c r="C203" s="13" t="s">
        <v>1080</v>
      </c>
      <c r="D203" s="80" t="str">
        <f t="shared" si="0"/>
        <v>Delois Rosenbaum</v>
      </c>
      <c r="E203" s="80" t="str">
        <f t="shared" si="1"/>
        <v>Herman, Henrietta</v>
      </c>
      <c r="F203" s="13" t="str">
        <f t="shared" si="2"/>
        <v>South Carolina</v>
      </c>
      <c r="G203" s="13" t="b">
        <f t="shared" ca="1" si="3"/>
        <v>0</v>
      </c>
      <c r="H203" s="63" t="s">
        <v>586</v>
      </c>
      <c r="I203" s="13" t="s">
        <v>388</v>
      </c>
      <c r="J203" s="64">
        <v>42227</v>
      </c>
      <c r="K203" s="65">
        <f t="shared" ca="1" si="4"/>
        <v>8</v>
      </c>
      <c r="L203" s="65" t="str">
        <f t="shared" ca="1" si="5"/>
        <v>4 Weeks</v>
      </c>
      <c r="M203" s="66">
        <v>69741</v>
      </c>
      <c r="N203" s="67">
        <f t="shared" si="6"/>
        <v>0.1</v>
      </c>
      <c r="O203" s="68">
        <f t="shared" si="7"/>
        <v>6974.1</v>
      </c>
      <c r="P203" s="68">
        <f t="shared" si="8"/>
        <v>76715.100000000006</v>
      </c>
      <c r="Q203" s="13"/>
      <c r="R203" s="13"/>
      <c r="S203" s="13"/>
      <c r="T203" s="13"/>
      <c r="U203" s="13"/>
      <c r="V203" s="13">
        <v>1234132</v>
      </c>
      <c r="W203" s="13" t="s">
        <v>1081</v>
      </c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</row>
    <row r="204" spans="1:34">
      <c r="A204" s="13">
        <v>1234142</v>
      </c>
      <c r="B204" s="13" t="s">
        <v>1082</v>
      </c>
      <c r="C204" s="13" t="s">
        <v>1083</v>
      </c>
      <c r="D204" s="80" t="str">
        <f t="shared" si="0"/>
        <v>Youlanda Mundy</v>
      </c>
      <c r="E204" s="80" t="str">
        <f t="shared" si="1"/>
        <v>Meyers, David</v>
      </c>
      <c r="F204" s="13" t="str">
        <f t="shared" si="2"/>
        <v>South Dakota</v>
      </c>
      <c r="G204" s="13" t="b">
        <f t="shared" ca="1" si="3"/>
        <v>0</v>
      </c>
      <c r="H204" s="63" t="s">
        <v>591</v>
      </c>
      <c r="I204" s="13" t="s">
        <v>406</v>
      </c>
      <c r="J204" s="64">
        <v>37103</v>
      </c>
      <c r="K204" s="65">
        <f t="shared" ca="1" si="4"/>
        <v>22</v>
      </c>
      <c r="L204" s="65" t="str">
        <f t="shared" ca="1" si="5"/>
        <v>4 Weeks</v>
      </c>
      <c r="M204" s="66">
        <v>33705</v>
      </c>
      <c r="N204" s="67">
        <f t="shared" si="6"/>
        <v>0.05</v>
      </c>
      <c r="O204" s="68">
        <f t="shared" si="7"/>
        <v>1685.25</v>
      </c>
      <c r="P204" s="68">
        <f t="shared" si="8"/>
        <v>35390.25</v>
      </c>
      <c r="Q204" s="13"/>
      <c r="R204" s="13"/>
      <c r="S204" s="13"/>
      <c r="T204" s="13"/>
      <c r="U204" s="13"/>
      <c r="V204" s="13">
        <v>1234142</v>
      </c>
      <c r="W204" s="13" t="s">
        <v>1084</v>
      </c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</row>
    <row r="205" spans="1:34">
      <c r="A205" s="13">
        <v>1234152</v>
      </c>
      <c r="B205" s="13" t="s">
        <v>1085</v>
      </c>
      <c r="C205" s="13" t="s">
        <v>1086</v>
      </c>
      <c r="D205" s="80" t="str">
        <f t="shared" si="0"/>
        <v>Dahlia Murdock</v>
      </c>
      <c r="E205" s="80" t="str">
        <f t="shared" si="1"/>
        <v>Walker, Mike</v>
      </c>
      <c r="F205" s="13" t="str">
        <f t="shared" si="2"/>
        <v>Tennessee</v>
      </c>
      <c r="G205" s="13" t="b">
        <f t="shared" ca="1" si="3"/>
        <v>1</v>
      </c>
      <c r="H205" s="63" t="s">
        <v>596</v>
      </c>
      <c r="I205" s="13" t="s">
        <v>388</v>
      </c>
      <c r="J205" s="64">
        <v>37104</v>
      </c>
      <c r="K205" s="65">
        <f t="shared" ca="1" si="4"/>
        <v>22</v>
      </c>
      <c r="L205" s="65" t="str">
        <f t="shared" ca="1" si="5"/>
        <v>6 Weeks</v>
      </c>
      <c r="M205" s="66">
        <v>40961</v>
      </c>
      <c r="N205" s="67">
        <f t="shared" si="6"/>
        <v>0.06</v>
      </c>
      <c r="O205" s="68">
        <f t="shared" si="7"/>
        <v>2457.66</v>
      </c>
      <c r="P205" s="68">
        <f t="shared" si="8"/>
        <v>43418.66</v>
      </c>
      <c r="Q205" s="13"/>
      <c r="R205" s="13"/>
      <c r="S205" s="13"/>
      <c r="T205" s="13"/>
      <c r="U205" s="13"/>
      <c r="V205" s="13">
        <v>1234152</v>
      </c>
      <c r="W205" s="13" t="s">
        <v>1087</v>
      </c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</row>
    <row r="206" spans="1:34">
      <c r="A206" s="13">
        <v>1234162</v>
      </c>
      <c r="B206" s="13" t="s">
        <v>1088</v>
      </c>
      <c r="C206" s="13" t="s">
        <v>1089</v>
      </c>
      <c r="D206" s="80" t="str">
        <f t="shared" si="0"/>
        <v>Thalia Guevara</v>
      </c>
      <c r="E206" s="80" t="str">
        <f t="shared" si="1"/>
        <v>Butler, Roy</v>
      </c>
      <c r="F206" s="13" t="str">
        <f t="shared" si="2"/>
        <v>Texas</v>
      </c>
      <c r="G206" s="13" t="b">
        <f t="shared" ca="1" si="3"/>
        <v>1</v>
      </c>
      <c r="H206" s="63" t="s">
        <v>601</v>
      </c>
      <c r="I206" s="13" t="s">
        <v>388</v>
      </c>
      <c r="J206" s="64">
        <v>37472</v>
      </c>
      <c r="K206" s="65">
        <f t="shared" ca="1" si="4"/>
        <v>21</v>
      </c>
      <c r="L206" s="65" t="str">
        <f t="shared" ca="1" si="5"/>
        <v>6 Weeks</v>
      </c>
      <c r="M206" s="66">
        <v>94017</v>
      </c>
      <c r="N206" s="67">
        <f t="shared" si="6"/>
        <v>0.12</v>
      </c>
      <c r="O206" s="68">
        <f t="shared" si="7"/>
        <v>11282.039999999999</v>
      </c>
      <c r="P206" s="68">
        <f t="shared" si="8"/>
        <v>105299.04</v>
      </c>
      <c r="Q206" s="13"/>
      <c r="R206" s="13"/>
      <c r="S206" s="13"/>
      <c r="T206" s="13"/>
      <c r="U206" s="13"/>
      <c r="V206" s="13">
        <v>1234162</v>
      </c>
      <c r="W206" s="13" t="s">
        <v>1090</v>
      </c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</row>
    <row r="207" spans="1:34">
      <c r="A207" s="13">
        <v>1234172</v>
      </c>
      <c r="B207" s="13" t="s">
        <v>1091</v>
      </c>
      <c r="C207" s="13" t="s">
        <v>1092</v>
      </c>
      <c r="D207" s="80" t="str">
        <f t="shared" si="0"/>
        <v>Kenyetta Cavanaugh</v>
      </c>
      <c r="E207" s="80" t="str">
        <f t="shared" si="1"/>
        <v>Carrillo, Robert</v>
      </c>
      <c r="F207" s="13" t="str">
        <f t="shared" si="2"/>
        <v>Utah</v>
      </c>
      <c r="G207" s="13" t="b">
        <f t="shared" ca="1" si="3"/>
        <v>0</v>
      </c>
      <c r="H207" s="63" t="s">
        <v>606</v>
      </c>
      <c r="I207" s="13" t="s">
        <v>400</v>
      </c>
      <c r="J207" s="64">
        <v>39318</v>
      </c>
      <c r="K207" s="65">
        <f t="shared" ca="1" si="4"/>
        <v>16</v>
      </c>
      <c r="L207" s="65" t="str">
        <f t="shared" ca="1" si="5"/>
        <v>4 Weeks</v>
      </c>
      <c r="M207" s="66">
        <v>66318</v>
      </c>
      <c r="N207" s="67">
        <f t="shared" si="6"/>
        <v>0.1</v>
      </c>
      <c r="O207" s="68">
        <f t="shared" si="7"/>
        <v>6631.8</v>
      </c>
      <c r="P207" s="68">
        <f t="shared" si="8"/>
        <v>72949.8</v>
      </c>
      <c r="Q207" s="13"/>
      <c r="R207" s="13"/>
      <c r="S207" s="13"/>
      <c r="T207" s="13"/>
      <c r="U207" s="13"/>
      <c r="V207" s="13">
        <v>1234172</v>
      </c>
      <c r="W207" s="13" t="s">
        <v>1093</v>
      </c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</row>
    <row r="208" spans="1:34">
      <c r="A208" s="13">
        <v>1234182</v>
      </c>
      <c r="B208" s="13" t="s">
        <v>1094</v>
      </c>
      <c r="C208" s="13" t="s">
        <v>1095</v>
      </c>
      <c r="D208" s="80" t="str">
        <f t="shared" si="0"/>
        <v>Juliet Varela</v>
      </c>
      <c r="E208" s="80" t="str">
        <f t="shared" si="1"/>
        <v>Bridges, Jeff</v>
      </c>
      <c r="F208" s="13" t="str">
        <f t="shared" si="2"/>
        <v>Vermont</v>
      </c>
      <c r="G208" s="13" t="b">
        <f t="shared" ca="1" si="3"/>
        <v>0</v>
      </c>
      <c r="H208" s="63" t="s">
        <v>611</v>
      </c>
      <c r="I208" s="13" t="s">
        <v>388</v>
      </c>
      <c r="J208" s="64">
        <v>41852</v>
      </c>
      <c r="K208" s="65">
        <f t="shared" ca="1" si="4"/>
        <v>9</v>
      </c>
      <c r="L208" s="65" t="str">
        <f t="shared" ca="1" si="5"/>
        <v>4 Weeks</v>
      </c>
      <c r="M208" s="66">
        <v>50621</v>
      </c>
      <c r="N208" s="67">
        <f t="shared" si="6"/>
        <v>7.0000000000000007E-2</v>
      </c>
      <c r="O208" s="68">
        <f t="shared" si="7"/>
        <v>3543.4700000000003</v>
      </c>
      <c r="P208" s="68">
        <f t="shared" si="8"/>
        <v>54164.47</v>
      </c>
      <c r="Q208" s="13"/>
      <c r="R208" s="13"/>
      <c r="S208" s="13"/>
      <c r="T208" s="13"/>
      <c r="U208" s="13"/>
      <c r="V208" s="13">
        <v>1234182</v>
      </c>
      <c r="W208" s="13" t="s">
        <v>1096</v>
      </c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</row>
    <row r="209" spans="1:34">
      <c r="A209" s="13">
        <v>1234192</v>
      </c>
      <c r="B209" s="13" t="s">
        <v>1097</v>
      </c>
      <c r="C209" s="13" t="s">
        <v>1098</v>
      </c>
      <c r="D209" s="80" t="str">
        <f t="shared" si="0"/>
        <v>Kaci Drummond</v>
      </c>
      <c r="E209" s="80" t="str">
        <f t="shared" si="1"/>
        <v>Berry, Jacklyn</v>
      </c>
      <c r="F209" s="13" t="str">
        <f t="shared" si="2"/>
        <v>Virginia</v>
      </c>
      <c r="G209" s="13" t="b">
        <f t="shared" ca="1" si="3"/>
        <v>0</v>
      </c>
      <c r="H209" s="63" t="s">
        <v>616</v>
      </c>
      <c r="I209" s="13" t="s">
        <v>400</v>
      </c>
      <c r="J209" s="64">
        <v>40418</v>
      </c>
      <c r="K209" s="65">
        <f t="shared" ca="1" si="4"/>
        <v>13</v>
      </c>
      <c r="L209" s="65" t="str">
        <f t="shared" ca="1" si="5"/>
        <v>4 Weeks</v>
      </c>
      <c r="M209" s="66">
        <v>74424</v>
      </c>
      <c r="N209" s="67">
        <f t="shared" si="6"/>
        <v>0.1</v>
      </c>
      <c r="O209" s="68">
        <f t="shared" si="7"/>
        <v>7442.4000000000005</v>
      </c>
      <c r="P209" s="68">
        <f t="shared" si="8"/>
        <v>81866.399999999994</v>
      </c>
      <c r="Q209" s="13"/>
      <c r="R209" s="13"/>
      <c r="S209" s="13"/>
      <c r="T209" s="13"/>
      <c r="U209" s="13"/>
      <c r="V209" s="13">
        <v>1234192</v>
      </c>
      <c r="W209" s="13" t="s">
        <v>1099</v>
      </c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</row>
    <row r="210" spans="1:34">
      <c r="A210" s="13">
        <v>1234202</v>
      </c>
      <c r="B210" s="13" t="s">
        <v>1100</v>
      </c>
      <c r="C210" s="13" t="s">
        <v>1101</v>
      </c>
      <c r="D210" s="80" t="str">
        <f t="shared" si="0"/>
        <v>Sima Workman</v>
      </c>
      <c r="E210" s="80" t="str">
        <f t="shared" si="1"/>
        <v>Oneal, William</v>
      </c>
      <c r="F210" s="13" t="str">
        <f t="shared" si="2"/>
        <v>Washington</v>
      </c>
      <c r="G210" s="13" t="b">
        <f t="shared" ca="1" si="3"/>
        <v>0</v>
      </c>
      <c r="H210" s="63" t="s">
        <v>621</v>
      </c>
      <c r="I210" s="13" t="s">
        <v>400</v>
      </c>
      <c r="J210" s="64">
        <v>40440</v>
      </c>
      <c r="K210" s="65">
        <f t="shared" ca="1" si="4"/>
        <v>13</v>
      </c>
      <c r="L210" s="65" t="str">
        <f t="shared" ca="1" si="5"/>
        <v>4 Weeks</v>
      </c>
      <c r="M210" s="66">
        <v>91508</v>
      </c>
      <c r="N210" s="67">
        <f t="shared" si="6"/>
        <v>0.12</v>
      </c>
      <c r="O210" s="68">
        <f t="shared" si="7"/>
        <v>10980.96</v>
      </c>
      <c r="P210" s="68">
        <f t="shared" si="8"/>
        <v>102488.95999999999</v>
      </c>
      <c r="Q210" s="13"/>
      <c r="R210" s="13"/>
      <c r="S210" s="13"/>
      <c r="T210" s="13"/>
      <c r="U210" s="13"/>
      <c r="V210" s="13">
        <v>1234202</v>
      </c>
      <c r="W210" s="13" t="s">
        <v>1102</v>
      </c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</row>
    <row r="211" spans="1:34">
      <c r="A211" s="13">
        <v>1234212</v>
      </c>
      <c r="B211" s="13" t="s">
        <v>1103</v>
      </c>
      <c r="C211" s="13" t="s">
        <v>1104</v>
      </c>
      <c r="D211" s="80" t="str">
        <f t="shared" si="0"/>
        <v>Glynda Mcmillan</v>
      </c>
      <c r="E211" s="80" t="str">
        <f t="shared" si="1"/>
        <v>Frazier, Chris</v>
      </c>
      <c r="F211" s="13" t="str">
        <f t="shared" si="2"/>
        <v>West Virginia</v>
      </c>
      <c r="G211" s="13" t="b">
        <f t="shared" ca="1" si="3"/>
        <v>1</v>
      </c>
      <c r="H211" s="63" t="s">
        <v>626</v>
      </c>
      <c r="I211" s="13" t="s">
        <v>388</v>
      </c>
      <c r="J211" s="64">
        <v>40792</v>
      </c>
      <c r="K211" s="65">
        <f t="shared" ca="1" si="4"/>
        <v>12</v>
      </c>
      <c r="L211" s="65" t="str">
        <f t="shared" ca="1" si="5"/>
        <v>6 Weeks</v>
      </c>
      <c r="M211" s="66">
        <v>28550</v>
      </c>
      <c r="N211" s="67">
        <f t="shared" si="6"/>
        <v>0.05</v>
      </c>
      <c r="O211" s="68">
        <f t="shared" si="7"/>
        <v>1427.5</v>
      </c>
      <c r="P211" s="68">
        <f t="shared" si="8"/>
        <v>29977.5</v>
      </c>
      <c r="Q211" s="13"/>
      <c r="R211" s="13"/>
      <c r="S211" s="13"/>
      <c r="T211" s="13"/>
      <c r="U211" s="13"/>
      <c r="V211" s="13">
        <v>1234212</v>
      </c>
      <c r="W211" s="13" t="s">
        <v>1105</v>
      </c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</row>
    <row r="212" spans="1:34">
      <c r="A212" s="13">
        <v>1234222</v>
      </c>
      <c r="B212" s="13" t="s">
        <v>1106</v>
      </c>
      <c r="C212" s="13" t="s">
        <v>1107</v>
      </c>
      <c r="D212" s="80" t="str">
        <f t="shared" si="0"/>
        <v>Porter House</v>
      </c>
      <c r="E212" s="80" t="str">
        <f t="shared" si="1"/>
        <v>Rice, Diane</v>
      </c>
      <c r="F212" s="13" t="str">
        <f t="shared" si="2"/>
        <v>Wisconsin</v>
      </c>
      <c r="G212" s="13" t="b">
        <f t="shared" ca="1" si="3"/>
        <v>1</v>
      </c>
      <c r="H212" s="63" t="s">
        <v>631</v>
      </c>
      <c r="I212" s="13" t="s">
        <v>388</v>
      </c>
      <c r="J212" s="64">
        <v>40442</v>
      </c>
      <c r="K212" s="65">
        <f t="shared" ca="1" si="4"/>
        <v>13</v>
      </c>
      <c r="L212" s="65" t="str">
        <f t="shared" ca="1" si="5"/>
        <v>6 Weeks</v>
      </c>
      <c r="M212" s="66">
        <v>28067</v>
      </c>
      <c r="N212" s="67">
        <f t="shared" si="6"/>
        <v>0.05</v>
      </c>
      <c r="O212" s="68">
        <f t="shared" si="7"/>
        <v>1403.3500000000001</v>
      </c>
      <c r="P212" s="68">
        <f t="shared" si="8"/>
        <v>29470.35</v>
      </c>
      <c r="Q212" s="13"/>
      <c r="R212" s="13"/>
      <c r="S212" s="13"/>
      <c r="T212" s="13"/>
      <c r="U212" s="13"/>
      <c r="V212" s="13">
        <v>1234222</v>
      </c>
      <c r="W212" s="13" t="s">
        <v>1108</v>
      </c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</row>
    <row r="213" spans="1:34">
      <c r="A213" s="13">
        <v>1234232</v>
      </c>
      <c r="B213" s="13" t="s">
        <v>1109</v>
      </c>
      <c r="C213" s="13" t="s">
        <v>1110</v>
      </c>
      <c r="D213" s="80" t="str">
        <f t="shared" si="0"/>
        <v>Audria Archer</v>
      </c>
      <c r="E213" s="80"/>
      <c r="F213" s="13"/>
      <c r="G213" s="13" t="b">
        <f t="shared" ca="1" si="3"/>
        <v>0</v>
      </c>
      <c r="H213" s="63" t="s">
        <v>636</v>
      </c>
      <c r="I213" s="13" t="s">
        <v>406</v>
      </c>
      <c r="J213" s="64">
        <v>40051</v>
      </c>
      <c r="K213" s="65">
        <f t="shared" ca="1" si="4"/>
        <v>14</v>
      </c>
      <c r="L213" s="65" t="str">
        <f t="shared" ca="1" si="5"/>
        <v>4 Weeks</v>
      </c>
      <c r="M213" s="66">
        <v>25956</v>
      </c>
      <c r="N213" s="67">
        <f t="shared" si="6"/>
        <v>0.05</v>
      </c>
      <c r="O213" s="68">
        <f t="shared" si="7"/>
        <v>1297.8000000000002</v>
      </c>
      <c r="P213" s="68">
        <f t="shared" si="8"/>
        <v>27253.8</v>
      </c>
      <c r="Q213" s="13"/>
      <c r="R213" s="13"/>
      <c r="S213" s="13"/>
      <c r="T213" s="13"/>
      <c r="U213" s="13"/>
      <c r="V213" s="13">
        <v>1234232</v>
      </c>
      <c r="W213" s="13" t="s">
        <v>1111</v>
      </c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</row>
    <row r="214" spans="1:34">
      <c r="A214" s="13">
        <v>1234242</v>
      </c>
      <c r="B214" s="13" t="s">
        <v>1112</v>
      </c>
      <c r="C214" s="13" t="s">
        <v>1113</v>
      </c>
      <c r="D214" s="80" t="str">
        <f t="shared" si="0"/>
        <v>Berta Schreiber</v>
      </c>
      <c r="E214" s="80"/>
      <c r="F214" s="13"/>
      <c r="G214" s="13" t="b">
        <f t="shared" ca="1" si="3"/>
        <v>1</v>
      </c>
      <c r="H214" s="13" t="s">
        <v>641</v>
      </c>
      <c r="I214" s="13" t="s">
        <v>388</v>
      </c>
      <c r="J214" s="64">
        <v>40072</v>
      </c>
      <c r="K214" s="65">
        <f t="shared" ca="1" si="4"/>
        <v>14</v>
      </c>
      <c r="L214" s="65" t="str">
        <f t="shared" ca="1" si="5"/>
        <v>6 Weeks</v>
      </c>
      <c r="M214" s="66">
        <v>84483</v>
      </c>
      <c r="N214" s="67">
        <f t="shared" si="6"/>
        <v>0.11</v>
      </c>
      <c r="O214" s="68">
        <f t="shared" si="7"/>
        <v>9293.1299999999992</v>
      </c>
      <c r="P214" s="68">
        <f t="shared" si="8"/>
        <v>93776.13</v>
      </c>
      <c r="Q214" s="13"/>
      <c r="R214" s="13"/>
      <c r="S214" s="13"/>
      <c r="T214" s="13"/>
      <c r="U214" s="13"/>
      <c r="V214" s="13">
        <v>1234242</v>
      </c>
      <c r="W214" s="13" t="s">
        <v>1114</v>
      </c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</row>
    <row r="215" spans="1:34">
      <c r="A215" s="13">
        <v>1234252</v>
      </c>
      <c r="B215" s="13" t="s">
        <v>1115</v>
      </c>
      <c r="C215" s="13" t="s">
        <v>1116</v>
      </c>
      <c r="D215" s="80" t="str">
        <f t="shared" si="0"/>
        <v>Libby Morrell</v>
      </c>
      <c r="E215" s="80"/>
      <c r="F215" s="13"/>
      <c r="G215" s="13" t="b">
        <f t="shared" ca="1" si="3"/>
        <v>1</v>
      </c>
      <c r="H215" s="13" t="s">
        <v>645</v>
      </c>
      <c r="I215" s="13" t="s">
        <v>388</v>
      </c>
      <c r="J215" s="64">
        <v>40081</v>
      </c>
      <c r="K215" s="65">
        <f t="shared" ca="1" si="4"/>
        <v>14</v>
      </c>
      <c r="L215" s="65" t="str">
        <f t="shared" ca="1" si="5"/>
        <v>6 Weeks</v>
      </c>
      <c r="M215" s="66">
        <v>92096</v>
      </c>
      <c r="N215" s="67">
        <f t="shared" si="6"/>
        <v>0.12</v>
      </c>
      <c r="O215" s="68">
        <f t="shared" si="7"/>
        <v>11051.52</v>
      </c>
      <c r="P215" s="68">
        <f t="shared" si="8"/>
        <v>103147.52</v>
      </c>
      <c r="Q215" s="13"/>
      <c r="R215" s="13"/>
      <c r="S215" s="13"/>
      <c r="T215" s="13"/>
      <c r="U215" s="13"/>
      <c r="V215" s="13">
        <v>1234252</v>
      </c>
      <c r="W215" s="13" t="s">
        <v>1117</v>
      </c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</row>
    <row r="216" spans="1:34">
      <c r="A216" s="13">
        <v>1234262</v>
      </c>
      <c r="B216" s="13" t="s">
        <v>1118</v>
      </c>
      <c r="C216" s="13" t="s">
        <v>1119</v>
      </c>
      <c r="D216" s="80" t="str">
        <f t="shared" si="0"/>
        <v>Celeste Jacques</v>
      </c>
      <c r="E216" s="80"/>
      <c r="F216" s="13"/>
      <c r="G216" s="13" t="b">
        <f t="shared" ca="1" si="3"/>
        <v>0</v>
      </c>
      <c r="H216" s="13" t="s">
        <v>649</v>
      </c>
      <c r="I216" s="13" t="s">
        <v>400</v>
      </c>
      <c r="J216" s="64">
        <v>37874</v>
      </c>
      <c r="K216" s="65">
        <f t="shared" ca="1" si="4"/>
        <v>20</v>
      </c>
      <c r="L216" s="65" t="str">
        <f t="shared" ca="1" si="5"/>
        <v>4 Weeks</v>
      </c>
      <c r="M216" s="66">
        <v>48332</v>
      </c>
      <c r="N216" s="67">
        <f t="shared" si="6"/>
        <v>7.0000000000000007E-2</v>
      </c>
      <c r="O216" s="68">
        <f t="shared" si="7"/>
        <v>3383.2400000000002</v>
      </c>
      <c r="P216" s="68">
        <f t="shared" si="8"/>
        <v>51715.24</v>
      </c>
      <c r="Q216" s="13"/>
      <c r="R216" s="13"/>
      <c r="S216" s="13"/>
      <c r="T216" s="13"/>
      <c r="U216" s="13"/>
      <c r="V216" s="13">
        <v>1234262</v>
      </c>
      <c r="W216" s="13" t="s">
        <v>1120</v>
      </c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</row>
    <row r="217" spans="1:34">
      <c r="A217" s="13">
        <v>1234272</v>
      </c>
      <c r="B217" s="13" t="s">
        <v>1121</v>
      </c>
      <c r="C217" s="13" t="s">
        <v>1122</v>
      </c>
      <c r="D217" s="80" t="str">
        <f t="shared" si="0"/>
        <v>Zula Engle</v>
      </c>
      <c r="E217" s="80"/>
      <c r="F217" s="13"/>
      <c r="G217" s="13" t="b">
        <f t="shared" ca="1" si="3"/>
        <v>0</v>
      </c>
      <c r="H217" s="13" t="s">
        <v>653</v>
      </c>
      <c r="I217" s="13" t="s">
        <v>394</v>
      </c>
      <c r="J217" s="64">
        <v>37878</v>
      </c>
      <c r="K217" s="65">
        <f t="shared" ca="1" si="4"/>
        <v>20</v>
      </c>
      <c r="L217" s="65" t="str">
        <f t="shared" ca="1" si="5"/>
        <v>4 Weeks</v>
      </c>
      <c r="M217" s="66">
        <v>53960</v>
      </c>
      <c r="N217" s="67">
        <f t="shared" si="6"/>
        <v>7.0000000000000007E-2</v>
      </c>
      <c r="O217" s="68">
        <f t="shared" si="7"/>
        <v>3777.2000000000003</v>
      </c>
      <c r="P217" s="68">
        <f t="shared" si="8"/>
        <v>57737.2</v>
      </c>
      <c r="Q217" s="13"/>
      <c r="R217" s="13"/>
      <c r="S217" s="13"/>
      <c r="T217" s="13"/>
      <c r="U217" s="13"/>
      <c r="V217" s="13">
        <v>1234272</v>
      </c>
      <c r="W217" s="13" t="s">
        <v>1123</v>
      </c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</row>
    <row r="218" spans="1:34">
      <c r="A218" s="13">
        <v>1234282</v>
      </c>
      <c r="B218" s="13" t="s">
        <v>1124</v>
      </c>
      <c r="C218" s="13" t="s">
        <v>1125</v>
      </c>
      <c r="D218" s="80" t="str">
        <f t="shared" si="0"/>
        <v>Johna Kemper</v>
      </c>
      <c r="E218" s="80"/>
      <c r="F218" s="13"/>
      <c r="G218" s="13" t="b">
        <f t="shared" ca="1" si="3"/>
        <v>0</v>
      </c>
      <c r="H218" s="63" t="s">
        <v>387</v>
      </c>
      <c r="I218" s="13" t="s">
        <v>400</v>
      </c>
      <c r="J218" s="64">
        <v>38251</v>
      </c>
      <c r="K218" s="65">
        <f t="shared" ca="1" si="4"/>
        <v>19</v>
      </c>
      <c r="L218" s="65" t="str">
        <f t="shared" ca="1" si="5"/>
        <v>4 Weeks</v>
      </c>
      <c r="M218" s="66">
        <v>79139</v>
      </c>
      <c r="N218" s="67">
        <f t="shared" si="6"/>
        <v>0.11</v>
      </c>
      <c r="O218" s="68">
        <f t="shared" si="7"/>
        <v>8705.2900000000009</v>
      </c>
      <c r="P218" s="68">
        <f t="shared" si="8"/>
        <v>87844.290000000008</v>
      </c>
      <c r="Q218" s="13"/>
      <c r="R218" s="13"/>
      <c r="S218" s="13"/>
      <c r="T218" s="13"/>
      <c r="U218" s="13"/>
      <c r="V218" s="13">
        <v>1234282</v>
      </c>
      <c r="W218" s="13" t="s">
        <v>1126</v>
      </c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</row>
    <row r="219" spans="1:34">
      <c r="A219" s="13">
        <v>1234292</v>
      </c>
      <c r="B219" s="13" t="s">
        <v>1127</v>
      </c>
      <c r="C219" s="13" t="s">
        <v>1128</v>
      </c>
      <c r="D219" s="80" t="str">
        <f t="shared" si="0"/>
        <v>Taren Willson</v>
      </c>
      <c r="E219" s="80"/>
      <c r="F219" s="13"/>
      <c r="G219" s="13" t="b">
        <f t="shared" ca="1" si="3"/>
        <v>0</v>
      </c>
      <c r="H219" s="63" t="s">
        <v>393</v>
      </c>
      <c r="I219" s="13" t="s">
        <v>400</v>
      </c>
      <c r="J219" s="64">
        <v>38600</v>
      </c>
      <c r="K219" s="65">
        <f t="shared" ca="1" si="4"/>
        <v>18</v>
      </c>
      <c r="L219" s="65" t="str">
        <f t="shared" ca="1" si="5"/>
        <v>4 Weeks</v>
      </c>
      <c r="M219" s="66">
        <v>60953</v>
      </c>
      <c r="N219" s="67">
        <f t="shared" si="6"/>
        <v>0.08</v>
      </c>
      <c r="O219" s="68">
        <f t="shared" si="7"/>
        <v>4876.24</v>
      </c>
      <c r="P219" s="68">
        <f t="shared" si="8"/>
        <v>65829.240000000005</v>
      </c>
      <c r="Q219" s="13"/>
      <c r="R219" s="13"/>
      <c r="S219" s="13"/>
      <c r="T219" s="13"/>
      <c r="U219" s="13"/>
      <c r="V219" s="13">
        <v>1234292</v>
      </c>
      <c r="W219" s="13" t="s">
        <v>1129</v>
      </c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</row>
    <row r="220" spans="1:34">
      <c r="A220" s="13">
        <v>1234302</v>
      </c>
      <c r="B220" s="13" t="s">
        <v>1130</v>
      </c>
      <c r="C220" s="13" t="s">
        <v>1131</v>
      </c>
      <c r="D220" s="80" t="str">
        <f t="shared" si="0"/>
        <v>Avery Chism</v>
      </c>
      <c r="E220" s="80"/>
      <c r="F220" s="13"/>
      <c r="G220" s="13" t="b">
        <f t="shared" ca="1" si="3"/>
        <v>1</v>
      </c>
      <c r="H220" s="63" t="s">
        <v>399</v>
      </c>
      <c r="I220" s="13" t="s">
        <v>388</v>
      </c>
      <c r="J220" s="64">
        <v>38605</v>
      </c>
      <c r="K220" s="65">
        <f t="shared" ca="1" si="4"/>
        <v>18</v>
      </c>
      <c r="L220" s="65" t="str">
        <f t="shared" ca="1" si="5"/>
        <v>6 Weeks</v>
      </c>
      <c r="M220" s="66">
        <v>72482</v>
      </c>
      <c r="N220" s="67">
        <f t="shared" si="6"/>
        <v>0.1</v>
      </c>
      <c r="O220" s="68">
        <f t="shared" si="7"/>
        <v>7248.2000000000007</v>
      </c>
      <c r="P220" s="68">
        <f t="shared" si="8"/>
        <v>79730.2</v>
      </c>
      <c r="Q220" s="13"/>
      <c r="R220" s="13"/>
      <c r="S220" s="13"/>
      <c r="T220" s="13"/>
      <c r="U220" s="13"/>
      <c r="V220" s="13">
        <v>1234302</v>
      </c>
      <c r="W220" s="13" t="s">
        <v>1132</v>
      </c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</row>
    <row r="221" spans="1:34">
      <c r="A221" s="13">
        <v>1234312</v>
      </c>
      <c r="B221" s="13" t="s">
        <v>1133</v>
      </c>
      <c r="C221" s="13" t="s">
        <v>1134</v>
      </c>
      <c r="D221" s="80" t="str">
        <f t="shared" si="0"/>
        <v>Lavelle Overton</v>
      </c>
      <c r="E221" s="80"/>
      <c r="F221" s="13"/>
      <c r="G221" s="13" t="b">
        <f t="shared" ca="1" si="3"/>
        <v>0</v>
      </c>
      <c r="H221" s="63" t="s">
        <v>405</v>
      </c>
      <c r="I221" s="13" t="s">
        <v>400</v>
      </c>
      <c r="J221" s="64">
        <v>39347</v>
      </c>
      <c r="K221" s="65">
        <f t="shared" ca="1" si="4"/>
        <v>16</v>
      </c>
      <c r="L221" s="65" t="str">
        <f t="shared" ca="1" si="5"/>
        <v>4 Weeks</v>
      </c>
      <c r="M221" s="66">
        <v>45392</v>
      </c>
      <c r="N221" s="67">
        <f t="shared" si="6"/>
        <v>7.0000000000000007E-2</v>
      </c>
      <c r="O221" s="68">
        <f t="shared" si="7"/>
        <v>3177.4400000000005</v>
      </c>
      <c r="P221" s="68">
        <f t="shared" si="8"/>
        <v>48569.440000000002</v>
      </c>
      <c r="Q221" s="13"/>
      <c r="R221" s="13"/>
      <c r="S221" s="13"/>
      <c r="T221" s="13"/>
      <c r="U221" s="13"/>
      <c r="V221" s="13">
        <v>1234312</v>
      </c>
      <c r="W221" s="13" t="s">
        <v>1135</v>
      </c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</row>
    <row r="222" spans="1:34">
      <c r="A222" s="13">
        <v>1234322</v>
      </c>
      <c r="B222" s="13" t="s">
        <v>1136</v>
      </c>
      <c r="C222" s="13" t="s">
        <v>1137</v>
      </c>
      <c r="D222" s="80" t="str">
        <f t="shared" si="0"/>
        <v>Beau Treadwell</v>
      </c>
      <c r="E222" s="80"/>
      <c r="F222" s="13"/>
      <c r="G222" s="13" t="b">
        <f t="shared" ca="1" si="3"/>
        <v>0</v>
      </c>
      <c r="H222" s="63" t="s">
        <v>411</v>
      </c>
      <c r="I222" s="13" t="s">
        <v>400</v>
      </c>
      <c r="J222" s="64">
        <v>40812</v>
      </c>
      <c r="K222" s="65">
        <f t="shared" ca="1" si="4"/>
        <v>12</v>
      </c>
      <c r="L222" s="65" t="str">
        <f t="shared" ca="1" si="5"/>
        <v>4 Weeks</v>
      </c>
      <c r="M222" s="66">
        <v>72513</v>
      </c>
      <c r="N222" s="67">
        <f t="shared" si="6"/>
        <v>0.1</v>
      </c>
      <c r="O222" s="68">
        <f t="shared" si="7"/>
        <v>7251.3</v>
      </c>
      <c r="P222" s="68">
        <f t="shared" si="8"/>
        <v>79764.3</v>
      </c>
      <c r="Q222" s="13"/>
      <c r="R222" s="13"/>
      <c r="S222" s="13"/>
      <c r="T222" s="13"/>
      <c r="U222" s="13"/>
      <c r="V222" s="13">
        <v>1234322</v>
      </c>
      <c r="W222" s="13" t="s">
        <v>1138</v>
      </c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</row>
    <row r="223" spans="1:34">
      <c r="A223" s="13">
        <v>1234332</v>
      </c>
      <c r="B223" s="13" t="s">
        <v>1139</v>
      </c>
      <c r="C223" s="13" t="s">
        <v>1140</v>
      </c>
      <c r="D223" s="80" t="str">
        <f t="shared" si="0"/>
        <v>Inger Burgos</v>
      </c>
      <c r="E223" s="80"/>
      <c r="F223" s="13"/>
      <c r="G223" s="13" t="b">
        <f t="shared" ca="1" si="3"/>
        <v>0</v>
      </c>
      <c r="H223" s="63" t="s">
        <v>416</v>
      </c>
      <c r="I223" s="13" t="s">
        <v>388</v>
      </c>
      <c r="J223" s="64">
        <v>41877</v>
      </c>
      <c r="K223" s="65">
        <f t="shared" ca="1" si="4"/>
        <v>9</v>
      </c>
      <c r="L223" s="65" t="str">
        <f t="shared" ca="1" si="5"/>
        <v>4 Weeks</v>
      </c>
      <c r="M223" s="66">
        <v>51125</v>
      </c>
      <c r="N223" s="67">
        <f t="shared" si="6"/>
        <v>7.0000000000000007E-2</v>
      </c>
      <c r="O223" s="68">
        <f t="shared" si="7"/>
        <v>3578.7500000000005</v>
      </c>
      <c r="P223" s="68">
        <f t="shared" si="8"/>
        <v>54703.75</v>
      </c>
      <c r="Q223" s="13"/>
      <c r="R223" s="13"/>
      <c r="S223" s="13"/>
      <c r="T223" s="13"/>
      <c r="U223" s="13"/>
      <c r="V223" s="13">
        <v>1234332</v>
      </c>
      <c r="W223" s="13" t="s">
        <v>1141</v>
      </c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</row>
    <row r="224" spans="1:34">
      <c r="A224" s="13">
        <v>1234342</v>
      </c>
      <c r="B224" s="13" t="s">
        <v>1142</v>
      </c>
      <c r="C224" s="13" t="s">
        <v>1143</v>
      </c>
      <c r="D224" s="80" t="str">
        <f t="shared" si="0"/>
        <v>Anthony Michaels</v>
      </c>
      <c r="E224" s="80"/>
      <c r="F224" s="13"/>
      <c r="G224" s="13" t="b">
        <f t="shared" ca="1" si="3"/>
        <v>0</v>
      </c>
      <c r="H224" s="63" t="s">
        <v>421</v>
      </c>
      <c r="I224" s="13" t="s">
        <v>388</v>
      </c>
      <c r="J224" s="64">
        <v>42299</v>
      </c>
      <c r="K224" s="65">
        <f t="shared" ca="1" si="4"/>
        <v>8</v>
      </c>
      <c r="L224" s="65" t="str">
        <f t="shared" ca="1" si="5"/>
        <v>4 Weeks</v>
      </c>
      <c r="M224" s="66">
        <v>68051</v>
      </c>
      <c r="N224" s="67">
        <f t="shared" si="6"/>
        <v>0.1</v>
      </c>
      <c r="O224" s="68">
        <f t="shared" si="7"/>
        <v>6805.1</v>
      </c>
      <c r="P224" s="68">
        <f t="shared" si="8"/>
        <v>74856.100000000006</v>
      </c>
      <c r="Q224" s="13"/>
      <c r="R224" s="13"/>
      <c r="S224" s="13"/>
      <c r="T224" s="13"/>
      <c r="U224" s="13"/>
      <c r="V224" s="13">
        <v>1234342</v>
      </c>
      <c r="W224" s="13" t="s">
        <v>1144</v>
      </c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</row>
    <row r="225" spans="1:34">
      <c r="A225" s="13">
        <v>1234352</v>
      </c>
      <c r="B225" s="13" t="s">
        <v>1145</v>
      </c>
      <c r="C225" s="13" t="s">
        <v>1146</v>
      </c>
      <c r="D225" s="80" t="str">
        <f t="shared" si="0"/>
        <v>Mitsue Abell</v>
      </c>
      <c r="E225" s="80"/>
      <c r="F225" s="13"/>
      <c r="G225" s="13" t="b">
        <f t="shared" ca="1" si="3"/>
        <v>0</v>
      </c>
      <c r="H225" s="63" t="s">
        <v>426</v>
      </c>
      <c r="I225" s="13" t="s">
        <v>388</v>
      </c>
      <c r="J225" s="64">
        <v>42300</v>
      </c>
      <c r="K225" s="65">
        <f t="shared" ca="1" si="4"/>
        <v>8</v>
      </c>
      <c r="L225" s="65" t="str">
        <f t="shared" ca="1" si="5"/>
        <v>4 Weeks</v>
      </c>
      <c r="M225" s="66">
        <v>30251</v>
      </c>
      <c r="N225" s="67">
        <f t="shared" si="6"/>
        <v>0.05</v>
      </c>
      <c r="O225" s="68">
        <f t="shared" si="7"/>
        <v>1512.5500000000002</v>
      </c>
      <c r="P225" s="68">
        <f t="shared" si="8"/>
        <v>31763.55</v>
      </c>
      <c r="Q225" s="13"/>
      <c r="R225" s="13"/>
      <c r="S225" s="13"/>
      <c r="T225" s="13"/>
      <c r="U225" s="13"/>
      <c r="V225" s="13">
        <v>1234352</v>
      </c>
      <c r="W225" s="13" t="s">
        <v>1147</v>
      </c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</row>
    <row r="226" spans="1:34">
      <c r="A226" s="13">
        <v>1234362</v>
      </c>
      <c r="B226" s="13" t="s">
        <v>1148</v>
      </c>
      <c r="C226" s="13" t="s">
        <v>1149</v>
      </c>
      <c r="D226" s="80" t="str">
        <f t="shared" si="0"/>
        <v>Retha Tennant</v>
      </c>
      <c r="E226" s="80"/>
      <c r="F226" s="13"/>
      <c r="G226" s="13" t="b">
        <f t="shared" ca="1" si="3"/>
        <v>1</v>
      </c>
      <c r="H226" s="63" t="s">
        <v>431</v>
      </c>
      <c r="I226" s="13" t="s">
        <v>388</v>
      </c>
      <c r="J226" s="64">
        <v>40455</v>
      </c>
      <c r="K226" s="65">
        <f t="shared" ca="1" si="4"/>
        <v>13</v>
      </c>
      <c r="L226" s="65" t="str">
        <f t="shared" ca="1" si="5"/>
        <v>6 Weeks</v>
      </c>
      <c r="M226" s="66">
        <v>26954</v>
      </c>
      <c r="N226" s="67">
        <f t="shared" si="6"/>
        <v>0.05</v>
      </c>
      <c r="O226" s="68">
        <f t="shared" si="7"/>
        <v>1347.7</v>
      </c>
      <c r="P226" s="68">
        <f t="shared" si="8"/>
        <v>28301.7</v>
      </c>
      <c r="Q226" s="13"/>
      <c r="R226" s="13"/>
      <c r="S226" s="13"/>
      <c r="T226" s="13"/>
      <c r="U226" s="13"/>
      <c r="V226" s="13">
        <v>1234362</v>
      </c>
      <c r="W226" s="13" t="s">
        <v>1150</v>
      </c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</row>
    <row r="227" spans="1:34">
      <c r="A227" s="13">
        <v>1234372</v>
      </c>
      <c r="B227" s="13" t="s">
        <v>1151</v>
      </c>
      <c r="C227" s="13" t="s">
        <v>1152</v>
      </c>
      <c r="D227" s="80" t="str">
        <f t="shared" si="0"/>
        <v>Coletta Fanning</v>
      </c>
      <c r="E227" s="80"/>
      <c r="F227" s="13"/>
      <c r="G227" s="13" t="b">
        <f t="shared" ca="1" si="3"/>
        <v>0</v>
      </c>
      <c r="H227" s="63" t="s">
        <v>436</v>
      </c>
      <c r="I227" s="13" t="s">
        <v>400</v>
      </c>
      <c r="J227" s="64">
        <v>40813</v>
      </c>
      <c r="K227" s="65">
        <f t="shared" ca="1" si="4"/>
        <v>12</v>
      </c>
      <c r="L227" s="65" t="str">
        <f t="shared" ca="1" si="5"/>
        <v>4 Weeks</v>
      </c>
      <c r="M227" s="66">
        <v>73133</v>
      </c>
      <c r="N227" s="67">
        <f t="shared" si="6"/>
        <v>0.1</v>
      </c>
      <c r="O227" s="68">
        <f t="shared" si="7"/>
        <v>7313.3</v>
      </c>
      <c r="P227" s="68">
        <f t="shared" si="8"/>
        <v>80446.3</v>
      </c>
      <c r="Q227" s="13"/>
      <c r="R227" s="13"/>
      <c r="S227" s="13"/>
      <c r="T227" s="13"/>
      <c r="U227" s="13"/>
      <c r="V227" s="13">
        <v>1234372</v>
      </c>
      <c r="W227" s="13" t="s">
        <v>1153</v>
      </c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</row>
    <row r="228" spans="1:34">
      <c r="A228" s="13">
        <v>1234382</v>
      </c>
      <c r="B228" s="13" t="s">
        <v>1154</v>
      </c>
      <c r="C228" s="13" t="s">
        <v>1155</v>
      </c>
      <c r="D228" s="80" t="str">
        <f t="shared" si="0"/>
        <v>Mark Barbee</v>
      </c>
      <c r="E228" s="80"/>
      <c r="F228" s="13"/>
      <c r="G228" s="13" t="b">
        <f t="shared" ca="1" si="3"/>
        <v>0</v>
      </c>
      <c r="H228" s="63" t="s">
        <v>441</v>
      </c>
      <c r="I228" s="13" t="s">
        <v>388</v>
      </c>
      <c r="J228" s="64">
        <v>41543</v>
      </c>
      <c r="K228" s="65">
        <f t="shared" ca="1" si="4"/>
        <v>10</v>
      </c>
      <c r="L228" s="65" t="str">
        <f t="shared" ca="1" si="5"/>
        <v>6 Weeks</v>
      </c>
      <c r="M228" s="66">
        <v>99635</v>
      </c>
      <c r="N228" s="67">
        <f t="shared" si="6"/>
        <v>0.13</v>
      </c>
      <c r="O228" s="68">
        <f t="shared" si="7"/>
        <v>12952.550000000001</v>
      </c>
      <c r="P228" s="68">
        <f t="shared" si="8"/>
        <v>112587.55</v>
      </c>
      <c r="Q228" s="13"/>
      <c r="R228" s="13"/>
      <c r="S228" s="13"/>
      <c r="T228" s="13"/>
      <c r="U228" s="13"/>
      <c r="V228" s="13">
        <v>1234382</v>
      </c>
      <c r="W228" s="13" t="s">
        <v>1156</v>
      </c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</row>
    <row r="229" spans="1:34">
      <c r="A229" s="13">
        <v>1234392</v>
      </c>
      <c r="B229" s="13" t="s">
        <v>1157</v>
      </c>
      <c r="C229" s="13" t="s">
        <v>1158</v>
      </c>
      <c r="D229" s="80" t="str">
        <f t="shared" si="0"/>
        <v>Wanetta Pape</v>
      </c>
      <c r="E229" s="80"/>
      <c r="F229" s="13"/>
      <c r="G229" s="13" t="b">
        <f t="shared" ca="1" si="3"/>
        <v>0</v>
      </c>
      <c r="H229" s="63" t="s">
        <v>446</v>
      </c>
      <c r="I229" s="13" t="s">
        <v>400</v>
      </c>
      <c r="J229" s="64">
        <v>41572</v>
      </c>
      <c r="K229" s="65">
        <f t="shared" ca="1" si="4"/>
        <v>10</v>
      </c>
      <c r="L229" s="65" t="str">
        <f t="shared" ca="1" si="5"/>
        <v>4 Weeks</v>
      </c>
      <c r="M229" s="66">
        <v>28203</v>
      </c>
      <c r="N229" s="67">
        <f t="shared" si="6"/>
        <v>0.05</v>
      </c>
      <c r="O229" s="68">
        <f t="shared" si="7"/>
        <v>1410.15</v>
      </c>
      <c r="P229" s="68">
        <f t="shared" si="8"/>
        <v>29613.15</v>
      </c>
      <c r="Q229" s="13"/>
      <c r="R229" s="13"/>
      <c r="S229" s="13"/>
      <c r="T229" s="13"/>
      <c r="U229" s="13"/>
      <c r="V229" s="13">
        <v>1234392</v>
      </c>
      <c r="W229" s="13" t="s">
        <v>1159</v>
      </c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</row>
    <row r="230" spans="1:34">
      <c r="A230" s="13">
        <v>1234402</v>
      </c>
      <c r="B230" s="13" t="s">
        <v>1160</v>
      </c>
      <c r="C230" s="13" t="s">
        <v>1161</v>
      </c>
      <c r="D230" s="80" t="str">
        <f t="shared" si="0"/>
        <v>Stacee Mcgill</v>
      </c>
      <c r="E230" s="80"/>
      <c r="F230" s="13"/>
      <c r="G230" s="13" t="b">
        <f t="shared" ca="1" si="3"/>
        <v>1</v>
      </c>
      <c r="H230" s="63" t="s">
        <v>451</v>
      </c>
      <c r="I230" s="13" t="s">
        <v>388</v>
      </c>
      <c r="J230" s="64">
        <v>40087</v>
      </c>
      <c r="K230" s="65">
        <f t="shared" ca="1" si="4"/>
        <v>14</v>
      </c>
      <c r="L230" s="65" t="str">
        <f t="shared" ca="1" si="5"/>
        <v>6 Weeks</v>
      </c>
      <c r="M230" s="66">
        <v>37412</v>
      </c>
      <c r="N230" s="67">
        <f t="shared" si="6"/>
        <v>0.06</v>
      </c>
      <c r="O230" s="68">
        <f t="shared" si="7"/>
        <v>2244.7199999999998</v>
      </c>
      <c r="P230" s="68">
        <f t="shared" si="8"/>
        <v>39656.720000000001</v>
      </c>
      <c r="Q230" s="13"/>
      <c r="R230" s="13"/>
      <c r="S230" s="13"/>
      <c r="T230" s="13"/>
      <c r="U230" s="13"/>
      <c r="V230" s="13">
        <v>1234402</v>
      </c>
      <c r="W230" s="13" t="s">
        <v>1162</v>
      </c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</row>
    <row r="231" spans="1:34">
      <c r="A231" s="13">
        <v>1234412</v>
      </c>
      <c r="B231" s="13" t="s">
        <v>1163</v>
      </c>
      <c r="C231" s="13" t="s">
        <v>1164</v>
      </c>
      <c r="D231" s="80" t="str">
        <f t="shared" si="0"/>
        <v>Arie Harter</v>
      </c>
      <c r="E231" s="80"/>
      <c r="F231" s="13"/>
      <c r="G231" s="13" t="b">
        <f t="shared" ca="1" si="3"/>
        <v>1</v>
      </c>
      <c r="H231" s="63" t="s">
        <v>456</v>
      </c>
      <c r="I231" s="13" t="s">
        <v>388</v>
      </c>
      <c r="J231" s="64">
        <v>40090</v>
      </c>
      <c r="K231" s="65">
        <f t="shared" ca="1" si="4"/>
        <v>14</v>
      </c>
      <c r="L231" s="65" t="str">
        <f t="shared" ca="1" si="5"/>
        <v>6 Weeks</v>
      </c>
      <c r="M231" s="66">
        <v>51891</v>
      </c>
      <c r="N231" s="67">
        <f t="shared" si="6"/>
        <v>7.0000000000000007E-2</v>
      </c>
      <c r="O231" s="68">
        <f t="shared" si="7"/>
        <v>3632.3700000000003</v>
      </c>
      <c r="P231" s="68">
        <f t="shared" si="8"/>
        <v>55523.37</v>
      </c>
      <c r="Q231" s="13"/>
      <c r="R231" s="13"/>
      <c r="S231" s="13"/>
      <c r="T231" s="13"/>
      <c r="U231" s="13"/>
      <c r="V231" s="13">
        <v>1234412</v>
      </c>
      <c r="W231" s="13" t="s">
        <v>1165</v>
      </c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</row>
    <row r="232" spans="1:34">
      <c r="A232" s="13">
        <v>1234422</v>
      </c>
      <c r="B232" s="13" t="s">
        <v>1166</v>
      </c>
      <c r="C232" s="13" t="s">
        <v>1167</v>
      </c>
      <c r="D232" s="80" t="str">
        <f t="shared" si="0"/>
        <v>Jasmin Hermann</v>
      </c>
      <c r="E232" s="80"/>
      <c r="F232" s="13"/>
      <c r="G232" s="13" t="b">
        <f t="shared" ca="1" si="3"/>
        <v>0</v>
      </c>
      <c r="H232" s="63" t="s">
        <v>461</v>
      </c>
      <c r="I232" s="13" t="s">
        <v>394</v>
      </c>
      <c r="J232" s="64">
        <v>37543</v>
      </c>
      <c r="K232" s="65">
        <f t="shared" ca="1" si="4"/>
        <v>21</v>
      </c>
      <c r="L232" s="65" t="str">
        <f t="shared" ca="1" si="5"/>
        <v>4 Weeks</v>
      </c>
      <c r="M232" s="66">
        <v>55661</v>
      </c>
      <c r="N232" s="67">
        <f t="shared" si="6"/>
        <v>0.08</v>
      </c>
      <c r="O232" s="68">
        <f t="shared" si="7"/>
        <v>4452.88</v>
      </c>
      <c r="P232" s="68">
        <f t="shared" si="8"/>
        <v>60113.88</v>
      </c>
      <c r="Q232" s="13"/>
      <c r="R232" s="13"/>
      <c r="S232" s="13"/>
      <c r="T232" s="13"/>
      <c r="U232" s="13"/>
      <c r="V232" s="13">
        <v>1234422</v>
      </c>
      <c r="W232" s="13" t="s">
        <v>1168</v>
      </c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</row>
    <row r="233" spans="1:34">
      <c r="A233" s="13">
        <v>1234432</v>
      </c>
      <c r="B233" s="13" t="s">
        <v>1169</v>
      </c>
      <c r="C233" s="13" t="s">
        <v>1170</v>
      </c>
      <c r="D233" s="80" t="str">
        <f t="shared" si="0"/>
        <v>Susanne Glynn</v>
      </c>
      <c r="E233" s="80"/>
      <c r="F233" s="13"/>
      <c r="G233" s="13" t="b">
        <f t="shared" ca="1" si="3"/>
        <v>1</v>
      </c>
      <c r="H233" s="63" t="s">
        <v>466</v>
      </c>
      <c r="I233" s="13" t="s">
        <v>388</v>
      </c>
      <c r="J233" s="64">
        <v>37547</v>
      </c>
      <c r="K233" s="65">
        <f t="shared" ca="1" si="4"/>
        <v>21</v>
      </c>
      <c r="L233" s="65" t="str">
        <f t="shared" ca="1" si="5"/>
        <v>6 Weeks</v>
      </c>
      <c r="M233" s="66">
        <v>70844</v>
      </c>
      <c r="N233" s="67">
        <f t="shared" si="6"/>
        <v>0.1</v>
      </c>
      <c r="O233" s="68">
        <f t="shared" si="7"/>
        <v>7084.4000000000005</v>
      </c>
      <c r="P233" s="68">
        <f t="shared" si="8"/>
        <v>77928.399999999994</v>
      </c>
      <c r="Q233" s="13"/>
      <c r="R233" s="13"/>
      <c r="S233" s="13"/>
      <c r="T233" s="13"/>
      <c r="U233" s="13"/>
      <c r="V233" s="13">
        <v>1234432</v>
      </c>
      <c r="W233" s="13" t="s">
        <v>1171</v>
      </c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</row>
    <row r="234" spans="1:34">
      <c r="A234" s="13">
        <v>1234442</v>
      </c>
      <c r="B234" s="13" t="s">
        <v>1172</v>
      </c>
      <c r="C234" s="13" t="s">
        <v>1173</v>
      </c>
      <c r="D234" s="80" t="str">
        <f t="shared" si="0"/>
        <v>Jeanelle Calabrese</v>
      </c>
      <c r="E234" s="80"/>
      <c r="F234" s="13"/>
      <c r="G234" s="13" t="b">
        <f t="shared" ca="1" si="3"/>
        <v>0</v>
      </c>
      <c r="H234" s="63" t="s">
        <v>471</v>
      </c>
      <c r="I234" s="13" t="s">
        <v>400</v>
      </c>
      <c r="J234" s="64">
        <v>37911</v>
      </c>
      <c r="K234" s="65">
        <f t="shared" ca="1" si="4"/>
        <v>20</v>
      </c>
      <c r="L234" s="65" t="str">
        <f t="shared" ca="1" si="5"/>
        <v>4 Weeks</v>
      </c>
      <c r="M234" s="66">
        <v>66528</v>
      </c>
      <c r="N234" s="67">
        <f t="shared" si="6"/>
        <v>0.1</v>
      </c>
      <c r="O234" s="68">
        <f t="shared" si="7"/>
        <v>6652.8</v>
      </c>
      <c r="P234" s="68">
        <f t="shared" si="8"/>
        <v>73180.800000000003</v>
      </c>
      <c r="Q234" s="13"/>
      <c r="R234" s="13"/>
      <c r="S234" s="13"/>
      <c r="T234" s="13"/>
      <c r="U234" s="13"/>
      <c r="V234" s="13">
        <v>1234442</v>
      </c>
      <c r="W234" s="13" t="s">
        <v>1174</v>
      </c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</row>
    <row r="235" spans="1:34">
      <c r="A235" s="13">
        <v>1234452</v>
      </c>
      <c r="B235" s="13" t="s">
        <v>1175</v>
      </c>
      <c r="C235" s="13" t="s">
        <v>570</v>
      </c>
      <c r="D235" s="82" t="str">
        <f t="shared" si="0"/>
        <v>Meaghan Burkholder</v>
      </c>
      <c r="E235" s="80"/>
      <c r="F235" s="13"/>
      <c r="G235" s="13" t="b">
        <f t="shared" ca="1" si="3"/>
        <v>0</v>
      </c>
      <c r="H235" s="63" t="s">
        <v>476</v>
      </c>
      <c r="I235" s="13" t="s">
        <v>406</v>
      </c>
      <c r="J235" s="64">
        <v>39004</v>
      </c>
      <c r="K235" s="65">
        <f t="shared" ca="1" si="4"/>
        <v>17</v>
      </c>
      <c r="L235" s="65" t="str">
        <f t="shared" ca="1" si="5"/>
        <v>4 Weeks</v>
      </c>
      <c r="M235" s="66">
        <v>10280</v>
      </c>
      <c r="N235" s="67">
        <f t="shared" si="6"/>
        <v>0.01</v>
      </c>
      <c r="O235" s="68">
        <f t="shared" si="7"/>
        <v>102.8</v>
      </c>
      <c r="P235" s="68">
        <f t="shared" si="8"/>
        <v>10382.799999999999</v>
      </c>
      <c r="Q235" s="13"/>
      <c r="R235" s="13"/>
      <c r="S235" s="13"/>
      <c r="T235" s="13"/>
      <c r="U235" s="13"/>
      <c r="V235" s="13">
        <v>1234452</v>
      </c>
      <c r="W235" s="13" t="s">
        <v>1176</v>
      </c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</row>
    <row r="236" spans="1:34">
      <c r="A236" s="13">
        <v>1234462</v>
      </c>
      <c r="B236" s="13" t="s">
        <v>1177</v>
      </c>
      <c r="C236" s="13" t="s">
        <v>1178</v>
      </c>
      <c r="D236" s="80" t="str">
        <f t="shared" si="0"/>
        <v>Burl Loomis</v>
      </c>
      <c r="E236" s="80"/>
      <c r="F236" s="13"/>
      <c r="G236" s="13" t="b">
        <f t="shared" ca="1" si="3"/>
        <v>1</v>
      </c>
      <c r="H236" s="63" t="s">
        <v>481</v>
      </c>
      <c r="I236" s="13" t="s">
        <v>388</v>
      </c>
      <c r="J236" s="64">
        <v>40083</v>
      </c>
      <c r="K236" s="65">
        <f t="shared" ca="1" si="4"/>
        <v>14</v>
      </c>
      <c r="L236" s="65" t="str">
        <f t="shared" ca="1" si="5"/>
        <v>6 Weeks</v>
      </c>
      <c r="M236" s="66">
        <v>88463</v>
      </c>
      <c r="N236" s="67">
        <f t="shared" si="6"/>
        <v>0.12</v>
      </c>
      <c r="O236" s="68">
        <f t="shared" si="7"/>
        <v>10615.56</v>
      </c>
      <c r="P236" s="68">
        <f t="shared" si="8"/>
        <v>99078.56</v>
      </c>
      <c r="Q236" s="13"/>
      <c r="R236" s="13"/>
      <c r="S236" s="13"/>
      <c r="T236" s="13"/>
      <c r="U236" s="13"/>
      <c r="V236" s="13">
        <v>1234462</v>
      </c>
      <c r="W236" s="13" t="s">
        <v>1179</v>
      </c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</row>
    <row r="237" spans="1:34">
      <c r="A237" s="13">
        <v>1234472</v>
      </c>
      <c r="B237" s="13" t="s">
        <v>1180</v>
      </c>
      <c r="C237" s="13" t="s">
        <v>1130</v>
      </c>
      <c r="D237" s="80" t="str">
        <f t="shared" si="0"/>
        <v>Dorotha Avery</v>
      </c>
      <c r="E237" s="80"/>
      <c r="F237" s="13"/>
      <c r="G237" s="13" t="b">
        <f t="shared" ca="1" si="3"/>
        <v>1</v>
      </c>
      <c r="H237" s="63" t="s">
        <v>486</v>
      </c>
      <c r="I237" s="13" t="s">
        <v>388</v>
      </c>
      <c r="J237" s="64">
        <v>40095</v>
      </c>
      <c r="K237" s="65">
        <f t="shared" ca="1" si="4"/>
        <v>14</v>
      </c>
      <c r="L237" s="65" t="str">
        <f t="shared" ca="1" si="5"/>
        <v>6 Weeks</v>
      </c>
      <c r="M237" s="66">
        <v>75915</v>
      </c>
      <c r="N237" s="67">
        <f t="shared" si="6"/>
        <v>0.11</v>
      </c>
      <c r="O237" s="68">
        <f t="shared" si="7"/>
        <v>8350.65</v>
      </c>
      <c r="P237" s="68">
        <f t="shared" si="8"/>
        <v>84265.65</v>
      </c>
      <c r="Q237" s="13"/>
      <c r="R237" s="13"/>
      <c r="S237" s="13"/>
      <c r="T237" s="13"/>
      <c r="U237" s="13"/>
      <c r="V237" s="13">
        <v>1234472</v>
      </c>
      <c r="W237" s="13" t="s">
        <v>1181</v>
      </c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</row>
    <row r="238" spans="1:34">
      <c r="A238" s="13">
        <v>1234482</v>
      </c>
      <c r="B238" s="13" t="s">
        <v>1182</v>
      </c>
      <c r="C238" s="13" t="s">
        <v>1183</v>
      </c>
      <c r="D238" s="80" t="str">
        <f t="shared" si="0"/>
        <v>Kanesha Starr</v>
      </c>
      <c r="E238" s="80"/>
      <c r="F238" s="13"/>
      <c r="G238" s="13" t="b">
        <f t="shared" ca="1" si="3"/>
        <v>1</v>
      </c>
      <c r="H238" s="63" t="s">
        <v>491</v>
      </c>
      <c r="I238" s="13" t="s">
        <v>388</v>
      </c>
      <c r="J238" s="64">
        <v>40106</v>
      </c>
      <c r="K238" s="65">
        <f t="shared" ca="1" si="4"/>
        <v>14</v>
      </c>
      <c r="L238" s="65" t="str">
        <f t="shared" ca="1" si="5"/>
        <v>6 Weeks</v>
      </c>
      <c r="M238" s="66">
        <v>33989</v>
      </c>
      <c r="N238" s="67">
        <f t="shared" si="6"/>
        <v>0.05</v>
      </c>
      <c r="O238" s="68">
        <f t="shared" si="7"/>
        <v>1699.45</v>
      </c>
      <c r="P238" s="68">
        <f t="shared" si="8"/>
        <v>35688.449999999997</v>
      </c>
      <c r="Q238" s="13"/>
      <c r="R238" s="13"/>
      <c r="S238" s="13"/>
      <c r="T238" s="13"/>
      <c r="U238" s="13"/>
      <c r="V238" s="13">
        <v>1234482</v>
      </c>
      <c r="W238" s="13" t="s">
        <v>1184</v>
      </c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</row>
    <row r="239" spans="1:34">
      <c r="A239" s="13">
        <v>1234492</v>
      </c>
      <c r="B239" s="13" t="s">
        <v>1185</v>
      </c>
      <c r="C239" s="13" t="s">
        <v>1186</v>
      </c>
      <c r="D239" s="80" t="str">
        <f t="shared" si="0"/>
        <v>Delma Vann</v>
      </c>
      <c r="E239" s="80"/>
      <c r="F239" s="13"/>
      <c r="G239" s="13" t="b">
        <f t="shared" ca="1" si="3"/>
        <v>0</v>
      </c>
      <c r="H239" s="63" t="s">
        <v>496</v>
      </c>
      <c r="I239" s="13" t="s">
        <v>400</v>
      </c>
      <c r="J239" s="64">
        <v>40463</v>
      </c>
      <c r="K239" s="65">
        <f t="shared" ca="1" si="4"/>
        <v>13</v>
      </c>
      <c r="L239" s="65" t="str">
        <f t="shared" ca="1" si="5"/>
        <v>4 Weeks</v>
      </c>
      <c r="M239" s="66">
        <v>73752</v>
      </c>
      <c r="N239" s="67">
        <f t="shared" si="6"/>
        <v>0.1</v>
      </c>
      <c r="O239" s="68">
        <f t="shared" si="7"/>
        <v>7375.2000000000007</v>
      </c>
      <c r="P239" s="68">
        <f t="shared" si="8"/>
        <v>81127.199999999997</v>
      </c>
      <c r="Q239" s="13"/>
      <c r="R239" s="13"/>
      <c r="S239" s="13"/>
      <c r="T239" s="13"/>
      <c r="U239" s="13"/>
      <c r="V239" s="13">
        <v>1234492</v>
      </c>
      <c r="W239" s="13" t="s">
        <v>1187</v>
      </c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</row>
    <row r="240" spans="1:34">
      <c r="A240" s="13">
        <v>1234502</v>
      </c>
      <c r="B240" s="13" t="s">
        <v>1188</v>
      </c>
      <c r="C240" s="13" t="s">
        <v>1189</v>
      </c>
      <c r="D240" s="80" t="str">
        <f t="shared" si="0"/>
        <v>Margy Drew</v>
      </c>
      <c r="E240" s="80"/>
      <c r="F240" s="13"/>
      <c r="G240" s="13" t="b">
        <f t="shared" ca="1" si="3"/>
        <v>0</v>
      </c>
      <c r="H240" s="63" t="s">
        <v>501</v>
      </c>
      <c r="I240" s="13" t="s">
        <v>400</v>
      </c>
      <c r="J240" s="64">
        <v>40819</v>
      </c>
      <c r="K240" s="65">
        <f t="shared" ca="1" si="4"/>
        <v>12</v>
      </c>
      <c r="L240" s="65" t="str">
        <f t="shared" ca="1" si="5"/>
        <v>4 Weeks</v>
      </c>
      <c r="M240" s="66">
        <v>97220</v>
      </c>
      <c r="N240" s="67">
        <f t="shared" si="6"/>
        <v>0.13</v>
      </c>
      <c r="O240" s="68">
        <f t="shared" si="7"/>
        <v>12638.6</v>
      </c>
      <c r="P240" s="68">
        <f t="shared" si="8"/>
        <v>109858.6</v>
      </c>
      <c r="Q240" s="13"/>
      <c r="R240" s="13"/>
      <c r="S240" s="13"/>
      <c r="T240" s="13"/>
      <c r="U240" s="13"/>
      <c r="V240" s="13">
        <v>1234502</v>
      </c>
      <c r="W240" s="13" t="s">
        <v>1190</v>
      </c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</row>
    <row r="241" spans="1:34">
      <c r="A241" s="13">
        <v>1234512</v>
      </c>
      <c r="B241" s="13" t="s">
        <v>1191</v>
      </c>
      <c r="C241" s="13" t="s">
        <v>1192</v>
      </c>
      <c r="D241" s="80" t="str">
        <f t="shared" si="0"/>
        <v>Leilani Hardesty</v>
      </c>
      <c r="E241" s="80"/>
      <c r="F241" s="13"/>
      <c r="G241" s="13" t="b">
        <f t="shared" ca="1" si="3"/>
        <v>0</v>
      </c>
      <c r="H241" s="63" t="s">
        <v>506</v>
      </c>
      <c r="I241" s="13" t="s">
        <v>388</v>
      </c>
      <c r="J241" s="64">
        <v>41544</v>
      </c>
      <c r="K241" s="65">
        <f t="shared" ca="1" si="4"/>
        <v>10</v>
      </c>
      <c r="L241" s="65" t="str">
        <f t="shared" ca="1" si="5"/>
        <v>6 Weeks</v>
      </c>
      <c r="M241" s="66">
        <v>40772</v>
      </c>
      <c r="N241" s="67">
        <f t="shared" si="6"/>
        <v>0.06</v>
      </c>
      <c r="O241" s="68">
        <f t="shared" si="7"/>
        <v>2446.3199999999997</v>
      </c>
      <c r="P241" s="68">
        <f t="shared" si="8"/>
        <v>43218.32</v>
      </c>
      <c r="Q241" s="13"/>
      <c r="R241" s="13"/>
      <c r="S241" s="13"/>
      <c r="T241" s="13"/>
      <c r="U241" s="13"/>
      <c r="V241" s="13">
        <v>1234512</v>
      </c>
      <c r="W241" s="13" t="s">
        <v>1193</v>
      </c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</row>
    <row r="242" spans="1:34">
      <c r="A242" s="13">
        <v>1234522</v>
      </c>
      <c r="B242" s="13" t="s">
        <v>1194</v>
      </c>
      <c r="C242" s="13" t="s">
        <v>1195</v>
      </c>
      <c r="D242" s="80" t="str">
        <f t="shared" si="0"/>
        <v>Hayden Pritchett</v>
      </c>
      <c r="E242" s="80"/>
      <c r="F242" s="13"/>
      <c r="G242" s="13" t="b">
        <f t="shared" ca="1" si="3"/>
        <v>0</v>
      </c>
      <c r="H242" s="63" t="s">
        <v>511</v>
      </c>
      <c r="I242" s="13" t="s">
        <v>388</v>
      </c>
      <c r="J242" s="64">
        <v>41908</v>
      </c>
      <c r="K242" s="65">
        <f t="shared" ca="1" si="4"/>
        <v>9</v>
      </c>
      <c r="L242" s="65" t="str">
        <f t="shared" ca="1" si="5"/>
        <v>4 Weeks</v>
      </c>
      <c r="M242" s="66">
        <v>54800</v>
      </c>
      <c r="N242" s="67">
        <f t="shared" si="6"/>
        <v>7.0000000000000007E-2</v>
      </c>
      <c r="O242" s="68">
        <f t="shared" si="7"/>
        <v>3836.0000000000005</v>
      </c>
      <c r="P242" s="68">
        <f t="shared" si="8"/>
        <v>58636</v>
      </c>
      <c r="Q242" s="13"/>
      <c r="R242" s="13"/>
      <c r="S242" s="13"/>
      <c r="T242" s="13"/>
      <c r="U242" s="13"/>
      <c r="V242" s="13">
        <v>1234522</v>
      </c>
      <c r="W242" s="13" t="s">
        <v>1196</v>
      </c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</row>
    <row r="243" spans="1:34">
      <c r="A243" s="13">
        <v>1234532</v>
      </c>
      <c r="B243" s="13" t="s">
        <v>1197</v>
      </c>
      <c r="C243" s="13" t="s">
        <v>1198</v>
      </c>
      <c r="D243" s="80" t="str">
        <f t="shared" si="0"/>
        <v>Rebecka Andres</v>
      </c>
      <c r="E243" s="80"/>
      <c r="F243" s="13"/>
      <c r="G243" s="13" t="b">
        <f t="shared" ca="1" si="3"/>
        <v>0</v>
      </c>
      <c r="H243" s="63" t="s">
        <v>516</v>
      </c>
      <c r="I243" s="13" t="s">
        <v>406</v>
      </c>
      <c r="J243" s="64">
        <v>42330</v>
      </c>
      <c r="K243" s="65">
        <f t="shared" ca="1" si="4"/>
        <v>8</v>
      </c>
      <c r="L243" s="65" t="str">
        <f t="shared" ca="1" si="5"/>
        <v>4 Weeks</v>
      </c>
      <c r="M243" s="66">
        <v>25809</v>
      </c>
      <c r="N243" s="67">
        <f t="shared" si="6"/>
        <v>0.05</v>
      </c>
      <c r="O243" s="68">
        <f t="shared" si="7"/>
        <v>1290.45</v>
      </c>
      <c r="P243" s="68">
        <f t="shared" si="8"/>
        <v>27099.45</v>
      </c>
      <c r="Q243" s="13"/>
      <c r="R243" s="13"/>
      <c r="S243" s="13"/>
      <c r="T243" s="13"/>
      <c r="U243" s="13"/>
      <c r="V243" s="13">
        <v>1234532</v>
      </c>
      <c r="W243" s="13" t="s">
        <v>1199</v>
      </c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</row>
    <row r="244" spans="1:34">
      <c r="A244" s="13">
        <v>1234542</v>
      </c>
      <c r="B244" s="13" t="s">
        <v>1200</v>
      </c>
      <c r="C244" s="13" t="s">
        <v>1201</v>
      </c>
      <c r="D244" s="80" t="str">
        <f t="shared" si="0"/>
        <v>Amada Ratcliff</v>
      </c>
      <c r="E244" s="80"/>
      <c r="F244" s="13"/>
      <c r="G244" s="13" t="b">
        <f t="shared" ca="1" si="3"/>
        <v>1</v>
      </c>
      <c r="H244" s="63" t="s">
        <v>521</v>
      </c>
      <c r="I244" s="13" t="s">
        <v>388</v>
      </c>
      <c r="J244" s="64">
        <v>40871</v>
      </c>
      <c r="K244" s="65">
        <f t="shared" ca="1" si="4"/>
        <v>12</v>
      </c>
      <c r="L244" s="65" t="str">
        <f t="shared" ca="1" si="5"/>
        <v>6 Weeks</v>
      </c>
      <c r="M244" s="66">
        <v>93576</v>
      </c>
      <c r="N244" s="67">
        <f t="shared" si="6"/>
        <v>0.12</v>
      </c>
      <c r="O244" s="68">
        <f t="shared" si="7"/>
        <v>11229.119999999999</v>
      </c>
      <c r="P244" s="68">
        <f t="shared" si="8"/>
        <v>104805.12</v>
      </c>
      <c r="Q244" s="13"/>
      <c r="R244" s="13"/>
      <c r="S244" s="13"/>
      <c r="T244" s="13"/>
      <c r="U244" s="13"/>
      <c r="V244" s="13">
        <v>1234542</v>
      </c>
      <c r="W244" s="13" t="s">
        <v>1202</v>
      </c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</row>
    <row r="245" spans="1:34">
      <c r="A245" s="13">
        <v>1234552</v>
      </c>
      <c r="B245" s="13" t="s">
        <v>1203</v>
      </c>
      <c r="C245" s="13" t="s">
        <v>1204</v>
      </c>
      <c r="D245" s="80" t="str">
        <f t="shared" si="0"/>
        <v>Bo Estrella</v>
      </c>
      <c r="E245" s="80"/>
      <c r="F245" s="13"/>
      <c r="G245" s="13" t="b">
        <f t="shared" ca="1" si="3"/>
        <v>0</v>
      </c>
      <c r="H245" s="63" t="s">
        <v>526</v>
      </c>
      <c r="I245" s="13" t="s">
        <v>388</v>
      </c>
      <c r="J245" s="64">
        <v>41575</v>
      </c>
      <c r="K245" s="65">
        <f t="shared" ca="1" si="4"/>
        <v>10</v>
      </c>
      <c r="L245" s="65" t="str">
        <f t="shared" ca="1" si="5"/>
        <v>6 Weeks</v>
      </c>
      <c r="M245" s="66">
        <v>51135</v>
      </c>
      <c r="N245" s="67">
        <f t="shared" si="6"/>
        <v>7.0000000000000007E-2</v>
      </c>
      <c r="O245" s="68">
        <f t="shared" si="7"/>
        <v>3579.4500000000003</v>
      </c>
      <c r="P245" s="68">
        <f t="shared" si="8"/>
        <v>54714.45</v>
      </c>
      <c r="Q245" s="13"/>
      <c r="R245" s="13"/>
      <c r="S245" s="13"/>
      <c r="T245" s="13"/>
      <c r="U245" s="13"/>
      <c r="V245" s="13">
        <v>1234552</v>
      </c>
      <c r="W245" s="13" t="s">
        <v>1205</v>
      </c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</row>
    <row r="246" spans="1:34">
      <c r="A246" s="13">
        <v>1234562</v>
      </c>
      <c r="B246" s="13" t="s">
        <v>37</v>
      </c>
      <c r="C246" s="13" t="s">
        <v>1206</v>
      </c>
      <c r="D246" s="80" t="str">
        <f t="shared" si="0"/>
        <v>Mikaela Peacock</v>
      </c>
      <c r="E246" s="80"/>
      <c r="F246" s="13"/>
      <c r="G246" s="13" t="b">
        <f t="shared" ca="1" si="3"/>
        <v>0</v>
      </c>
      <c r="H246" s="63" t="s">
        <v>531</v>
      </c>
      <c r="I246" s="13" t="s">
        <v>394</v>
      </c>
      <c r="J246" s="64">
        <v>41576</v>
      </c>
      <c r="K246" s="65">
        <f t="shared" ca="1" si="4"/>
        <v>10</v>
      </c>
      <c r="L246" s="65" t="str">
        <f t="shared" ca="1" si="5"/>
        <v>4 Weeks</v>
      </c>
      <c r="M246" s="66">
        <v>53466</v>
      </c>
      <c r="N246" s="67">
        <f t="shared" si="6"/>
        <v>7.0000000000000007E-2</v>
      </c>
      <c r="O246" s="68">
        <f t="shared" si="7"/>
        <v>3742.6200000000003</v>
      </c>
      <c r="P246" s="68">
        <f t="shared" si="8"/>
        <v>57208.62</v>
      </c>
      <c r="Q246" s="13"/>
      <c r="R246" s="13"/>
      <c r="S246" s="13"/>
      <c r="T246" s="13"/>
      <c r="U246" s="13"/>
      <c r="V246" s="13">
        <v>1234562</v>
      </c>
      <c r="W246" s="13" t="s">
        <v>1207</v>
      </c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</row>
    <row r="247" spans="1:34">
      <c r="A247" s="13">
        <v>1234572</v>
      </c>
      <c r="B247" s="13" t="s">
        <v>1208</v>
      </c>
      <c r="C247" s="13" t="s">
        <v>1209</v>
      </c>
      <c r="D247" s="80" t="str">
        <f t="shared" si="0"/>
        <v>Maragret Matos</v>
      </c>
      <c r="E247" s="80"/>
      <c r="F247" s="13"/>
      <c r="G247" s="13" t="b">
        <f t="shared" ca="1" si="3"/>
        <v>0</v>
      </c>
      <c r="H247" s="63" t="s">
        <v>536</v>
      </c>
      <c r="I247" s="13" t="s">
        <v>388</v>
      </c>
      <c r="J247" s="64">
        <v>41586</v>
      </c>
      <c r="K247" s="65">
        <f t="shared" ca="1" si="4"/>
        <v>10</v>
      </c>
      <c r="L247" s="65" t="str">
        <f t="shared" ca="1" si="5"/>
        <v>6 Weeks</v>
      </c>
      <c r="M247" s="66">
        <v>84840</v>
      </c>
      <c r="N247" s="67">
        <f t="shared" si="6"/>
        <v>0.11</v>
      </c>
      <c r="O247" s="68">
        <f t="shared" si="7"/>
        <v>9332.4</v>
      </c>
      <c r="P247" s="68">
        <f t="shared" si="8"/>
        <v>94172.4</v>
      </c>
      <c r="Q247" s="13"/>
      <c r="R247" s="13"/>
      <c r="S247" s="13"/>
      <c r="T247" s="13"/>
      <c r="U247" s="13"/>
      <c r="V247" s="13">
        <v>1234572</v>
      </c>
      <c r="W247" s="13" t="s">
        <v>1210</v>
      </c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</row>
    <row r="248" spans="1:34">
      <c r="A248" s="13">
        <v>1234582</v>
      </c>
      <c r="B248" s="13" t="s">
        <v>1211</v>
      </c>
      <c r="C248" s="13" t="s">
        <v>1212</v>
      </c>
      <c r="D248" s="80" t="str">
        <f t="shared" si="0"/>
        <v>Brant Vanhorn</v>
      </c>
      <c r="E248" s="80"/>
      <c r="F248" s="13"/>
      <c r="G248" s="13" t="b">
        <f t="shared" ca="1" si="3"/>
        <v>0</v>
      </c>
      <c r="H248" s="63" t="s">
        <v>541</v>
      </c>
      <c r="I248" s="13" t="s">
        <v>400</v>
      </c>
      <c r="J248" s="64">
        <v>37201</v>
      </c>
      <c r="K248" s="65">
        <f t="shared" ca="1" si="4"/>
        <v>22</v>
      </c>
      <c r="L248" s="65" t="str">
        <f t="shared" ca="1" si="5"/>
        <v>4 Weeks</v>
      </c>
      <c r="M248" s="66">
        <v>88841</v>
      </c>
      <c r="N248" s="67">
        <f t="shared" si="6"/>
        <v>0.12</v>
      </c>
      <c r="O248" s="68">
        <f t="shared" si="7"/>
        <v>10660.92</v>
      </c>
      <c r="P248" s="68">
        <f t="shared" si="8"/>
        <v>99501.92</v>
      </c>
      <c r="Q248" s="13"/>
      <c r="R248" s="13"/>
      <c r="S248" s="13"/>
      <c r="T248" s="13"/>
      <c r="U248" s="13"/>
      <c r="V248" s="13">
        <v>1234582</v>
      </c>
      <c r="W248" s="13" t="s">
        <v>1213</v>
      </c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</row>
    <row r="249" spans="1:34">
      <c r="A249" s="13">
        <v>1234592</v>
      </c>
      <c r="B249" s="13" t="s">
        <v>1214</v>
      </c>
      <c r="C249" s="13" t="s">
        <v>1215</v>
      </c>
      <c r="D249" s="80" t="str">
        <f t="shared" si="0"/>
        <v>Wilford Beatty</v>
      </c>
      <c r="E249" s="80"/>
      <c r="F249" s="13"/>
      <c r="G249" s="13" t="b">
        <f t="shared" ca="1" si="3"/>
        <v>1</v>
      </c>
      <c r="H249" s="63" t="s">
        <v>546</v>
      </c>
      <c r="I249" s="13" t="s">
        <v>388</v>
      </c>
      <c r="J249" s="64">
        <v>37206</v>
      </c>
      <c r="K249" s="65">
        <f t="shared" ca="1" si="4"/>
        <v>22</v>
      </c>
      <c r="L249" s="65" t="str">
        <f t="shared" ca="1" si="5"/>
        <v>6 Weeks</v>
      </c>
      <c r="M249" s="66">
        <v>103656</v>
      </c>
      <c r="N249" s="67">
        <f t="shared" si="6"/>
        <v>0.13</v>
      </c>
      <c r="O249" s="68">
        <f t="shared" si="7"/>
        <v>13475.28</v>
      </c>
      <c r="P249" s="68">
        <f t="shared" si="8"/>
        <v>117131.28</v>
      </c>
      <c r="Q249" s="13"/>
      <c r="R249" s="13"/>
      <c r="S249" s="13"/>
      <c r="T249" s="13"/>
      <c r="U249" s="13"/>
      <c r="V249" s="13">
        <v>1234592</v>
      </c>
      <c r="W249" s="13" t="s">
        <v>1216</v>
      </c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</row>
    <row r="250" spans="1:34">
      <c r="A250" s="13">
        <v>1234602</v>
      </c>
      <c r="B250" s="13" t="s">
        <v>1217</v>
      </c>
      <c r="C250" s="13" t="s">
        <v>1218</v>
      </c>
      <c r="D250" s="80" t="str">
        <f t="shared" si="0"/>
        <v>Arla Mcclure</v>
      </c>
      <c r="E250" s="80"/>
      <c r="F250" s="13"/>
      <c r="G250" s="13" t="b">
        <f t="shared" ca="1" si="3"/>
        <v>1</v>
      </c>
      <c r="H250" s="63" t="s">
        <v>551</v>
      </c>
      <c r="I250" s="13" t="s">
        <v>388</v>
      </c>
      <c r="J250" s="64">
        <v>37212</v>
      </c>
      <c r="K250" s="65">
        <f t="shared" ca="1" si="4"/>
        <v>22</v>
      </c>
      <c r="L250" s="65" t="str">
        <f t="shared" ca="1" si="5"/>
        <v>6 Weeks</v>
      </c>
      <c r="M250" s="66">
        <v>64050</v>
      </c>
      <c r="N250" s="67">
        <f t="shared" si="6"/>
        <v>0.08</v>
      </c>
      <c r="O250" s="68">
        <f t="shared" si="7"/>
        <v>5124</v>
      </c>
      <c r="P250" s="68">
        <f t="shared" si="8"/>
        <v>69174</v>
      </c>
      <c r="Q250" s="13"/>
      <c r="R250" s="13"/>
      <c r="S250" s="13"/>
      <c r="T250" s="13"/>
      <c r="U250" s="13"/>
      <c r="V250" s="13">
        <v>1234602</v>
      </c>
      <c r="W250" s="13" t="s">
        <v>1219</v>
      </c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</row>
    <row r="251" spans="1:34">
      <c r="A251" s="13">
        <v>1234612</v>
      </c>
      <c r="B251" s="13" t="s">
        <v>1220</v>
      </c>
      <c r="C251" s="13" t="s">
        <v>1221</v>
      </c>
      <c r="D251" s="80" t="str">
        <f t="shared" si="0"/>
        <v>Lilliam Gustafson</v>
      </c>
      <c r="E251" s="80"/>
      <c r="F251" s="13"/>
      <c r="G251" s="13" t="b">
        <f t="shared" ca="1" si="3"/>
        <v>0</v>
      </c>
      <c r="H251" s="63" t="s">
        <v>556</v>
      </c>
      <c r="I251" s="13" t="s">
        <v>400</v>
      </c>
      <c r="J251" s="64">
        <v>37557</v>
      </c>
      <c r="K251" s="65">
        <f t="shared" ca="1" si="4"/>
        <v>21</v>
      </c>
      <c r="L251" s="65" t="str">
        <f t="shared" ca="1" si="5"/>
        <v>4 Weeks</v>
      </c>
      <c r="M251" s="66">
        <v>29033</v>
      </c>
      <c r="N251" s="67">
        <f t="shared" si="6"/>
        <v>0.05</v>
      </c>
      <c r="O251" s="68">
        <f t="shared" si="7"/>
        <v>1451.65</v>
      </c>
      <c r="P251" s="68">
        <f t="shared" si="8"/>
        <v>30484.65</v>
      </c>
      <c r="Q251" s="13"/>
      <c r="R251" s="13"/>
      <c r="S251" s="13"/>
      <c r="T251" s="13"/>
      <c r="U251" s="13"/>
      <c r="V251" s="13">
        <v>1234612</v>
      </c>
      <c r="W251" s="13" t="s">
        <v>1222</v>
      </c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</row>
    <row r="252" spans="1:34">
      <c r="A252" s="13">
        <v>1234622</v>
      </c>
      <c r="B252" s="13" t="s">
        <v>1223</v>
      </c>
      <c r="C252" s="13" t="s">
        <v>1224</v>
      </c>
      <c r="D252" s="80" t="str">
        <f t="shared" si="0"/>
        <v>Hildegard Coons</v>
      </c>
      <c r="E252" s="80"/>
      <c r="F252" s="13"/>
      <c r="G252" s="13" t="b">
        <f t="shared" ca="1" si="3"/>
        <v>0</v>
      </c>
      <c r="H252" s="63" t="s">
        <v>561</v>
      </c>
      <c r="I252" s="13" t="s">
        <v>406</v>
      </c>
      <c r="J252" s="64">
        <v>37579</v>
      </c>
      <c r="K252" s="65">
        <f t="shared" ca="1" si="4"/>
        <v>21</v>
      </c>
      <c r="L252" s="65" t="str">
        <f t="shared" ca="1" si="5"/>
        <v>4 Weeks</v>
      </c>
      <c r="M252" s="66">
        <v>10889</v>
      </c>
      <c r="N252" s="67">
        <f t="shared" si="6"/>
        <v>0.01</v>
      </c>
      <c r="O252" s="68">
        <f t="shared" si="7"/>
        <v>108.89</v>
      </c>
      <c r="P252" s="68">
        <f t="shared" si="8"/>
        <v>10997.89</v>
      </c>
      <c r="Q252" s="13"/>
      <c r="R252" s="13"/>
      <c r="S252" s="13"/>
      <c r="T252" s="13"/>
      <c r="U252" s="13"/>
      <c r="V252" s="13">
        <v>1234622</v>
      </c>
      <c r="W252" s="13" t="s">
        <v>1225</v>
      </c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</row>
    <row r="253" spans="1:34">
      <c r="A253" s="13">
        <v>1234632</v>
      </c>
      <c r="B253" s="13" t="s">
        <v>1226</v>
      </c>
      <c r="C253" s="13" t="s">
        <v>682</v>
      </c>
      <c r="D253" s="80" t="str">
        <f t="shared" si="0"/>
        <v>Cynthia Peterson</v>
      </c>
      <c r="E253" s="80"/>
      <c r="F253" s="13"/>
      <c r="G253" s="13" t="b">
        <f t="shared" ca="1" si="3"/>
        <v>1</v>
      </c>
      <c r="H253" s="63" t="s">
        <v>566</v>
      </c>
      <c r="I253" s="13" t="s">
        <v>388</v>
      </c>
      <c r="J253" s="64">
        <v>38668</v>
      </c>
      <c r="K253" s="65">
        <f t="shared" ca="1" si="4"/>
        <v>18</v>
      </c>
      <c r="L253" s="65" t="str">
        <f t="shared" ca="1" si="5"/>
        <v>6 Weeks</v>
      </c>
      <c r="M253" s="66">
        <v>33464</v>
      </c>
      <c r="N253" s="67">
        <f t="shared" si="6"/>
        <v>0.05</v>
      </c>
      <c r="O253" s="68">
        <f t="shared" si="7"/>
        <v>1673.2</v>
      </c>
      <c r="P253" s="68">
        <f t="shared" si="8"/>
        <v>35137.199999999997</v>
      </c>
      <c r="Q253" s="13"/>
      <c r="R253" s="13"/>
      <c r="S253" s="13"/>
      <c r="T253" s="13"/>
      <c r="U253" s="13"/>
      <c r="V253" s="13">
        <v>1234632</v>
      </c>
      <c r="W253" s="13" t="s">
        <v>1227</v>
      </c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</row>
    <row r="254" spans="1:34">
      <c r="A254" s="13">
        <v>1234642</v>
      </c>
      <c r="B254" s="13" t="s">
        <v>701</v>
      </c>
      <c r="C254" s="13" t="s">
        <v>808</v>
      </c>
      <c r="D254" s="80" t="str">
        <f t="shared" si="0"/>
        <v>Bonnie Alexander</v>
      </c>
      <c r="E254" s="80"/>
      <c r="F254" s="13"/>
      <c r="G254" s="13" t="b">
        <f t="shared" ca="1" si="3"/>
        <v>0</v>
      </c>
      <c r="H254" s="63" t="s">
        <v>571</v>
      </c>
      <c r="I254" s="13" t="s">
        <v>400</v>
      </c>
      <c r="J254" s="64">
        <v>41954</v>
      </c>
      <c r="K254" s="65">
        <f t="shared" ca="1" si="4"/>
        <v>9</v>
      </c>
      <c r="L254" s="65" t="str">
        <f t="shared" ca="1" si="5"/>
        <v>4 Weeks</v>
      </c>
      <c r="M254" s="66">
        <v>65972</v>
      </c>
      <c r="N254" s="67">
        <f t="shared" si="6"/>
        <v>0.1</v>
      </c>
      <c r="O254" s="68">
        <f t="shared" si="7"/>
        <v>6597.2000000000007</v>
      </c>
      <c r="P254" s="68">
        <f t="shared" si="8"/>
        <v>72569.2</v>
      </c>
      <c r="Q254" s="13"/>
      <c r="R254" s="13"/>
      <c r="S254" s="13"/>
      <c r="T254" s="13"/>
      <c r="U254" s="13"/>
      <c r="V254" s="13">
        <v>1234642</v>
      </c>
      <c r="W254" s="13" t="s">
        <v>1228</v>
      </c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</row>
    <row r="255" spans="1:34">
      <c r="A255" s="13">
        <v>1234652</v>
      </c>
      <c r="B255" s="13" t="s">
        <v>306</v>
      </c>
      <c r="C255" s="13" t="s">
        <v>1229</v>
      </c>
      <c r="D255" s="80" t="str">
        <f t="shared" si="0"/>
        <v>Ruby Hughes</v>
      </c>
      <c r="E255" s="80"/>
      <c r="F255" s="13"/>
      <c r="G255" s="13" t="b">
        <f t="shared" ca="1" si="3"/>
        <v>0</v>
      </c>
      <c r="H255" s="63" t="s">
        <v>576</v>
      </c>
      <c r="I255" s="13" t="s">
        <v>400</v>
      </c>
      <c r="J255" s="64">
        <v>42353</v>
      </c>
      <c r="K255" s="65">
        <f t="shared" ca="1" si="4"/>
        <v>7</v>
      </c>
      <c r="L255" s="65" t="str">
        <f t="shared" ca="1" si="5"/>
        <v>4 Weeks</v>
      </c>
      <c r="M255" s="66">
        <v>37181</v>
      </c>
      <c r="N255" s="67">
        <f t="shared" si="6"/>
        <v>0.06</v>
      </c>
      <c r="O255" s="68">
        <f t="shared" si="7"/>
        <v>2230.86</v>
      </c>
      <c r="P255" s="68">
        <f t="shared" si="8"/>
        <v>39411.86</v>
      </c>
      <c r="Q255" s="13"/>
      <c r="R255" s="13"/>
      <c r="S255" s="13"/>
      <c r="T255" s="13"/>
      <c r="U255" s="13"/>
      <c r="V255" s="13">
        <v>1234652</v>
      </c>
      <c r="W255" s="13" t="s">
        <v>1230</v>
      </c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</row>
    <row r="256" spans="1:34">
      <c r="A256" s="13">
        <v>1234662</v>
      </c>
      <c r="B256" s="13" t="s">
        <v>1231</v>
      </c>
      <c r="C256" s="13" t="s">
        <v>1232</v>
      </c>
      <c r="D256" s="80" t="str">
        <f t="shared" si="0"/>
        <v>Clarence Cox</v>
      </c>
      <c r="E256" s="80"/>
      <c r="F256" s="13"/>
      <c r="G256" s="13" t="b">
        <f t="shared" ca="1" si="3"/>
        <v>0</v>
      </c>
      <c r="H256" s="63" t="s">
        <v>581</v>
      </c>
      <c r="I256" s="13" t="s">
        <v>400</v>
      </c>
      <c r="J256" s="64">
        <v>40536</v>
      </c>
      <c r="K256" s="65">
        <f t="shared" ca="1" si="4"/>
        <v>12</v>
      </c>
      <c r="L256" s="65" t="str">
        <f t="shared" ca="1" si="5"/>
        <v>4 Weeks</v>
      </c>
      <c r="M256" s="66">
        <v>52868</v>
      </c>
      <c r="N256" s="67">
        <f t="shared" si="6"/>
        <v>7.0000000000000007E-2</v>
      </c>
      <c r="O256" s="68">
        <f t="shared" si="7"/>
        <v>3700.76</v>
      </c>
      <c r="P256" s="68">
        <f t="shared" si="8"/>
        <v>56568.76</v>
      </c>
      <c r="Q256" s="13"/>
      <c r="R256" s="13"/>
      <c r="S256" s="13"/>
      <c r="T256" s="13"/>
      <c r="U256" s="13"/>
      <c r="V256" s="13">
        <v>1234662</v>
      </c>
      <c r="W256" s="13" t="s">
        <v>1233</v>
      </c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</row>
    <row r="257" spans="1:34">
      <c r="A257" s="13">
        <v>1234672</v>
      </c>
      <c r="B257" s="13" t="s">
        <v>1234</v>
      </c>
      <c r="C257" s="13" t="s">
        <v>1235</v>
      </c>
      <c r="D257" s="80" t="str">
        <f t="shared" ref="D257:D351" si="9">TRIM(PROPER(CONCATENATE(B257," ",C257)))</f>
        <v>William Lee</v>
      </c>
      <c r="E257" s="80"/>
      <c r="F257" s="13"/>
      <c r="G257" s="13" t="b">
        <f t="shared" ref="G257:G511" ca="1" si="10">AND(I257="Full Time",K257&gt;10)</f>
        <v>1</v>
      </c>
      <c r="H257" s="63" t="s">
        <v>586</v>
      </c>
      <c r="I257" s="13" t="s">
        <v>388</v>
      </c>
      <c r="J257" s="64">
        <v>40150</v>
      </c>
      <c r="K257" s="65">
        <f t="shared" ref="K257:K511" ca="1" si="11">DATEDIF(J257,TODAY(),"Y")</f>
        <v>14</v>
      </c>
      <c r="L257" s="65" t="str">
        <f t="shared" ref="L257:L511" ca="1" si="12">IF(AND(K257&gt;=10,I257="Full Time"),"6 Weeks", "4 Weeks")</f>
        <v>6 Weeks</v>
      </c>
      <c r="M257" s="66">
        <v>69626</v>
      </c>
      <c r="N257" s="67">
        <f t="shared" ref="N257:N511" si="13">HLOOKUP(M257,$Y$1:$AH$2,2,1)</f>
        <v>0.1</v>
      </c>
      <c r="O257" s="68">
        <f t="shared" ref="O257:O511" si="14">M257*N257</f>
        <v>6962.6</v>
      </c>
      <c r="P257" s="68">
        <f t="shared" ref="P257:P511" si="15">O257+M257</f>
        <v>76588.600000000006</v>
      </c>
      <c r="Q257" s="13"/>
      <c r="R257" s="13"/>
      <c r="S257" s="13"/>
      <c r="T257" s="13"/>
      <c r="U257" s="13"/>
      <c r="V257" s="13">
        <v>1234672</v>
      </c>
      <c r="W257" s="13" t="s">
        <v>1236</v>
      </c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</row>
    <row r="258" spans="1:34">
      <c r="A258" s="13">
        <v>1234682</v>
      </c>
      <c r="B258" s="13" t="s">
        <v>1237</v>
      </c>
      <c r="C258" s="13" t="s">
        <v>864</v>
      </c>
      <c r="D258" s="80" t="str">
        <f t="shared" si="9"/>
        <v>Diane Nelson</v>
      </c>
      <c r="E258" s="80"/>
      <c r="F258" s="13"/>
      <c r="G258" s="13" t="b">
        <f t="shared" ca="1" si="10"/>
        <v>1</v>
      </c>
      <c r="H258" s="63" t="s">
        <v>591</v>
      </c>
      <c r="I258" s="13" t="s">
        <v>388</v>
      </c>
      <c r="J258" s="64">
        <v>40152</v>
      </c>
      <c r="K258" s="65">
        <f t="shared" ca="1" si="11"/>
        <v>14</v>
      </c>
      <c r="L258" s="65" t="str">
        <f t="shared" ca="1" si="12"/>
        <v>6 Weeks</v>
      </c>
      <c r="M258" s="66">
        <v>70634</v>
      </c>
      <c r="N258" s="67">
        <f t="shared" si="13"/>
        <v>0.1</v>
      </c>
      <c r="O258" s="68">
        <f t="shared" si="14"/>
        <v>7063.4000000000005</v>
      </c>
      <c r="P258" s="68">
        <f t="shared" si="15"/>
        <v>77697.399999999994</v>
      </c>
      <c r="Q258" s="13"/>
      <c r="R258" s="13"/>
      <c r="S258" s="13"/>
      <c r="T258" s="13"/>
      <c r="U258" s="13"/>
      <c r="V258" s="13">
        <v>1234682</v>
      </c>
      <c r="W258" s="13" t="s">
        <v>1238</v>
      </c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</row>
    <row r="259" spans="1:34">
      <c r="A259" s="13">
        <v>1234692</v>
      </c>
      <c r="B259" s="13" t="s">
        <v>55</v>
      </c>
      <c r="C259" s="13" t="s">
        <v>153</v>
      </c>
      <c r="D259" s="80" t="str">
        <f t="shared" si="9"/>
        <v>Carlos Powell</v>
      </c>
      <c r="E259" s="80"/>
      <c r="F259" s="13"/>
      <c r="G259" s="13" t="b">
        <f t="shared" ca="1" si="10"/>
        <v>0</v>
      </c>
      <c r="H259" s="63" t="s">
        <v>596</v>
      </c>
      <c r="I259" s="13" t="s">
        <v>400</v>
      </c>
      <c r="J259" s="64">
        <v>37246</v>
      </c>
      <c r="K259" s="65">
        <f t="shared" ca="1" si="11"/>
        <v>21</v>
      </c>
      <c r="L259" s="65" t="str">
        <f t="shared" ca="1" si="12"/>
        <v>4 Weeks</v>
      </c>
      <c r="M259" s="66">
        <v>82835</v>
      </c>
      <c r="N259" s="67">
        <f t="shared" si="13"/>
        <v>0.11</v>
      </c>
      <c r="O259" s="68">
        <f t="shared" si="14"/>
        <v>9111.85</v>
      </c>
      <c r="P259" s="68">
        <f t="shared" si="15"/>
        <v>91946.85</v>
      </c>
      <c r="Q259" s="13"/>
      <c r="R259" s="13"/>
      <c r="S259" s="13"/>
      <c r="T259" s="13"/>
      <c r="U259" s="13"/>
      <c r="V259" s="13">
        <v>1234692</v>
      </c>
      <c r="W259" s="13" t="s">
        <v>1239</v>
      </c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</row>
    <row r="260" spans="1:34">
      <c r="A260" s="13">
        <v>1234702</v>
      </c>
      <c r="B260" s="13" t="s">
        <v>1240</v>
      </c>
      <c r="C260" s="13" t="s">
        <v>1241</v>
      </c>
      <c r="D260" s="80" t="str">
        <f t="shared" si="9"/>
        <v>Betty Wilson</v>
      </c>
      <c r="E260" s="80"/>
      <c r="F260" s="13"/>
      <c r="G260" s="13" t="b">
        <f t="shared" ca="1" si="10"/>
        <v>1</v>
      </c>
      <c r="H260" s="63" t="s">
        <v>601</v>
      </c>
      <c r="I260" s="13" t="s">
        <v>388</v>
      </c>
      <c r="J260" s="64">
        <v>37592</v>
      </c>
      <c r="K260" s="65">
        <f t="shared" ca="1" si="11"/>
        <v>21</v>
      </c>
      <c r="L260" s="65" t="str">
        <f t="shared" ca="1" si="12"/>
        <v>6 Weeks</v>
      </c>
      <c r="M260" s="66">
        <v>79412</v>
      </c>
      <c r="N260" s="67">
        <f t="shared" si="13"/>
        <v>0.11</v>
      </c>
      <c r="O260" s="68">
        <f t="shared" si="14"/>
        <v>8735.32</v>
      </c>
      <c r="P260" s="68">
        <f t="shared" si="15"/>
        <v>88147.32</v>
      </c>
      <c r="Q260" s="13"/>
      <c r="R260" s="13"/>
      <c r="S260" s="13"/>
      <c r="T260" s="13"/>
      <c r="U260" s="13"/>
      <c r="V260" s="13">
        <v>1234702</v>
      </c>
      <c r="W260" s="13" t="s">
        <v>1242</v>
      </c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</row>
    <row r="261" spans="1:34">
      <c r="A261" s="13">
        <v>1234712</v>
      </c>
      <c r="B261" s="13" t="s">
        <v>1243</v>
      </c>
      <c r="C261" s="13" t="s">
        <v>1244</v>
      </c>
      <c r="D261" s="80" t="str">
        <f t="shared" si="9"/>
        <v>Samuel Sanchez</v>
      </c>
      <c r="E261" s="80"/>
      <c r="F261" s="13"/>
      <c r="G261" s="13" t="b">
        <f t="shared" ca="1" si="10"/>
        <v>1</v>
      </c>
      <c r="H261" s="63" t="s">
        <v>606</v>
      </c>
      <c r="I261" s="13" t="s">
        <v>388</v>
      </c>
      <c r="J261" s="64">
        <v>37606</v>
      </c>
      <c r="K261" s="65">
        <f t="shared" ca="1" si="11"/>
        <v>20</v>
      </c>
      <c r="L261" s="65" t="str">
        <f t="shared" ca="1" si="12"/>
        <v>6 Weeks</v>
      </c>
      <c r="M261" s="66">
        <v>43617</v>
      </c>
      <c r="N261" s="67">
        <f t="shared" si="13"/>
        <v>0.06</v>
      </c>
      <c r="O261" s="68">
        <f t="shared" si="14"/>
        <v>2617.02</v>
      </c>
      <c r="P261" s="68">
        <f t="shared" si="15"/>
        <v>46234.02</v>
      </c>
      <c r="Q261" s="13"/>
      <c r="R261" s="13"/>
      <c r="S261" s="13"/>
      <c r="T261" s="13"/>
      <c r="U261" s="13"/>
      <c r="V261" s="13">
        <v>1234712</v>
      </c>
      <c r="W261" s="13" t="s">
        <v>1245</v>
      </c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</row>
    <row r="262" spans="1:34">
      <c r="A262" s="13">
        <v>1234722</v>
      </c>
      <c r="B262" s="13" t="s">
        <v>152</v>
      </c>
      <c r="C262" s="13" t="s">
        <v>105</v>
      </c>
      <c r="D262" s="80" t="str">
        <f t="shared" si="9"/>
        <v>Tina Green</v>
      </c>
      <c r="E262" s="80"/>
      <c r="F262" s="13"/>
      <c r="G262" s="13" t="b">
        <f t="shared" ca="1" si="10"/>
        <v>1</v>
      </c>
      <c r="H262" s="63" t="s">
        <v>611</v>
      </c>
      <c r="I262" s="13" t="s">
        <v>388</v>
      </c>
      <c r="J262" s="64">
        <v>37972</v>
      </c>
      <c r="K262" s="65">
        <f t="shared" ca="1" si="11"/>
        <v>19</v>
      </c>
      <c r="L262" s="65" t="str">
        <f t="shared" ca="1" si="12"/>
        <v>6 Weeks</v>
      </c>
      <c r="M262" s="66">
        <v>27321</v>
      </c>
      <c r="N262" s="67">
        <f t="shared" si="13"/>
        <v>0.05</v>
      </c>
      <c r="O262" s="68">
        <f t="shared" si="14"/>
        <v>1366.0500000000002</v>
      </c>
      <c r="P262" s="68">
        <f t="shared" si="15"/>
        <v>28687.05</v>
      </c>
      <c r="Q262" s="13"/>
      <c r="R262" s="13"/>
      <c r="S262" s="13"/>
      <c r="T262" s="13"/>
      <c r="U262" s="13"/>
      <c r="V262" s="13">
        <v>1234722</v>
      </c>
      <c r="W262" s="13" t="s">
        <v>1246</v>
      </c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</row>
    <row r="263" spans="1:34">
      <c r="A263" s="13">
        <v>1234732</v>
      </c>
      <c r="B263" s="13" t="s">
        <v>1247</v>
      </c>
      <c r="C263" s="13" t="s">
        <v>1248</v>
      </c>
      <c r="D263" s="80" t="str">
        <f t="shared" si="9"/>
        <v>Louis Bryant</v>
      </c>
      <c r="E263" s="80"/>
      <c r="F263" s="13"/>
      <c r="G263" s="13" t="b">
        <f t="shared" ca="1" si="10"/>
        <v>0</v>
      </c>
      <c r="H263" s="63" t="s">
        <v>616</v>
      </c>
      <c r="I263" s="13" t="s">
        <v>400</v>
      </c>
      <c r="J263" s="64">
        <v>37978</v>
      </c>
      <c r="K263" s="65">
        <f t="shared" ca="1" si="11"/>
        <v>19</v>
      </c>
      <c r="L263" s="65" t="str">
        <f t="shared" ca="1" si="12"/>
        <v>4 Weeks</v>
      </c>
      <c r="M263" s="66">
        <v>66717</v>
      </c>
      <c r="N263" s="67">
        <f t="shared" si="13"/>
        <v>0.1</v>
      </c>
      <c r="O263" s="68">
        <f t="shared" si="14"/>
        <v>6671.7000000000007</v>
      </c>
      <c r="P263" s="68">
        <f t="shared" si="15"/>
        <v>73388.7</v>
      </c>
      <c r="Q263" s="13"/>
      <c r="R263" s="13"/>
      <c r="S263" s="13"/>
      <c r="T263" s="13"/>
      <c r="U263" s="13"/>
      <c r="V263" s="13">
        <v>1234732</v>
      </c>
      <c r="W263" s="13" t="s">
        <v>1249</v>
      </c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</row>
    <row r="264" spans="1:34">
      <c r="A264" s="13">
        <v>1234742</v>
      </c>
      <c r="B264" s="13" t="s">
        <v>1250</v>
      </c>
      <c r="C264" s="13" t="s">
        <v>1251</v>
      </c>
      <c r="D264" s="80" t="str">
        <f t="shared" si="9"/>
        <v>Wanda Perez</v>
      </c>
      <c r="E264" s="80"/>
      <c r="F264" s="13"/>
      <c r="G264" s="13" t="b">
        <f t="shared" ca="1" si="10"/>
        <v>1</v>
      </c>
      <c r="H264" s="63" t="s">
        <v>621</v>
      </c>
      <c r="I264" s="13" t="s">
        <v>388</v>
      </c>
      <c r="J264" s="64">
        <v>37981</v>
      </c>
      <c r="K264" s="65">
        <f t="shared" ca="1" si="11"/>
        <v>19</v>
      </c>
      <c r="L264" s="65" t="str">
        <f t="shared" ca="1" si="12"/>
        <v>6 Weeks</v>
      </c>
      <c r="M264" s="66">
        <v>44898</v>
      </c>
      <c r="N264" s="67">
        <f t="shared" si="13"/>
        <v>0.06</v>
      </c>
      <c r="O264" s="68">
        <f t="shared" si="14"/>
        <v>2693.88</v>
      </c>
      <c r="P264" s="68">
        <f t="shared" si="15"/>
        <v>47591.88</v>
      </c>
      <c r="Q264" s="13"/>
      <c r="R264" s="13"/>
      <c r="S264" s="13"/>
      <c r="T264" s="13"/>
      <c r="U264" s="13"/>
      <c r="V264" s="13">
        <v>1234742</v>
      </c>
      <c r="W264" s="13" t="s">
        <v>1252</v>
      </c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</row>
    <row r="265" spans="1:34">
      <c r="A265" s="13">
        <v>1234752</v>
      </c>
      <c r="B265" s="13" t="s">
        <v>675</v>
      </c>
      <c r="C265" s="13" t="s">
        <v>1253</v>
      </c>
      <c r="D265" s="80" t="str">
        <f t="shared" si="9"/>
        <v>Gloria Thomas</v>
      </c>
      <c r="E265" s="80"/>
      <c r="F265" s="13"/>
      <c r="G265" s="13" t="b">
        <f t="shared" ca="1" si="10"/>
        <v>1</v>
      </c>
      <c r="H265" s="63" t="s">
        <v>626</v>
      </c>
      <c r="I265" s="13" t="s">
        <v>388</v>
      </c>
      <c r="J265" s="64">
        <v>38342</v>
      </c>
      <c r="K265" s="65">
        <f t="shared" ca="1" si="11"/>
        <v>18</v>
      </c>
      <c r="L265" s="65" t="str">
        <f t="shared" ca="1" si="12"/>
        <v>6 Weeks</v>
      </c>
      <c r="M265" s="66">
        <v>76251</v>
      </c>
      <c r="N265" s="67">
        <f t="shared" si="13"/>
        <v>0.11</v>
      </c>
      <c r="O265" s="68">
        <f t="shared" si="14"/>
        <v>8387.61</v>
      </c>
      <c r="P265" s="68">
        <f t="shared" si="15"/>
        <v>84638.61</v>
      </c>
      <c r="Q265" s="13"/>
      <c r="R265" s="13"/>
      <c r="S265" s="13"/>
      <c r="T265" s="13"/>
      <c r="U265" s="13"/>
      <c r="V265" s="13">
        <v>1234752</v>
      </c>
      <c r="W265" s="13" t="s">
        <v>1254</v>
      </c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</row>
    <row r="266" spans="1:34">
      <c r="A266" s="13">
        <v>1234762</v>
      </c>
      <c r="B266" s="13" t="s">
        <v>734</v>
      </c>
      <c r="C266" s="13" t="s">
        <v>1255</v>
      </c>
      <c r="D266" s="80" t="str">
        <f t="shared" si="9"/>
        <v>Daniel Turner</v>
      </c>
      <c r="E266" s="80"/>
      <c r="F266" s="13"/>
      <c r="G266" s="13" t="b">
        <f t="shared" ca="1" si="10"/>
        <v>1</v>
      </c>
      <c r="H266" s="63" t="s">
        <v>631</v>
      </c>
      <c r="I266" s="13" t="s">
        <v>388</v>
      </c>
      <c r="J266" s="64">
        <v>38710</v>
      </c>
      <c r="K266" s="65">
        <f t="shared" ca="1" si="11"/>
        <v>17</v>
      </c>
      <c r="L266" s="65" t="str">
        <f t="shared" ca="1" si="12"/>
        <v>6 Weeks</v>
      </c>
      <c r="M266" s="66">
        <v>74078</v>
      </c>
      <c r="N266" s="67">
        <f t="shared" si="13"/>
        <v>0.1</v>
      </c>
      <c r="O266" s="68">
        <f t="shared" si="14"/>
        <v>7407.8</v>
      </c>
      <c r="P266" s="68">
        <f t="shared" si="15"/>
        <v>81485.8</v>
      </c>
      <c r="Q266" s="13"/>
      <c r="R266" s="13"/>
      <c r="S266" s="13"/>
      <c r="T266" s="13"/>
      <c r="U266" s="13"/>
      <c r="V266" s="13">
        <v>1234762</v>
      </c>
      <c r="W266" s="13" t="s">
        <v>1256</v>
      </c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</row>
    <row r="267" spans="1:34">
      <c r="A267" s="13">
        <v>1234772</v>
      </c>
      <c r="B267" s="13" t="s">
        <v>1142</v>
      </c>
      <c r="C267" s="13" t="s">
        <v>1257</v>
      </c>
      <c r="D267" s="80" t="str">
        <f t="shared" si="9"/>
        <v>Anthony Morgan</v>
      </c>
      <c r="E267" s="80"/>
      <c r="F267" s="13"/>
      <c r="G267" s="13" t="b">
        <f t="shared" ca="1" si="10"/>
        <v>1</v>
      </c>
      <c r="H267" s="63" t="s">
        <v>636</v>
      </c>
      <c r="I267" s="13" t="s">
        <v>388</v>
      </c>
      <c r="J267" s="64">
        <v>39420</v>
      </c>
      <c r="K267" s="65">
        <f t="shared" ca="1" si="11"/>
        <v>16</v>
      </c>
      <c r="L267" s="65" t="str">
        <f t="shared" ca="1" si="12"/>
        <v>6 Weeks</v>
      </c>
      <c r="M267" s="66">
        <v>54684</v>
      </c>
      <c r="N267" s="67">
        <f t="shared" si="13"/>
        <v>7.0000000000000007E-2</v>
      </c>
      <c r="O267" s="68">
        <f t="shared" si="14"/>
        <v>3827.8800000000006</v>
      </c>
      <c r="P267" s="68">
        <f t="shared" si="15"/>
        <v>58511.88</v>
      </c>
      <c r="Q267" s="13"/>
      <c r="R267" s="13"/>
      <c r="S267" s="13"/>
      <c r="T267" s="13"/>
      <c r="U267" s="13"/>
      <c r="V267" s="13">
        <v>1234772</v>
      </c>
      <c r="W267" s="13" t="s">
        <v>1258</v>
      </c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</row>
    <row r="268" spans="1:34">
      <c r="A268" s="13">
        <v>1234782</v>
      </c>
      <c r="B268" s="13" t="s">
        <v>1259</v>
      </c>
      <c r="C268" s="13" t="s">
        <v>1260</v>
      </c>
      <c r="D268" s="80" t="str">
        <f t="shared" si="9"/>
        <v>Carl Torres</v>
      </c>
      <c r="E268" s="80"/>
      <c r="F268" s="13"/>
      <c r="G268" s="13" t="b">
        <f t="shared" ca="1" si="10"/>
        <v>0</v>
      </c>
      <c r="H268" s="13" t="s">
        <v>641</v>
      </c>
      <c r="I268" s="13" t="s">
        <v>400</v>
      </c>
      <c r="J268" s="64">
        <v>40877</v>
      </c>
      <c r="K268" s="65">
        <f t="shared" ca="1" si="11"/>
        <v>12</v>
      </c>
      <c r="L268" s="65" t="str">
        <f t="shared" ca="1" si="12"/>
        <v>4 Weeks</v>
      </c>
      <c r="M268" s="66">
        <v>47292</v>
      </c>
      <c r="N268" s="67">
        <f t="shared" si="13"/>
        <v>7.0000000000000007E-2</v>
      </c>
      <c r="O268" s="68">
        <f t="shared" si="14"/>
        <v>3310.4400000000005</v>
      </c>
      <c r="P268" s="68">
        <f t="shared" si="15"/>
        <v>50602.44</v>
      </c>
      <c r="Q268" s="13"/>
      <c r="R268" s="13"/>
      <c r="S268" s="13"/>
      <c r="T268" s="13"/>
      <c r="U268" s="13"/>
      <c r="V268" s="13">
        <v>1234782</v>
      </c>
      <c r="W268" s="13" t="s">
        <v>1261</v>
      </c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</row>
    <row r="269" spans="1:34">
      <c r="A269" s="13">
        <v>1234792</v>
      </c>
      <c r="B269" s="13" t="s">
        <v>1262</v>
      </c>
      <c r="C269" s="13" t="s">
        <v>1263</v>
      </c>
      <c r="D269" s="80" t="str">
        <f t="shared" si="9"/>
        <v>Mildred Miller</v>
      </c>
      <c r="E269" s="80"/>
      <c r="F269" s="13"/>
      <c r="G269" s="13" t="b">
        <f t="shared" ca="1" si="10"/>
        <v>0</v>
      </c>
      <c r="H269" s="13" t="s">
        <v>645</v>
      </c>
      <c r="I269" s="13" t="s">
        <v>400</v>
      </c>
      <c r="J269" s="64">
        <v>40148</v>
      </c>
      <c r="K269" s="65">
        <f t="shared" ca="1" si="11"/>
        <v>14</v>
      </c>
      <c r="L269" s="65" t="str">
        <f t="shared" ca="1" si="12"/>
        <v>4 Weeks</v>
      </c>
      <c r="M269" s="66">
        <v>68534</v>
      </c>
      <c r="N269" s="67">
        <f t="shared" si="13"/>
        <v>0.1</v>
      </c>
      <c r="O269" s="68">
        <f t="shared" si="14"/>
        <v>6853.4000000000005</v>
      </c>
      <c r="P269" s="68">
        <f t="shared" si="15"/>
        <v>75387.399999999994</v>
      </c>
      <c r="Q269" s="13"/>
      <c r="R269" s="13"/>
      <c r="S269" s="13"/>
      <c r="T269" s="13"/>
      <c r="U269" s="13"/>
      <c r="V269" s="13">
        <v>1234792</v>
      </c>
      <c r="W269" s="13" t="s">
        <v>1264</v>
      </c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</row>
    <row r="270" spans="1:34">
      <c r="A270" s="13">
        <v>1234802</v>
      </c>
      <c r="B270" s="13" t="s">
        <v>1265</v>
      </c>
      <c r="C270" s="13" t="s">
        <v>867</v>
      </c>
      <c r="D270" s="82" t="str">
        <f t="shared" si="9"/>
        <v>Deborah Hernandez</v>
      </c>
      <c r="E270" s="80"/>
      <c r="F270" s="13"/>
      <c r="G270" s="13" t="b">
        <f t="shared" ca="1" si="10"/>
        <v>1</v>
      </c>
      <c r="H270" s="13" t="s">
        <v>649</v>
      </c>
      <c r="I270" s="13" t="s">
        <v>388</v>
      </c>
      <c r="J270" s="64">
        <v>41246</v>
      </c>
      <c r="K270" s="65">
        <f t="shared" ca="1" si="11"/>
        <v>11</v>
      </c>
      <c r="L270" s="65" t="str">
        <f t="shared" ca="1" si="12"/>
        <v>6 Weeks</v>
      </c>
      <c r="M270" s="66">
        <v>90290</v>
      </c>
      <c r="N270" s="67">
        <f t="shared" si="13"/>
        <v>0.12</v>
      </c>
      <c r="O270" s="68">
        <f t="shared" si="14"/>
        <v>10834.8</v>
      </c>
      <c r="P270" s="68">
        <f t="shared" si="15"/>
        <v>101124.8</v>
      </c>
      <c r="Q270" s="13"/>
      <c r="R270" s="13"/>
      <c r="S270" s="13"/>
      <c r="T270" s="13"/>
      <c r="U270" s="13"/>
      <c r="V270" s="13">
        <v>1234802</v>
      </c>
      <c r="W270" s="13" t="s">
        <v>1266</v>
      </c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</row>
    <row r="271" spans="1:34">
      <c r="A271" s="13">
        <v>1234812</v>
      </c>
      <c r="B271" s="13" t="s">
        <v>784</v>
      </c>
      <c r="C271" s="13" t="s">
        <v>1267</v>
      </c>
      <c r="D271" s="80" t="str">
        <f t="shared" si="9"/>
        <v>Irene Thompson</v>
      </c>
      <c r="E271" s="80"/>
      <c r="F271" s="13"/>
      <c r="G271" s="13" t="b">
        <f t="shared" ca="1" si="10"/>
        <v>1</v>
      </c>
      <c r="H271" s="13" t="s">
        <v>653</v>
      </c>
      <c r="I271" s="13" t="s">
        <v>388</v>
      </c>
      <c r="J271" s="64">
        <v>40538</v>
      </c>
      <c r="K271" s="65">
        <f t="shared" ca="1" si="11"/>
        <v>12</v>
      </c>
      <c r="L271" s="65" t="str">
        <f t="shared" ca="1" si="12"/>
        <v>6 Weeks</v>
      </c>
      <c r="M271" s="66">
        <v>94689</v>
      </c>
      <c r="N271" s="67">
        <f t="shared" si="13"/>
        <v>0.12</v>
      </c>
      <c r="O271" s="68">
        <f t="shared" si="14"/>
        <v>11362.68</v>
      </c>
      <c r="P271" s="68">
        <f t="shared" si="15"/>
        <v>106051.68</v>
      </c>
      <c r="Q271" s="13"/>
      <c r="R271" s="13"/>
      <c r="S271" s="13"/>
      <c r="T271" s="13"/>
      <c r="U271" s="13"/>
      <c r="V271" s="13">
        <v>1234812</v>
      </c>
      <c r="W271" s="73" t="s">
        <v>1268</v>
      </c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</row>
    <row r="272" spans="1:34">
      <c r="A272" s="13">
        <v>1234822</v>
      </c>
      <c r="B272" s="13" t="s">
        <v>1269</v>
      </c>
      <c r="C272" s="13" t="s">
        <v>753</v>
      </c>
      <c r="D272" s="80" t="str">
        <f t="shared" si="9"/>
        <v>Dennis Hill</v>
      </c>
      <c r="E272" s="80"/>
      <c r="F272" s="13"/>
      <c r="G272" s="13" t="b">
        <f t="shared" ca="1" si="10"/>
        <v>0</v>
      </c>
      <c r="H272" s="63" t="s">
        <v>387</v>
      </c>
      <c r="I272" s="13" t="s">
        <v>394</v>
      </c>
      <c r="J272" s="64">
        <v>40550</v>
      </c>
      <c r="K272" s="65">
        <f t="shared" ca="1" si="11"/>
        <v>12</v>
      </c>
      <c r="L272" s="65" t="str">
        <f t="shared" ca="1" si="12"/>
        <v>4 Weeks</v>
      </c>
      <c r="M272" s="66">
        <v>21830</v>
      </c>
      <c r="N272" s="67">
        <f t="shared" si="13"/>
        <v>0.01</v>
      </c>
      <c r="O272" s="68">
        <f t="shared" si="14"/>
        <v>218.3</v>
      </c>
      <c r="P272" s="68">
        <f t="shared" si="15"/>
        <v>22048.3</v>
      </c>
      <c r="Q272" s="13"/>
      <c r="R272" s="13"/>
      <c r="S272" s="13"/>
      <c r="T272" s="13"/>
      <c r="U272" s="13"/>
      <c r="V272" s="13">
        <v>1234822</v>
      </c>
      <c r="W272" s="13" t="s">
        <v>1270</v>
      </c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</row>
    <row r="273" spans="1:34">
      <c r="A273" s="13">
        <v>1234832</v>
      </c>
      <c r="B273" s="13" t="s">
        <v>1271</v>
      </c>
      <c r="C273" s="13" t="s">
        <v>1272</v>
      </c>
      <c r="D273" s="80" t="str">
        <f t="shared" si="9"/>
        <v>Melissa Johnson</v>
      </c>
      <c r="E273" s="80"/>
      <c r="F273" s="13"/>
      <c r="G273" s="13" t="b">
        <f t="shared" ca="1" si="10"/>
        <v>0</v>
      </c>
      <c r="H273" s="63" t="s">
        <v>393</v>
      </c>
      <c r="I273" s="13" t="s">
        <v>406</v>
      </c>
      <c r="J273" s="64">
        <v>40552</v>
      </c>
      <c r="K273" s="65">
        <f t="shared" ca="1" si="11"/>
        <v>12</v>
      </c>
      <c r="L273" s="65" t="str">
        <f t="shared" ca="1" si="12"/>
        <v>4 Weeks</v>
      </c>
      <c r="M273" s="66">
        <v>35133</v>
      </c>
      <c r="N273" s="67">
        <f t="shared" si="13"/>
        <v>0.06</v>
      </c>
      <c r="O273" s="68">
        <f t="shared" si="14"/>
        <v>2107.98</v>
      </c>
      <c r="P273" s="68">
        <f t="shared" si="15"/>
        <v>37240.980000000003</v>
      </c>
      <c r="Q273" s="13"/>
      <c r="R273" s="13"/>
      <c r="S273" s="13"/>
      <c r="T273" s="13"/>
      <c r="U273" s="13"/>
      <c r="V273" s="13">
        <v>1234832</v>
      </c>
      <c r="W273" s="13" t="s">
        <v>1273</v>
      </c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</row>
    <row r="274" spans="1:34">
      <c r="A274" s="13">
        <v>1234842</v>
      </c>
      <c r="B274" s="13" t="s">
        <v>1274</v>
      </c>
      <c r="C274" s="13" t="s">
        <v>1275</v>
      </c>
      <c r="D274" s="80" t="str">
        <f t="shared" si="9"/>
        <v>Martha Cooper</v>
      </c>
      <c r="E274" s="80"/>
      <c r="F274" s="13"/>
      <c r="G274" s="13" t="b">
        <f t="shared" ca="1" si="10"/>
        <v>1</v>
      </c>
      <c r="H274" s="63" t="s">
        <v>399</v>
      </c>
      <c r="I274" s="13" t="s">
        <v>388</v>
      </c>
      <c r="J274" s="64">
        <v>40929</v>
      </c>
      <c r="K274" s="65">
        <f t="shared" ca="1" si="11"/>
        <v>11</v>
      </c>
      <c r="L274" s="65" t="str">
        <f t="shared" ca="1" si="12"/>
        <v>6 Weeks</v>
      </c>
      <c r="M274" s="66">
        <v>39827</v>
      </c>
      <c r="N274" s="67">
        <f t="shared" si="13"/>
        <v>0.06</v>
      </c>
      <c r="O274" s="68">
        <f t="shared" si="14"/>
        <v>2389.62</v>
      </c>
      <c r="P274" s="68">
        <f t="shared" si="15"/>
        <v>42216.62</v>
      </c>
      <c r="Q274" s="13"/>
      <c r="R274" s="13"/>
      <c r="S274" s="13"/>
      <c r="T274" s="13"/>
      <c r="U274" s="13"/>
      <c r="V274" s="13">
        <v>1234842</v>
      </c>
      <c r="W274" s="13" t="s">
        <v>1276</v>
      </c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</row>
    <row r="275" spans="1:34">
      <c r="A275" s="13">
        <v>1234852</v>
      </c>
      <c r="B275" s="13" t="s">
        <v>1277</v>
      </c>
      <c r="C275" s="13" t="s">
        <v>1278</v>
      </c>
      <c r="D275" s="80" t="str">
        <f t="shared" si="9"/>
        <v>Earl Morris</v>
      </c>
      <c r="E275" s="80"/>
      <c r="F275" s="13"/>
      <c r="G275" s="13" t="b">
        <f t="shared" ca="1" si="10"/>
        <v>1</v>
      </c>
      <c r="H275" s="63" t="s">
        <v>405</v>
      </c>
      <c r="I275" s="13" t="s">
        <v>388</v>
      </c>
      <c r="J275" s="64">
        <v>40538</v>
      </c>
      <c r="K275" s="65">
        <f t="shared" ca="1" si="11"/>
        <v>12</v>
      </c>
      <c r="L275" s="65" t="str">
        <f t="shared" ca="1" si="12"/>
        <v>6 Weeks</v>
      </c>
      <c r="M275" s="66">
        <v>72849</v>
      </c>
      <c r="N275" s="67">
        <f t="shared" si="13"/>
        <v>0.1</v>
      </c>
      <c r="O275" s="68">
        <f t="shared" si="14"/>
        <v>7284.9000000000005</v>
      </c>
      <c r="P275" s="68">
        <f t="shared" si="15"/>
        <v>80133.899999999994</v>
      </c>
      <c r="Q275" s="13"/>
      <c r="R275" s="13"/>
      <c r="S275" s="13"/>
      <c r="T275" s="13"/>
      <c r="U275" s="13"/>
      <c r="V275" s="13">
        <v>1234852</v>
      </c>
      <c r="W275" s="13" t="s">
        <v>1279</v>
      </c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</row>
    <row r="276" spans="1:34">
      <c r="A276" s="13">
        <v>1234862</v>
      </c>
      <c r="B276" s="13" t="s">
        <v>1280</v>
      </c>
      <c r="C276" s="13" t="s">
        <v>1281</v>
      </c>
      <c r="D276" s="80" t="str">
        <f t="shared" si="9"/>
        <v>George Young</v>
      </c>
      <c r="E276" s="80"/>
      <c r="F276" s="13"/>
      <c r="G276" s="13" t="b">
        <f t="shared" ca="1" si="10"/>
        <v>0</v>
      </c>
      <c r="H276" s="63" t="s">
        <v>411</v>
      </c>
      <c r="I276" s="13" t="s">
        <v>406</v>
      </c>
      <c r="J276" s="64">
        <v>37256</v>
      </c>
      <c r="K276" s="65">
        <f t="shared" ca="1" si="11"/>
        <v>21</v>
      </c>
      <c r="L276" s="65" t="str">
        <f t="shared" ca="1" si="12"/>
        <v>4 Weeks</v>
      </c>
      <c r="M276" s="66">
        <v>10290</v>
      </c>
      <c r="N276" s="67">
        <f t="shared" si="13"/>
        <v>0.01</v>
      </c>
      <c r="O276" s="68">
        <f t="shared" si="14"/>
        <v>102.9</v>
      </c>
      <c r="P276" s="68">
        <f t="shared" si="15"/>
        <v>10392.9</v>
      </c>
      <c r="Q276" s="13"/>
      <c r="R276" s="13"/>
      <c r="S276" s="13"/>
      <c r="T276" s="13"/>
      <c r="U276" s="13"/>
      <c r="V276" s="13">
        <v>1234862</v>
      </c>
      <c r="W276" s="13" t="s">
        <v>1282</v>
      </c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</row>
    <row r="277" spans="1:34">
      <c r="A277" s="13">
        <v>1234872</v>
      </c>
      <c r="B277" s="13" t="s">
        <v>721</v>
      </c>
      <c r="C277" s="13" t="s">
        <v>878</v>
      </c>
      <c r="D277" s="80" t="str">
        <f t="shared" si="9"/>
        <v>Gerald Long</v>
      </c>
      <c r="E277" s="80"/>
      <c r="F277" s="13"/>
      <c r="G277" s="13" t="b">
        <f t="shared" ca="1" si="10"/>
        <v>0</v>
      </c>
      <c r="H277" s="63" t="s">
        <v>416</v>
      </c>
      <c r="I277" s="13" t="s">
        <v>400</v>
      </c>
      <c r="J277" s="64">
        <v>37266</v>
      </c>
      <c r="K277" s="65">
        <f t="shared" ca="1" si="11"/>
        <v>21</v>
      </c>
      <c r="L277" s="65" t="str">
        <f t="shared" ca="1" si="12"/>
        <v>4 Weeks</v>
      </c>
      <c r="M277" s="66">
        <v>78845</v>
      </c>
      <c r="N277" s="67">
        <f t="shared" si="13"/>
        <v>0.11</v>
      </c>
      <c r="O277" s="68">
        <f t="shared" si="14"/>
        <v>8672.9500000000007</v>
      </c>
      <c r="P277" s="68">
        <f t="shared" si="15"/>
        <v>87517.95</v>
      </c>
      <c r="Q277" s="13"/>
      <c r="R277" s="13"/>
      <c r="S277" s="13"/>
      <c r="T277" s="13"/>
      <c r="U277" s="13"/>
      <c r="V277" s="13">
        <v>1234872</v>
      </c>
      <c r="W277" s="13" t="s">
        <v>1283</v>
      </c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</row>
    <row r="278" spans="1:34">
      <c r="A278" s="13">
        <v>1234882</v>
      </c>
      <c r="B278" s="13" t="s">
        <v>1284</v>
      </c>
      <c r="C278" s="13" t="s">
        <v>1285</v>
      </c>
      <c r="D278" s="80" t="str">
        <f t="shared" si="9"/>
        <v>Alan Watson</v>
      </c>
      <c r="E278" s="80"/>
      <c r="F278" s="13"/>
      <c r="G278" s="13" t="b">
        <f t="shared" ca="1" si="10"/>
        <v>1</v>
      </c>
      <c r="H278" s="63" t="s">
        <v>421</v>
      </c>
      <c r="I278" s="13" t="s">
        <v>388</v>
      </c>
      <c r="J278" s="64">
        <v>37270</v>
      </c>
      <c r="K278" s="65">
        <f t="shared" ca="1" si="11"/>
        <v>21</v>
      </c>
      <c r="L278" s="65" t="str">
        <f t="shared" ca="1" si="12"/>
        <v>6 Weeks</v>
      </c>
      <c r="M278" s="66">
        <v>46599</v>
      </c>
      <c r="N278" s="67">
        <f t="shared" si="13"/>
        <v>7.0000000000000007E-2</v>
      </c>
      <c r="O278" s="68">
        <f t="shared" si="14"/>
        <v>3261.9300000000003</v>
      </c>
      <c r="P278" s="68">
        <f t="shared" si="15"/>
        <v>49860.93</v>
      </c>
      <c r="Q278" s="13"/>
      <c r="R278" s="13"/>
      <c r="S278" s="13"/>
      <c r="T278" s="13"/>
      <c r="U278" s="13"/>
      <c r="V278" s="13">
        <v>1234882</v>
      </c>
      <c r="W278" s="13" t="s">
        <v>1286</v>
      </c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</row>
    <row r="279" spans="1:34">
      <c r="A279" s="13">
        <v>1234892</v>
      </c>
      <c r="B279" s="13" t="s">
        <v>1287</v>
      </c>
      <c r="C279" s="13" t="s">
        <v>790</v>
      </c>
      <c r="D279" s="80" t="str">
        <f t="shared" si="9"/>
        <v>Linda Collins</v>
      </c>
      <c r="E279" s="80"/>
      <c r="F279" s="13"/>
      <c r="G279" s="13" t="b">
        <f t="shared" ca="1" si="10"/>
        <v>0</v>
      </c>
      <c r="H279" s="63" t="s">
        <v>426</v>
      </c>
      <c r="I279" s="13" t="s">
        <v>400</v>
      </c>
      <c r="J279" s="64">
        <v>37271</v>
      </c>
      <c r="K279" s="65">
        <f t="shared" ca="1" si="11"/>
        <v>21</v>
      </c>
      <c r="L279" s="65" t="str">
        <f t="shared" ca="1" si="12"/>
        <v>4 Weeks</v>
      </c>
      <c r="M279" s="66">
        <v>83769</v>
      </c>
      <c r="N279" s="67">
        <f t="shared" si="13"/>
        <v>0.11</v>
      </c>
      <c r="O279" s="68">
        <f t="shared" si="14"/>
        <v>9214.59</v>
      </c>
      <c r="P279" s="68">
        <f t="shared" si="15"/>
        <v>92983.59</v>
      </c>
      <c r="Q279" s="13"/>
      <c r="R279" s="13"/>
      <c r="S279" s="13"/>
      <c r="T279" s="13"/>
      <c r="U279" s="13"/>
      <c r="V279" s="13">
        <v>1234892</v>
      </c>
      <c r="W279" s="13" t="s">
        <v>1288</v>
      </c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</row>
    <row r="280" spans="1:34">
      <c r="A280" s="13">
        <v>1234902</v>
      </c>
      <c r="B280" s="13" t="s">
        <v>1289</v>
      </c>
      <c r="C280" s="13" t="s">
        <v>1290</v>
      </c>
      <c r="D280" s="80" t="str">
        <f t="shared" si="9"/>
        <v>Susan Anderson</v>
      </c>
      <c r="E280" s="80"/>
      <c r="F280" s="13"/>
      <c r="G280" s="13" t="b">
        <f t="shared" ca="1" si="10"/>
        <v>0</v>
      </c>
      <c r="H280" s="63" t="s">
        <v>431</v>
      </c>
      <c r="I280" s="13" t="s">
        <v>400</v>
      </c>
      <c r="J280" s="64">
        <v>37624</v>
      </c>
      <c r="K280" s="65">
        <f t="shared" ca="1" si="11"/>
        <v>20</v>
      </c>
      <c r="L280" s="65" t="str">
        <f t="shared" ca="1" si="12"/>
        <v>4 Weeks</v>
      </c>
      <c r="M280" s="66">
        <v>31626</v>
      </c>
      <c r="N280" s="67">
        <f t="shared" si="13"/>
        <v>0.05</v>
      </c>
      <c r="O280" s="68">
        <f t="shared" si="14"/>
        <v>1581.3000000000002</v>
      </c>
      <c r="P280" s="68">
        <f t="shared" si="15"/>
        <v>33207.300000000003</v>
      </c>
      <c r="Q280" s="13"/>
      <c r="R280" s="13"/>
      <c r="S280" s="13"/>
      <c r="T280" s="13"/>
      <c r="U280" s="13"/>
      <c r="V280" s="13">
        <v>1234902</v>
      </c>
      <c r="W280" s="13" t="s">
        <v>1291</v>
      </c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</row>
    <row r="281" spans="1:34">
      <c r="A281" s="13">
        <v>1234912</v>
      </c>
      <c r="B281" s="13" t="s">
        <v>1292</v>
      </c>
      <c r="C281" s="13" t="s">
        <v>1293</v>
      </c>
      <c r="D281" s="80" t="str">
        <f t="shared" si="9"/>
        <v>Timothy Flores</v>
      </c>
      <c r="E281" s="80"/>
      <c r="F281" s="13"/>
      <c r="G281" s="13" t="b">
        <f t="shared" ca="1" si="10"/>
        <v>0</v>
      </c>
      <c r="H281" s="63" t="s">
        <v>436</v>
      </c>
      <c r="I281" s="13" t="s">
        <v>394</v>
      </c>
      <c r="J281" s="64">
        <v>37634</v>
      </c>
      <c r="K281" s="65">
        <f t="shared" ca="1" si="11"/>
        <v>20</v>
      </c>
      <c r="L281" s="65" t="str">
        <f t="shared" ca="1" si="12"/>
        <v>4 Weeks</v>
      </c>
      <c r="M281" s="66">
        <v>12789</v>
      </c>
      <c r="N281" s="67">
        <f t="shared" si="13"/>
        <v>0.01</v>
      </c>
      <c r="O281" s="68">
        <f t="shared" si="14"/>
        <v>127.89</v>
      </c>
      <c r="P281" s="68">
        <f t="shared" si="15"/>
        <v>12916.89</v>
      </c>
      <c r="Q281" s="13"/>
      <c r="R281" s="13"/>
      <c r="S281" s="13"/>
      <c r="T281" s="13"/>
      <c r="U281" s="13"/>
      <c r="V281" s="13">
        <v>1234912</v>
      </c>
      <c r="W281" s="13" t="s">
        <v>1294</v>
      </c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</row>
    <row r="282" spans="1:34">
      <c r="A282" s="13">
        <v>1234922</v>
      </c>
      <c r="B282" s="13" t="s">
        <v>1295</v>
      </c>
      <c r="C282" s="13" t="s">
        <v>922</v>
      </c>
      <c r="D282" s="80" t="str">
        <f t="shared" si="9"/>
        <v>Frances Campbell</v>
      </c>
      <c r="E282" s="80"/>
      <c r="F282" s="13"/>
      <c r="G282" s="13" t="b">
        <f t="shared" ca="1" si="10"/>
        <v>0</v>
      </c>
      <c r="H282" s="63" t="s">
        <v>441</v>
      </c>
      <c r="I282" s="13" t="s">
        <v>400</v>
      </c>
      <c r="J282" s="64">
        <v>37992</v>
      </c>
      <c r="K282" s="65">
        <f t="shared" ca="1" si="11"/>
        <v>19</v>
      </c>
      <c r="L282" s="65" t="str">
        <f t="shared" ca="1" si="12"/>
        <v>4 Weeks</v>
      </c>
      <c r="M282" s="66">
        <v>103404</v>
      </c>
      <c r="N282" s="67">
        <f t="shared" si="13"/>
        <v>0.13</v>
      </c>
      <c r="O282" s="68">
        <f t="shared" si="14"/>
        <v>13442.52</v>
      </c>
      <c r="P282" s="68">
        <f t="shared" si="15"/>
        <v>116846.52</v>
      </c>
      <c r="Q282" s="13"/>
      <c r="R282" s="13"/>
      <c r="S282" s="13"/>
      <c r="T282" s="13"/>
      <c r="U282" s="13"/>
      <c r="V282" s="13">
        <v>1234922</v>
      </c>
      <c r="W282" s="13" t="s">
        <v>1296</v>
      </c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</row>
    <row r="283" spans="1:34">
      <c r="A283" s="13">
        <v>1234932</v>
      </c>
      <c r="B283" s="13" t="s">
        <v>1297</v>
      </c>
      <c r="C283" s="13" t="s">
        <v>1298</v>
      </c>
      <c r="D283" s="80" t="str">
        <f t="shared" si="9"/>
        <v>Gregory Henderson</v>
      </c>
      <c r="E283" s="80"/>
      <c r="F283" s="13"/>
      <c r="G283" s="13" t="b">
        <f t="shared" ca="1" si="10"/>
        <v>0</v>
      </c>
      <c r="H283" s="63" t="s">
        <v>446</v>
      </c>
      <c r="I283" s="13" t="s">
        <v>400</v>
      </c>
      <c r="J283" s="64">
        <v>38003</v>
      </c>
      <c r="K283" s="65">
        <f t="shared" ca="1" si="11"/>
        <v>19</v>
      </c>
      <c r="L283" s="65" t="str">
        <f t="shared" ca="1" si="12"/>
        <v>4 Weeks</v>
      </c>
      <c r="M283" s="66">
        <v>52469</v>
      </c>
      <c r="N283" s="67">
        <f t="shared" si="13"/>
        <v>7.0000000000000007E-2</v>
      </c>
      <c r="O283" s="68">
        <f t="shared" si="14"/>
        <v>3672.8300000000004</v>
      </c>
      <c r="P283" s="68">
        <f t="shared" si="15"/>
        <v>56141.83</v>
      </c>
      <c r="Q283" s="13"/>
      <c r="R283" s="13"/>
      <c r="S283" s="13"/>
      <c r="T283" s="13"/>
      <c r="U283" s="13"/>
      <c r="V283" s="13">
        <v>1234932</v>
      </c>
      <c r="W283" s="13" t="s">
        <v>1299</v>
      </c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</row>
    <row r="284" spans="1:34">
      <c r="A284" s="13">
        <v>1234942</v>
      </c>
      <c r="B284" s="13" t="s">
        <v>1300</v>
      </c>
      <c r="C284" s="13" t="s">
        <v>1301</v>
      </c>
      <c r="D284" s="80" t="str">
        <f t="shared" si="9"/>
        <v>Sharon Martinez</v>
      </c>
      <c r="E284" s="80"/>
      <c r="F284" s="13"/>
      <c r="G284" s="13" t="b">
        <f t="shared" ca="1" si="10"/>
        <v>0</v>
      </c>
      <c r="H284" s="63" t="s">
        <v>451</v>
      </c>
      <c r="I284" s="13" t="s">
        <v>400</v>
      </c>
      <c r="J284" s="64">
        <v>39094</v>
      </c>
      <c r="K284" s="65">
        <f t="shared" ca="1" si="11"/>
        <v>16</v>
      </c>
      <c r="L284" s="65" t="str">
        <f t="shared" ca="1" si="12"/>
        <v>4 Weeks</v>
      </c>
      <c r="M284" s="66">
        <v>87119</v>
      </c>
      <c r="N284" s="67">
        <f t="shared" si="13"/>
        <v>0.12</v>
      </c>
      <c r="O284" s="68">
        <f t="shared" si="14"/>
        <v>10454.279999999999</v>
      </c>
      <c r="P284" s="68">
        <f t="shared" si="15"/>
        <v>97573.28</v>
      </c>
      <c r="Q284" s="13"/>
      <c r="R284" s="13"/>
      <c r="S284" s="13"/>
      <c r="T284" s="13"/>
      <c r="U284" s="13"/>
      <c r="V284" s="13">
        <v>1234942</v>
      </c>
      <c r="W284" s="13" t="s">
        <v>1302</v>
      </c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</row>
    <row r="285" spans="1:34">
      <c r="A285" s="13">
        <v>1234952</v>
      </c>
      <c r="B285" s="13" t="s">
        <v>1303</v>
      </c>
      <c r="C285" s="13" t="s">
        <v>1304</v>
      </c>
      <c r="D285" s="80" t="str">
        <f t="shared" si="9"/>
        <v>Mary Evans</v>
      </c>
      <c r="E285" s="80"/>
      <c r="F285" s="13"/>
      <c r="G285" s="13" t="b">
        <f t="shared" ca="1" si="10"/>
        <v>0</v>
      </c>
      <c r="H285" s="63" t="s">
        <v>456</v>
      </c>
      <c r="I285" s="13" t="s">
        <v>400</v>
      </c>
      <c r="J285" s="64">
        <v>40907</v>
      </c>
      <c r="K285" s="65">
        <f t="shared" ca="1" si="11"/>
        <v>11</v>
      </c>
      <c r="L285" s="65" t="str">
        <f t="shared" ca="1" si="12"/>
        <v>4 Weeks</v>
      </c>
      <c r="M285" s="66">
        <v>45833</v>
      </c>
      <c r="N285" s="67">
        <f t="shared" si="13"/>
        <v>7.0000000000000007E-2</v>
      </c>
      <c r="O285" s="68">
        <f t="shared" si="14"/>
        <v>3208.3100000000004</v>
      </c>
      <c r="P285" s="68">
        <f t="shared" si="15"/>
        <v>49041.31</v>
      </c>
      <c r="Q285" s="13"/>
      <c r="R285" s="13"/>
      <c r="S285" s="13"/>
      <c r="T285" s="13"/>
      <c r="U285" s="13"/>
      <c r="V285" s="13">
        <v>1234952</v>
      </c>
      <c r="W285" s="13" t="s">
        <v>1305</v>
      </c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</row>
    <row r="286" spans="1:34">
      <c r="A286" s="13">
        <v>1234962</v>
      </c>
      <c r="B286" s="13" t="s">
        <v>1306</v>
      </c>
      <c r="C286" s="13" t="s">
        <v>1307</v>
      </c>
      <c r="D286" s="80" t="str">
        <f t="shared" si="9"/>
        <v>Juan Diaz</v>
      </c>
      <c r="E286" s="80"/>
      <c r="F286" s="13"/>
      <c r="G286" s="13" t="b">
        <f t="shared" ca="1" si="10"/>
        <v>0</v>
      </c>
      <c r="H286" s="63" t="s">
        <v>461</v>
      </c>
      <c r="I286" s="13" t="s">
        <v>400</v>
      </c>
      <c r="J286" s="64">
        <v>40186</v>
      </c>
      <c r="K286" s="65">
        <f t="shared" ca="1" si="11"/>
        <v>13</v>
      </c>
      <c r="L286" s="65" t="str">
        <f t="shared" ca="1" si="12"/>
        <v>4 Weeks</v>
      </c>
      <c r="M286" s="66">
        <v>92789</v>
      </c>
      <c r="N286" s="67">
        <f t="shared" si="13"/>
        <v>0.12</v>
      </c>
      <c r="O286" s="68">
        <f t="shared" si="14"/>
        <v>11134.68</v>
      </c>
      <c r="P286" s="68">
        <f t="shared" si="15"/>
        <v>103923.68</v>
      </c>
      <c r="Q286" s="13"/>
      <c r="R286" s="13"/>
      <c r="S286" s="13"/>
      <c r="T286" s="13"/>
      <c r="U286" s="13"/>
      <c r="V286" s="13">
        <v>1234962</v>
      </c>
      <c r="W286" s="13" t="s">
        <v>1308</v>
      </c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</row>
    <row r="287" spans="1:34">
      <c r="A287" s="13">
        <v>1234972</v>
      </c>
      <c r="B287" s="13" t="s">
        <v>1309</v>
      </c>
      <c r="C287" s="13" t="s">
        <v>1310</v>
      </c>
      <c r="D287" s="80" t="str">
        <f t="shared" si="9"/>
        <v>Michelle Walker</v>
      </c>
      <c r="E287" s="80"/>
      <c r="F287" s="13"/>
      <c r="G287" s="13" t="b">
        <f t="shared" ca="1" si="10"/>
        <v>0</v>
      </c>
      <c r="H287" s="63" t="s">
        <v>466</v>
      </c>
      <c r="I287" s="13" t="s">
        <v>400</v>
      </c>
      <c r="J287" s="64">
        <v>42398</v>
      </c>
      <c r="K287" s="65">
        <f t="shared" ca="1" si="11"/>
        <v>7</v>
      </c>
      <c r="L287" s="65" t="str">
        <f t="shared" ca="1" si="12"/>
        <v>4 Weeks</v>
      </c>
      <c r="M287" s="66">
        <v>57215</v>
      </c>
      <c r="N287" s="67">
        <f t="shared" si="13"/>
        <v>0.08</v>
      </c>
      <c r="O287" s="68">
        <f t="shared" si="14"/>
        <v>4577.2</v>
      </c>
      <c r="P287" s="68">
        <f t="shared" si="15"/>
        <v>61792.2</v>
      </c>
      <c r="Q287" s="13"/>
      <c r="R287" s="13"/>
      <c r="S287" s="13"/>
      <c r="T287" s="13"/>
      <c r="U287" s="13"/>
      <c r="V287" s="13">
        <v>1234972</v>
      </c>
      <c r="W287" s="13" t="s">
        <v>1311</v>
      </c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</row>
    <row r="288" spans="1:34">
      <c r="A288" s="13">
        <v>1234982</v>
      </c>
      <c r="B288" s="13" t="s">
        <v>1312</v>
      </c>
      <c r="C288" s="13" t="s">
        <v>1313</v>
      </c>
      <c r="D288" s="80" t="str">
        <f t="shared" si="9"/>
        <v>Rachel Allen</v>
      </c>
      <c r="E288" s="80"/>
      <c r="F288" s="13"/>
      <c r="G288" s="13" t="b">
        <f t="shared" ca="1" si="10"/>
        <v>1</v>
      </c>
      <c r="H288" s="63" t="s">
        <v>471</v>
      </c>
      <c r="I288" s="13" t="s">
        <v>388</v>
      </c>
      <c r="J288" s="64">
        <v>37283</v>
      </c>
      <c r="K288" s="65">
        <f t="shared" ca="1" si="11"/>
        <v>21</v>
      </c>
      <c r="L288" s="65" t="str">
        <f t="shared" ca="1" si="12"/>
        <v>6 Weeks</v>
      </c>
      <c r="M288" s="66">
        <v>86772</v>
      </c>
      <c r="N288" s="67">
        <f t="shared" si="13"/>
        <v>0.12</v>
      </c>
      <c r="O288" s="68">
        <f t="shared" si="14"/>
        <v>10412.64</v>
      </c>
      <c r="P288" s="68">
        <f t="shared" si="15"/>
        <v>97184.639999999999</v>
      </c>
      <c r="Q288" s="13"/>
      <c r="R288" s="13"/>
      <c r="S288" s="13"/>
      <c r="T288" s="13"/>
      <c r="U288" s="13"/>
      <c r="V288" s="13">
        <v>1234982</v>
      </c>
      <c r="W288" s="13" t="s">
        <v>1314</v>
      </c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</row>
    <row r="289" spans="1:34">
      <c r="A289" s="13">
        <v>1234992</v>
      </c>
      <c r="B289" s="13" t="s">
        <v>1315</v>
      </c>
      <c r="C289" s="13" t="s">
        <v>622</v>
      </c>
      <c r="D289" s="80" t="str">
        <f t="shared" si="9"/>
        <v>Wayne Washington</v>
      </c>
      <c r="E289" s="80"/>
      <c r="F289" s="13"/>
      <c r="G289" s="13" t="b">
        <f t="shared" ca="1" si="10"/>
        <v>0</v>
      </c>
      <c r="H289" s="63" t="s">
        <v>476</v>
      </c>
      <c r="I289" s="13" t="s">
        <v>400</v>
      </c>
      <c r="J289" s="64">
        <v>37285</v>
      </c>
      <c r="K289" s="65">
        <f t="shared" ca="1" si="11"/>
        <v>21</v>
      </c>
      <c r="L289" s="65" t="str">
        <f t="shared" ca="1" si="12"/>
        <v>4 Weeks</v>
      </c>
      <c r="M289" s="66">
        <v>52038</v>
      </c>
      <c r="N289" s="67">
        <f t="shared" si="13"/>
        <v>7.0000000000000007E-2</v>
      </c>
      <c r="O289" s="68">
        <f t="shared" si="14"/>
        <v>3642.6600000000003</v>
      </c>
      <c r="P289" s="68">
        <f t="shared" si="15"/>
        <v>55680.66</v>
      </c>
      <c r="Q289" s="13"/>
      <c r="R289" s="13"/>
      <c r="S289" s="13"/>
      <c r="T289" s="13"/>
      <c r="U289" s="13"/>
      <c r="V289" s="13">
        <v>1234992</v>
      </c>
      <c r="W289" s="13" t="s">
        <v>1316</v>
      </c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</row>
    <row r="290" spans="1:34">
      <c r="A290" s="13">
        <v>1235002</v>
      </c>
      <c r="B290" s="13" t="s">
        <v>1317</v>
      </c>
      <c r="C290" s="13" t="s">
        <v>1318</v>
      </c>
      <c r="D290" s="80" t="str">
        <f t="shared" si="9"/>
        <v>Janice Rodriguez</v>
      </c>
      <c r="E290" s="80"/>
      <c r="F290" s="13"/>
      <c r="G290" s="13" t="b">
        <f t="shared" ca="1" si="10"/>
        <v>1</v>
      </c>
      <c r="H290" s="63" t="s">
        <v>481</v>
      </c>
      <c r="I290" s="13" t="s">
        <v>388</v>
      </c>
      <c r="J290" s="64">
        <v>40586</v>
      </c>
      <c r="K290" s="65">
        <f t="shared" ca="1" si="11"/>
        <v>12</v>
      </c>
      <c r="L290" s="65" t="str">
        <f t="shared" ca="1" si="12"/>
        <v>6 Weeks</v>
      </c>
      <c r="M290" s="66">
        <v>82047</v>
      </c>
      <c r="N290" s="67">
        <f t="shared" si="13"/>
        <v>0.11</v>
      </c>
      <c r="O290" s="68">
        <f t="shared" si="14"/>
        <v>9025.17</v>
      </c>
      <c r="P290" s="68">
        <f t="shared" si="15"/>
        <v>91072.17</v>
      </c>
      <c r="Q290" s="13"/>
      <c r="R290" s="13"/>
      <c r="S290" s="13"/>
      <c r="T290" s="13"/>
      <c r="U290" s="13"/>
      <c r="V290" s="13">
        <v>1235002</v>
      </c>
      <c r="W290" s="13" t="s">
        <v>1319</v>
      </c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</row>
    <row r="291" spans="1:34">
      <c r="A291" s="13">
        <v>1235012</v>
      </c>
      <c r="B291" s="13" t="s">
        <v>1320</v>
      </c>
      <c r="C291" s="13" t="s">
        <v>1321</v>
      </c>
      <c r="D291" s="80" t="str">
        <f t="shared" si="9"/>
        <v>Angela Stewart</v>
      </c>
      <c r="E291" s="80"/>
      <c r="F291" s="13"/>
      <c r="G291" s="13" t="b">
        <f t="shared" ca="1" si="10"/>
        <v>0</v>
      </c>
      <c r="H291" s="63" t="s">
        <v>486</v>
      </c>
      <c r="I291" s="13" t="s">
        <v>394</v>
      </c>
      <c r="J291" s="64">
        <v>40971</v>
      </c>
      <c r="K291" s="65">
        <f t="shared" ca="1" si="11"/>
        <v>11</v>
      </c>
      <c r="L291" s="65" t="str">
        <f t="shared" ca="1" si="12"/>
        <v>4 Weeks</v>
      </c>
      <c r="M291" s="66">
        <v>17630</v>
      </c>
      <c r="N291" s="67">
        <f t="shared" si="13"/>
        <v>0.01</v>
      </c>
      <c r="O291" s="68">
        <f t="shared" si="14"/>
        <v>176.3</v>
      </c>
      <c r="P291" s="68">
        <f t="shared" si="15"/>
        <v>17806.3</v>
      </c>
      <c r="Q291" s="13"/>
      <c r="R291" s="13"/>
      <c r="S291" s="13"/>
      <c r="T291" s="13"/>
      <c r="U291" s="13"/>
      <c r="V291" s="13">
        <v>1235012</v>
      </c>
      <c r="W291" s="13" t="s">
        <v>1322</v>
      </c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</row>
    <row r="292" spans="1:34">
      <c r="A292" s="13">
        <v>1235022</v>
      </c>
      <c r="B292" s="13" t="s">
        <v>1323</v>
      </c>
      <c r="C292" s="13" t="s">
        <v>1324</v>
      </c>
      <c r="D292" s="80" t="str">
        <f t="shared" si="9"/>
        <v>Ruth Bailey</v>
      </c>
      <c r="E292" s="80"/>
      <c r="F292" s="13"/>
      <c r="G292" s="13" t="b">
        <f t="shared" ca="1" si="10"/>
        <v>1</v>
      </c>
      <c r="H292" s="63" t="s">
        <v>491</v>
      </c>
      <c r="I292" s="13" t="s">
        <v>388</v>
      </c>
      <c r="J292" s="64">
        <v>40628</v>
      </c>
      <c r="K292" s="65">
        <f t="shared" ca="1" si="11"/>
        <v>12</v>
      </c>
      <c r="L292" s="65" t="str">
        <f t="shared" ca="1" si="12"/>
        <v>6 Weeks</v>
      </c>
      <c r="M292" s="66">
        <v>77448</v>
      </c>
      <c r="N292" s="67">
        <f t="shared" si="13"/>
        <v>0.11</v>
      </c>
      <c r="O292" s="68">
        <f t="shared" si="14"/>
        <v>8519.2800000000007</v>
      </c>
      <c r="P292" s="68">
        <f t="shared" si="15"/>
        <v>85967.28</v>
      </c>
      <c r="Q292" s="13"/>
      <c r="R292" s="13"/>
      <c r="S292" s="13"/>
      <c r="T292" s="13"/>
      <c r="U292" s="13"/>
      <c r="V292" s="13">
        <v>1235022</v>
      </c>
      <c r="W292" s="13" t="s">
        <v>1325</v>
      </c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</row>
    <row r="293" spans="1:34">
      <c r="A293" s="13">
        <v>1235032</v>
      </c>
      <c r="B293" s="13" t="s">
        <v>1326</v>
      </c>
      <c r="C293" s="13" t="s">
        <v>702</v>
      </c>
      <c r="D293" s="80" t="str">
        <f t="shared" si="9"/>
        <v>Kathleen Ramirez</v>
      </c>
      <c r="E293" s="80"/>
      <c r="F293" s="13"/>
      <c r="G293" s="13" t="b">
        <f t="shared" ca="1" si="10"/>
        <v>0</v>
      </c>
      <c r="H293" s="63" t="s">
        <v>496</v>
      </c>
      <c r="I293" s="13" t="s">
        <v>388</v>
      </c>
      <c r="J293" s="64">
        <v>41698</v>
      </c>
      <c r="K293" s="65">
        <f t="shared" ca="1" si="11"/>
        <v>9</v>
      </c>
      <c r="L293" s="65" t="str">
        <f t="shared" ca="1" si="12"/>
        <v>4 Weeks</v>
      </c>
      <c r="M293" s="66">
        <v>45654</v>
      </c>
      <c r="N293" s="67">
        <f t="shared" si="13"/>
        <v>7.0000000000000007E-2</v>
      </c>
      <c r="O293" s="68">
        <f t="shared" si="14"/>
        <v>3195.78</v>
      </c>
      <c r="P293" s="68">
        <f t="shared" si="15"/>
        <v>48849.78</v>
      </c>
      <c r="Q293" s="13"/>
      <c r="R293" s="13"/>
      <c r="S293" s="13"/>
      <c r="T293" s="13"/>
      <c r="U293" s="13"/>
      <c r="V293" s="13">
        <v>1235032</v>
      </c>
      <c r="W293" s="13" t="s">
        <v>1327</v>
      </c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</row>
    <row r="294" spans="1:34">
      <c r="A294" s="13">
        <v>1235042</v>
      </c>
      <c r="B294" s="13" t="s">
        <v>1328</v>
      </c>
      <c r="C294" s="13" t="s">
        <v>549</v>
      </c>
      <c r="D294" s="80" t="str">
        <f t="shared" si="9"/>
        <v>Douglas Howard</v>
      </c>
      <c r="E294" s="80"/>
      <c r="F294" s="13"/>
      <c r="G294" s="13" t="b">
        <f t="shared" ca="1" si="10"/>
        <v>1</v>
      </c>
      <c r="H294" s="63" t="s">
        <v>501</v>
      </c>
      <c r="I294" s="13" t="s">
        <v>388</v>
      </c>
      <c r="J294" s="64">
        <v>40256</v>
      </c>
      <c r="K294" s="65">
        <f t="shared" ca="1" si="11"/>
        <v>13</v>
      </c>
      <c r="L294" s="65" t="str">
        <f t="shared" ca="1" si="12"/>
        <v>6 Weeks</v>
      </c>
      <c r="M294" s="66">
        <v>69416</v>
      </c>
      <c r="N294" s="67">
        <f t="shared" si="13"/>
        <v>0.1</v>
      </c>
      <c r="O294" s="68">
        <f t="shared" si="14"/>
        <v>6941.6</v>
      </c>
      <c r="P294" s="68">
        <f t="shared" si="15"/>
        <v>76357.600000000006</v>
      </c>
      <c r="Q294" s="13"/>
      <c r="R294" s="13"/>
      <c r="S294" s="13"/>
      <c r="T294" s="13"/>
      <c r="U294" s="13"/>
      <c r="V294" s="13">
        <v>1235042</v>
      </c>
      <c r="W294" s="13" t="s">
        <v>1329</v>
      </c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</row>
    <row r="295" spans="1:34">
      <c r="A295" s="13">
        <v>1235052</v>
      </c>
      <c r="B295" s="13" t="s">
        <v>1330</v>
      </c>
      <c r="C295" s="13" t="s">
        <v>1331</v>
      </c>
      <c r="D295" s="80" t="str">
        <f t="shared" si="9"/>
        <v>Richard Clark</v>
      </c>
      <c r="E295" s="80"/>
      <c r="F295" s="13"/>
      <c r="G295" s="13" t="b">
        <f t="shared" ca="1" si="10"/>
        <v>1</v>
      </c>
      <c r="H295" s="63" t="s">
        <v>506</v>
      </c>
      <c r="I295" s="13" t="s">
        <v>388</v>
      </c>
      <c r="J295" s="64">
        <v>40264</v>
      </c>
      <c r="K295" s="65">
        <f t="shared" ca="1" si="11"/>
        <v>13</v>
      </c>
      <c r="L295" s="65" t="str">
        <f t="shared" ca="1" si="12"/>
        <v>6 Weeks</v>
      </c>
      <c r="M295" s="66">
        <v>76734</v>
      </c>
      <c r="N295" s="67">
        <f t="shared" si="13"/>
        <v>0.11</v>
      </c>
      <c r="O295" s="68">
        <f t="shared" si="14"/>
        <v>8440.74</v>
      </c>
      <c r="P295" s="68">
        <f t="shared" si="15"/>
        <v>85174.74</v>
      </c>
      <c r="Q295" s="13"/>
      <c r="R295" s="13"/>
      <c r="S295" s="13"/>
      <c r="T295" s="13"/>
      <c r="U295" s="13"/>
      <c r="V295" s="13">
        <v>1235052</v>
      </c>
      <c r="W295" s="13" t="s">
        <v>1332</v>
      </c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</row>
    <row r="296" spans="1:34">
      <c r="A296" s="13">
        <v>1235062</v>
      </c>
      <c r="B296" s="13" t="s">
        <v>1333</v>
      </c>
      <c r="C296" s="13" t="s">
        <v>111</v>
      </c>
      <c r="D296" s="80" t="str">
        <f t="shared" si="9"/>
        <v>Albert Carter</v>
      </c>
      <c r="E296" s="80"/>
      <c r="F296" s="13"/>
      <c r="G296" s="13" t="b">
        <f t="shared" ca="1" si="10"/>
        <v>0</v>
      </c>
      <c r="H296" s="63" t="s">
        <v>511</v>
      </c>
      <c r="I296" s="13" t="s">
        <v>406</v>
      </c>
      <c r="J296" s="64">
        <v>37341</v>
      </c>
      <c r="K296" s="65">
        <f t="shared" ca="1" si="11"/>
        <v>21</v>
      </c>
      <c r="L296" s="65" t="str">
        <f t="shared" ca="1" si="12"/>
        <v>4 Weeks</v>
      </c>
      <c r="M296" s="66">
        <v>43449</v>
      </c>
      <c r="N296" s="67">
        <f t="shared" si="13"/>
        <v>0.06</v>
      </c>
      <c r="O296" s="68">
        <f t="shared" si="14"/>
        <v>2606.94</v>
      </c>
      <c r="P296" s="68">
        <f t="shared" si="15"/>
        <v>46055.94</v>
      </c>
      <c r="Q296" s="13"/>
      <c r="R296" s="13"/>
      <c r="S296" s="13"/>
      <c r="T296" s="13"/>
      <c r="U296" s="13"/>
      <c r="V296" s="13">
        <v>1235062</v>
      </c>
      <c r="W296" s="13" t="s">
        <v>1334</v>
      </c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</row>
    <row r="297" spans="1:34">
      <c r="A297" s="13">
        <v>1235072</v>
      </c>
      <c r="B297" s="13" t="s">
        <v>134</v>
      </c>
      <c r="C297" s="13" t="s">
        <v>1335</v>
      </c>
      <c r="D297" s="80" t="str">
        <f t="shared" si="9"/>
        <v>Rebecca Martin</v>
      </c>
      <c r="E297" s="80"/>
      <c r="F297" s="13"/>
      <c r="G297" s="13" t="b">
        <f t="shared" ca="1" si="10"/>
        <v>1</v>
      </c>
      <c r="H297" s="63" t="s">
        <v>516</v>
      </c>
      <c r="I297" s="13" t="s">
        <v>388</v>
      </c>
      <c r="J297" s="64">
        <v>37687</v>
      </c>
      <c r="K297" s="65">
        <f t="shared" ca="1" si="11"/>
        <v>20</v>
      </c>
      <c r="L297" s="65" t="str">
        <f t="shared" ca="1" si="12"/>
        <v>6 Weeks</v>
      </c>
      <c r="M297" s="66">
        <v>46274</v>
      </c>
      <c r="N297" s="67">
        <f t="shared" si="13"/>
        <v>7.0000000000000007E-2</v>
      </c>
      <c r="O297" s="68">
        <f t="shared" si="14"/>
        <v>3239.1800000000003</v>
      </c>
      <c r="P297" s="68">
        <f t="shared" si="15"/>
        <v>49513.18</v>
      </c>
      <c r="Q297" s="13"/>
      <c r="R297" s="13"/>
      <c r="S297" s="13"/>
      <c r="T297" s="13"/>
      <c r="U297" s="13"/>
      <c r="V297" s="13">
        <v>1235072</v>
      </c>
      <c r="W297" s="13" t="s">
        <v>1336</v>
      </c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</row>
    <row r="298" spans="1:34">
      <c r="A298" s="13">
        <v>1235082</v>
      </c>
      <c r="B298" s="13" t="s">
        <v>1337</v>
      </c>
      <c r="C298" s="13" t="s">
        <v>1338</v>
      </c>
      <c r="D298" s="80" t="str">
        <f t="shared" si="9"/>
        <v>Christopher Taylor</v>
      </c>
      <c r="E298" s="80"/>
      <c r="F298" s="13"/>
      <c r="G298" s="13" t="b">
        <f t="shared" ca="1" si="10"/>
        <v>0</v>
      </c>
      <c r="H298" s="63" t="s">
        <v>521</v>
      </c>
      <c r="I298" s="13" t="s">
        <v>394</v>
      </c>
      <c r="J298" s="64">
        <v>37696</v>
      </c>
      <c r="K298" s="65">
        <f t="shared" ca="1" si="11"/>
        <v>20</v>
      </c>
      <c r="L298" s="65" t="str">
        <f t="shared" ca="1" si="12"/>
        <v>4 Weeks</v>
      </c>
      <c r="M298" s="66">
        <v>19950</v>
      </c>
      <c r="N298" s="67">
        <f t="shared" si="13"/>
        <v>0.01</v>
      </c>
      <c r="O298" s="68">
        <f t="shared" si="14"/>
        <v>199.5</v>
      </c>
      <c r="P298" s="68">
        <f t="shared" si="15"/>
        <v>20149.5</v>
      </c>
      <c r="Q298" s="13"/>
      <c r="R298" s="13"/>
      <c r="S298" s="13"/>
      <c r="T298" s="13"/>
      <c r="U298" s="13"/>
      <c r="V298" s="13">
        <v>1235082</v>
      </c>
      <c r="W298" s="13" t="s">
        <v>1339</v>
      </c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</row>
    <row r="299" spans="1:34">
      <c r="A299" s="13">
        <v>1235092</v>
      </c>
      <c r="B299" s="13" t="s">
        <v>801</v>
      </c>
      <c r="C299" s="13" t="s">
        <v>1340</v>
      </c>
      <c r="D299" s="80" t="str">
        <f t="shared" si="9"/>
        <v>Peter Murphy</v>
      </c>
      <c r="E299" s="80"/>
      <c r="F299" s="13"/>
      <c r="G299" s="13" t="b">
        <f t="shared" ca="1" si="10"/>
        <v>1</v>
      </c>
      <c r="H299" s="63" t="s">
        <v>526</v>
      </c>
      <c r="I299" s="13" t="s">
        <v>388</v>
      </c>
      <c r="J299" s="64">
        <v>37705</v>
      </c>
      <c r="K299" s="65">
        <f t="shared" ca="1" si="11"/>
        <v>20</v>
      </c>
      <c r="L299" s="65" t="str">
        <f t="shared" ca="1" si="12"/>
        <v>6 Weeks</v>
      </c>
      <c r="M299" s="66">
        <v>41381</v>
      </c>
      <c r="N299" s="67">
        <f t="shared" si="13"/>
        <v>0.06</v>
      </c>
      <c r="O299" s="68">
        <f t="shared" si="14"/>
        <v>2482.86</v>
      </c>
      <c r="P299" s="68">
        <f t="shared" si="15"/>
        <v>43863.86</v>
      </c>
      <c r="Q299" s="13"/>
      <c r="R299" s="13"/>
      <c r="S299" s="13"/>
      <c r="T299" s="13"/>
      <c r="U299" s="13"/>
      <c r="V299" s="13">
        <v>1235092</v>
      </c>
      <c r="W299" s="13" t="s">
        <v>1341</v>
      </c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</row>
    <row r="300" spans="1:34">
      <c r="A300" s="13">
        <v>1235102</v>
      </c>
      <c r="B300" s="13" t="s">
        <v>1342</v>
      </c>
      <c r="C300" s="13" t="s">
        <v>736</v>
      </c>
      <c r="D300" s="80" t="str">
        <f t="shared" si="9"/>
        <v>Ashley Reed</v>
      </c>
      <c r="E300" s="80"/>
      <c r="F300" s="13"/>
      <c r="G300" s="13" t="b">
        <f t="shared" ca="1" si="10"/>
        <v>1</v>
      </c>
      <c r="H300" s="63" t="s">
        <v>531</v>
      </c>
      <c r="I300" s="13" t="s">
        <v>388</v>
      </c>
      <c r="J300" s="64">
        <v>38783</v>
      </c>
      <c r="K300" s="65">
        <f t="shared" ca="1" si="11"/>
        <v>17</v>
      </c>
      <c r="L300" s="65" t="str">
        <f t="shared" ca="1" si="12"/>
        <v>6 Weeks</v>
      </c>
      <c r="M300" s="66">
        <v>79790</v>
      </c>
      <c r="N300" s="67">
        <f t="shared" si="13"/>
        <v>0.11</v>
      </c>
      <c r="O300" s="68">
        <f t="shared" si="14"/>
        <v>8776.9</v>
      </c>
      <c r="P300" s="68">
        <f t="shared" si="15"/>
        <v>88566.9</v>
      </c>
      <c r="Q300" s="13"/>
      <c r="R300" s="13"/>
      <c r="S300" s="13"/>
      <c r="T300" s="13"/>
      <c r="U300" s="13"/>
      <c r="V300" s="13">
        <v>1235102</v>
      </c>
      <c r="W300" s="13" t="s">
        <v>1343</v>
      </c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</row>
    <row r="301" spans="1:34">
      <c r="A301" s="13">
        <v>1235112</v>
      </c>
      <c r="B301" s="13" t="s">
        <v>1344</v>
      </c>
      <c r="C301" s="13" t="s">
        <v>190</v>
      </c>
      <c r="D301" s="80" t="str">
        <f t="shared" si="9"/>
        <v>Stephen White</v>
      </c>
      <c r="E301" s="80"/>
      <c r="F301" s="13"/>
      <c r="G301" s="13" t="b">
        <f t="shared" ca="1" si="10"/>
        <v>1</v>
      </c>
      <c r="H301" s="63" t="s">
        <v>536</v>
      </c>
      <c r="I301" s="13" t="s">
        <v>388</v>
      </c>
      <c r="J301" s="64">
        <v>39140</v>
      </c>
      <c r="K301" s="65">
        <f t="shared" ca="1" si="11"/>
        <v>16</v>
      </c>
      <c r="L301" s="65" t="str">
        <f t="shared" ca="1" si="12"/>
        <v>6 Weeks</v>
      </c>
      <c r="M301" s="66">
        <v>62643</v>
      </c>
      <c r="N301" s="67">
        <f t="shared" si="13"/>
        <v>0.08</v>
      </c>
      <c r="O301" s="68">
        <f t="shared" si="14"/>
        <v>5011.4400000000005</v>
      </c>
      <c r="P301" s="68">
        <f t="shared" si="15"/>
        <v>67654.44</v>
      </c>
      <c r="Q301" s="13"/>
      <c r="R301" s="13"/>
      <c r="S301" s="13"/>
      <c r="T301" s="13"/>
      <c r="U301" s="13"/>
      <c r="V301" s="13">
        <v>1235112</v>
      </c>
      <c r="W301" s="13" t="s">
        <v>1345</v>
      </c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</row>
    <row r="302" spans="1:34">
      <c r="A302" s="13">
        <v>1235122</v>
      </c>
      <c r="B302" s="13" t="s">
        <v>1346</v>
      </c>
      <c r="C302" s="13" t="s">
        <v>824</v>
      </c>
      <c r="D302" s="80" t="str">
        <f t="shared" si="9"/>
        <v>Nicholas Hall</v>
      </c>
      <c r="E302" s="80"/>
      <c r="F302" s="13"/>
      <c r="G302" s="13" t="b">
        <f t="shared" ca="1" si="10"/>
        <v>1</v>
      </c>
      <c r="H302" s="63" t="s">
        <v>541</v>
      </c>
      <c r="I302" s="13" t="s">
        <v>388</v>
      </c>
      <c r="J302" s="64">
        <v>40622</v>
      </c>
      <c r="K302" s="65">
        <f t="shared" ca="1" si="11"/>
        <v>12</v>
      </c>
      <c r="L302" s="65" t="str">
        <f t="shared" ca="1" si="12"/>
        <v>6 Weeks</v>
      </c>
      <c r="M302" s="66">
        <v>53393</v>
      </c>
      <c r="N302" s="67">
        <f t="shared" si="13"/>
        <v>7.0000000000000007E-2</v>
      </c>
      <c r="O302" s="68">
        <f t="shared" si="14"/>
        <v>3737.51</v>
      </c>
      <c r="P302" s="68">
        <f t="shared" si="15"/>
        <v>57130.51</v>
      </c>
      <c r="Q302" s="13"/>
      <c r="R302" s="13"/>
      <c r="S302" s="13"/>
      <c r="T302" s="13"/>
      <c r="U302" s="13"/>
      <c r="V302" s="13">
        <v>1235122</v>
      </c>
      <c r="W302" s="13" t="s">
        <v>1347</v>
      </c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</row>
    <row r="303" spans="1:34">
      <c r="A303" s="13">
        <v>1235132</v>
      </c>
      <c r="B303" s="13" t="s">
        <v>990</v>
      </c>
      <c r="C303" s="13" t="s">
        <v>1348</v>
      </c>
      <c r="D303" s="80" t="str">
        <f t="shared" si="9"/>
        <v>Adam Price</v>
      </c>
      <c r="E303" s="80"/>
      <c r="F303" s="13"/>
      <c r="G303" s="13" t="b">
        <f t="shared" ca="1" si="10"/>
        <v>1</v>
      </c>
      <c r="H303" s="63" t="s">
        <v>546</v>
      </c>
      <c r="I303" s="13" t="s">
        <v>388</v>
      </c>
      <c r="J303" s="64">
        <v>40970</v>
      </c>
      <c r="K303" s="65">
        <f t="shared" ca="1" si="11"/>
        <v>11</v>
      </c>
      <c r="L303" s="65" t="str">
        <f t="shared" ca="1" si="12"/>
        <v>6 Weeks</v>
      </c>
      <c r="M303" s="66">
        <v>80073</v>
      </c>
      <c r="N303" s="67">
        <f t="shared" si="13"/>
        <v>0.11</v>
      </c>
      <c r="O303" s="68">
        <f t="shared" si="14"/>
        <v>8808.0300000000007</v>
      </c>
      <c r="P303" s="68">
        <f t="shared" si="15"/>
        <v>88881.03</v>
      </c>
      <c r="Q303" s="13"/>
      <c r="R303" s="13"/>
      <c r="S303" s="13"/>
      <c r="T303" s="13"/>
      <c r="U303" s="13"/>
      <c r="V303" s="13">
        <v>1235132</v>
      </c>
      <c r="W303" s="13" t="s">
        <v>1349</v>
      </c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</row>
    <row r="304" spans="1:34">
      <c r="A304" s="13">
        <v>1235142</v>
      </c>
      <c r="B304" s="13" t="s">
        <v>1350</v>
      </c>
      <c r="C304" s="13" t="s">
        <v>925</v>
      </c>
      <c r="D304" s="80" t="str">
        <f t="shared" si="9"/>
        <v>Norma Brooks</v>
      </c>
      <c r="E304" s="80"/>
      <c r="F304" s="13"/>
      <c r="G304" s="13" t="b">
        <f t="shared" ca="1" si="10"/>
        <v>0</v>
      </c>
      <c r="H304" s="63" t="s">
        <v>551</v>
      </c>
      <c r="I304" s="13" t="s">
        <v>400</v>
      </c>
      <c r="J304" s="64">
        <v>41723</v>
      </c>
      <c r="K304" s="65">
        <f t="shared" ca="1" si="11"/>
        <v>9</v>
      </c>
      <c r="L304" s="65" t="str">
        <f t="shared" ca="1" si="12"/>
        <v>4 Weeks</v>
      </c>
      <c r="M304" s="66">
        <v>102617</v>
      </c>
      <c r="N304" s="67">
        <f t="shared" si="13"/>
        <v>0.13</v>
      </c>
      <c r="O304" s="68">
        <f t="shared" si="14"/>
        <v>13340.210000000001</v>
      </c>
      <c r="P304" s="68">
        <f t="shared" si="15"/>
        <v>115957.21</v>
      </c>
      <c r="Q304" s="13"/>
      <c r="R304" s="13"/>
      <c r="S304" s="13"/>
      <c r="T304" s="13"/>
      <c r="U304" s="13"/>
      <c r="V304" s="13">
        <v>1235142</v>
      </c>
      <c r="W304" s="13" t="s">
        <v>1351</v>
      </c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</row>
    <row r="305" spans="1:34">
      <c r="A305" s="13">
        <v>1235152</v>
      </c>
      <c r="B305" s="13" t="s">
        <v>1352</v>
      </c>
      <c r="C305" s="13" t="s">
        <v>1353</v>
      </c>
      <c r="D305" s="80" t="str">
        <f t="shared" si="9"/>
        <v>Phillip Simmons</v>
      </c>
      <c r="E305" s="80"/>
      <c r="F305" s="13"/>
      <c r="G305" s="13" t="b">
        <f t="shared" ca="1" si="10"/>
        <v>0</v>
      </c>
      <c r="H305" s="63" t="s">
        <v>556</v>
      </c>
      <c r="I305" s="13" t="s">
        <v>400</v>
      </c>
      <c r="J305" s="64">
        <v>40652</v>
      </c>
      <c r="K305" s="65">
        <f t="shared" ca="1" si="11"/>
        <v>12</v>
      </c>
      <c r="L305" s="65" t="str">
        <f t="shared" ca="1" si="12"/>
        <v>4 Weeks</v>
      </c>
      <c r="M305" s="66">
        <v>40961</v>
      </c>
      <c r="N305" s="67">
        <f t="shared" si="13"/>
        <v>0.06</v>
      </c>
      <c r="O305" s="68">
        <f t="shared" si="14"/>
        <v>2457.66</v>
      </c>
      <c r="P305" s="68">
        <f t="shared" si="15"/>
        <v>43418.66</v>
      </c>
      <c r="Q305" s="13"/>
      <c r="R305" s="13"/>
      <c r="S305" s="13"/>
      <c r="T305" s="13"/>
      <c r="U305" s="13"/>
      <c r="V305" s="13">
        <v>1235152</v>
      </c>
      <c r="W305" s="13" t="s">
        <v>1354</v>
      </c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</row>
    <row r="306" spans="1:34">
      <c r="A306" s="13">
        <v>1235162</v>
      </c>
      <c r="B306" s="13" t="s">
        <v>810</v>
      </c>
      <c r="C306" s="13" t="s">
        <v>1355</v>
      </c>
      <c r="D306" s="80" t="str">
        <f t="shared" si="9"/>
        <v>Keith Scott</v>
      </c>
      <c r="E306" s="80"/>
      <c r="F306" s="13"/>
      <c r="G306" s="13" t="b">
        <f t="shared" ca="1" si="10"/>
        <v>0</v>
      </c>
      <c r="H306" s="63" t="s">
        <v>561</v>
      </c>
      <c r="I306" s="13" t="s">
        <v>394</v>
      </c>
      <c r="J306" s="64">
        <v>41730</v>
      </c>
      <c r="K306" s="65">
        <f t="shared" ca="1" si="11"/>
        <v>9</v>
      </c>
      <c r="L306" s="65" t="str">
        <f t="shared" ca="1" si="12"/>
        <v>4 Weeks</v>
      </c>
      <c r="M306" s="66">
        <v>53876</v>
      </c>
      <c r="N306" s="67">
        <f t="shared" si="13"/>
        <v>7.0000000000000007E-2</v>
      </c>
      <c r="O306" s="68">
        <f t="shared" si="14"/>
        <v>3771.32</v>
      </c>
      <c r="P306" s="68">
        <f t="shared" si="15"/>
        <v>57647.32</v>
      </c>
      <c r="Q306" s="13"/>
      <c r="R306" s="13"/>
      <c r="S306" s="13"/>
      <c r="T306" s="13"/>
      <c r="U306" s="13"/>
      <c r="V306" s="13">
        <v>1235162</v>
      </c>
      <c r="W306" s="13" t="s">
        <v>1356</v>
      </c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</row>
    <row r="307" spans="1:34">
      <c r="A307" s="13">
        <v>1235172</v>
      </c>
      <c r="B307" s="13" t="s">
        <v>1154</v>
      </c>
      <c r="C307" s="13" t="s">
        <v>1357</v>
      </c>
      <c r="D307" s="80" t="str">
        <f t="shared" si="9"/>
        <v>Mark Barnes</v>
      </c>
      <c r="E307" s="80"/>
      <c r="F307" s="13"/>
      <c r="G307" s="13" t="b">
        <f t="shared" ca="1" si="10"/>
        <v>0</v>
      </c>
      <c r="H307" s="63" t="s">
        <v>566</v>
      </c>
      <c r="I307" s="13" t="s">
        <v>400</v>
      </c>
      <c r="J307" s="64">
        <v>41736</v>
      </c>
      <c r="K307" s="65">
        <f t="shared" ca="1" si="11"/>
        <v>9</v>
      </c>
      <c r="L307" s="65" t="str">
        <f t="shared" ca="1" si="12"/>
        <v>4 Weeks</v>
      </c>
      <c r="M307" s="66">
        <v>61152</v>
      </c>
      <c r="N307" s="67">
        <f t="shared" si="13"/>
        <v>0.08</v>
      </c>
      <c r="O307" s="68">
        <f t="shared" si="14"/>
        <v>4892.16</v>
      </c>
      <c r="P307" s="68">
        <f t="shared" si="15"/>
        <v>66044.160000000003</v>
      </c>
      <c r="Q307" s="13"/>
      <c r="R307" s="13"/>
      <c r="S307" s="13"/>
      <c r="T307" s="13"/>
      <c r="U307" s="13"/>
      <c r="V307" s="13">
        <v>1235172</v>
      </c>
      <c r="W307" s="13" t="s">
        <v>1358</v>
      </c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</row>
    <row r="308" spans="1:34">
      <c r="A308" s="13">
        <v>1235182</v>
      </c>
      <c r="B308" s="13" t="s">
        <v>1359</v>
      </c>
      <c r="C308" s="13" t="s">
        <v>652</v>
      </c>
      <c r="D308" s="80" t="str">
        <f t="shared" si="9"/>
        <v>Aaron Davis</v>
      </c>
      <c r="E308" s="80"/>
      <c r="F308" s="13"/>
      <c r="G308" s="13" t="b">
        <f t="shared" ca="1" si="10"/>
        <v>0</v>
      </c>
      <c r="H308" s="63" t="s">
        <v>571</v>
      </c>
      <c r="I308" s="13" t="s">
        <v>388</v>
      </c>
      <c r="J308" s="64">
        <v>41743</v>
      </c>
      <c r="K308" s="65">
        <f t="shared" ca="1" si="11"/>
        <v>9</v>
      </c>
      <c r="L308" s="65" t="str">
        <f t="shared" ca="1" si="12"/>
        <v>4 Weeks</v>
      </c>
      <c r="M308" s="66">
        <v>52532</v>
      </c>
      <c r="N308" s="67">
        <f t="shared" si="13"/>
        <v>7.0000000000000007E-2</v>
      </c>
      <c r="O308" s="68">
        <f t="shared" si="14"/>
        <v>3677.2400000000002</v>
      </c>
      <c r="P308" s="68">
        <f t="shared" si="15"/>
        <v>56209.24</v>
      </c>
      <c r="Q308" s="13"/>
      <c r="R308" s="13"/>
      <c r="S308" s="13"/>
      <c r="T308" s="13"/>
      <c r="U308" s="13"/>
      <c r="V308" s="13">
        <v>1235182</v>
      </c>
      <c r="W308" s="13" t="s">
        <v>1360</v>
      </c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</row>
    <row r="309" spans="1:34">
      <c r="A309" s="13">
        <v>1235192</v>
      </c>
      <c r="B309" s="13" t="s">
        <v>1361</v>
      </c>
      <c r="C309" s="13" t="s">
        <v>1362</v>
      </c>
      <c r="D309" s="80" t="str">
        <f t="shared" si="9"/>
        <v>Nicole Jones</v>
      </c>
      <c r="E309" s="80"/>
      <c r="F309" s="13"/>
      <c r="G309" s="13" t="b">
        <f t="shared" ca="1" si="10"/>
        <v>0</v>
      </c>
      <c r="H309" s="63" t="s">
        <v>576</v>
      </c>
      <c r="I309" s="13" t="s">
        <v>400</v>
      </c>
      <c r="J309" s="64">
        <v>41747</v>
      </c>
      <c r="K309" s="65">
        <f t="shared" ca="1" si="11"/>
        <v>9</v>
      </c>
      <c r="L309" s="65" t="str">
        <f t="shared" ca="1" si="12"/>
        <v>4 Weeks</v>
      </c>
      <c r="M309" s="66">
        <v>32645</v>
      </c>
      <c r="N309" s="67">
        <f t="shared" si="13"/>
        <v>0.05</v>
      </c>
      <c r="O309" s="68">
        <f t="shared" si="14"/>
        <v>1632.25</v>
      </c>
      <c r="P309" s="68">
        <f t="shared" si="15"/>
        <v>34277.25</v>
      </c>
      <c r="Q309" s="13"/>
      <c r="R309" s="13"/>
      <c r="S309" s="13"/>
      <c r="T309" s="13"/>
      <c r="U309" s="13"/>
      <c r="V309" s="13">
        <v>1235192</v>
      </c>
      <c r="W309" s="13" t="s">
        <v>1363</v>
      </c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</row>
    <row r="310" spans="1:34">
      <c r="A310" s="13">
        <v>1235202</v>
      </c>
      <c r="B310" s="13" t="s">
        <v>1364</v>
      </c>
      <c r="C310" s="13" t="s">
        <v>1365</v>
      </c>
      <c r="D310" s="80" t="str">
        <f t="shared" si="9"/>
        <v>Jonathan Wright</v>
      </c>
      <c r="E310" s="80"/>
      <c r="F310" s="13"/>
      <c r="G310" s="13" t="b">
        <f t="shared" ca="1" si="10"/>
        <v>0</v>
      </c>
      <c r="H310" s="63" t="s">
        <v>581</v>
      </c>
      <c r="I310" s="13" t="s">
        <v>388</v>
      </c>
      <c r="J310" s="64">
        <v>41748</v>
      </c>
      <c r="K310" s="65">
        <f t="shared" ca="1" si="11"/>
        <v>9</v>
      </c>
      <c r="L310" s="65" t="str">
        <f t="shared" ca="1" si="12"/>
        <v>4 Weeks</v>
      </c>
      <c r="M310" s="66">
        <v>68523</v>
      </c>
      <c r="N310" s="67">
        <f t="shared" si="13"/>
        <v>0.1</v>
      </c>
      <c r="O310" s="68">
        <f t="shared" si="14"/>
        <v>6852.3</v>
      </c>
      <c r="P310" s="68">
        <f t="shared" si="15"/>
        <v>75375.3</v>
      </c>
      <c r="Q310" s="13"/>
      <c r="R310" s="13"/>
      <c r="S310" s="13"/>
      <c r="T310" s="13"/>
      <c r="U310" s="13"/>
      <c r="V310" s="13">
        <v>1235202</v>
      </c>
      <c r="W310" s="13" t="s">
        <v>1366</v>
      </c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</row>
    <row r="311" spans="1:34">
      <c r="A311" s="13">
        <v>1235212</v>
      </c>
      <c r="B311" s="13" t="s">
        <v>1367</v>
      </c>
      <c r="C311" s="13" t="s">
        <v>1368</v>
      </c>
      <c r="D311" s="80" t="str">
        <f t="shared" si="9"/>
        <v>Patricia Bell</v>
      </c>
      <c r="E311" s="80"/>
      <c r="F311" s="13"/>
      <c r="G311" s="13" t="b">
        <f t="shared" ca="1" si="10"/>
        <v>1</v>
      </c>
      <c r="H311" s="63" t="s">
        <v>586</v>
      </c>
      <c r="I311" s="13" t="s">
        <v>388</v>
      </c>
      <c r="J311" s="64">
        <v>40275</v>
      </c>
      <c r="K311" s="65">
        <f t="shared" ca="1" si="11"/>
        <v>13</v>
      </c>
      <c r="L311" s="65" t="str">
        <f t="shared" ca="1" si="12"/>
        <v>6 Weeks</v>
      </c>
      <c r="M311" s="66">
        <v>80882</v>
      </c>
      <c r="N311" s="67">
        <f t="shared" si="13"/>
        <v>0.11</v>
      </c>
      <c r="O311" s="68">
        <f t="shared" si="14"/>
        <v>8897.02</v>
      </c>
      <c r="P311" s="68">
        <f t="shared" si="15"/>
        <v>89779.02</v>
      </c>
      <c r="Q311" s="13"/>
      <c r="R311" s="13"/>
      <c r="S311" s="13"/>
      <c r="T311" s="13"/>
      <c r="U311" s="13"/>
      <c r="V311" s="13">
        <v>1235212</v>
      </c>
      <c r="W311" s="13" t="s">
        <v>1369</v>
      </c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</row>
    <row r="312" spans="1:34">
      <c r="A312" s="13">
        <v>1235222</v>
      </c>
      <c r="B312" s="13" t="s">
        <v>750</v>
      </c>
      <c r="C312" s="13" t="s">
        <v>1370</v>
      </c>
      <c r="D312" s="80" t="str">
        <f t="shared" si="9"/>
        <v>Louise Garcia</v>
      </c>
      <c r="E312" s="80"/>
      <c r="F312" s="13"/>
      <c r="G312" s="13" t="b">
        <f t="shared" ca="1" si="10"/>
        <v>1</v>
      </c>
      <c r="H312" s="63" t="s">
        <v>591</v>
      </c>
      <c r="I312" s="13" t="s">
        <v>388</v>
      </c>
      <c r="J312" s="64">
        <v>37358</v>
      </c>
      <c r="K312" s="65">
        <f t="shared" ca="1" si="11"/>
        <v>21</v>
      </c>
      <c r="L312" s="65" t="str">
        <f t="shared" ca="1" si="12"/>
        <v>6 Weeks</v>
      </c>
      <c r="M312" s="66">
        <v>38367</v>
      </c>
      <c r="N312" s="67">
        <f t="shared" si="13"/>
        <v>0.06</v>
      </c>
      <c r="O312" s="68">
        <f t="shared" si="14"/>
        <v>2302.02</v>
      </c>
      <c r="P312" s="68">
        <f t="shared" si="15"/>
        <v>40669.019999999997</v>
      </c>
      <c r="Q312" s="13"/>
      <c r="R312" s="13"/>
      <c r="S312" s="13"/>
      <c r="T312" s="13"/>
      <c r="U312" s="13"/>
      <c r="V312" s="13">
        <v>1235222</v>
      </c>
      <c r="W312" s="13" t="s">
        <v>1371</v>
      </c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</row>
    <row r="313" spans="1:34">
      <c r="A313" s="13">
        <v>1235232</v>
      </c>
      <c r="B313" s="13" t="s">
        <v>1372</v>
      </c>
      <c r="C313" s="13" t="s">
        <v>1373</v>
      </c>
      <c r="D313" s="80" t="str">
        <f t="shared" si="9"/>
        <v>Jeffrey Ross</v>
      </c>
      <c r="E313" s="80"/>
      <c r="F313" s="13"/>
      <c r="G313" s="13" t="b">
        <f t="shared" ca="1" si="10"/>
        <v>1</v>
      </c>
      <c r="H313" s="63" t="s">
        <v>596</v>
      </c>
      <c r="I313" s="13" t="s">
        <v>388</v>
      </c>
      <c r="J313" s="64">
        <v>37718</v>
      </c>
      <c r="K313" s="65">
        <f t="shared" ca="1" si="11"/>
        <v>20</v>
      </c>
      <c r="L313" s="65" t="str">
        <f t="shared" ca="1" si="12"/>
        <v>6 Weeks</v>
      </c>
      <c r="M313" s="66">
        <v>77711</v>
      </c>
      <c r="N313" s="67">
        <f t="shared" si="13"/>
        <v>0.11</v>
      </c>
      <c r="O313" s="68">
        <f t="shared" si="14"/>
        <v>8548.2100000000009</v>
      </c>
      <c r="P313" s="68">
        <f t="shared" si="15"/>
        <v>86259.21</v>
      </c>
      <c r="Q313" s="13"/>
      <c r="R313" s="13"/>
      <c r="S313" s="13"/>
      <c r="T313" s="13"/>
      <c r="U313" s="13"/>
      <c r="V313" s="13">
        <v>1235232</v>
      </c>
      <c r="W313" s="73" t="s">
        <v>1374</v>
      </c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</row>
    <row r="314" spans="1:34">
      <c r="A314" s="13">
        <v>1235242</v>
      </c>
      <c r="B314" s="13" t="s">
        <v>1375</v>
      </c>
      <c r="C314" s="13" t="s">
        <v>1376</v>
      </c>
      <c r="D314" s="80" t="str">
        <f t="shared" si="9"/>
        <v>Donna Bennett</v>
      </c>
      <c r="E314" s="80"/>
      <c r="F314" s="13"/>
      <c r="G314" s="13" t="b">
        <f t="shared" ca="1" si="10"/>
        <v>0</v>
      </c>
      <c r="H314" s="63" t="s">
        <v>601</v>
      </c>
      <c r="I314" s="13" t="s">
        <v>400</v>
      </c>
      <c r="J314" s="64">
        <v>37729</v>
      </c>
      <c r="K314" s="65">
        <f t="shared" ca="1" si="11"/>
        <v>20</v>
      </c>
      <c r="L314" s="65" t="str">
        <f t="shared" ca="1" si="12"/>
        <v>4 Weeks</v>
      </c>
      <c r="M314" s="66">
        <v>27510</v>
      </c>
      <c r="N314" s="67">
        <f t="shared" si="13"/>
        <v>0.05</v>
      </c>
      <c r="O314" s="68">
        <f t="shared" si="14"/>
        <v>1375.5</v>
      </c>
      <c r="P314" s="68">
        <f t="shared" si="15"/>
        <v>28885.5</v>
      </c>
      <c r="Q314" s="13"/>
      <c r="R314" s="13"/>
      <c r="S314" s="13"/>
      <c r="T314" s="13"/>
      <c r="U314" s="13"/>
      <c r="V314" s="13">
        <v>1235242</v>
      </c>
      <c r="W314" s="13" t="s">
        <v>1377</v>
      </c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</row>
    <row r="315" spans="1:34">
      <c r="A315" s="13">
        <v>1235252</v>
      </c>
      <c r="B315" s="13" t="s">
        <v>1378</v>
      </c>
      <c r="C315" s="13" t="s">
        <v>1379</v>
      </c>
      <c r="D315" s="80" t="str">
        <f t="shared" si="9"/>
        <v>Pamela Williams</v>
      </c>
      <c r="E315" s="80"/>
      <c r="F315" s="13"/>
      <c r="G315" s="13" t="b">
        <f t="shared" ca="1" si="10"/>
        <v>0</v>
      </c>
      <c r="H315" s="63" t="s">
        <v>606</v>
      </c>
      <c r="I315" s="13" t="s">
        <v>400</v>
      </c>
      <c r="J315" s="64">
        <v>39173</v>
      </c>
      <c r="K315" s="65">
        <f t="shared" ca="1" si="11"/>
        <v>16</v>
      </c>
      <c r="L315" s="65" t="str">
        <f t="shared" ca="1" si="12"/>
        <v>4 Weeks</v>
      </c>
      <c r="M315" s="66">
        <v>74183</v>
      </c>
      <c r="N315" s="67">
        <f t="shared" si="13"/>
        <v>0.1</v>
      </c>
      <c r="O315" s="68">
        <f t="shared" si="14"/>
        <v>7418.3</v>
      </c>
      <c r="P315" s="68">
        <f t="shared" si="15"/>
        <v>81601.3</v>
      </c>
      <c r="Q315" s="13"/>
      <c r="R315" s="13"/>
      <c r="S315" s="13"/>
      <c r="T315" s="13"/>
      <c r="U315" s="13"/>
      <c r="V315" s="13">
        <v>1235252</v>
      </c>
      <c r="W315" s="13" t="s">
        <v>1380</v>
      </c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</row>
    <row r="316" spans="1:34">
      <c r="A316" s="13">
        <v>1235262</v>
      </c>
      <c r="B316" s="13" t="s">
        <v>1381</v>
      </c>
      <c r="C316" s="13" t="s">
        <v>719</v>
      </c>
      <c r="D316" s="80" t="str">
        <f t="shared" si="9"/>
        <v>Sandra Lewis</v>
      </c>
      <c r="E316" s="80"/>
      <c r="F316" s="13"/>
      <c r="G316" s="13" t="b">
        <f t="shared" ca="1" si="10"/>
        <v>0</v>
      </c>
      <c r="H316" s="63" t="s">
        <v>611</v>
      </c>
      <c r="I316" s="13" t="s">
        <v>400</v>
      </c>
      <c r="J316" s="64">
        <v>39563</v>
      </c>
      <c r="K316" s="65">
        <f t="shared" ca="1" si="11"/>
        <v>15</v>
      </c>
      <c r="L316" s="65" t="str">
        <f t="shared" ca="1" si="12"/>
        <v>4 Weeks</v>
      </c>
      <c r="M316" s="66">
        <v>82971</v>
      </c>
      <c r="N316" s="67">
        <f t="shared" si="13"/>
        <v>0.11</v>
      </c>
      <c r="O316" s="68">
        <f t="shared" si="14"/>
        <v>9126.81</v>
      </c>
      <c r="P316" s="68">
        <f t="shared" si="15"/>
        <v>92097.81</v>
      </c>
      <c r="Q316" s="13"/>
      <c r="R316" s="13"/>
      <c r="S316" s="13"/>
      <c r="T316" s="13"/>
      <c r="U316" s="13"/>
      <c r="V316" s="13">
        <v>1235262</v>
      </c>
      <c r="W316" s="13" t="s">
        <v>1382</v>
      </c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</row>
    <row r="317" spans="1:34">
      <c r="A317" s="13">
        <v>1235272</v>
      </c>
      <c r="B317" s="13" t="s">
        <v>1383</v>
      </c>
      <c r="C317" s="13" t="s">
        <v>910</v>
      </c>
      <c r="D317" s="80" t="str">
        <f t="shared" si="9"/>
        <v>Kelly Parker</v>
      </c>
      <c r="E317" s="80"/>
      <c r="F317" s="13"/>
      <c r="G317" s="13" t="b">
        <f t="shared" ca="1" si="10"/>
        <v>0</v>
      </c>
      <c r="H317" s="63" t="s">
        <v>616</v>
      </c>
      <c r="I317" s="13" t="s">
        <v>406</v>
      </c>
      <c r="J317" s="64">
        <v>41021</v>
      </c>
      <c r="K317" s="65">
        <f t="shared" ca="1" si="11"/>
        <v>11</v>
      </c>
      <c r="L317" s="65" t="str">
        <f t="shared" ca="1" si="12"/>
        <v>4 Weeks</v>
      </c>
      <c r="M317" s="66">
        <v>12212</v>
      </c>
      <c r="N317" s="67">
        <f t="shared" si="13"/>
        <v>0.01</v>
      </c>
      <c r="O317" s="68">
        <f t="shared" si="14"/>
        <v>122.12</v>
      </c>
      <c r="P317" s="68">
        <f t="shared" si="15"/>
        <v>12334.12</v>
      </c>
      <c r="Q317" s="13"/>
      <c r="R317" s="13"/>
      <c r="S317" s="13"/>
      <c r="T317" s="13"/>
      <c r="U317" s="13"/>
      <c r="V317" s="13">
        <v>1235272</v>
      </c>
      <c r="W317" s="13" t="s">
        <v>1384</v>
      </c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</row>
    <row r="318" spans="1:34">
      <c r="A318" s="13">
        <v>1235282</v>
      </c>
      <c r="B318" s="13" t="s">
        <v>1385</v>
      </c>
      <c r="C318" s="13" t="s">
        <v>1386</v>
      </c>
      <c r="D318" s="80" t="str">
        <f t="shared" si="9"/>
        <v>Johnny Edwards</v>
      </c>
      <c r="E318" s="80"/>
      <c r="F318" s="13"/>
      <c r="G318" s="13" t="b">
        <f t="shared" ca="1" si="10"/>
        <v>0</v>
      </c>
      <c r="H318" s="63" t="s">
        <v>621</v>
      </c>
      <c r="I318" s="13" t="s">
        <v>400</v>
      </c>
      <c r="J318" s="64">
        <v>41744</v>
      </c>
      <c r="K318" s="65">
        <f t="shared" ca="1" si="11"/>
        <v>9</v>
      </c>
      <c r="L318" s="65" t="str">
        <f t="shared" ca="1" si="12"/>
        <v>4 Weeks</v>
      </c>
      <c r="M318" s="66">
        <v>43712</v>
      </c>
      <c r="N318" s="67">
        <f t="shared" si="13"/>
        <v>0.06</v>
      </c>
      <c r="O318" s="68">
        <f t="shared" si="14"/>
        <v>2622.72</v>
      </c>
      <c r="P318" s="68">
        <f t="shared" si="15"/>
        <v>46334.720000000001</v>
      </c>
      <c r="Q318" s="13"/>
      <c r="R318" s="13"/>
      <c r="S318" s="13"/>
      <c r="T318" s="13"/>
      <c r="U318" s="13"/>
      <c r="V318" s="13">
        <v>1235282</v>
      </c>
      <c r="W318" s="13" t="s">
        <v>1387</v>
      </c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</row>
    <row r="319" spans="1:34">
      <c r="A319" s="13">
        <v>1235292</v>
      </c>
      <c r="B319" s="13" t="s">
        <v>1355</v>
      </c>
      <c r="C319" s="13" t="s">
        <v>1388</v>
      </c>
      <c r="D319" s="80" t="str">
        <f t="shared" si="9"/>
        <v>Scott Foster</v>
      </c>
      <c r="E319" s="80"/>
      <c r="F319" s="13"/>
      <c r="G319" s="13" t="b">
        <f t="shared" ca="1" si="10"/>
        <v>1</v>
      </c>
      <c r="H319" s="63" t="s">
        <v>626</v>
      </c>
      <c r="I319" s="13" t="s">
        <v>388</v>
      </c>
      <c r="J319" s="64">
        <v>40677</v>
      </c>
      <c r="K319" s="65">
        <f t="shared" ca="1" si="11"/>
        <v>12</v>
      </c>
      <c r="L319" s="65" t="str">
        <f t="shared" ca="1" si="12"/>
        <v>6 Weeks</v>
      </c>
      <c r="M319" s="66">
        <v>44982</v>
      </c>
      <c r="N319" s="67">
        <f t="shared" si="13"/>
        <v>0.06</v>
      </c>
      <c r="O319" s="68">
        <f t="shared" si="14"/>
        <v>2698.92</v>
      </c>
      <c r="P319" s="68">
        <f t="shared" si="15"/>
        <v>47680.92</v>
      </c>
      <c r="Q319" s="13"/>
      <c r="R319" s="13"/>
      <c r="S319" s="13"/>
      <c r="T319" s="13"/>
      <c r="U319" s="13"/>
      <c r="V319" s="13">
        <v>1235292</v>
      </c>
      <c r="W319" s="13" t="s">
        <v>1389</v>
      </c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</row>
    <row r="320" spans="1:34">
      <c r="A320" s="13">
        <v>1235302</v>
      </c>
      <c r="B320" s="13" t="s">
        <v>434</v>
      </c>
      <c r="C320" s="13" t="s">
        <v>1383</v>
      </c>
      <c r="D320" s="80" t="str">
        <f t="shared" si="9"/>
        <v>Laura Kelly</v>
      </c>
      <c r="E320" s="80"/>
      <c r="F320" s="13"/>
      <c r="G320" s="13" t="b">
        <f t="shared" ca="1" si="10"/>
        <v>1</v>
      </c>
      <c r="H320" s="63" t="s">
        <v>631</v>
      </c>
      <c r="I320" s="13" t="s">
        <v>388</v>
      </c>
      <c r="J320" s="64">
        <v>40681</v>
      </c>
      <c r="K320" s="65">
        <f t="shared" ca="1" si="11"/>
        <v>12</v>
      </c>
      <c r="L320" s="65" t="str">
        <f t="shared" ca="1" si="12"/>
        <v>6 Weeks</v>
      </c>
      <c r="M320" s="66">
        <v>84399</v>
      </c>
      <c r="N320" s="67">
        <f t="shared" si="13"/>
        <v>0.11</v>
      </c>
      <c r="O320" s="68">
        <f t="shared" si="14"/>
        <v>9283.89</v>
      </c>
      <c r="P320" s="68">
        <f t="shared" si="15"/>
        <v>93682.89</v>
      </c>
      <c r="Q320" s="13"/>
      <c r="R320" s="13"/>
      <c r="S320" s="13"/>
      <c r="T320" s="13"/>
      <c r="U320" s="13"/>
      <c r="V320" s="13">
        <v>1235302</v>
      </c>
      <c r="W320" s="13" t="s">
        <v>1390</v>
      </c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</row>
    <row r="321" spans="1:34">
      <c r="A321" s="13">
        <v>1235312</v>
      </c>
      <c r="B321" s="13" t="s">
        <v>1391</v>
      </c>
      <c r="C321" s="13" t="s">
        <v>1392</v>
      </c>
      <c r="D321" s="80" t="str">
        <f t="shared" si="9"/>
        <v>Joyce Rivera</v>
      </c>
      <c r="E321" s="80"/>
      <c r="F321" s="13"/>
      <c r="G321" s="13" t="b">
        <f t="shared" ca="1" si="10"/>
        <v>0</v>
      </c>
      <c r="H321" s="63" t="s">
        <v>636</v>
      </c>
      <c r="I321" s="13" t="s">
        <v>400</v>
      </c>
      <c r="J321" s="64">
        <v>41766</v>
      </c>
      <c r="K321" s="65">
        <f t="shared" ca="1" si="11"/>
        <v>9</v>
      </c>
      <c r="L321" s="65" t="str">
        <f t="shared" ca="1" si="12"/>
        <v>4 Weeks</v>
      </c>
      <c r="M321" s="66">
        <v>76251</v>
      </c>
      <c r="N321" s="67">
        <f t="shared" si="13"/>
        <v>0.11</v>
      </c>
      <c r="O321" s="68">
        <f t="shared" si="14"/>
        <v>8387.61</v>
      </c>
      <c r="P321" s="68">
        <f t="shared" si="15"/>
        <v>84638.61</v>
      </c>
      <c r="Q321" s="13"/>
      <c r="R321" s="13"/>
      <c r="S321" s="13"/>
      <c r="T321" s="13"/>
      <c r="U321" s="13"/>
      <c r="V321" s="13">
        <v>1235312</v>
      </c>
      <c r="W321" s="13" t="s">
        <v>1393</v>
      </c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</row>
    <row r="322" spans="1:34">
      <c r="A322" s="13">
        <v>1235322</v>
      </c>
      <c r="B322" s="13" t="s">
        <v>1394</v>
      </c>
      <c r="C322" s="13" t="s">
        <v>1395</v>
      </c>
      <c r="D322" s="80" t="str">
        <f t="shared" si="9"/>
        <v>Tammy Wood</v>
      </c>
      <c r="E322" s="80"/>
      <c r="F322" s="13"/>
      <c r="G322" s="13" t="b">
        <f t="shared" ca="1" si="10"/>
        <v>1</v>
      </c>
      <c r="H322" s="13" t="s">
        <v>641</v>
      </c>
      <c r="I322" s="13" t="s">
        <v>388</v>
      </c>
      <c r="J322" s="64">
        <v>37375</v>
      </c>
      <c r="K322" s="65">
        <f t="shared" ca="1" si="11"/>
        <v>21</v>
      </c>
      <c r="L322" s="65" t="str">
        <f t="shared" ca="1" si="12"/>
        <v>6 Weeks</v>
      </c>
      <c r="M322" s="66">
        <v>101924</v>
      </c>
      <c r="N322" s="67">
        <f t="shared" si="13"/>
        <v>0.13</v>
      </c>
      <c r="O322" s="68">
        <f t="shared" si="14"/>
        <v>13250.12</v>
      </c>
      <c r="P322" s="68">
        <f t="shared" si="15"/>
        <v>115174.12</v>
      </c>
      <c r="Q322" s="13"/>
      <c r="R322" s="13"/>
      <c r="S322" s="13"/>
      <c r="T322" s="13"/>
      <c r="U322" s="13"/>
      <c r="V322" s="13">
        <v>1235322</v>
      </c>
      <c r="W322" s="13" t="s">
        <v>1396</v>
      </c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</row>
    <row r="323" spans="1:34">
      <c r="A323" s="13">
        <v>1235332</v>
      </c>
      <c r="B323" s="13" t="s">
        <v>1397</v>
      </c>
      <c r="C323" s="13" t="s">
        <v>1398</v>
      </c>
      <c r="D323" s="80" t="str">
        <f t="shared" si="9"/>
        <v>Harold Perry</v>
      </c>
      <c r="E323" s="80"/>
      <c r="F323" s="13"/>
      <c r="G323" s="13" t="b">
        <f t="shared" ca="1" si="10"/>
        <v>1</v>
      </c>
      <c r="H323" s="13" t="s">
        <v>645</v>
      </c>
      <c r="I323" s="13" t="s">
        <v>388</v>
      </c>
      <c r="J323" s="64">
        <v>37396</v>
      </c>
      <c r="K323" s="65">
        <f t="shared" ca="1" si="11"/>
        <v>21</v>
      </c>
      <c r="L323" s="65" t="str">
        <f t="shared" ca="1" si="12"/>
        <v>6 Weeks</v>
      </c>
      <c r="M323" s="66">
        <v>26177</v>
      </c>
      <c r="N323" s="67">
        <f t="shared" si="13"/>
        <v>0.05</v>
      </c>
      <c r="O323" s="68">
        <f t="shared" si="14"/>
        <v>1308.8500000000001</v>
      </c>
      <c r="P323" s="68">
        <f t="shared" si="15"/>
        <v>27485.85</v>
      </c>
      <c r="Q323" s="13"/>
      <c r="R323" s="13"/>
      <c r="S323" s="13"/>
      <c r="T323" s="13"/>
      <c r="U323" s="13"/>
      <c r="V323" s="13">
        <v>1235332</v>
      </c>
      <c r="W323" s="13" t="s">
        <v>1399</v>
      </c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</row>
    <row r="324" spans="1:34">
      <c r="A324" s="13">
        <v>1235342</v>
      </c>
      <c r="B324" s="13" t="s">
        <v>1400</v>
      </c>
      <c r="C324" s="13" t="s">
        <v>671</v>
      </c>
      <c r="D324" s="80" t="str">
        <f t="shared" si="9"/>
        <v>Sarah Cook</v>
      </c>
      <c r="E324" s="80"/>
      <c r="F324" s="13"/>
      <c r="G324" s="13" t="b">
        <f t="shared" ca="1" si="10"/>
        <v>1</v>
      </c>
      <c r="H324" s="13" t="s">
        <v>649</v>
      </c>
      <c r="I324" s="13" t="s">
        <v>388</v>
      </c>
      <c r="J324" s="64">
        <v>39210</v>
      </c>
      <c r="K324" s="65">
        <f t="shared" ca="1" si="11"/>
        <v>16</v>
      </c>
      <c r="L324" s="65" t="str">
        <f t="shared" ca="1" si="12"/>
        <v>6 Weeks</v>
      </c>
      <c r="M324" s="66">
        <v>35721</v>
      </c>
      <c r="N324" s="67">
        <f t="shared" si="13"/>
        <v>0.06</v>
      </c>
      <c r="O324" s="68">
        <f t="shared" si="14"/>
        <v>2143.2599999999998</v>
      </c>
      <c r="P324" s="68">
        <f t="shared" si="15"/>
        <v>37864.26</v>
      </c>
      <c r="Q324" s="13"/>
      <c r="R324" s="13"/>
      <c r="S324" s="13"/>
      <c r="T324" s="13"/>
      <c r="U324" s="13"/>
      <c r="V324" s="13">
        <v>1235342</v>
      </c>
      <c r="W324" s="13" t="s">
        <v>1401</v>
      </c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</row>
    <row r="325" spans="1:34">
      <c r="A325" s="13">
        <v>1235352</v>
      </c>
      <c r="B325" s="13" t="s">
        <v>1402</v>
      </c>
      <c r="C325" s="13" t="s">
        <v>1403</v>
      </c>
      <c r="D325" s="80" t="str">
        <f t="shared" si="9"/>
        <v>Jane Gray</v>
      </c>
      <c r="E325" s="80"/>
      <c r="F325" s="13"/>
      <c r="G325" s="13" t="b">
        <f t="shared" ca="1" si="10"/>
        <v>1</v>
      </c>
      <c r="H325" s="13" t="s">
        <v>653</v>
      </c>
      <c r="I325" s="13" t="s">
        <v>388</v>
      </c>
      <c r="J325" s="64">
        <v>39217</v>
      </c>
      <c r="K325" s="65">
        <f t="shared" ca="1" si="11"/>
        <v>16</v>
      </c>
      <c r="L325" s="65" t="str">
        <f t="shared" ca="1" si="12"/>
        <v>6 Weeks</v>
      </c>
      <c r="M325" s="66">
        <v>86835</v>
      </c>
      <c r="N325" s="67">
        <f t="shared" si="13"/>
        <v>0.12</v>
      </c>
      <c r="O325" s="68">
        <f t="shared" si="14"/>
        <v>10420.199999999999</v>
      </c>
      <c r="P325" s="68">
        <f t="shared" si="15"/>
        <v>97255.2</v>
      </c>
      <c r="Q325" s="13"/>
      <c r="R325" s="13"/>
      <c r="S325" s="13"/>
      <c r="T325" s="13"/>
      <c r="U325" s="13"/>
      <c r="V325" s="13">
        <v>1235352</v>
      </c>
      <c r="W325" s="13" t="s">
        <v>1404</v>
      </c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</row>
    <row r="326" spans="1:34">
      <c r="A326" s="13">
        <v>1235362</v>
      </c>
      <c r="B326" s="13" t="s">
        <v>549</v>
      </c>
      <c r="C326" s="13" t="s">
        <v>99</v>
      </c>
      <c r="D326" s="80" t="str">
        <f t="shared" si="9"/>
        <v>Howard Coleman</v>
      </c>
      <c r="E326" s="80"/>
      <c r="F326" s="13"/>
      <c r="G326" s="13" t="b">
        <f t="shared" ca="1" si="10"/>
        <v>0</v>
      </c>
      <c r="H326" s="63" t="s">
        <v>387</v>
      </c>
      <c r="I326" s="13" t="s">
        <v>400</v>
      </c>
      <c r="J326" s="64">
        <v>39595</v>
      </c>
      <c r="K326" s="65">
        <f t="shared" ca="1" si="11"/>
        <v>15</v>
      </c>
      <c r="L326" s="65" t="str">
        <f t="shared" ca="1" si="12"/>
        <v>4 Weeks</v>
      </c>
      <c r="M326" s="66">
        <v>43869</v>
      </c>
      <c r="N326" s="67">
        <f t="shared" si="13"/>
        <v>0.06</v>
      </c>
      <c r="O326" s="68">
        <f t="shared" si="14"/>
        <v>2632.14</v>
      </c>
      <c r="P326" s="68">
        <f t="shared" si="15"/>
        <v>46501.14</v>
      </c>
      <c r="Q326" s="13"/>
      <c r="R326" s="13"/>
      <c r="S326" s="13"/>
      <c r="T326" s="13"/>
      <c r="U326" s="13"/>
      <c r="V326" s="13">
        <v>1235362</v>
      </c>
      <c r="W326" s="13" t="s">
        <v>1405</v>
      </c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</row>
    <row r="327" spans="1:34">
      <c r="A327" s="13">
        <v>1235372</v>
      </c>
      <c r="B327" s="13" t="s">
        <v>1406</v>
      </c>
      <c r="C327" s="13" t="s">
        <v>852</v>
      </c>
      <c r="D327" s="80" t="str">
        <f t="shared" si="9"/>
        <v>Donald Jackson</v>
      </c>
      <c r="E327" s="80"/>
      <c r="F327" s="13"/>
      <c r="G327" s="13" t="b">
        <f t="shared" ca="1" si="10"/>
        <v>1</v>
      </c>
      <c r="H327" s="63" t="s">
        <v>393</v>
      </c>
      <c r="I327" s="13" t="s">
        <v>388</v>
      </c>
      <c r="J327" s="64">
        <v>39595</v>
      </c>
      <c r="K327" s="65">
        <f t="shared" ca="1" si="11"/>
        <v>15</v>
      </c>
      <c r="L327" s="65" t="str">
        <f t="shared" ca="1" si="12"/>
        <v>6 Weeks</v>
      </c>
      <c r="M327" s="66">
        <v>81732</v>
      </c>
      <c r="N327" s="67">
        <f t="shared" si="13"/>
        <v>0.11</v>
      </c>
      <c r="O327" s="68">
        <f t="shared" si="14"/>
        <v>8990.52</v>
      </c>
      <c r="P327" s="68">
        <f t="shared" si="15"/>
        <v>90722.52</v>
      </c>
      <c r="Q327" s="13"/>
      <c r="R327" s="13"/>
      <c r="S327" s="13"/>
      <c r="T327" s="13"/>
      <c r="U327" s="13"/>
      <c r="V327" s="13">
        <v>1235372</v>
      </c>
      <c r="W327" s="13" t="s">
        <v>1407</v>
      </c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</row>
    <row r="328" spans="1:34">
      <c r="A328" s="13">
        <v>1235382</v>
      </c>
      <c r="B328" s="13" t="s">
        <v>1408</v>
      </c>
      <c r="C328" s="13" t="s">
        <v>1409</v>
      </c>
      <c r="D328" s="80" t="str">
        <f t="shared" si="9"/>
        <v>Larry Smith</v>
      </c>
      <c r="E328" s="80"/>
      <c r="F328" s="13"/>
      <c r="G328" s="13" t="b">
        <f t="shared" ca="1" si="10"/>
        <v>1</v>
      </c>
      <c r="H328" s="63" t="s">
        <v>399</v>
      </c>
      <c r="I328" s="13" t="s">
        <v>388</v>
      </c>
      <c r="J328" s="64">
        <v>41034</v>
      </c>
      <c r="K328" s="65">
        <f t="shared" ca="1" si="11"/>
        <v>11</v>
      </c>
      <c r="L328" s="65" t="str">
        <f t="shared" ca="1" si="12"/>
        <v>6 Weeks</v>
      </c>
      <c r="M328" s="66">
        <v>70529</v>
      </c>
      <c r="N328" s="67">
        <f t="shared" si="13"/>
        <v>0.1</v>
      </c>
      <c r="O328" s="68">
        <f t="shared" si="14"/>
        <v>7052.9000000000005</v>
      </c>
      <c r="P328" s="68">
        <f t="shared" si="15"/>
        <v>77581.899999999994</v>
      </c>
      <c r="Q328" s="13"/>
      <c r="R328" s="13"/>
      <c r="S328" s="13"/>
      <c r="T328" s="13"/>
      <c r="U328" s="13"/>
      <c r="V328" s="13">
        <v>1235382</v>
      </c>
      <c r="W328" s="13" t="s">
        <v>1410</v>
      </c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</row>
    <row r="329" spans="1:34">
      <c r="A329" s="13">
        <v>1235392</v>
      </c>
      <c r="B329" s="13" t="s">
        <v>1411</v>
      </c>
      <c r="C329" s="13" t="s">
        <v>1412</v>
      </c>
      <c r="D329" s="80" t="str">
        <f t="shared" si="9"/>
        <v>Elizabeth Lopez</v>
      </c>
      <c r="E329" s="80"/>
      <c r="F329" s="13"/>
      <c r="G329" s="13" t="b">
        <f t="shared" ca="1" si="10"/>
        <v>1</v>
      </c>
      <c r="H329" s="63" t="s">
        <v>405</v>
      </c>
      <c r="I329" s="13" t="s">
        <v>388</v>
      </c>
      <c r="J329" s="64">
        <v>40664</v>
      </c>
      <c r="K329" s="65">
        <f t="shared" ca="1" si="11"/>
        <v>12</v>
      </c>
      <c r="L329" s="65" t="str">
        <f t="shared" ca="1" si="12"/>
        <v>6 Weeks</v>
      </c>
      <c r="M329" s="66">
        <v>82572</v>
      </c>
      <c r="N329" s="67">
        <f t="shared" si="13"/>
        <v>0.11</v>
      </c>
      <c r="O329" s="68">
        <f t="shared" si="14"/>
        <v>9082.92</v>
      </c>
      <c r="P329" s="68">
        <f t="shared" si="15"/>
        <v>91654.92</v>
      </c>
      <c r="Q329" s="13"/>
      <c r="R329" s="13"/>
      <c r="S329" s="13"/>
      <c r="T329" s="13"/>
      <c r="U329" s="13"/>
      <c r="V329" s="13">
        <v>1235392</v>
      </c>
      <c r="W329" s="13" t="s">
        <v>1413</v>
      </c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</row>
    <row r="330" spans="1:34">
      <c r="A330" s="13">
        <v>1235402</v>
      </c>
      <c r="B330" s="13" t="s">
        <v>125</v>
      </c>
      <c r="C330" s="13" t="s">
        <v>1414</v>
      </c>
      <c r="D330" s="80" t="str">
        <f t="shared" si="9"/>
        <v>Willie Jenkins</v>
      </c>
      <c r="E330" s="80"/>
      <c r="F330" s="13"/>
      <c r="G330" s="13" t="b">
        <f t="shared" ca="1" si="10"/>
        <v>0</v>
      </c>
      <c r="H330" s="63" t="s">
        <v>411</v>
      </c>
      <c r="I330" s="13" t="s">
        <v>400</v>
      </c>
      <c r="J330" s="64">
        <v>41059</v>
      </c>
      <c r="K330" s="65">
        <f t="shared" ca="1" si="11"/>
        <v>11</v>
      </c>
      <c r="L330" s="65" t="str">
        <f t="shared" ca="1" si="12"/>
        <v>4 Weeks</v>
      </c>
      <c r="M330" s="66">
        <v>93198</v>
      </c>
      <c r="N330" s="67">
        <f t="shared" si="13"/>
        <v>0.12</v>
      </c>
      <c r="O330" s="68">
        <f t="shared" si="14"/>
        <v>11183.76</v>
      </c>
      <c r="P330" s="68">
        <f t="shared" si="15"/>
        <v>104381.75999999999</v>
      </c>
      <c r="Q330" s="13"/>
      <c r="R330" s="13"/>
      <c r="S330" s="13"/>
      <c r="T330" s="13"/>
      <c r="U330" s="13"/>
      <c r="V330" s="13">
        <v>1235402</v>
      </c>
      <c r="W330" s="73" t="s">
        <v>1415</v>
      </c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</row>
    <row r="331" spans="1:34">
      <c r="A331" s="13">
        <v>1235412</v>
      </c>
      <c r="B331" s="13" t="s">
        <v>1416</v>
      </c>
      <c r="C331" s="13" t="s">
        <v>1417</v>
      </c>
      <c r="D331" s="80" t="str">
        <f t="shared" si="9"/>
        <v>Joseph Russell</v>
      </c>
      <c r="E331" s="80"/>
      <c r="F331" s="13"/>
      <c r="G331" s="13" t="b">
        <f t="shared" ca="1" si="10"/>
        <v>0</v>
      </c>
      <c r="H331" s="63" t="s">
        <v>416</v>
      </c>
      <c r="I331" s="13" t="s">
        <v>394</v>
      </c>
      <c r="J331" s="64">
        <v>37777</v>
      </c>
      <c r="K331" s="65">
        <f t="shared" ca="1" si="11"/>
        <v>20</v>
      </c>
      <c r="L331" s="65" t="str">
        <f t="shared" ca="1" si="12"/>
        <v>4 Weeks</v>
      </c>
      <c r="M331" s="66">
        <v>48069</v>
      </c>
      <c r="N331" s="67">
        <f t="shared" si="13"/>
        <v>7.0000000000000007E-2</v>
      </c>
      <c r="O331" s="68">
        <f t="shared" si="14"/>
        <v>3364.8300000000004</v>
      </c>
      <c r="P331" s="68">
        <f t="shared" si="15"/>
        <v>51433.83</v>
      </c>
      <c r="Q331" s="13"/>
      <c r="R331" s="13"/>
      <c r="S331" s="13"/>
      <c r="T331" s="13"/>
      <c r="U331" s="13"/>
      <c r="V331" s="13">
        <v>1235412</v>
      </c>
      <c r="W331" s="13" t="s">
        <v>1418</v>
      </c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</row>
    <row r="332" spans="1:34">
      <c r="A332" s="13">
        <v>1235422</v>
      </c>
      <c r="B332" s="13" t="s">
        <v>1419</v>
      </c>
      <c r="C332" s="13" t="s">
        <v>545</v>
      </c>
      <c r="D332" s="80" t="str">
        <f t="shared" si="9"/>
        <v>Marie Rogers</v>
      </c>
      <c r="E332" s="80"/>
      <c r="F332" s="13"/>
      <c r="G332" s="13" t="b">
        <f t="shared" ca="1" si="10"/>
        <v>1</v>
      </c>
      <c r="H332" s="63" t="s">
        <v>421</v>
      </c>
      <c r="I332" s="13" t="s">
        <v>388</v>
      </c>
      <c r="J332" s="64">
        <v>38503</v>
      </c>
      <c r="K332" s="65">
        <f t="shared" ca="1" si="11"/>
        <v>18</v>
      </c>
      <c r="L332" s="65" t="str">
        <f t="shared" ca="1" si="12"/>
        <v>6 Weeks</v>
      </c>
      <c r="M332" s="66">
        <v>29243</v>
      </c>
      <c r="N332" s="67">
        <f t="shared" si="13"/>
        <v>0.05</v>
      </c>
      <c r="O332" s="68">
        <f t="shared" si="14"/>
        <v>1462.15</v>
      </c>
      <c r="P332" s="68">
        <f t="shared" si="15"/>
        <v>30705.15</v>
      </c>
      <c r="Q332" s="13"/>
      <c r="R332" s="13"/>
      <c r="S332" s="13"/>
      <c r="T332" s="13"/>
      <c r="U332" s="13"/>
      <c r="V332" s="13">
        <v>1235422</v>
      </c>
      <c r="W332" s="13" t="s">
        <v>1420</v>
      </c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</row>
    <row r="333" spans="1:34">
      <c r="A333" s="13">
        <v>1235432</v>
      </c>
      <c r="B333" s="13" t="s">
        <v>1421</v>
      </c>
      <c r="C333" s="13" t="s">
        <v>1422</v>
      </c>
      <c r="D333" s="80" t="str">
        <f t="shared" si="9"/>
        <v>Benjamin Gonzales</v>
      </c>
      <c r="E333" s="80"/>
      <c r="F333" s="13"/>
      <c r="G333" s="13" t="b">
        <f t="shared" ca="1" si="10"/>
        <v>0</v>
      </c>
      <c r="H333" s="63" t="s">
        <v>426</v>
      </c>
      <c r="I333" s="13" t="s">
        <v>394</v>
      </c>
      <c r="J333" s="64">
        <v>38894</v>
      </c>
      <c r="K333" s="65">
        <f t="shared" ca="1" si="11"/>
        <v>17</v>
      </c>
      <c r="L333" s="65" t="str">
        <f t="shared" ca="1" si="12"/>
        <v>4 Weeks</v>
      </c>
      <c r="M333" s="66">
        <v>28256</v>
      </c>
      <c r="N333" s="67">
        <f t="shared" si="13"/>
        <v>0.05</v>
      </c>
      <c r="O333" s="68">
        <f t="shared" si="14"/>
        <v>1412.8000000000002</v>
      </c>
      <c r="P333" s="68">
        <f t="shared" si="15"/>
        <v>29668.799999999999</v>
      </c>
      <c r="Q333" s="13"/>
      <c r="R333" s="13"/>
      <c r="S333" s="13"/>
      <c r="T333" s="13"/>
      <c r="U333" s="13"/>
      <c r="V333" s="13">
        <v>1235432</v>
      </c>
      <c r="W333" s="13" t="s">
        <v>1423</v>
      </c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</row>
    <row r="334" spans="1:34">
      <c r="A334" s="13">
        <v>1235442</v>
      </c>
      <c r="B334" s="13" t="s">
        <v>1424</v>
      </c>
      <c r="C334" s="13" t="s">
        <v>1425</v>
      </c>
      <c r="D334" s="80" t="str">
        <f t="shared" si="9"/>
        <v>Kenneth Adams</v>
      </c>
      <c r="E334" s="80"/>
      <c r="F334" s="13"/>
      <c r="G334" s="13" t="b">
        <f t="shared" ca="1" si="10"/>
        <v>0</v>
      </c>
      <c r="H334" s="63" t="s">
        <v>431</v>
      </c>
      <c r="I334" s="13" t="s">
        <v>388</v>
      </c>
      <c r="J334" s="64">
        <v>41449</v>
      </c>
      <c r="K334" s="65">
        <f t="shared" ca="1" si="11"/>
        <v>10</v>
      </c>
      <c r="L334" s="65" t="str">
        <f t="shared" ca="1" si="12"/>
        <v>6 Weeks</v>
      </c>
      <c r="M334" s="66">
        <v>40068</v>
      </c>
      <c r="N334" s="67">
        <f t="shared" si="13"/>
        <v>0.06</v>
      </c>
      <c r="O334" s="68">
        <f t="shared" si="14"/>
        <v>2404.08</v>
      </c>
      <c r="P334" s="68">
        <f t="shared" si="15"/>
        <v>42472.08</v>
      </c>
      <c r="Q334" s="13"/>
      <c r="R334" s="13"/>
      <c r="S334" s="13"/>
      <c r="T334" s="13"/>
      <c r="U334" s="13"/>
      <c r="V334" s="13">
        <v>1235442</v>
      </c>
      <c r="W334" s="13" t="s">
        <v>1426</v>
      </c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</row>
    <row r="335" spans="1:34">
      <c r="A335" s="13">
        <v>1235452</v>
      </c>
      <c r="B335" s="13" t="s">
        <v>1427</v>
      </c>
      <c r="C335" s="13" t="s">
        <v>1428</v>
      </c>
      <c r="D335" s="80" t="str">
        <f t="shared" si="9"/>
        <v>Lisa Brown</v>
      </c>
      <c r="E335" s="80"/>
      <c r="F335" s="13"/>
      <c r="G335" s="13" t="b">
        <f t="shared" ca="1" si="10"/>
        <v>0</v>
      </c>
      <c r="H335" s="63" t="s">
        <v>436</v>
      </c>
      <c r="I335" s="13" t="s">
        <v>400</v>
      </c>
      <c r="J335" s="64">
        <v>41566</v>
      </c>
      <c r="K335" s="65">
        <f t="shared" ca="1" si="11"/>
        <v>10</v>
      </c>
      <c r="L335" s="65" t="str">
        <f t="shared" ca="1" si="12"/>
        <v>4 Weeks</v>
      </c>
      <c r="M335" s="66">
        <v>71484</v>
      </c>
      <c r="N335" s="67">
        <f t="shared" si="13"/>
        <v>0.1</v>
      </c>
      <c r="O335" s="68">
        <f t="shared" si="14"/>
        <v>7148.4000000000005</v>
      </c>
      <c r="P335" s="68">
        <f t="shared" si="15"/>
        <v>78632.399999999994</v>
      </c>
      <c r="Q335" s="13"/>
      <c r="R335" s="13"/>
      <c r="S335" s="13"/>
      <c r="T335" s="13"/>
      <c r="U335" s="13"/>
      <c r="V335" s="13">
        <v>1235452</v>
      </c>
      <c r="W335" s="13" t="s">
        <v>1429</v>
      </c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</row>
    <row r="336" spans="1:34">
      <c r="A336" s="13">
        <v>1235462</v>
      </c>
      <c r="B336" s="13" t="s">
        <v>1430</v>
      </c>
      <c r="C336" s="13" t="s">
        <v>1431</v>
      </c>
      <c r="D336" s="80" t="str">
        <f t="shared" si="9"/>
        <v>Eugene Ward</v>
      </c>
      <c r="E336" s="80"/>
      <c r="F336" s="13"/>
      <c r="G336" s="13" t="b">
        <f t="shared" ca="1" si="10"/>
        <v>1</v>
      </c>
      <c r="H336" s="63" t="s">
        <v>441</v>
      </c>
      <c r="I336" s="13" t="s">
        <v>388</v>
      </c>
      <c r="J336" s="64">
        <v>38681</v>
      </c>
      <c r="K336" s="65">
        <f t="shared" ca="1" si="11"/>
        <v>18</v>
      </c>
      <c r="L336" s="65" t="str">
        <f t="shared" ca="1" si="12"/>
        <v>6 Weeks</v>
      </c>
      <c r="M336" s="66">
        <v>68313</v>
      </c>
      <c r="N336" s="67">
        <f t="shared" si="13"/>
        <v>0.1</v>
      </c>
      <c r="O336" s="68">
        <f t="shared" si="14"/>
        <v>6831.3</v>
      </c>
      <c r="P336" s="68">
        <f t="shared" si="15"/>
        <v>75144.3</v>
      </c>
      <c r="Q336" s="13"/>
      <c r="R336" s="13"/>
      <c r="S336" s="13"/>
      <c r="T336" s="13"/>
      <c r="U336" s="13"/>
      <c r="V336" s="13">
        <v>1235462</v>
      </c>
      <c r="W336" s="13" t="s">
        <v>1432</v>
      </c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</row>
    <row r="337" spans="1:34">
      <c r="A337" s="13">
        <v>1235472</v>
      </c>
      <c r="B337" s="13" t="s">
        <v>1433</v>
      </c>
      <c r="C337" s="13" t="s">
        <v>695</v>
      </c>
      <c r="D337" s="80" t="str">
        <f t="shared" si="9"/>
        <v>David Mitchell</v>
      </c>
      <c r="E337" s="80"/>
      <c r="F337" s="13"/>
      <c r="G337" s="13" t="b">
        <f t="shared" ca="1" si="10"/>
        <v>0</v>
      </c>
      <c r="H337" s="63" t="s">
        <v>446</v>
      </c>
      <c r="I337" s="13" t="s">
        <v>388</v>
      </c>
      <c r="J337" s="64">
        <v>41587</v>
      </c>
      <c r="K337" s="65">
        <f t="shared" ca="1" si="11"/>
        <v>10</v>
      </c>
      <c r="L337" s="65" t="str">
        <f t="shared" ca="1" si="12"/>
        <v>6 Weeks</v>
      </c>
      <c r="M337" s="66">
        <v>31479</v>
      </c>
      <c r="N337" s="67">
        <f t="shared" si="13"/>
        <v>0.05</v>
      </c>
      <c r="O337" s="68">
        <f t="shared" si="14"/>
        <v>1573.95</v>
      </c>
      <c r="P337" s="68">
        <f t="shared" si="15"/>
        <v>33052.949999999997</v>
      </c>
      <c r="Q337" s="13"/>
      <c r="R337" s="13"/>
      <c r="S337" s="13"/>
      <c r="T337" s="13"/>
      <c r="U337" s="13"/>
      <c r="V337" s="13">
        <v>1235472</v>
      </c>
      <c r="W337" s="13" t="s">
        <v>1434</v>
      </c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</row>
    <row r="338" spans="1:34">
      <c r="A338" s="13">
        <v>1235482</v>
      </c>
      <c r="B338" s="13" t="s">
        <v>1435</v>
      </c>
      <c r="C338" s="13" t="s">
        <v>1436</v>
      </c>
      <c r="D338" s="80" t="str">
        <f t="shared" si="9"/>
        <v>Amanda Robinson</v>
      </c>
      <c r="E338" s="80"/>
      <c r="F338" s="13"/>
      <c r="G338" s="13" t="b">
        <f t="shared" ca="1" si="10"/>
        <v>0</v>
      </c>
      <c r="H338" s="63" t="s">
        <v>451</v>
      </c>
      <c r="I338" s="13" t="s">
        <v>388</v>
      </c>
      <c r="J338" s="64">
        <v>42411</v>
      </c>
      <c r="K338" s="65">
        <f t="shared" ca="1" si="11"/>
        <v>7</v>
      </c>
      <c r="L338" s="65" t="str">
        <f t="shared" ca="1" si="12"/>
        <v>4 Weeks</v>
      </c>
      <c r="M338" s="66">
        <v>45234</v>
      </c>
      <c r="N338" s="67">
        <f t="shared" si="13"/>
        <v>7.0000000000000007E-2</v>
      </c>
      <c r="O338" s="68">
        <f t="shared" si="14"/>
        <v>3166.38</v>
      </c>
      <c r="P338" s="68">
        <f t="shared" si="15"/>
        <v>48400.38</v>
      </c>
      <c r="Q338" s="13"/>
      <c r="R338" s="13"/>
      <c r="S338" s="13"/>
      <c r="T338" s="13"/>
      <c r="U338" s="13"/>
      <c r="V338" s="13">
        <v>1235482</v>
      </c>
      <c r="W338" s="13" t="s">
        <v>1437</v>
      </c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</row>
    <row r="339" spans="1:34">
      <c r="A339" s="13">
        <v>1235492</v>
      </c>
      <c r="B339" s="13" t="s">
        <v>1438</v>
      </c>
      <c r="C339" s="13" t="s">
        <v>1439</v>
      </c>
      <c r="D339" s="80" t="str">
        <f t="shared" si="9"/>
        <v>Christina James</v>
      </c>
      <c r="E339" s="80"/>
      <c r="F339" s="13"/>
      <c r="G339" s="13" t="b">
        <f t="shared" ca="1" si="10"/>
        <v>0</v>
      </c>
      <c r="H339" s="63" t="s">
        <v>456</v>
      </c>
      <c r="I339" s="13" t="s">
        <v>400</v>
      </c>
      <c r="J339" s="64">
        <v>38039</v>
      </c>
      <c r="K339" s="65">
        <f t="shared" ca="1" si="11"/>
        <v>19</v>
      </c>
      <c r="L339" s="65" t="str">
        <f t="shared" ca="1" si="12"/>
        <v>4 Weeks</v>
      </c>
      <c r="M339" s="66">
        <v>86048</v>
      </c>
      <c r="N339" s="67">
        <f t="shared" si="13"/>
        <v>0.12</v>
      </c>
      <c r="O339" s="68">
        <f t="shared" si="14"/>
        <v>10325.76</v>
      </c>
      <c r="P339" s="68">
        <f t="shared" si="15"/>
        <v>96373.759999999995</v>
      </c>
      <c r="Q339" s="13"/>
      <c r="R339" s="13"/>
      <c r="S339" s="13"/>
      <c r="T339" s="13"/>
      <c r="U339" s="13"/>
      <c r="V339" s="13">
        <v>1235492</v>
      </c>
      <c r="W339" s="13" t="s">
        <v>1440</v>
      </c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</row>
    <row r="340" spans="1:34">
      <c r="A340" s="13">
        <v>1235502</v>
      </c>
      <c r="B340" s="13" t="s">
        <v>1441</v>
      </c>
      <c r="C340" s="13" t="s">
        <v>1442</v>
      </c>
      <c r="D340" s="80" t="str">
        <f t="shared" si="9"/>
        <v>Roy Roberts</v>
      </c>
      <c r="E340" s="80"/>
      <c r="F340" s="13"/>
      <c r="G340" s="13" t="b">
        <f t="shared" ca="1" si="10"/>
        <v>1</v>
      </c>
      <c r="H340" s="63" t="s">
        <v>461</v>
      </c>
      <c r="I340" s="13" t="s">
        <v>388</v>
      </c>
      <c r="J340" s="64">
        <v>39210</v>
      </c>
      <c r="K340" s="65">
        <f t="shared" ca="1" si="11"/>
        <v>16</v>
      </c>
      <c r="L340" s="65" t="str">
        <f t="shared" ca="1" si="12"/>
        <v>6 Weeks</v>
      </c>
      <c r="M340" s="66">
        <v>62223</v>
      </c>
      <c r="N340" s="67">
        <f t="shared" si="13"/>
        <v>0.08</v>
      </c>
      <c r="O340" s="68">
        <f t="shared" si="14"/>
        <v>4977.84</v>
      </c>
      <c r="P340" s="68">
        <f t="shared" si="15"/>
        <v>67200.84</v>
      </c>
      <c r="Q340" s="13"/>
      <c r="R340" s="13"/>
      <c r="S340" s="13"/>
      <c r="T340" s="13"/>
      <c r="U340" s="13"/>
      <c r="V340" s="13">
        <v>1235502</v>
      </c>
      <c r="W340" s="13" t="s">
        <v>1443</v>
      </c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</row>
    <row r="341" spans="1:34">
      <c r="A341" s="13">
        <v>1235512</v>
      </c>
      <c r="B341" s="13" t="s">
        <v>1444</v>
      </c>
      <c r="C341" s="13" t="s">
        <v>919</v>
      </c>
      <c r="D341" s="80" t="str">
        <f t="shared" si="9"/>
        <v>Lillian Baker</v>
      </c>
      <c r="E341" s="80"/>
      <c r="F341" s="13"/>
      <c r="G341" s="13" t="b">
        <f t="shared" ca="1" si="10"/>
        <v>1</v>
      </c>
      <c r="H341" s="63" t="s">
        <v>466</v>
      </c>
      <c r="I341" s="13" t="s">
        <v>388</v>
      </c>
      <c r="J341" s="64">
        <v>40312</v>
      </c>
      <c r="K341" s="65">
        <f t="shared" ca="1" si="11"/>
        <v>13</v>
      </c>
      <c r="L341" s="65" t="str">
        <f t="shared" ca="1" si="12"/>
        <v>6 Weeks</v>
      </c>
      <c r="M341" s="66">
        <v>82467</v>
      </c>
      <c r="N341" s="67">
        <f t="shared" si="13"/>
        <v>0.11</v>
      </c>
      <c r="O341" s="68">
        <f t="shared" si="14"/>
        <v>9071.3700000000008</v>
      </c>
      <c r="P341" s="68">
        <f t="shared" si="15"/>
        <v>91538.37</v>
      </c>
      <c r="Q341" s="13"/>
      <c r="R341" s="13"/>
      <c r="S341" s="13"/>
      <c r="T341" s="13"/>
      <c r="U341" s="13"/>
      <c r="V341" s="13">
        <v>1235512</v>
      </c>
      <c r="W341" s="13" t="s">
        <v>1445</v>
      </c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</row>
    <row r="342" spans="1:34">
      <c r="A342" s="13">
        <v>1235522</v>
      </c>
      <c r="B342" s="13" t="s">
        <v>1446</v>
      </c>
      <c r="C342" s="13" t="s">
        <v>1447</v>
      </c>
      <c r="D342" s="80" t="str">
        <f t="shared" si="9"/>
        <v>Beverly Sanders</v>
      </c>
      <c r="E342" s="80"/>
      <c r="F342" s="13"/>
      <c r="G342" s="13" t="b">
        <f t="shared" ca="1" si="10"/>
        <v>0</v>
      </c>
      <c r="H342" s="63" t="s">
        <v>471</v>
      </c>
      <c r="I342" s="13" t="s">
        <v>388</v>
      </c>
      <c r="J342" s="64">
        <v>41826</v>
      </c>
      <c r="K342" s="65">
        <f t="shared" ca="1" si="11"/>
        <v>9</v>
      </c>
      <c r="L342" s="65" t="str">
        <f t="shared" ca="1" si="12"/>
        <v>4 Weeks</v>
      </c>
      <c r="M342" s="66">
        <v>72471</v>
      </c>
      <c r="N342" s="67">
        <f t="shared" si="13"/>
        <v>0.1</v>
      </c>
      <c r="O342" s="68">
        <f t="shared" si="14"/>
        <v>7247.1</v>
      </c>
      <c r="P342" s="68">
        <f t="shared" si="15"/>
        <v>79718.100000000006</v>
      </c>
      <c r="Q342" s="13"/>
      <c r="R342" s="13"/>
      <c r="S342" s="13"/>
      <c r="T342" s="13"/>
      <c r="U342" s="13"/>
      <c r="V342" s="13">
        <v>1235522</v>
      </c>
      <c r="W342" s="13" t="s">
        <v>1448</v>
      </c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</row>
    <row r="343" spans="1:34">
      <c r="A343" s="13">
        <v>1235532</v>
      </c>
      <c r="B343" s="13" t="s">
        <v>1449</v>
      </c>
      <c r="C343" s="13" t="s">
        <v>676</v>
      </c>
      <c r="D343" s="80" t="str">
        <f t="shared" si="9"/>
        <v>Judith Butler</v>
      </c>
      <c r="E343" s="80"/>
      <c r="F343" s="13"/>
      <c r="G343" s="13" t="b">
        <f t="shared" ca="1" si="10"/>
        <v>0</v>
      </c>
      <c r="H343" s="63" t="s">
        <v>476</v>
      </c>
      <c r="I343" s="13" t="s">
        <v>388</v>
      </c>
      <c r="J343" s="64">
        <v>42185</v>
      </c>
      <c r="K343" s="65">
        <f t="shared" ca="1" si="11"/>
        <v>8</v>
      </c>
      <c r="L343" s="65" t="str">
        <f t="shared" ca="1" si="12"/>
        <v>4 Weeks</v>
      </c>
      <c r="M343" s="66">
        <v>100632</v>
      </c>
      <c r="N343" s="67">
        <f t="shared" si="13"/>
        <v>0.13</v>
      </c>
      <c r="O343" s="68">
        <f t="shared" si="14"/>
        <v>13082.16</v>
      </c>
      <c r="P343" s="68">
        <f t="shared" si="15"/>
        <v>113714.16</v>
      </c>
      <c r="Q343" s="13"/>
      <c r="R343" s="13"/>
      <c r="S343" s="13"/>
      <c r="T343" s="13"/>
      <c r="U343" s="13"/>
      <c r="V343" s="13">
        <v>1235532</v>
      </c>
      <c r="W343" s="13" t="s">
        <v>1450</v>
      </c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</row>
    <row r="344" spans="1:34">
      <c r="A344" s="13">
        <v>1235542</v>
      </c>
      <c r="B344" s="13" t="s">
        <v>1451</v>
      </c>
      <c r="C344" s="13" t="s">
        <v>1452</v>
      </c>
      <c r="D344" s="80" t="str">
        <f t="shared" si="9"/>
        <v>Judy Richardson</v>
      </c>
      <c r="E344" s="80"/>
      <c r="F344" s="13"/>
      <c r="G344" s="13" t="b">
        <f t="shared" ca="1" si="10"/>
        <v>0</v>
      </c>
      <c r="H344" s="63" t="s">
        <v>481</v>
      </c>
      <c r="I344" s="13"/>
      <c r="J344" s="64">
        <v>40731</v>
      </c>
      <c r="K344" s="65">
        <f t="shared" ca="1" si="11"/>
        <v>12</v>
      </c>
      <c r="L344" s="65" t="str">
        <f t="shared" ca="1" si="12"/>
        <v>4 Weeks</v>
      </c>
      <c r="M344" s="66">
        <v>36110</v>
      </c>
      <c r="N344" s="67">
        <f t="shared" si="13"/>
        <v>0.06</v>
      </c>
      <c r="O344" s="68">
        <f t="shared" si="14"/>
        <v>2166.6</v>
      </c>
      <c r="P344" s="68">
        <f t="shared" si="15"/>
        <v>38276.6</v>
      </c>
      <c r="Q344" s="13"/>
      <c r="R344" s="13"/>
      <c r="S344" s="13"/>
      <c r="T344" s="13"/>
      <c r="U344" s="13"/>
      <c r="V344" s="13">
        <v>1235542</v>
      </c>
      <c r="W344" s="13" t="s">
        <v>1453</v>
      </c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</row>
    <row r="345" spans="1:34">
      <c r="A345" s="13">
        <v>1235552</v>
      </c>
      <c r="B345" s="13" t="s">
        <v>1454</v>
      </c>
      <c r="C345" s="13" t="s">
        <v>1455</v>
      </c>
      <c r="D345" s="80" t="str">
        <f t="shared" si="9"/>
        <v>Joshua Moore</v>
      </c>
      <c r="E345" s="80"/>
      <c r="F345" s="13"/>
      <c r="G345" s="13" t="b">
        <f t="shared" ca="1" si="10"/>
        <v>0</v>
      </c>
      <c r="H345" s="63" t="s">
        <v>486</v>
      </c>
      <c r="I345" s="13" t="s">
        <v>394</v>
      </c>
      <c r="J345" s="64">
        <v>40372</v>
      </c>
      <c r="K345" s="65">
        <f t="shared" ca="1" si="11"/>
        <v>13</v>
      </c>
      <c r="L345" s="65" t="str">
        <f t="shared" ca="1" si="12"/>
        <v>4 Weeks</v>
      </c>
      <c r="M345" s="66">
        <v>55104</v>
      </c>
      <c r="N345" s="67">
        <f t="shared" si="13"/>
        <v>0.08</v>
      </c>
      <c r="O345" s="68">
        <f t="shared" si="14"/>
        <v>4408.32</v>
      </c>
      <c r="P345" s="68">
        <f t="shared" si="15"/>
        <v>59512.32</v>
      </c>
      <c r="Q345" s="13"/>
      <c r="R345" s="13"/>
      <c r="S345" s="13"/>
      <c r="T345" s="13"/>
      <c r="U345" s="13"/>
      <c r="V345" s="13">
        <v>1235552</v>
      </c>
      <c r="W345" s="13" t="s">
        <v>1456</v>
      </c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</row>
    <row r="346" spans="1:34">
      <c r="A346" s="13">
        <v>1235562</v>
      </c>
      <c r="B346" s="13" t="s">
        <v>1457</v>
      </c>
      <c r="C346" s="13" t="s">
        <v>1458</v>
      </c>
      <c r="D346" s="80" t="str">
        <f t="shared" si="9"/>
        <v>Frank Phillips</v>
      </c>
      <c r="E346" s="80"/>
      <c r="F346" s="13"/>
      <c r="G346" s="13" t="b">
        <f t="shared" ca="1" si="10"/>
        <v>0</v>
      </c>
      <c r="H346" s="63" t="s">
        <v>491</v>
      </c>
      <c r="I346" s="13" t="s">
        <v>388</v>
      </c>
      <c r="J346" s="64">
        <v>41483</v>
      </c>
      <c r="K346" s="65">
        <f t="shared" ca="1" si="11"/>
        <v>10</v>
      </c>
      <c r="L346" s="65" t="str">
        <f t="shared" ca="1" si="12"/>
        <v>6 Weeks</v>
      </c>
      <c r="M346" s="66">
        <v>52280</v>
      </c>
      <c r="N346" s="67">
        <f t="shared" si="13"/>
        <v>7.0000000000000007E-2</v>
      </c>
      <c r="O346" s="68">
        <f t="shared" si="14"/>
        <v>3659.6000000000004</v>
      </c>
      <c r="P346" s="68">
        <f t="shared" si="15"/>
        <v>55939.6</v>
      </c>
      <c r="Q346" s="13"/>
      <c r="R346" s="13"/>
      <c r="S346" s="13"/>
      <c r="T346" s="13"/>
      <c r="U346" s="13"/>
      <c r="V346" s="13">
        <v>1235562</v>
      </c>
      <c r="W346" s="13" t="s">
        <v>1459</v>
      </c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</row>
    <row r="347" spans="1:34">
      <c r="A347" s="13">
        <v>1235572</v>
      </c>
      <c r="B347" s="13" t="s">
        <v>1460</v>
      </c>
      <c r="C347" s="13" t="s">
        <v>861</v>
      </c>
      <c r="D347" s="80" t="str">
        <f t="shared" si="9"/>
        <v>Eric Patterson</v>
      </c>
      <c r="E347" s="80"/>
      <c r="F347" s="13"/>
      <c r="G347" s="13" t="b">
        <f t="shared" ca="1" si="10"/>
        <v>0</v>
      </c>
      <c r="H347" s="63" t="s">
        <v>496</v>
      </c>
      <c r="I347" s="13"/>
      <c r="J347" s="64">
        <v>37466</v>
      </c>
      <c r="K347" s="65">
        <f t="shared" ca="1" si="11"/>
        <v>21</v>
      </c>
      <c r="L347" s="65" t="str">
        <f t="shared" ca="1" si="12"/>
        <v>4 Weeks</v>
      </c>
      <c r="M347" s="66">
        <v>55010</v>
      </c>
      <c r="N347" s="67">
        <f t="shared" si="13"/>
        <v>0.08</v>
      </c>
      <c r="O347" s="68">
        <f t="shared" si="14"/>
        <v>4400.8</v>
      </c>
      <c r="P347" s="68">
        <f t="shared" si="15"/>
        <v>59410.8</v>
      </c>
      <c r="Q347" s="13"/>
      <c r="R347" s="13"/>
      <c r="S347" s="13"/>
      <c r="T347" s="13"/>
      <c r="U347" s="13"/>
      <c r="V347" s="13">
        <v>1235572</v>
      </c>
      <c r="W347" s="13" t="s">
        <v>1461</v>
      </c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</row>
    <row r="348" spans="1:34">
      <c r="A348" s="13">
        <v>1235582</v>
      </c>
      <c r="B348" s="13" t="s">
        <v>670</v>
      </c>
      <c r="C348" s="13" t="s">
        <v>841</v>
      </c>
      <c r="D348" s="80" t="str">
        <f t="shared" si="9"/>
        <v>Helen Gonzalez</v>
      </c>
      <c r="E348" s="80"/>
      <c r="F348" s="13"/>
      <c r="G348" s="13" t="b">
        <f t="shared" ca="1" si="10"/>
        <v>0</v>
      </c>
      <c r="H348" s="63" t="s">
        <v>501</v>
      </c>
      <c r="I348" s="13" t="s">
        <v>400</v>
      </c>
      <c r="J348" s="64">
        <v>37473</v>
      </c>
      <c r="K348" s="65">
        <f t="shared" ca="1" si="11"/>
        <v>21</v>
      </c>
      <c r="L348" s="65" t="str">
        <f t="shared" ca="1" si="12"/>
        <v>4 Weeks</v>
      </c>
      <c r="M348" s="66">
        <v>36120</v>
      </c>
      <c r="N348" s="67">
        <f t="shared" si="13"/>
        <v>0.06</v>
      </c>
      <c r="O348" s="68">
        <f t="shared" si="14"/>
        <v>2167.1999999999998</v>
      </c>
      <c r="P348" s="68">
        <f t="shared" si="15"/>
        <v>38287.199999999997</v>
      </c>
      <c r="Q348" s="13"/>
      <c r="R348" s="13"/>
      <c r="S348" s="13"/>
      <c r="T348" s="13"/>
      <c r="U348" s="13"/>
      <c r="V348" s="13">
        <v>1235582</v>
      </c>
      <c r="W348" s="13" t="s">
        <v>1462</v>
      </c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</row>
    <row r="349" spans="1:34">
      <c r="A349" s="13">
        <v>1235592</v>
      </c>
      <c r="B349" s="13" t="s">
        <v>1463</v>
      </c>
      <c r="C349" s="13" t="s">
        <v>1464</v>
      </c>
      <c r="D349" s="80" t="str">
        <f t="shared" si="9"/>
        <v>Amy Griffin</v>
      </c>
      <c r="E349" s="80"/>
      <c r="F349" s="13"/>
      <c r="G349" s="13" t="b">
        <f t="shared" ca="1" si="10"/>
        <v>1</v>
      </c>
      <c r="H349" s="63" t="s">
        <v>506</v>
      </c>
      <c r="I349" s="13" t="s">
        <v>388</v>
      </c>
      <c r="J349" s="64">
        <v>38214</v>
      </c>
      <c r="K349" s="65">
        <f t="shared" ca="1" si="11"/>
        <v>19</v>
      </c>
      <c r="L349" s="65" t="str">
        <f t="shared" ca="1" si="12"/>
        <v>6 Weeks</v>
      </c>
      <c r="M349" s="66">
        <v>56585</v>
      </c>
      <c r="N349" s="67">
        <f t="shared" si="13"/>
        <v>0.08</v>
      </c>
      <c r="O349" s="68">
        <f t="shared" si="14"/>
        <v>4526.8</v>
      </c>
      <c r="P349" s="68">
        <f t="shared" si="15"/>
        <v>61111.8</v>
      </c>
      <c r="Q349" s="13"/>
      <c r="R349" s="13"/>
      <c r="S349" s="13"/>
      <c r="T349" s="13"/>
      <c r="U349" s="13"/>
      <c r="V349" s="13">
        <v>1235592</v>
      </c>
      <c r="W349" s="13" t="s">
        <v>1465</v>
      </c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</row>
    <row r="350" spans="1:34">
      <c r="A350" s="13">
        <v>1235602</v>
      </c>
      <c r="B350" s="13" t="s">
        <v>1466</v>
      </c>
      <c r="C350" s="13" t="s">
        <v>1467</v>
      </c>
      <c r="D350" s="80" t="str">
        <f t="shared" si="9"/>
        <v>Phyllis Harris</v>
      </c>
      <c r="E350" s="80"/>
      <c r="F350" s="13"/>
      <c r="G350" s="13" t="b">
        <f t="shared" ca="1" si="10"/>
        <v>0</v>
      </c>
      <c r="H350" s="63" t="s">
        <v>511</v>
      </c>
      <c r="I350" s="13" t="s">
        <v>394</v>
      </c>
      <c r="J350" s="64">
        <v>41145</v>
      </c>
      <c r="K350" s="65">
        <f t="shared" ca="1" si="11"/>
        <v>11</v>
      </c>
      <c r="L350" s="65" t="str">
        <f t="shared" ca="1" si="12"/>
        <v>4 Weeks</v>
      </c>
      <c r="M350" s="66">
        <v>44562</v>
      </c>
      <c r="N350" s="67">
        <f t="shared" si="13"/>
        <v>0.06</v>
      </c>
      <c r="O350" s="68">
        <f t="shared" si="14"/>
        <v>2673.72</v>
      </c>
      <c r="P350" s="68">
        <f t="shared" si="15"/>
        <v>47235.72</v>
      </c>
      <c r="Q350" s="13"/>
      <c r="R350" s="13"/>
      <c r="S350" s="13"/>
      <c r="T350" s="13"/>
      <c r="U350" s="13"/>
      <c r="V350" s="13">
        <v>1235602</v>
      </c>
      <c r="W350" s="13" t="s">
        <v>1468</v>
      </c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</row>
    <row r="351" spans="1:34">
      <c r="A351" s="13">
        <v>1235612</v>
      </c>
      <c r="B351" s="13" t="s">
        <v>1469</v>
      </c>
      <c r="C351" s="13" t="s">
        <v>321</v>
      </c>
      <c r="D351" s="80" t="str">
        <f t="shared" si="9"/>
        <v>Carolyn King</v>
      </c>
      <c r="E351" s="80"/>
      <c r="F351" s="13"/>
      <c r="G351" s="13" t="b">
        <f t="shared" ca="1" si="10"/>
        <v>0</v>
      </c>
      <c r="H351" s="63" t="s">
        <v>516</v>
      </c>
      <c r="I351" s="13"/>
      <c r="J351" s="64">
        <v>41884</v>
      </c>
      <c r="K351" s="65">
        <f t="shared" ca="1" si="11"/>
        <v>9</v>
      </c>
      <c r="L351" s="65" t="str">
        <f t="shared" ca="1" si="12"/>
        <v>4 Weeks</v>
      </c>
      <c r="M351" s="66">
        <v>42557</v>
      </c>
      <c r="N351" s="67">
        <f t="shared" si="13"/>
        <v>0.06</v>
      </c>
      <c r="O351" s="68">
        <f t="shared" si="14"/>
        <v>2553.42</v>
      </c>
      <c r="P351" s="68">
        <f t="shared" si="15"/>
        <v>45110.42</v>
      </c>
      <c r="Q351" s="13"/>
      <c r="R351" s="13"/>
      <c r="S351" s="13"/>
      <c r="T351" s="13"/>
      <c r="U351" s="13"/>
      <c r="V351" s="13">
        <v>1235612</v>
      </c>
      <c r="W351" s="13" t="s">
        <v>1470</v>
      </c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</row>
    <row r="352" spans="1:34">
      <c r="A352" s="13">
        <v>1235622</v>
      </c>
      <c r="B352" s="13" t="s">
        <v>122</v>
      </c>
      <c r="C352" s="13"/>
      <c r="D352" s="80"/>
      <c r="E352" s="80"/>
      <c r="F352" s="13"/>
      <c r="G352" s="13" t="b">
        <f t="shared" ca="1" si="10"/>
        <v>0</v>
      </c>
      <c r="H352" s="63" t="s">
        <v>521</v>
      </c>
      <c r="I352" s="13" t="s">
        <v>394</v>
      </c>
      <c r="J352" s="64">
        <v>41898</v>
      </c>
      <c r="K352" s="65">
        <f t="shared" ca="1" si="11"/>
        <v>9</v>
      </c>
      <c r="L352" s="65" t="str">
        <f t="shared" ca="1" si="12"/>
        <v>4 Weeks</v>
      </c>
      <c r="M352" s="66">
        <v>15120</v>
      </c>
      <c r="N352" s="67">
        <f t="shared" si="13"/>
        <v>0.01</v>
      </c>
      <c r="O352" s="68">
        <f t="shared" si="14"/>
        <v>151.20000000000002</v>
      </c>
      <c r="P352" s="68">
        <f t="shared" si="15"/>
        <v>15271.2</v>
      </c>
      <c r="Q352" s="13"/>
      <c r="R352" s="13"/>
      <c r="S352" s="13"/>
      <c r="T352" s="13"/>
      <c r="U352" s="13"/>
      <c r="V352" s="13">
        <v>1235622</v>
      </c>
      <c r="W352" s="13" t="s">
        <v>1471</v>
      </c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</row>
    <row r="353" spans="1:34">
      <c r="A353" s="13">
        <v>1235632</v>
      </c>
      <c r="B353" s="13" t="s">
        <v>1472</v>
      </c>
      <c r="C353" s="13" t="s">
        <v>1388</v>
      </c>
      <c r="D353" s="80"/>
      <c r="E353" s="80"/>
      <c r="F353" s="13"/>
      <c r="G353" s="13" t="b">
        <f t="shared" ca="1" si="10"/>
        <v>1</v>
      </c>
      <c r="H353" s="63" t="s">
        <v>526</v>
      </c>
      <c r="I353" s="13" t="s">
        <v>388</v>
      </c>
      <c r="J353" s="64">
        <v>40421</v>
      </c>
      <c r="K353" s="65">
        <f t="shared" ca="1" si="11"/>
        <v>13</v>
      </c>
      <c r="L353" s="65" t="str">
        <f t="shared" ca="1" si="12"/>
        <v>6 Weeks</v>
      </c>
      <c r="M353" s="66">
        <v>52185</v>
      </c>
      <c r="N353" s="67">
        <f t="shared" si="13"/>
        <v>7.0000000000000007E-2</v>
      </c>
      <c r="O353" s="68">
        <f t="shared" si="14"/>
        <v>3652.9500000000003</v>
      </c>
      <c r="P353" s="68">
        <f t="shared" si="15"/>
        <v>55837.95</v>
      </c>
      <c r="Q353" s="13"/>
      <c r="R353" s="13"/>
      <c r="S353" s="13"/>
      <c r="T353" s="13"/>
      <c r="U353" s="13"/>
      <c r="V353" s="13">
        <v>1235632</v>
      </c>
      <c r="W353" s="13" t="s">
        <v>1473</v>
      </c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</row>
    <row r="354" spans="1:34">
      <c r="A354" s="13">
        <v>1235642</v>
      </c>
      <c r="B354" s="13" t="s">
        <v>125</v>
      </c>
      <c r="C354" s="13" t="s">
        <v>1474</v>
      </c>
      <c r="D354" s="80"/>
      <c r="E354" s="80"/>
      <c r="F354" s="13"/>
      <c r="G354" s="13" t="b">
        <f t="shared" ca="1" si="10"/>
        <v>0</v>
      </c>
      <c r="H354" s="63" t="s">
        <v>531</v>
      </c>
      <c r="I354" s="13" t="s">
        <v>400</v>
      </c>
      <c r="J354" s="64">
        <v>40441</v>
      </c>
      <c r="K354" s="65">
        <f t="shared" ca="1" si="11"/>
        <v>13</v>
      </c>
      <c r="L354" s="65" t="str">
        <f t="shared" ca="1" si="12"/>
        <v>4 Weeks</v>
      </c>
      <c r="M354" s="66">
        <v>33495</v>
      </c>
      <c r="N354" s="67">
        <f t="shared" si="13"/>
        <v>0.05</v>
      </c>
      <c r="O354" s="68">
        <f t="shared" si="14"/>
        <v>1674.75</v>
      </c>
      <c r="P354" s="68">
        <f t="shared" si="15"/>
        <v>35169.75</v>
      </c>
      <c r="Q354" s="13"/>
      <c r="R354" s="13"/>
      <c r="S354" s="13"/>
      <c r="T354" s="13"/>
      <c r="U354" s="13"/>
      <c r="V354" s="13">
        <v>1235642</v>
      </c>
      <c r="W354" s="13" t="s">
        <v>1475</v>
      </c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</row>
    <row r="355" spans="1:34">
      <c r="A355" s="13">
        <v>1235652</v>
      </c>
      <c r="B355" s="13" t="s">
        <v>1476</v>
      </c>
      <c r="C355" s="13" t="s">
        <v>1477</v>
      </c>
      <c r="D355" s="80"/>
      <c r="E355" s="80"/>
      <c r="F355" s="13"/>
      <c r="G355" s="13" t="b">
        <f t="shared" ca="1" si="10"/>
        <v>0</v>
      </c>
      <c r="H355" s="63" t="s">
        <v>536</v>
      </c>
      <c r="I355" s="13" t="s">
        <v>400</v>
      </c>
      <c r="J355" s="64">
        <v>40079</v>
      </c>
      <c r="K355" s="65">
        <f t="shared" ca="1" si="11"/>
        <v>14</v>
      </c>
      <c r="L355" s="65" t="str">
        <f t="shared" ca="1" si="12"/>
        <v>4 Weeks</v>
      </c>
      <c r="M355" s="66">
        <v>62223</v>
      </c>
      <c r="N355" s="67">
        <f t="shared" si="13"/>
        <v>0.08</v>
      </c>
      <c r="O355" s="68">
        <f t="shared" si="14"/>
        <v>4977.84</v>
      </c>
      <c r="P355" s="68">
        <f t="shared" si="15"/>
        <v>67200.84</v>
      </c>
      <c r="Q355" s="13"/>
      <c r="R355" s="13"/>
      <c r="S355" s="13"/>
      <c r="T355" s="13"/>
      <c r="U355" s="13"/>
      <c r="V355" s="13">
        <v>1235652</v>
      </c>
      <c r="W355" s="13" t="s">
        <v>1478</v>
      </c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</row>
    <row r="356" spans="1:34">
      <c r="A356" s="13">
        <v>1235662</v>
      </c>
      <c r="B356" s="13" t="s">
        <v>661</v>
      </c>
      <c r="C356" s="13" t="s">
        <v>1479</v>
      </c>
      <c r="D356" s="80"/>
      <c r="E356" s="80"/>
      <c r="F356" s="13"/>
      <c r="G356" s="13" t="b">
        <f t="shared" ca="1" si="10"/>
        <v>0</v>
      </c>
      <c r="H356" s="63" t="s">
        <v>541</v>
      </c>
      <c r="I356" s="13"/>
      <c r="J356" s="64">
        <v>37130</v>
      </c>
      <c r="K356" s="65">
        <f t="shared" ca="1" si="11"/>
        <v>22</v>
      </c>
      <c r="L356" s="65" t="str">
        <f t="shared" ca="1" si="12"/>
        <v>4 Weeks</v>
      </c>
      <c r="M356" s="66">
        <v>100296</v>
      </c>
      <c r="N356" s="67">
        <f t="shared" si="13"/>
        <v>0.13</v>
      </c>
      <c r="O356" s="68">
        <f t="shared" si="14"/>
        <v>13038.48</v>
      </c>
      <c r="P356" s="68">
        <f t="shared" si="15"/>
        <v>113334.48</v>
      </c>
      <c r="Q356" s="13"/>
      <c r="R356" s="13"/>
      <c r="S356" s="13"/>
      <c r="T356" s="13"/>
      <c r="U356" s="13"/>
      <c r="V356" s="13">
        <v>1235662</v>
      </c>
      <c r="W356" s="13" t="s">
        <v>1480</v>
      </c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</row>
    <row r="357" spans="1:34">
      <c r="A357" s="13">
        <v>1235672</v>
      </c>
      <c r="B357" s="13" t="s">
        <v>1481</v>
      </c>
      <c r="C357" s="13" t="s">
        <v>1482</v>
      </c>
      <c r="D357" s="80"/>
      <c r="E357" s="80"/>
      <c r="F357" s="13"/>
      <c r="G357" s="13" t="b">
        <f t="shared" ca="1" si="10"/>
        <v>1</v>
      </c>
      <c r="H357" s="63" t="s">
        <v>546</v>
      </c>
      <c r="I357" s="13" t="s">
        <v>388</v>
      </c>
      <c r="J357" s="64">
        <v>37131</v>
      </c>
      <c r="K357" s="65">
        <f t="shared" ca="1" si="11"/>
        <v>22</v>
      </c>
      <c r="L357" s="65" t="str">
        <f t="shared" ca="1" si="12"/>
        <v>6 Weeks</v>
      </c>
      <c r="M357" s="66">
        <v>94847</v>
      </c>
      <c r="N357" s="67">
        <f t="shared" si="13"/>
        <v>0.12</v>
      </c>
      <c r="O357" s="68">
        <f t="shared" si="14"/>
        <v>11381.64</v>
      </c>
      <c r="P357" s="68">
        <f t="shared" si="15"/>
        <v>106228.64</v>
      </c>
      <c r="Q357" s="13"/>
      <c r="R357" s="13"/>
      <c r="S357" s="13"/>
      <c r="T357" s="13"/>
      <c r="U357" s="13"/>
      <c r="V357" s="13">
        <v>1235672</v>
      </c>
      <c r="W357" s="13" t="s">
        <v>1483</v>
      </c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</row>
    <row r="358" spans="1:34">
      <c r="A358" s="13">
        <v>1235682</v>
      </c>
      <c r="B358" s="13" t="s">
        <v>1265</v>
      </c>
      <c r="C358" s="13" t="s">
        <v>1484</v>
      </c>
      <c r="D358" s="80"/>
      <c r="E358" s="80"/>
      <c r="F358" s="13"/>
      <c r="G358" s="13" t="b">
        <f t="shared" ca="1" si="10"/>
        <v>1</v>
      </c>
      <c r="H358" s="63" t="s">
        <v>551</v>
      </c>
      <c r="I358" s="13" t="s">
        <v>388</v>
      </c>
      <c r="J358" s="64">
        <v>40431</v>
      </c>
      <c r="K358" s="65">
        <f t="shared" ca="1" si="11"/>
        <v>13</v>
      </c>
      <c r="L358" s="65" t="str">
        <f t="shared" ca="1" si="12"/>
        <v>6 Weeks</v>
      </c>
      <c r="M358" s="66">
        <v>54999</v>
      </c>
      <c r="N358" s="67">
        <f t="shared" si="13"/>
        <v>7.0000000000000007E-2</v>
      </c>
      <c r="O358" s="68">
        <f t="shared" si="14"/>
        <v>3849.9300000000003</v>
      </c>
      <c r="P358" s="68">
        <f t="shared" si="15"/>
        <v>58848.93</v>
      </c>
      <c r="Q358" s="13"/>
      <c r="R358" s="13"/>
      <c r="S358" s="13"/>
      <c r="T358" s="13"/>
      <c r="U358" s="13"/>
      <c r="V358" s="13">
        <v>1235682</v>
      </c>
      <c r="W358" s="13" t="s">
        <v>1485</v>
      </c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</row>
    <row r="359" spans="1:34">
      <c r="A359" s="13">
        <v>1235692</v>
      </c>
      <c r="B359" s="13" t="s">
        <v>1486</v>
      </c>
      <c r="C359" s="13" t="s">
        <v>1487</v>
      </c>
      <c r="D359" s="80"/>
      <c r="E359" s="80"/>
      <c r="F359" s="13"/>
      <c r="G359" s="13" t="b">
        <f t="shared" ca="1" si="10"/>
        <v>0</v>
      </c>
      <c r="H359" s="63" t="s">
        <v>556</v>
      </c>
      <c r="I359" s="13" t="s">
        <v>388</v>
      </c>
      <c r="J359" s="64">
        <v>42274</v>
      </c>
      <c r="K359" s="65">
        <f t="shared" ca="1" si="11"/>
        <v>8</v>
      </c>
      <c r="L359" s="65" t="str">
        <f t="shared" ca="1" si="12"/>
        <v>4 Weeks</v>
      </c>
      <c r="M359" s="66">
        <v>69951</v>
      </c>
      <c r="N359" s="67">
        <f t="shared" si="13"/>
        <v>0.1</v>
      </c>
      <c r="O359" s="68">
        <f t="shared" si="14"/>
        <v>6995.1</v>
      </c>
      <c r="P359" s="68">
        <f t="shared" si="15"/>
        <v>76946.100000000006</v>
      </c>
      <c r="Q359" s="13"/>
      <c r="R359" s="13"/>
      <c r="S359" s="13"/>
      <c r="T359" s="13"/>
      <c r="U359" s="13"/>
      <c r="V359" s="13">
        <v>1235692</v>
      </c>
      <c r="W359" s="13" t="s">
        <v>1488</v>
      </c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</row>
    <row r="360" spans="1:34">
      <c r="A360" s="13">
        <v>1235702</v>
      </c>
      <c r="B360" s="13" t="s">
        <v>1489</v>
      </c>
      <c r="C360" s="13" t="s">
        <v>120</v>
      </c>
      <c r="D360" s="80"/>
      <c r="E360" s="80"/>
      <c r="F360" s="13"/>
      <c r="G360" s="13" t="b">
        <f t="shared" ca="1" si="10"/>
        <v>0</v>
      </c>
      <c r="H360" s="63" t="s">
        <v>561</v>
      </c>
      <c r="I360" s="13"/>
      <c r="J360" s="64">
        <v>42281</v>
      </c>
      <c r="K360" s="65">
        <f t="shared" ca="1" si="11"/>
        <v>8</v>
      </c>
      <c r="L360" s="65" t="str">
        <f t="shared" ca="1" si="12"/>
        <v>4 Weeks</v>
      </c>
      <c r="M360" s="66">
        <v>42767</v>
      </c>
      <c r="N360" s="67">
        <f t="shared" si="13"/>
        <v>0.06</v>
      </c>
      <c r="O360" s="68">
        <f t="shared" si="14"/>
        <v>2566.02</v>
      </c>
      <c r="P360" s="68">
        <f t="shared" si="15"/>
        <v>45333.02</v>
      </c>
      <c r="Q360" s="13"/>
      <c r="R360" s="13"/>
      <c r="S360" s="13"/>
      <c r="T360" s="13"/>
      <c r="U360" s="13"/>
      <c r="V360" s="13">
        <v>1235702</v>
      </c>
      <c r="W360" s="13" t="s">
        <v>1490</v>
      </c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</row>
    <row r="361" spans="1:34">
      <c r="A361" s="13">
        <v>1235712</v>
      </c>
      <c r="B361" s="13" t="s">
        <v>1226</v>
      </c>
      <c r="C361" s="13" t="s">
        <v>830</v>
      </c>
      <c r="D361" s="80"/>
      <c r="E361" s="80"/>
      <c r="F361" s="13"/>
      <c r="G361" s="13" t="b">
        <f t="shared" ca="1" si="10"/>
        <v>1</v>
      </c>
      <c r="H361" s="63" t="s">
        <v>566</v>
      </c>
      <c r="I361" s="13" t="s">
        <v>388</v>
      </c>
      <c r="J361" s="64">
        <v>40454</v>
      </c>
      <c r="K361" s="65">
        <f t="shared" ca="1" si="11"/>
        <v>13</v>
      </c>
      <c r="L361" s="65" t="str">
        <f t="shared" ca="1" si="12"/>
        <v>6 Weeks</v>
      </c>
      <c r="M361" s="66">
        <v>99960</v>
      </c>
      <c r="N361" s="67">
        <f t="shared" si="13"/>
        <v>0.13</v>
      </c>
      <c r="O361" s="68">
        <f t="shared" si="14"/>
        <v>12994.800000000001</v>
      </c>
      <c r="P361" s="68">
        <f t="shared" si="15"/>
        <v>112954.8</v>
      </c>
      <c r="Q361" s="13"/>
      <c r="R361" s="13"/>
      <c r="S361" s="13"/>
      <c r="T361" s="13"/>
      <c r="U361" s="13"/>
      <c r="V361" s="13">
        <v>1235712</v>
      </c>
      <c r="W361" s="13" t="s">
        <v>1491</v>
      </c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</row>
    <row r="362" spans="1:34">
      <c r="A362" s="13">
        <v>1235722</v>
      </c>
      <c r="B362" s="13" t="s">
        <v>1492</v>
      </c>
      <c r="C362" s="13" t="s">
        <v>1493</v>
      </c>
      <c r="D362" s="80"/>
      <c r="E362" s="80"/>
      <c r="F362" s="13"/>
      <c r="G362" s="13" t="b">
        <f t="shared" ca="1" si="10"/>
        <v>1</v>
      </c>
      <c r="H362" s="63" t="s">
        <v>571</v>
      </c>
      <c r="I362" s="13" t="s">
        <v>388</v>
      </c>
      <c r="J362" s="64">
        <v>40108</v>
      </c>
      <c r="K362" s="65">
        <f t="shared" ca="1" si="11"/>
        <v>14</v>
      </c>
      <c r="L362" s="65" t="str">
        <f t="shared" ca="1" si="12"/>
        <v>6 Weeks</v>
      </c>
      <c r="M362" s="66">
        <v>94301</v>
      </c>
      <c r="N362" s="67">
        <f t="shared" si="13"/>
        <v>0.12</v>
      </c>
      <c r="O362" s="68">
        <f t="shared" si="14"/>
        <v>11316.119999999999</v>
      </c>
      <c r="P362" s="68">
        <f t="shared" si="15"/>
        <v>105617.12</v>
      </c>
      <c r="Q362" s="13"/>
      <c r="R362" s="13"/>
      <c r="S362" s="13"/>
      <c r="T362" s="13"/>
      <c r="U362" s="13"/>
      <c r="V362" s="13">
        <v>1235722</v>
      </c>
      <c r="W362" s="13" t="s">
        <v>1494</v>
      </c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</row>
    <row r="363" spans="1:34">
      <c r="A363" s="13">
        <v>1235732</v>
      </c>
      <c r="B363" s="13" t="s">
        <v>1495</v>
      </c>
      <c r="C363" s="13" t="s">
        <v>659</v>
      </c>
      <c r="D363" s="80"/>
      <c r="E363" s="80"/>
      <c r="F363" s="13"/>
      <c r="G363" s="13" t="b">
        <f t="shared" ca="1" si="10"/>
        <v>1</v>
      </c>
      <c r="H363" s="63" t="s">
        <v>576</v>
      </c>
      <c r="I363" s="13" t="s">
        <v>388</v>
      </c>
      <c r="J363" s="64">
        <v>37571</v>
      </c>
      <c r="K363" s="65">
        <f t="shared" ca="1" si="11"/>
        <v>21</v>
      </c>
      <c r="L363" s="65" t="str">
        <f t="shared" ca="1" si="12"/>
        <v>6 Weeks</v>
      </c>
      <c r="M363" s="66">
        <v>53172</v>
      </c>
      <c r="N363" s="67">
        <f t="shared" si="13"/>
        <v>7.0000000000000007E-2</v>
      </c>
      <c r="O363" s="68">
        <f t="shared" si="14"/>
        <v>3722.0400000000004</v>
      </c>
      <c r="P363" s="68">
        <f t="shared" si="15"/>
        <v>56894.04</v>
      </c>
      <c r="Q363" s="13"/>
      <c r="R363" s="13"/>
      <c r="S363" s="13"/>
      <c r="T363" s="13"/>
      <c r="U363" s="13"/>
      <c r="V363" s="13">
        <v>1235732</v>
      </c>
      <c r="W363" s="13" t="s">
        <v>1496</v>
      </c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</row>
    <row r="364" spans="1:34">
      <c r="A364" s="13">
        <v>1235742</v>
      </c>
      <c r="B364" s="13" t="s">
        <v>1497</v>
      </c>
      <c r="C364" s="13" t="s">
        <v>1498</v>
      </c>
      <c r="D364" s="80"/>
      <c r="E364" s="80"/>
      <c r="F364" s="13"/>
      <c r="G364" s="13" t="b">
        <f t="shared" ca="1" si="10"/>
        <v>1</v>
      </c>
      <c r="H364" s="63" t="s">
        <v>581</v>
      </c>
      <c r="I364" s="13" t="s">
        <v>388</v>
      </c>
      <c r="J364" s="64">
        <v>37936</v>
      </c>
      <c r="K364" s="65">
        <f t="shared" ca="1" si="11"/>
        <v>20</v>
      </c>
      <c r="L364" s="65" t="str">
        <f t="shared" ca="1" si="12"/>
        <v>6 Weeks</v>
      </c>
      <c r="M364" s="66">
        <v>60627</v>
      </c>
      <c r="N364" s="67">
        <f t="shared" si="13"/>
        <v>0.08</v>
      </c>
      <c r="O364" s="68">
        <f t="shared" si="14"/>
        <v>4850.16</v>
      </c>
      <c r="P364" s="68">
        <f t="shared" si="15"/>
        <v>65477.16</v>
      </c>
      <c r="Q364" s="13"/>
      <c r="R364" s="13"/>
      <c r="S364" s="13"/>
      <c r="T364" s="13"/>
      <c r="U364" s="13"/>
      <c r="V364" s="13">
        <v>1235742</v>
      </c>
      <c r="W364" s="13" t="s">
        <v>1499</v>
      </c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</row>
    <row r="365" spans="1:34">
      <c r="A365" s="13">
        <v>1235752</v>
      </c>
      <c r="B365" s="13" t="s">
        <v>1500</v>
      </c>
      <c r="C365" s="13" t="s">
        <v>1263</v>
      </c>
      <c r="D365" s="80"/>
      <c r="E365" s="80"/>
      <c r="F365" s="13"/>
      <c r="G365" s="13" t="b">
        <f t="shared" ca="1" si="10"/>
        <v>0</v>
      </c>
      <c r="H365" s="63" t="s">
        <v>586</v>
      </c>
      <c r="I365" s="13"/>
      <c r="J365" s="64">
        <v>40866</v>
      </c>
      <c r="K365" s="65">
        <f t="shared" ca="1" si="11"/>
        <v>12</v>
      </c>
      <c r="L365" s="65" t="str">
        <f t="shared" ca="1" si="12"/>
        <v>4 Weeks</v>
      </c>
      <c r="M365" s="66">
        <v>66444</v>
      </c>
      <c r="N365" s="67">
        <f t="shared" si="13"/>
        <v>0.1</v>
      </c>
      <c r="O365" s="68">
        <f t="shared" si="14"/>
        <v>6644.4000000000005</v>
      </c>
      <c r="P365" s="68">
        <f t="shared" si="15"/>
        <v>73088.399999999994</v>
      </c>
      <c r="Q365" s="13"/>
      <c r="R365" s="13"/>
      <c r="S365" s="13"/>
      <c r="T365" s="13"/>
      <c r="U365" s="13"/>
      <c r="V365" s="13">
        <v>1235752</v>
      </c>
      <c r="W365" s="13" t="s">
        <v>1501</v>
      </c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</row>
    <row r="366" spans="1:34">
      <c r="A366" s="13">
        <v>1235762</v>
      </c>
      <c r="B366" s="13" t="s">
        <v>1502</v>
      </c>
      <c r="C366" s="13" t="s">
        <v>1503</v>
      </c>
      <c r="D366" s="80"/>
      <c r="E366" s="80"/>
      <c r="F366" s="13"/>
      <c r="G366" s="13" t="b">
        <f t="shared" ca="1" si="10"/>
        <v>0</v>
      </c>
      <c r="H366" s="63" t="s">
        <v>591</v>
      </c>
      <c r="I366" s="13" t="s">
        <v>388</v>
      </c>
      <c r="J366" s="64">
        <v>41986</v>
      </c>
      <c r="K366" s="65">
        <f t="shared" ca="1" si="11"/>
        <v>8</v>
      </c>
      <c r="L366" s="65" t="str">
        <f t="shared" ca="1" si="12"/>
        <v>4 Weeks</v>
      </c>
      <c r="M366" s="66">
        <v>26450</v>
      </c>
      <c r="N366" s="67">
        <f t="shared" si="13"/>
        <v>0.05</v>
      </c>
      <c r="O366" s="68">
        <f t="shared" si="14"/>
        <v>1322.5</v>
      </c>
      <c r="P366" s="68">
        <f t="shared" si="15"/>
        <v>27772.5</v>
      </c>
      <c r="Q366" s="13"/>
      <c r="R366" s="13"/>
      <c r="S366" s="13"/>
      <c r="T366" s="13"/>
      <c r="U366" s="13"/>
      <c r="V366" s="13">
        <v>1235762</v>
      </c>
      <c r="W366" s="13" t="s">
        <v>1504</v>
      </c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</row>
    <row r="367" spans="1:34">
      <c r="A367" s="13">
        <v>1235772</v>
      </c>
      <c r="B367" s="13" t="s">
        <v>1505</v>
      </c>
      <c r="C367" s="13" t="s">
        <v>1506</v>
      </c>
      <c r="D367" s="80"/>
      <c r="E367" s="80"/>
      <c r="F367" s="13"/>
      <c r="G367" s="13" t="b">
        <f t="shared" ca="1" si="10"/>
        <v>0</v>
      </c>
      <c r="H367" s="63" t="s">
        <v>596</v>
      </c>
      <c r="I367" s="13" t="s">
        <v>388</v>
      </c>
      <c r="J367" s="64">
        <v>42344</v>
      </c>
      <c r="K367" s="65">
        <f t="shared" ca="1" si="11"/>
        <v>8</v>
      </c>
      <c r="L367" s="65" t="str">
        <f t="shared" ca="1" si="12"/>
        <v>4 Weeks</v>
      </c>
      <c r="M367" s="66">
        <v>85397</v>
      </c>
      <c r="N367" s="67">
        <f t="shared" si="13"/>
        <v>0.12</v>
      </c>
      <c r="O367" s="68">
        <f t="shared" si="14"/>
        <v>10247.64</v>
      </c>
      <c r="P367" s="68">
        <f t="shared" si="15"/>
        <v>95644.64</v>
      </c>
      <c r="Q367" s="13"/>
      <c r="R367" s="13"/>
      <c r="S367" s="13"/>
      <c r="T367" s="13"/>
      <c r="U367" s="13"/>
      <c r="V367" s="13">
        <v>1235772</v>
      </c>
      <c r="W367" s="13" t="s">
        <v>1507</v>
      </c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</row>
    <row r="368" spans="1:34">
      <c r="A368" s="13">
        <v>1235782</v>
      </c>
      <c r="B368" s="13" t="s">
        <v>1508</v>
      </c>
      <c r="C368" s="13" t="s">
        <v>1255</v>
      </c>
      <c r="D368" s="80"/>
      <c r="E368" s="80"/>
      <c r="F368" s="13"/>
      <c r="G368" s="13" t="b">
        <f t="shared" ca="1" si="10"/>
        <v>1</v>
      </c>
      <c r="H368" s="63" t="s">
        <v>601</v>
      </c>
      <c r="I368" s="13" t="s">
        <v>388</v>
      </c>
      <c r="J368" s="64">
        <v>40532</v>
      </c>
      <c r="K368" s="65">
        <f t="shared" ca="1" si="11"/>
        <v>12</v>
      </c>
      <c r="L368" s="65" t="str">
        <f t="shared" ca="1" si="12"/>
        <v>6 Weeks</v>
      </c>
      <c r="M368" s="66">
        <v>77301</v>
      </c>
      <c r="N368" s="67">
        <f t="shared" si="13"/>
        <v>0.11</v>
      </c>
      <c r="O368" s="68">
        <f t="shared" si="14"/>
        <v>8503.11</v>
      </c>
      <c r="P368" s="68">
        <f t="shared" si="15"/>
        <v>85804.11</v>
      </c>
      <c r="Q368" s="13"/>
      <c r="R368" s="13"/>
      <c r="S368" s="13"/>
      <c r="T368" s="13"/>
      <c r="U368" s="13"/>
      <c r="V368" s="13">
        <v>1235782</v>
      </c>
      <c r="W368" s="13" t="s">
        <v>1509</v>
      </c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</row>
    <row r="369" spans="1:34">
      <c r="A369" s="13">
        <v>1235792</v>
      </c>
      <c r="B369" s="13" t="s">
        <v>1510</v>
      </c>
      <c r="C369" s="13" t="s">
        <v>1511</v>
      </c>
      <c r="D369" s="80"/>
      <c r="E369" s="80"/>
      <c r="F369" s="13"/>
      <c r="G369" s="13" t="b">
        <f t="shared" ca="1" si="10"/>
        <v>0</v>
      </c>
      <c r="H369" s="63" t="s">
        <v>606</v>
      </c>
      <c r="I369" s="13"/>
      <c r="J369" s="64">
        <v>41607</v>
      </c>
      <c r="K369" s="65">
        <f t="shared" ca="1" si="11"/>
        <v>10</v>
      </c>
      <c r="L369" s="65" t="str">
        <f t="shared" ca="1" si="12"/>
        <v>4 Weeks</v>
      </c>
      <c r="M369" s="66">
        <v>81407</v>
      </c>
      <c r="N369" s="67">
        <f t="shared" si="13"/>
        <v>0.11</v>
      </c>
      <c r="O369" s="68">
        <f t="shared" si="14"/>
        <v>8954.77</v>
      </c>
      <c r="P369" s="68">
        <f t="shared" si="15"/>
        <v>90361.77</v>
      </c>
      <c r="Q369" s="13"/>
      <c r="R369" s="13"/>
      <c r="S369" s="13"/>
      <c r="T369" s="13"/>
      <c r="U369" s="13"/>
      <c r="V369" s="13">
        <v>1235792</v>
      </c>
      <c r="W369" s="13" t="s">
        <v>1512</v>
      </c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</row>
    <row r="370" spans="1:34">
      <c r="A370" s="13">
        <v>1235802</v>
      </c>
      <c r="B370" s="13" t="s">
        <v>1513</v>
      </c>
      <c r="C370" s="13" t="s">
        <v>1370</v>
      </c>
      <c r="D370" s="80"/>
      <c r="E370" s="80"/>
      <c r="F370" s="13"/>
      <c r="G370" s="13" t="b">
        <f t="shared" ca="1" si="10"/>
        <v>0</v>
      </c>
      <c r="H370" s="63" t="s">
        <v>611</v>
      </c>
      <c r="I370" s="13" t="s">
        <v>400</v>
      </c>
      <c r="J370" s="64">
        <v>37977</v>
      </c>
      <c r="K370" s="65">
        <f t="shared" ca="1" si="11"/>
        <v>19</v>
      </c>
      <c r="L370" s="65" t="str">
        <f t="shared" ca="1" si="12"/>
        <v>4 Weeks</v>
      </c>
      <c r="M370" s="66">
        <v>57981</v>
      </c>
      <c r="N370" s="67">
        <f t="shared" si="13"/>
        <v>0.08</v>
      </c>
      <c r="O370" s="68">
        <f t="shared" si="14"/>
        <v>4638.4800000000005</v>
      </c>
      <c r="P370" s="68">
        <f t="shared" si="15"/>
        <v>62619.48</v>
      </c>
      <c r="Q370" s="13"/>
      <c r="R370" s="13"/>
      <c r="S370" s="13"/>
      <c r="T370" s="13"/>
      <c r="U370" s="13"/>
      <c r="V370" s="13">
        <v>1235802</v>
      </c>
      <c r="W370" s="13" t="s">
        <v>1514</v>
      </c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</row>
    <row r="371" spans="1:34">
      <c r="A371" s="13">
        <v>1235812</v>
      </c>
      <c r="B371" s="13" t="s">
        <v>1515</v>
      </c>
      <c r="C371" s="13" t="s">
        <v>1516</v>
      </c>
      <c r="D371" s="80"/>
      <c r="E371" s="80"/>
      <c r="F371" s="13"/>
      <c r="G371" s="13" t="b">
        <f t="shared" ca="1" si="10"/>
        <v>0</v>
      </c>
      <c r="H371" s="63" t="s">
        <v>616</v>
      </c>
      <c r="I371" s="13" t="s">
        <v>394</v>
      </c>
      <c r="J371" s="64">
        <v>41625</v>
      </c>
      <c r="K371" s="65">
        <f t="shared" ca="1" si="11"/>
        <v>9</v>
      </c>
      <c r="L371" s="65" t="str">
        <f t="shared" ca="1" si="12"/>
        <v>4 Weeks</v>
      </c>
      <c r="M371" s="66">
        <v>23153</v>
      </c>
      <c r="N371" s="67">
        <f t="shared" si="13"/>
        <v>0.01</v>
      </c>
      <c r="O371" s="68">
        <f t="shared" si="14"/>
        <v>231.53</v>
      </c>
      <c r="P371" s="68">
        <f t="shared" si="15"/>
        <v>23384.53</v>
      </c>
      <c r="Q371" s="13"/>
      <c r="R371" s="13"/>
      <c r="S371" s="13"/>
      <c r="T371" s="13"/>
      <c r="U371" s="13"/>
      <c r="V371" s="13">
        <v>1235812</v>
      </c>
      <c r="W371" s="13" t="s">
        <v>1517</v>
      </c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</row>
    <row r="372" spans="1:34">
      <c r="A372" s="13">
        <v>1235822</v>
      </c>
      <c r="B372" s="13" t="s">
        <v>1518</v>
      </c>
      <c r="C372" s="13" t="s">
        <v>895</v>
      </c>
      <c r="D372" s="80"/>
      <c r="E372" s="80"/>
      <c r="F372" s="13"/>
      <c r="G372" s="13" t="b">
        <f t="shared" ca="1" si="10"/>
        <v>1</v>
      </c>
      <c r="H372" s="63" t="s">
        <v>621</v>
      </c>
      <c r="I372" s="13" t="s">
        <v>388</v>
      </c>
      <c r="J372" s="64">
        <v>40564</v>
      </c>
      <c r="K372" s="65">
        <f t="shared" ca="1" si="11"/>
        <v>12</v>
      </c>
      <c r="L372" s="65" t="str">
        <f t="shared" ca="1" si="12"/>
        <v>6 Weeks</v>
      </c>
      <c r="M372" s="66">
        <v>75369</v>
      </c>
      <c r="N372" s="67">
        <f t="shared" si="13"/>
        <v>0.11</v>
      </c>
      <c r="O372" s="68">
        <f t="shared" si="14"/>
        <v>8290.59</v>
      </c>
      <c r="P372" s="68">
        <f t="shared" si="15"/>
        <v>83659.59</v>
      </c>
      <c r="Q372" s="13"/>
      <c r="R372" s="13"/>
      <c r="S372" s="13"/>
      <c r="T372" s="13"/>
      <c r="U372" s="13"/>
      <c r="V372" s="13">
        <v>1235822</v>
      </c>
      <c r="W372" s="13" t="s">
        <v>1519</v>
      </c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</row>
    <row r="373" spans="1:34">
      <c r="A373" s="13">
        <v>1235832</v>
      </c>
      <c r="B373" s="13" t="s">
        <v>1520</v>
      </c>
      <c r="C373" s="13" t="s">
        <v>1290</v>
      </c>
      <c r="D373" s="80"/>
      <c r="E373" s="80"/>
      <c r="F373" s="13"/>
      <c r="G373" s="13" t="b">
        <f t="shared" ca="1" si="10"/>
        <v>0</v>
      </c>
      <c r="H373" s="63" t="s">
        <v>626</v>
      </c>
      <c r="I373" s="13"/>
      <c r="J373" s="64">
        <v>41641</v>
      </c>
      <c r="K373" s="65">
        <f t="shared" ca="1" si="11"/>
        <v>9</v>
      </c>
      <c r="L373" s="65" t="str">
        <f t="shared" ca="1" si="12"/>
        <v>4 Weeks</v>
      </c>
      <c r="M373" s="66">
        <v>56364</v>
      </c>
      <c r="N373" s="67">
        <f t="shared" si="13"/>
        <v>0.08</v>
      </c>
      <c r="O373" s="68">
        <f t="shared" si="14"/>
        <v>4509.12</v>
      </c>
      <c r="P373" s="68">
        <f t="shared" si="15"/>
        <v>60873.120000000003</v>
      </c>
      <c r="Q373" s="13"/>
      <c r="R373" s="13"/>
      <c r="S373" s="13"/>
      <c r="T373" s="13"/>
      <c r="U373" s="13"/>
      <c r="V373" s="13">
        <v>1235832</v>
      </c>
      <c r="W373" s="13" t="s">
        <v>1521</v>
      </c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</row>
    <row r="374" spans="1:34">
      <c r="A374" s="13">
        <v>1235842</v>
      </c>
      <c r="B374" s="13" t="s">
        <v>1522</v>
      </c>
      <c r="C374" s="13" t="s">
        <v>884</v>
      </c>
      <c r="D374" s="80"/>
      <c r="E374" s="80"/>
      <c r="F374" s="13"/>
      <c r="G374" s="13" t="b">
        <f t="shared" ca="1" si="10"/>
        <v>0</v>
      </c>
      <c r="H374" s="63" t="s">
        <v>631</v>
      </c>
      <c r="I374" s="13" t="s">
        <v>394</v>
      </c>
      <c r="J374" s="64">
        <v>37645</v>
      </c>
      <c r="K374" s="65">
        <f t="shared" ca="1" si="11"/>
        <v>20</v>
      </c>
      <c r="L374" s="65" t="str">
        <f t="shared" ca="1" si="12"/>
        <v>4 Weeks</v>
      </c>
      <c r="M374" s="66">
        <v>30944</v>
      </c>
      <c r="N374" s="67">
        <f t="shared" si="13"/>
        <v>0.05</v>
      </c>
      <c r="O374" s="68">
        <f t="shared" si="14"/>
        <v>1547.2</v>
      </c>
      <c r="P374" s="68">
        <f t="shared" si="15"/>
        <v>32491.200000000001</v>
      </c>
      <c r="Q374" s="13"/>
      <c r="R374" s="13"/>
      <c r="S374" s="13"/>
      <c r="T374" s="13"/>
      <c r="U374" s="13"/>
      <c r="V374" s="13">
        <v>1235842</v>
      </c>
      <c r="W374" s="13" t="s">
        <v>1523</v>
      </c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</row>
    <row r="375" spans="1:34">
      <c r="A375" s="13">
        <v>1235852</v>
      </c>
      <c r="B375" s="13" t="s">
        <v>108</v>
      </c>
      <c r="C375" s="13" t="s">
        <v>1524</v>
      </c>
      <c r="D375" s="80"/>
      <c r="E375" s="80"/>
      <c r="F375" s="13"/>
      <c r="G375" s="13" t="b">
        <f t="shared" ca="1" si="10"/>
        <v>0</v>
      </c>
      <c r="H375" s="63" t="s">
        <v>636</v>
      </c>
      <c r="I375" s="13" t="s">
        <v>400</v>
      </c>
      <c r="J375" s="64">
        <v>40557</v>
      </c>
      <c r="K375" s="65">
        <f t="shared" ca="1" si="11"/>
        <v>12</v>
      </c>
      <c r="L375" s="65" t="str">
        <f t="shared" ca="1" si="12"/>
        <v>4 Weeks</v>
      </c>
      <c r="M375" s="66">
        <v>86016</v>
      </c>
      <c r="N375" s="67">
        <f t="shared" si="13"/>
        <v>0.12</v>
      </c>
      <c r="O375" s="68">
        <f t="shared" si="14"/>
        <v>10321.92</v>
      </c>
      <c r="P375" s="68">
        <f t="shared" si="15"/>
        <v>96337.919999999998</v>
      </c>
      <c r="Q375" s="13"/>
      <c r="R375" s="13"/>
      <c r="S375" s="13"/>
      <c r="T375" s="13"/>
      <c r="U375" s="13"/>
      <c r="V375" s="13">
        <v>1235852</v>
      </c>
      <c r="W375" s="13" t="s">
        <v>1525</v>
      </c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</row>
    <row r="376" spans="1:34">
      <c r="A376" s="13">
        <v>1235862</v>
      </c>
      <c r="B376" s="13" t="s">
        <v>1526</v>
      </c>
      <c r="C376" s="13" t="s">
        <v>716</v>
      </c>
      <c r="D376" s="80"/>
      <c r="E376" s="80"/>
      <c r="F376" s="13"/>
      <c r="G376" s="13" t="b">
        <f t="shared" ca="1" si="10"/>
        <v>0</v>
      </c>
      <c r="H376" s="13" t="s">
        <v>641</v>
      </c>
      <c r="I376" s="13" t="s">
        <v>388</v>
      </c>
      <c r="J376" s="64">
        <v>41635</v>
      </c>
      <c r="K376" s="65">
        <f t="shared" ca="1" si="11"/>
        <v>9</v>
      </c>
      <c r="L376" s="65" t="str">
        <f t="shared" ca="1" si="12"/>
        <v>4 Weeks</v>
      </c>
      <c r="M376" s="66">
        <v>87528</v>
      </c>
      <c r="N376" s="67">
        <f t="shared" si="13"/>
        <v>0.12</v>
      </c>
      <c r="O376" s="68">
        <f t="shared" si="14"/>
        <v>10503.359999999999</v>
      </c>
      <c r="P376" s="68">
        <f t="shared" si="15"/>
        <v>98031.360000000001</v>
      </c>
      <c r="Q376" s="13"/>
      <c r="R376" s="13"/>
      <c r="S376" s="13"/>
      <c r="T376" s="13"/>
      <c r="U376" s="13"/>
      <c r="V376" s="13">
        <v>1235862</v>
      </c>
      <c r="W376" s="13" t="s">
        <v>1527</v>
      </c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</row>
    <row r="377" spans="1:34">
      <c r="A377" s="13">
        <v>1235872</v>
      </c>
      <c r="B377" s="13" t="s">
        <v>1439</v>
      </c>
      <c r="C377" s="13" t="s">
        <v>1422</v>
      </c>
      <c r="D377" s="80"/>
      <c r="E377" s="80"/>
      <c r="F377" s="13"/>
      <c r="G377" s="13" t="b">
        <f t="shared" ca="1" si="10"/>
        <v>0</v>
      </c>
      <c r="H377" s="13" t="s">
        <v>645</v>
      </c>
      <c r="I377" s="13"/>
      <c r="J377" s="64">
        <v>41669</v>
      </c>
      <c r="K377" s="65">
        <f t="shared" ca="1" si="11"/>
        <v>9</v>
      </c>
      <c r="L377" s="65" t="str">
        <f t="shared" ca="1" si="12"/>
        <v>4 Weeks</v>
      </c>
      <c r="M377" s="66">
        <v>66486</v>
      </c>
      <c r="N377" s="67">
        <f t="shared" si="13"/>
        <v>0.1</v>
      </c>
      <c r="O377" s="68">
        <f t="shared" si="14"/>
        <v>6648.6</v>
      </c>
      <c r="P377" s="68">
        <f t="shared" si="15"/>
        <v>73134.600000000006</v>
      </c>
      <c r="Q377" s="13"/>
      <c r="R377" s="13"/>
      <c r="S377" s="13"/>
      <c r="T377" s="13"/>
      <c r="U377" s="13"/>
      <c r="V377" s="13">
        <v>1235872</v>
      </c>
      <c r="W377" s="13" t="s">
        <v>1528</v>
      </c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</row>
    <row r="378" spans="1:34">
      <c r="A378" s="13">
        <v>1235882</v>
      </c>
      <c r="B378" s="13"/>
      <c r="C378" s="13"/>
      <c r="D378" s="80"/>
      <c r="E378" s="80"/>
      <c r="F378" s="13"/>
      <c r="G378" s="13" t="b">
        <f t="shared" ca="1" si="10"/>
        <v>1</v>
      </c>
      <c r="H378" s="13" t="s">
        <v>649</v>
      </c>
      <c r="I378" s="13" t="s">
        <v>388</v>
      </c>
      <c r="J378" s="64">
        <v>37666</v>
      </c>
      <c r="K378" s="65">
        <f t="shared" ca="1" si="11"/>
        <v>20</v>
      </c>
      <c r="L378" s="65" t="str">
        <f t="shared" ca="1" si="12"/>
        <v>6 Weeks</v>
      </c>
      <c r="M378" s="66">
        <v>59388</v>
      </c>
      <c r="N378" s="67">
        <f t="shared" si="13"/>
        <v>0.08</v>
      </c>
      <c r="O378" s="68">
        <f t="shared" si="14"/>
        <v>4751.04</v>
      </c>
      <c r="P378" s="68">
        <f t="shared" si="15"/>
        <v>64139.040000000001</v>
      </c>
      <c r="Q378" s="13"/>
      <c r="R378" s="13"/>
      <c r="S378" s="13"/>
      <c r="T378" s="13"/>
      <c r="U378" s="13"/>
      <c r="V378" s="13">
        <v>1235882</v>
      </c>
      <c r="W378" s="13" t="s">
        <v>1529</v>
      </c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</row>
    <row r="379" spans="1:34">
      <c r="A379" s="13">
        <v>1235892</v>
      </c>
      <c r="B379" s="13"/>
      <c r="C379" s="13"/>
      <c r="D379" s="80"/>
      <c r="E379" s="80"/>
      <c r="F379" s="13"/>
      <c r="G379" s="13" t="b">
        <f t="shared" ca="1" si="10"/>
        <v>0</v>
      </c>
      <c r="H379" s="13" t="s">
        <v>653</v>
      </c>
      <c r="I379" s="13"/>
      <c r="J379" s="64">
        <v>40604</v>
      </c>
      <c r="K379" s="65">
        <f t="shared" ca="1" si="11"/>
        <v>12</v>
      </c>
      <c r="L379" s="65" t="str">
        <f t="shared" ca="1" si="12"/>
        <v>4 Weeks</v>
      </c>
      <c r="M379" s="66">
        <v>94637</v>
      </c>
      <c r="N379" s="67">
        <f t="shared" si="13"/>
        <v>0.12</v>
      </c>
      <c r="O379" s="68">
        <f t="shared" si="14"/>
        <v>11356.439999999999</v>
      </c>
      <c r="P379" s="68">
        <f t="shared" si="15"/>
        <v>105993.44</v>
      </c>
      <c r="Q379" s="13"/>
      <c r="R379" s="13"/>
      <c r="S379" s="13"/>
      <c r="T379" s="13"/>
      <c r="U379" s="13"/>
      <c r="V379" s="13">
        <v>1235892</v>
      </c>
      <c r="W379" s="13" t="s">
        <v>1530</v>
      </c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</row>
    <row r="380" spans="1:34">
      <c r="A380" s="13">
        <v>1235902</v>
      </c>
      <c r="B380" s="13"/>
      <c r="C380" s="13"/>
      <c r="D380" s="80"/>
      <c r="E380" s="80"/>
      <c r="F380" s="13"/>
      <c r="G380" s="13" t="b">
        <f t="shared" ca="1" si="10"/>
        <v>0</v>
      </c>
      <c r="H380" s="63" t="s">
        <v>387</v>
      </c>
      <c r="I380" s="13"/>
      <c r="J380" s="64">
        <v>40243</v>
      </c>
      <c r="K380" s="65">
        <f t="shared" ca="1" si="11"/>
        <v>13</v>
      </c>
      <c r="L380" s="65" t="str">
        <f t="shared" ca="1" si="12"/>
        <v>4 Weeks</v>
      </c>
      <c r="M380" s="66">
        <v>73752</v>
      </c>
      <c r="N380" s="67">
        <f t="shared" si="13"/>
        <v>0.1</v>
      </c>
      <c r="O380" s="68">
        <f t="shared" si="14"/>
        <v>7375.2000000000007</v>
      </c>
      <c r="P380" s="68">
        <f t="shared" si="15"/>
        <v>81127.199999999997</v>
      </c>
      <c r="Q380" s="13"/>
      <c r="R380" s="13"/>
      <c r="S380" s="13"/>
      <c r="T380" s="13"/>
      <c r="U380" s="13"/>
      <c r="V380" s="13">
        <v>1235902</v>
      </c>
      <c r="W380" s="13" t="s">
        <v>1531</v>
      </c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</row>
    <row r="381" spans="1:34">
      <c r="A381" s="13">
        <v>1235912</v>
      </c>
      <c r="B381" s="13"/>
      <c r="C381" s="13"/>
      <c r="D381" s="80"/>
      <c r="E381" s="80"/>
      <c r="F381" s="13"/>
      <c r="G381" s="13" t="b">
        <f t="shared" ca="1" si="10"/>
        <v>0</v>
      </c>
      <c r="H381" s="63" t="s">
        <v>393</v>
      </c>
      <c r="I381" s="13"/>
      <c r="J381" s="64">
        <v>38412</v>
      </c>
      <c r="K381" s="65">
        <f t="shared" ca="1" si="11"/>
        <v>18</v>
      </c>
      <c r="L381" s="65" t="str">
        <f t="shared" ca="1" si="12"/>
        <v>4 Weeks</v>
      </c>
      <c r="M381" s="66">
        <v>35942</v>
      </c>
      <c r="N381" s="67">
        <f t="shared" si="13"/>
        <v>0.06</v>
      </c>
      <c r="O381" s="68">
        <f t="shared" si="14"/>
        <v>2156.52</v>
      </c>
      <c r="P381" s="68">
        <f t="shared" si="15"/>
        <v>38098.519999999997</v>
      </c>
      <c r="Q381" s="13"/>
      <c r="R381" s="13"/>
      <c r="S381" s="13"/>
      <c r="T381" s="13"/>
      <c r="U381" s="13"/>
      <c r="V381" s="13">
        <v>1235912</v>
      </c>
      <c r="W381" s="13" t="s">
        <v>1532</v>
      </c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</row>
    <row r="382" spans="1:34">
      <c r="A382" s="13">
        <v>1235922</v>
      </c>
      <c r="B382" s="13"/>
      <c r="C382" s="13"/>
      <c r="D382" s="80"/>
      <c r="E382" s="80"/>
      <c r="F382" s="13"/>
      <c r="G382" s="13" t="b">
        <f t="shared" ca="1" si="10"/>
        <v>0</v>
      </c>
      <c r="H382" s="63" t="s">
        <v>399</v>
      </c>
      <c r="I382" s="13"/>
      <c r="J382" s="64">
        <v>38415</v>
      </c>
      <c r="K382" s="65">
        <f t="shared" ca="1" si="11"/>
        <v>18</v>
      </c>
      <c r="L382" s="65" t="str">
        <f t="shared" ca="1" si="12"/>
        <v>4 Weeks</v>
      </c>
      <c r="M382" s="66">
        <v>18386</v>
      </c>
      <c r="N382" s="67">
        <f t="shared" si="13"/>
        <v>0.01</v>
      </c>
      <c r="O382" s="68">
        <f t="shared" si="14"/>
        <v>183.86</v>
      </c>
      <c r="P382" s="68">
        <f t="shared" si="15"/>
        <v>18569.86</v>
      </c>
      <c r="Q382" s="13"/>
      <c r="R382" s="13"/>
      <c r="S382" s="13"/>
      <c r="T382" s="13"/>
      <c r="U382" s="13"/>
      <c r="V382" s="13">
        <v>1235922</v>
      </c>
      <c r="W382" s="13" t="s">
        <v>1533</v>
      </c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</row>
    <row r="383" spans="1:34">
      <c r="A383" s="13">
        <v>1235932</v>
      </c>
      <c r="B383" s="13"/>
      <c r="C383" s="13"/>
      <c r="D383" s="80"/>
      <c r="E383" s="80"/>
      <c r="F383" s="13"/>
      <c r="G383" s="13" t="b">
        <f t="shared" ca="1" si="10"/>
        <v>0</v>
      </c>
      <c r="H383" s="63" t="s">
        <v>405</v>
      </c>
      <c r="I383" s="13" t="s">
        <v>388</v>
      </c>
      <c r="J383" s="64">
        <v>41357</v>
      </c>
      <c r="K383" s="65">
        <f t="shared" ca="1" si="11"/>
        <v>10</v>
      </c>
      <c r="L383" s="65" t="str">
        <f t="shared" ca="1" si="12"/>
        <v>6 Weeks</v>
      </c>
      <c r="M383" s="66">
        <v>50999</v>
      </c>
      <c r="N383" s="67">
        <f t="shared" si="13"/>
        <v>7.0000000000000007E-2</v>
      </c>
      <c r="O383" s="68">
        <f t="shared" si="14"/>
        <v>3569.9300000000003</v>
      </c>
      <c r="P383" s="68">
        <f t="shared" si="15"/>
        <v>54568.93</v>
      </c>
      <c r="Q383" s="13"/>
      <c r="R383" s="13"/>
      <c r="S383" s="13"/>
      <c r="T383" s="13"/>
      <c r="U383" s="13"/>
      <c r="V383" s="13">
        <v>1235932</v>
      </c>
      <c r="W383" s="13" t="s">
        <v>1534</v>
      </c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</row>
    <row r="384" spans="1:34">
      <c r="A384" s="13">
        <v>1235942</v>
      </c>
      <c r="B384" s="13"/>
      <c r="C384" s="13"/>
      <c r="D384" s="80"/>
      <c r="E384" s="80"/>
      <c r="F384" s="13"/>
      <c r="G384" s="13" t="b">
        <f t="shared" ca="1" si="10"/>
        <v>0</v>
      </c>
      <c r="H384" s="63" t="s">
        <v>411</v>
      </c>
      <c r="I384" s="13" t="s">
        <v>388</v>
      </c>
      <c r="J384" s="64">
        <v>41721</v>
      </c>
      <c r="K384" s="65">
        <f t="shared" ca="1" si="11"/>
        <v>9</v>
      </c>
      <c r="L384" s="65" t="str">
        <f t="shared" ca="1" si="12"/>
        <v>4 Weeks</v>
      </c>
      <c r="M384" s="66">
        <v>39239</v>
      </c>
      <c r="N384" s="67">
        <f t="shared" si="13"/>
        <v>0.06</v>
      </c>
      <c r="O384" s="68">
        <f t="shared" si="14"/>
        <v>2354.3399999999997</v>
      </c>
      <c r="P384" s="68">
        <f t="shared" si="15"/>
        <v>41593.339999999997</v>
      </c>
      <c r="Q384" s="13"/>
      <c r="R384" s="13"/>
      <c r="S384" s="13"/>
      <c r="T384" s="13"/>
      <c r="U384" s="13"/>
      <c r="V384" s="13">
        <v>1235942</v>
      </c>
      <c r="W384" s="13" t="s">
        <v>1535</v>
      </c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</row>
    <row r="385" spans="1:34">
      <c r="A385" s="13">
        <v>1235952</v>
      </c>
      <c r="B385" s="13"/>
      <c r="C385" s="13"/>
      <c r="D385" s="80"/>
      <c r="E385" s="80"/>
      <c r="F385" s="13"/>
      <c r="G385" s="13" t="b">
        <f t="shared" ca="1" si="10"/>
        <v>0</v>
      </c>
      <c r="H385" s="63" t="s">
        <v>416</v>
      </c>
      <c r="I385" s="13" t="s">
        <v>394</v>
      </c>
      <c r="J385" s="64">
        <v>37368</v>
      </c>
      <c r="K385" s="65">
        <f t="shared" ca="1" si="11"/>
        <v>21</v>
      </c>
      <c r="L385" s="65" t="str">
        <f t="shared" ca="1" si="12"/>
        <v>4 Weeks</v>
      </c>
      <c r="M385" s="66">
        <v>55314</v>
      </c>
      <c r="N385" s="67">
        <f t="shared" si="13"/>
        <v>0.08</v>
      </c>
      <c r="O385" s="68">
        <f t="shared" si="14"/>
        <v>4425.12</v>
      </c>
      <c r="P385" s="68">
        <f t="shared" si="15"/>
        <v>59739.12</v>
      </c>
      <c r="Q385" s="13"/>
      <c r="R385" s="13"/>
      <c r="S385" s="13"/>
      <c r="T385" s="13"/>
      <c r="U385" s="13"/>
      <c r="V385" s="13">
        <v>1235952</v>
      </c>
      <c r="W385" s="13" t="s">
        <v>1536</v>
      </c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</row>
    <row r="386" spans="1:34">
      <c r="A386" s="13">
        <v>1235962</v>
      </c>
      <c r="B386" s="13"/>
      <c r="C386" s="13"/>
      <c r="D386" s="80"/>
      <c r="E386" s="80"/>
      <c r="F386" s="13"/>
      <c r="G386" s="13" t="b">
        <f t="shared" ca="1" si="10"/>
        <v>1</v>
      </c>
      <c r="H386" s="63" t="s">
        <v>421</v>
      </c>
      <c r="I386" s="13" t="s">
        <v>388</v>
      </c>
      <c r="J386" s="64">
        <v>37730</v>
      </c>
      <c r="K386" s="65">
        <f t="shared" ca="1" si="11"/>
        <v>20</v>
      </c>
      <c r="L386" s="65" t="str">
        <f t="shared" ca="1" si="12"/>
        <v>6 Weeks</v>
      </c>
      <c r="M386" s="66">
        <v>50201</v>
      </c>
      <c r="N386" s="67">
        <f t="shared" si="13"/>
        <v>7.0000000000000007E-2</v>
      </c>
      <c r="O386" s="68">
        <f t="shared" si="14"/>
        <v>3514.07</v>
      </c>
      <c r="P386" s="68">
        <f t="shared" si="15"/>
        <v>53715.07</v>
      </c>
      <c r="Q386" s="13"/>
      <c r="R386" s="13"/>
      <c r="S386" s="13"/>
      <c r="T386" s="13"/>
      <c r="U386" s="13"/>
      <c r="V386" s="13">
        <v>1235962</v>
      </c>
      <c r="W386" s="13" t="s">
        <v>1537</v>
      </c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</row>
    <row r="387" spans="1:34">
      <c r="A387" s="13">
        <v>1235972</v>
      </c>
      <c r="B387" s="13"/>
      <c r="C387" s="13"/>
      <c r="D387" s="80"/>
      <c r="E387" s="80"/>
      <c r="F387" s="13"/>
      <c r="G387" s="13" t="b">
        <f t="shared" ca="1" si="10"/>
        <v>1</v>
      </c>
      <c r="H387" s="63" t="s">
        <v>426</v>
      </c>
      <c r="I387" s="13" t="s">
        <v>388</v>
      </c>
      <c r="J387" s="64">
        <v>37737</v>
      </c>
      <c r="K387" s="65">
        <f t="shared" ca="1" si="11"/>
        <v>20</v>
      </c>
      <c r="L387" s="65" t="str">
        <f t="shared" ca="1" si="12"/>
        <v>6 Weeks</v>
      </c>
      <c r="M387" s="66">
        <v>51083</v>
      </c>
      <c r="N387" s="67">
        <f t="shared" si="13"/>
        <v>7.0000000000000007E-2</v>
      </c>
      <c r="O387" s="68">
        <f t="shared" si="14"/>
        <v>3575.8100000000004</v>
      </c>
      <c r="P387" s="68">
        <f t="shared" si="15"/>
        <v>54658.81</v>
      </c>
      <c r="Q387" s="13"/>
      <c r="R387" s="13"/>
      <c r="S387" s="13"/>
      <c r="T387" s="13"/>
      <c r="U387" s="13"/>
      <c r="V387" s="13">
        <v>1235972</v>
      </c>
      <c r="W387" s="13" t="s">
        <v>1538</v>
      </c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</row>
    <row r="388" spans="1:34">
      <c r="A388" s="13">
        <v>1235982</v>
      </c>
      <c r="B388" s="13"/>
      <c r="C388" s="13"/>
      <c r="D388" s="80"/>
      <c r="E388" s="80"/>
      <c r="F388" s="13"/>
      <c r="G388" s="13" t="b">
        <f t="shared" ca="1" si="10"/>
        <v>0</v>
      </c>
      <c r="H388" s="63" t="s">
        <v>431</v>
      </c>
      <c r="I388" s="13" t="s">
        <v>394</v>
      </c>
      <c r="J388" s="64">
        <v>38440</v>
      </c>
      <c r="K388" s="65">
        <f t="shared" ca="1" si="11"/>
        <v>18</v>
      </c>
      <c r="L388" s="65" t="str">
        <f t="shared" ca="1" si="12"/>
        <v>4 Weeks</v>
      </c>
      <c r="M388" s="66">
        <v>54632</v>
      </c>
      <c r="N388" s="67">
        <f t="shared" si="13"/>
        <v>7.0000000000000007E-2</v>
      </c>
      <c r="O388" s="68">
        <f t="shared" si="14"/>
        <v>3824.2400000000002</v>
      </c>
      <c r="P388" s="68">
        <f t="shared" si="15"/>
        <v>58456.24</v>
      </c>
      <c r="Q388" s="13"/>
      <c r="R388" s="13"/>
      <c r="S388" s="13"/>
      <c r="T388" s="13"/>
      <c r="U388" s="13"/>
      <c r="V388" s="13">
        <v>1235982</v>
      </c>
      <c r="W388" s="13" t="s">
        <v>1539</v>
      </c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</row>
    <row r="389" spans="1:34">
      <c r="A389" s="13">
        <v>1235992</v>
      </c>
      <c r="B389" s="13"/>
      <c r="C389" s="13"/>
      <c r="D389" s="80"/>
      <c r="E389" s="80"/>
      <c r="F389" s="13"/>
      <c r="G389" s="13" t="b">
        <f t="shared" ca="1" si="10"/>
        <v>1</v>
      </c>
      <c r="H389" s="63" t="s">
        <v>436</v>
      </c>
      <c r="I389" s="13" t="s">
        <v>388</v>
      </c>
      <c r="J389" s="64">
        <v>37390</v>
      </c>
      <c r="K389" s="65">
        <f t="shared" ca="1" si="11"/>
        <v>21</v>
      </c>
      <c r="L389" s="65" t="str">
        <f t="shared" ca="1" si="12"/>
        <v>6 Weeks</v>
      </c>
      <c r="M389" s="66">
        <v>57488</v>
      </c>
      <c r="N389" s="67">
        <f t="shared" si="13"/>
        <v>0.08</v>
      </c>
      <c r="O389" s="68">
        <f t="shared" si="14"/>
        <v>4599.04</v>
      </c>
      <c r="P389" s="68">
        <f t="shared" si="15"/>
        <v>62087.040000000001</v>
      </c>
      <c r="Q389" s="13"/>
      <c r="R389" s="13"/>
      <c r="S389" s="13"/>
      <c r="T389" s="13"/>
      <c r="U389" s="13"/>
      <c r="V389" s="13">
        <v>1235992</v>
      </c>
      <c r="W389" s="13" t="s">
        <v>1540</v>
      </c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</row>
    <row r="390" spans="1:34">
      <c r="A390" s="13">
        <v>1236002</v>
      </c>
      <c r="B390" s="13"/>
      <c r="C390" s="13"/>
      <c r="D390" s="80"/>
      <c r="E390" s="80"/>
      <c r="F390" s="13"/>
      <c r="G390" s="13" t="b">
        <f t="shared" ca="1" si="10"/>
        <v>0</v>
      </c>
      <c r="H390" s="63" t="s">
        <v>441</v>
      </c>
      <c r="I390" s="13" t="s">
        <v>394</v>
      </c>
      <c r="J390" s="64">
        <v>37395</v>
      </c>
      <c r="K390" s="65">
        <f t="shared" ca="1" si="11"/>
        <v>21</v>
      </c>
      <c r="L390" s="65" t="str">
        <f t="shared" ca="1" si="12"/>
        <v>4 Weeks</v>
      </c>
      <c r="M390" s="66">
        <v>33359</v>
      </c>
      <c r="N390" s="67">
        <f t="shared" si="13"/>
        <v>0.05</v>
      </c>
      <c r="O390" s="68">
        <f t="shared" si="14"/>
        <v>1667.95</v>
      </c>
      <c r="P390" s="68">
        <f t="shared" si="15"/>
        <v>35026.949999999997</v>
      </c>
      <c r="Q390" s="13"/>
      <c r="R390" s="13"/>
      <c r="S390" s="13"/>
      <c r="T390" s="13"/>
      <c r="U390" s="13"/>
      <c r="V390" s="13">
        <v>1236002</v>
      </c>
      <c r="W390" s="13" t="s">
        <v>1541</v>
      </c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</row>
    <row r="391" spans="1:34">
      <c r="A391" s="13">
        <v>1236012</v>
      </c>
      <c r="B391" s="13"/>
      <c r="C391" s="13"/>
      <c r="D391" s="80"/>
      <c r="E391" s="80"/>
      <c r="F391" s="13"/>
      <c r="G391" s="13" t="b">
        <f t="shared" ca="1" si="10"/>
        <v>1</v>
      </c>
      <c r="H391" s="63" t="s">
        <v>446</v>
      </c>
      <c r="I391" s="13" t="s">
        <v>388</v>
      </c>
      <c r="J391" s="64">
        <v>37419</v>
      </c>
      <c r="K391" s="65">
        <f t="shared" ca="1" si="11"/>
        <v>21</v>
      </c>
      <c r="L391" s="65" t="str">
        <f t="shared" ca="1" si="12"/>
        <v>6 Weeks</v>
      </c>
      <c r="M391" s="66">
        <v>36110</v>
      </c>
      <c r="N391" s="67">
        <f t="shared" si="13"/>
        <v>0.06</v>
      </c>
      <c r="O391" s="68">
        <f t="shared" si="14"/>
        <v>2166.6</v>
      </c>
      <c r="P391" s="68">
        <f t="shared" si="15"/>
        <v>38276.6</v>
      </c>
      <c r="Q391" s="13"/>
      <c r="R391" s="13"/>
      <c r="S391" s="13"/>
      <c r="T391" s="13"/>
      <c r="U391" s="13"/>
      <c r="V391" s="13">
        <v>1236012</v>
      </c>
      <c r="W391" s="13" t="s">
        <v>1542</v>
      </c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</row>
    <row r="392" spans="1:34">
      <c r="A392" s="13">
        <v>1236022</v>
      </c>
      <c r="B392" s="13"/>
      <c r="C392" s="13"/>
      <c r="D392" s="80"/>
      <c r="E392" s="80"/>
      <c r="F392" s="13"/>
      <c r="G392" s="13" t="b">
        <f t="shared" ca="1" si="10"/>
        <v>0</v>
      </c>
      <c r="H392" s="63" t="s">
        <v>451</v>
      </c>
      <c r="I392" s="13" t="s">
        <v>400</v>
      </c>
      <c r="J392" s="64">
        <v>40337</v>
      </c>
      <c r="K392" s="65">
        <f t="shared" ca="1" si="11"/>
        <v>13</v>
      </c>
      <c r="L392" s="65" t="str">
        <f t="shared" ca="1" si="12"/>
        <v>4 Weeks</v>
      </c>
      <c r="M392" s="66">
        <v>90017</v>
      </c>
      <c r="N392" s="67">
        <f t="shared" si="13"/>
        <v>0.12</v>
      </c>
      <c r="O392" s="68">
        <f t="shared" si="14"/>
        <v>10802.039999999999</v>
      </c>
      <c r="P392" s="68">
        <f t="shared" si="15"/>
        <v>100819.04</v>
      </c>
      <c r="Q392" s="13"/>
      <c r="R392" s="13"/>
      <c r="S392" s="13"/>
      <c r="T392" s="13"/>
      <c r="U392" s="13"/>
      <c r="V392" s="13">
        <v>1236022</v>
      </c>
      <c r="W392" s="13" t="s">
        <v>1543</v>
      </c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</row>
    <row r="393" spans="1:34">
      <c r="A393" s="13">
        <v>1236032</v>
      </c>
      <c r="B393" s="13"/>
      <c r="C393" s="13"/>
      <c r="D393" s="80"/>
      <c r="E393" s="80"/>
      <c r="F393" s="13"/>
      <c r="G393" s="13" t="b">
        <f t="shared" ca="1" si="10"/>
        <v>0</v>
      </c>
      <c r="H393" s="63" t="s">
        <v>456</v>
      </c>
      <c r="I393" s="13" t="s">
        <v>388</v>
      </c>
      <c r="J393" s="64">
        <v>42196</v>
      </c>
      <c r="K393" s="65">
        <f t="shared" ca="1" si="11"/>
        <v>8</v>
      </c>
      <c r="L393" s="65" t="str">
        <f t="shared" ca="1" si="12"/>
        <v>4 Weeks</v>
      </c>
      <c r="M393" s="66">
        <v>45182</v>
      </c>
      <c r="N393" s="67">
        <f t="shared" si="13"/>
        <v>7.0000000000000007E-2</v>
      </c>
      <c r="O393" s="68">
        <f t="shared" si="14"/>
        <v>3162.7400000000002</v>
      </c>
      <c r="P393" s="68">
        <f t="shared" si="15"/>
        <v>48344.74</v>
      </c>
      <c r="Q393" s="13"/>
      <c r="R393" s="13"/>
      <c r="S393" s="13"/>
      <c r="T393" s="13"/>
      <c r="U393" s="13"/>
      <c r="V393" s="13">
        <v>1236032</v>
      </c>
      <c r="W393" s="13" t="s">
        <v>1544</v>
      </c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</row>
    <row r="394" spans="1:34">
      <c r="A394" s="13">
        <v>1236042</v>
      </c>
      <c r="B394" s="13"/>
      <c r="C394" s="13"/>
      <c r="D394" s="80"/>
      <c r="E394" s="80"/>
      <c r="F394" s="13"/>
      <c r="G394" s="13" t="b">
        <f t="shared" ca="1" si="10"/>
        <v>0</v>
      </c>
      <c r="H394" s="63" t="s">
        <v>461</v>
      </c>
      <c r="I394" s="13" t="s">
        <v>400</v>
      </c>
      <c r="J394" s="64">
        <v>40008</v>
      </c>
      <c r="K394" s="65">
        <f t="shared" ca="1" si="11"/>
        <v>14</v>
      </c>
      <c r="L394" s="65" t="str">
        <f t="shared" ca="1" si="12"/>
        <v>4 Weeks</v>
      </c>
      <c r="M394" s="66">
        <v>62591</v>
      </c>
      <c r="N394" s="67">
        <f t="shared" si="13"/>
        <v>0.08</v>
      </c>
      <c r="O394" s="68">
        <f t="shared" si="14"/>
        <v>5007.28</v>
      </c>
      <c r="P394" s="68">
        <f t="shared" si="15"/>
        <v>67598.28</v>
      </c>
      <c r="Q394" s="13"/>
      <c r="R394" s="13"/>
      <c r="S394" s="13"/>
      <c r="T394" s="13"/>
      <c r="U394" s="13"/>
      <c r="V394" s="13">
        <v>1236042</v>
      </c>
      <c r="W394" s="13" t="s">
        <v>1545</v>
      </c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</row>
    <row r="395" spans="1:34">
      <c r="A395" s="13">
        <v>1236052</v>
      </c>
      <c r="B395" s="13"/>
      <c r="C395" s="13"/>
      <c r="D395" s="80"/>
      <c r="E395" s="80"/>
      <c r="F395" s="13"/>
      <c r="G395" s="13" t="b">
        <f t="shared" ca="1" si="10"/>
        <v>1</v>
      </c>
      <c r="H395" s="63" t="s">
        <v>466</v>
      </c>
      <c r="I395" s="13" t="s">
        <v>388</v>
      </c>
      <c r="J395" s="64">
        <v>37449</v>
      </c>
      <c r="K395" s="65">
        <f t="shared" ca="1" si="11"/>
        <v>21</v>
      </c>
      <c r="L395" s="65" t="str">
        <f t="shared" ca="1" si="12"/>
        <v>6 Weeks</v>
      </c>
      <c r="M395" s="66">
        <v>27174</v>
      </c>
      <c r="N395" s="67">
        <f t="shared" si="13"/>
        <v>0.05</v>
      </c>
      <c r="O395" s="68">
        <f t="shared" si="14"/>
        <v>1358.7</v>
      </c>
      <c r="P395" s="68">
        <f t="shared" si="15"/>
        <v>28532.7</v>
      </c>
      <c r="Q395" s="13"/>
      <c r="R395" s="13"/>
      <c r="S395" s="13"/>
      <c r="T395" s="13"/>
      <c r="U395" s="13"/>
      <c r="V395" s="13">
        <v>1236052</v>
      </c>
      <c r="W395" s="13" t="s">
        <v>1546</v>
      </c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</row>
    <row r="396" spans="1:34">
      <c r="A396" s="13">
        <v>1236062</v>
      </c>
      <c r="B396" s="13"/>
      <c r="C396" s="13"/>
      <c r="D396" s="80"/>
      <c r="E396" s="80"/>
      <c r="F396" s="13"/>
      <c r="G396" s="13" t="b">
        <f t="shared" ca="1" si="10"/>
        <v>1</v>
      </c>
      <c r="H396" s="63" t="s">
        <v>471</v>
      </c>
      <c r="I396" s="13" t="s">
        <v>388</v>
      </c>
      <c r="J396" s="64">
        <v>38172</v>
      </c>
      <c r="K396" s="65">
        <f t="shared" ca="1" si="11"/>
        <v>19</v>
      </c>
      <c r="L396" s="65" t="str">
        <f t="shared" ca="1" si="12"/>
        <v>6 Weeks</v>
      </c>
      <c r="M396" s="66">
        <v>82961</v>
      </c>
      <c r="N396" s="67">
        <f t="shared" si="13"/>
        <v>0.11</v>
      </c>
      <c r="O396" s="68">
        <f t="shared" si="14"/>
        <v>9125.7100000000009</v>
      </c>
      <c r="P396" s="68">
        <f t="shared" si="15"/>
        <v>92086.71</v>
      </c>
      <c r="Q396" s="13"/>
      <c r="R396" s="13"/>
      <c r="S396" s="13"/>
      <c r="T396" s="13"/>
      <c r="U396" s="13"/>
      <c r="V396" s="13">
        <v>1236062</v>
      </c>
      <c r="W396" s="13" t="s">
        <v>1547</v>
      </c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</row>
    <row r="397" spans="1:34">
      <c r="A397" s="13">
        <v>1236072</v>
      </c>
      <c r="B397" s="13"/>
      <c r="C397" s="13"/>
      <c r="D397" s="80"/>
      <c r="E397" s="80"/>
      <c r="F397" s="13"/>
      <c r="G397" s="13" t="b">
        <f t="shared" ca="1" si="10"/>
        <v>0</v>
      </c>
      <c r="H397" s="63" t="s">
        <v>476</v>
      </c>
      <c r="I397" s="13" t="s">
        <v>388</v>
      </c>
      <c r="J397" s="64">
        <v>41509</v>
      </c>
      <c r="K397" s="65">
        <f t="shared" ca="1" si="11"/>
        <v>10</v>
      </c>
      <c r="L397" s="65" t="str">
        <f t="shared" ca="1" si="12"/>
        <v>6 Weeks</v>
      </c>
      <c r="M397" s="66">
        <v>26408</v>
      </c>
      <c r="N397" s="67">
        <f t="shared" si="13"/>
        <v>0.05</v>
      </c>
      <c r="O397" s="68">
        <f t="shared" si="14"/>
        <v>1320.4</v>
      </c>
      <c r="P397" s="68">
        <f t="shared" si="15"/>
        <v>27728.400000000001</v>
      </c>
      <c r="Q397" s="13"/>
      <c r="R397" s="13"/>
      <c r="S397" s="13"/>
      <c r="T397" s="13"/>
      <c r="U397" s="13"/>
      <c r="V397" s="13">
        <v>1236072</v>
      </c>
      <c r="W397" s="13" t="s">
        <v>1548</v>
      </c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</row>
    <row r="398" spans="1:34">
      <c r="A398" s="13">
        <v>1236082</v>
      </c>
      <c r="B398" s="13"/>
      <c r="C398" s="13"/>
      <c r="D398" s="80"/>
      <c r="E398" s="80"/>
      <c r="F398" s="13"/>
      <c r="G398" s="13" t="b">
        <f t="shared" ca="1" si="10"/>
        <v>1</v>
      </c>
      <c r="H398" s="63" t="s">
        <v>481</v>
      </c>
      <c r="I398" s="13" t="s">
        <v>388</v>
      </c>
      <c r="J398" s="64">
        <v>37841</v>
      </c>
      <c r="K398" s="65">
        <f t="shared" ca="1" si="11"/>
        <v>20</v>
      </c>
      <c r="L398" s="65" t="str">
        <f t="shared" ca="1" si="12"/>
        <v>6 Weeks</v>
      </c>
      <c r="M398" s="66">
        <v>52500</v>
      </c>
      <c r="N398" s="67">
        <f t="shared" si="13"/>
        <v>7.0000000000000007E-2</v>
      </c>
      <c r="O398" s="68">
        <f t="shared" si="14"/>
        <v>3675.0000000000005</v>
      </c>
      <c r="P398" s="68">
        <f t="shared" si="15"/>
        <v>56175</v>
      </c>
      <c r="Q398" s="13"/>
      <c r="R398" s="13"/>
      <c r="S398" s="13"/>
      <c r="T398" s="13"/>
      <c r="U398" s="13"/>
      <c r="V398" s="13">
        <v>1236082</v>
      </c>
      <c r="W398" s="13" t="s">
        <v>1549</v>
      </c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</row>
    <row r="399" spans="1:34">
      <c r="A399" s="13">
        <v>1236092</v>
      </c>
      <c r="B399" s="13"/>
      <c r="C399" s="13"/>
      <c r="D399" s="80"/>
      <c r="E399" s="80"/>
      <c r="F399" s="13"/>
      <c r="G399" s="13" t="b">
        <f t="shared" ca="1" si="10"/>
        <v>0</v>
      </c>
      <c r="H399" s="63" t="s">
        <v>486</v>
      </c>
      <c r="I399" s="13" t="s">
        <v>394</v>
      </c>
      <c r="J399" s="64">
        <v>41537</v>
      </c>
      <c r="K399" s="65">
        <f t="shared" ca="1" si="11"/>
        <v>10</v>
      </c>
      <c r="L399" s="65" t="str">
        <f t="shared" ca="1" si="12"/>
        <v>4 Weeks</v>
      </c>
      <c r="M399" s="66">
        <v>57068</v>
      </c>
      <c r="N399" s="67">
        <f t="shared" si="13"/>
        <v>0.08</v>
      </c>
      <c r="O399" s="68">
        <f t="shared" si="14"/>
        <v>4565.4400000000005</v>
      </c>
      <c r="P399" s="68">
        <f t="shared" si="15"/>
        <v>61633.440000000002</v>
      </c>
      <c r="Q399" s="13"/>
      <c r="R399" s="13"/>
      <c r="S399" s="13"/>
      <c r="T399" s="13"/>
      <c r="U399" s="13"/>
      <c r="V399" s="13">
        <v>1236092</v>
      </c>
      <c r="W399" s="13" t="s">
        <v>1550</v>
      </c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</row>
    <row r="400" spans="1:34">
      <c r="A400" s="13">
        <v>1236102</v>
      </c>
      <c r="B400" s="13"/>
      <c r="C400" s="13"/>
      <c r="D400" s="80"/>
      <c r="E400" s="80"/>
      <c r="F400" s="13"/>
      <c r="G400" s="13" t="b">
        <f t="shared" ca="1" si="10"/>
        <v>0</v>
      </c>
      <c r="H400" s="63" t="s">
        <v>491</v>
      </c>
      <c r="I400" s="13" t="s">
        <v>388</v>
      </c>
      <c r="J400" s="64">
        <v>42320</v>
      </c>
      <c r="K400" s="65">
        <f t="shared" ca="1" si="11"/>
        <v>8</v>
      </c>
      <c r="L400" s="65" t="str">
        <f t="shared" ca="1" si="12"/>
        <v>4 Weeks</v>
      </c>
      <c r="M400" s="66">
        <v>56081</v>
      </c>
      <c r="N400" s="67">
        <f t="shared" si="13"/>
        <v>0.08</v>
      </c>
      <c r="O400" s="68">
        <f t="shared" si="14"/>
        <v>4486.4800000000005</v>
      </c>
      <c r="P400" s="68">
        <f t="shared" si="15"/>
        <v>60567.48</v>
      </c>
      <c r="Q400" s="13"/>
      <c r="R400" s="13"/>
      <c r="S400" s="13"/>
      <c r="T400" s="13"/>
      <c r="U400" s="13"/>
      <c r="V400" s="13">
        <v>1236102</v>
      </c>
      <c r="W400" s="13" t="s">
        <v>1551</v>
      </c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</row>
    <row r="401" spans="1:34">
      <c r="A401" s="13">
        <v>1236112</v>
      </c>
      <c r="B401" s="13"/>
      <c r="C401" s="13"/>
      <c r="D401" s="80"/>
      <c r="E401" s="80"/>
      <c r="F401" s="13"/>
      <c r="G401" s="13" t="b">
        <f t="shared" ca="1" si="10"/>
        <v>0</v>
      </c>
      <c r="H401" s="63" t="s">
        <v>496</v>
      </c>
      <c r="I401" s="13" t="s">
        <v>394</v>
      </c>
      <c r="J401" s="64">
        <v>37235</v>
      </c>
      <c r="K401" s="65">
        <f t="shared" ca="1" si="11"/>
        <v>22</v>
      </c>
      <c r="L401" s="65" t="str">
        <f t="shared" ca="1" si="12"/>
        <v>4 Weeks</v>
      </c>
      <c r="M401" s="66">
        <v>23678</v>
      </c>
      <c r="N401" s="67">
        <f t="shared" si="13"/>
        <v>0.01</v>
      </c>
      <c r="O401" s="68">
        <f t="shared" si="14"/>
        <v>236.78</v>
      </c>
      <c r="P401" s="68">
        <f t="shared" si="15"/>
        <v>23914.78</v>
      </c>
      <c r="Q401" s="13"/>
      <c r="R401" s="13"/>
      <c r="S401" s="13"/>
      <c r="T401" s="13"/>
      <c r="U401" s="13"/>
      <c r="V401" s="13">
        <v>1236112</v>
      </c>
      <c r="W401" s="13" t="s">
        <v>1552</v>
      </c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</row>
    <row r="402" spans="1:34">
      <c r="A402" s="13">
        <v>1236122</v>
      </c>
      <c r="B402" s="13"/>
      <c r="C402" s="13"/>
      <c r="D402" s="80"/>
      <c r="E402" s="80"/>
      <c r="F402" s="13"/>
      <c r="G402" s="13" t="b">
        <f t="shared" ca="1" si="10"/>
        <v>0</v>
      </c>
      <c r="H402" s="63" t="s">
        <v>501</v>
      </c>
      <c r="I402" s="13" t="s">
        <v>400</v>
      </c>
      <c r="J402" s="64">
        <v>41607</v>
      </c>
      <c r="K402" s="65">
        <f t="shared" ca="1" si="11"/>
        <v>10</v>
      </c>
      <c r="L402" s="65" t="str">
        <f t="shared" ca="1" si="12"/>
        <v>4 Weeks</v>
      </c>
      <c r="M402" s="66">
        <v>85502</v>
      </c>
      <c r="N402" s="67">
        <f t="shared" si="13"/>
        <v>0.12</v>
      </c>
      <c r="O402" s="68">
        <f t="shared" si="14"/>
        <v>10260.24</v>
      </c>
      <c r="P402" s="68">
        <f t="shared" si="15"/>
        <v>95762.240000000005</v>
      </c>
      <c r="Q402" s="13"/>
      <c r="R402" s="13"/>
      <c r="S402" s="13"/>
      <c r="T402" s="13"/>
      <c r="U402" s="13"/>
      <c r="V402" s="13">
        <v>1236122</v>
      </c>
      <c r="W402" s="13" t="s">
        <v>1553</v>
      </c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</row>
    <row r="403" spans="1:34">
      <c r="A403" s="13">
        <v>1236132</v>
      </c>
      <c r="B403" s="13"/>
      <c r="C403" s="13"/>
      <c r="D403" s="80"/>
      <c r="E403" s="80"/>
      <c r="F403" s="13"/>
      <c r="G403" s="13" t="b">
        <f t="shared" ca="1" si="10"/>
        <v>0</v>
      </c>
      <c r="H403" s="63" t="s">
        <v>506</v>
      </c>
      <c r="I403" s="13" t="s">
        <v>400</v>
      </c>
      <c r="J403" s="64">
        <v>39077</v>
      </c>
      <c r="K403" s="65">
        <f t="shared" ca="1" si="11"/>
        <v>16</v>
      </c>
      <c r="L403" s="65" t="str">
        <f t="shared" ca="1" si="12"/>
        <v>4 Weeks</v>
      </c>
      <c r="M403" s="66">
        <v>90206</v>
      </c>
      <c r="N403" s="67">
        <f t="shared" si="13"/>
        <v>0.12</v>
      </c>
      <c r="O403" s="68">
        <f t="shared" si="14"/>
        <v>10824.72</v>
      </c>
      <c r="P403" s="68">
        <f t="shared" si="15"/>
        <v>101030.72</v>
      </c>
      <c r="Q403" s="13"/>
      <c r="R403" s="13"/>
      <c r="S403" s="13"/>
      <c r="T403" s="13"/>
      <c r="U403" s="13"/>
      <c r="V403" s="13">
        <v>1236132</v>
      </c>
      <c r="W403" s="13" t="s">
        <v>1554</v>
      </c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</row>
    <row r="404" spans="1:34">
      <c r="A404" s="13">
        <v>1236142</v>
      </c>
      <c r="B404" s="13"/>
      <c r="C404" s="13"/>
      <c r="D404" s="80"/>
      <c r="E404" s="80"/>
      <c r="F404" s="13"/>
      <c r="G404" s="13" t="b">
        <f t="shared" ca="1" si="10"/>
        <v>0</v>
      </c>
      <c r="H404" s="63" t="s">
        <v>511</v>
      </c>
      <c r="I404" s="13" t="s">
        <v>406</v>
      </c>
      <c r="J404" s="64">
        <v>39101</v>
      </c>
      <c r="K404" s="65">
        <f t="shared" ca="1" si="11"/>
        <v>16</v>
      </c>
      <c r="L404" s="65" t="str">
        <f t="shared" ca="1" si="12"/>
        <v>4 Weeks</v>
      </c>
      <c r="M404" s="66">
        <v>12758</v>
      </c>
      <c r="N404" s="67">
        <f t="shared" si="13"/>
        <v>0.01</v>
      </c>
      <c r="O404" s="68">
        <f t="shared" si="14"/>
        <v>127.58</v>
      </c>
      <c r="P404" s="68">
        <f t="shared" si="15"/>
        <v>12885.58</v>
      </c>
      <c r="Q404" s="13"/>
      <c r="R404" s="13"/>
      <c r="S404" s="13"/>
      <c r="T404" s="13"/>
      <c r="U404" s="13"/>
      <c r="V404" s="13">
        <v>1236142</v>
      </c>
      <c r="W404" s="13" t="s">
        <v>1555</v>
      </c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</row>
    <row r="405" spans="1:34">
      <c r="A405" s="13">
        <v>1236152</v>
      </c>
      <c r="B405" s="13"/>
      <c r="C405" s="13"/>
      <c r="D405" s="80"/>
      <c r="E405" s="80"/>
      <c r="F405" s="13"/>
      <c r="G405" s="13" t="b">
        <f t="shared" ca="1" si="10"/>
        <v>0</v>
      </c>
      <c r="H405" s="63" t="s">
        <v>516</v>
      </c>
      <c r="I405" s="13" t="s">
        <v>400</v>
      </c>
      <c r="J405" s="64">
        <v>41646</v>
      </c>
      <c r="K405" s="65">
        <f t="shared" ca="1" si="11"/>
        <v>9</v>
      </c>
      <c r="L405" s="65" t="str">
        <f t="shared" ca="1" si="12"/>
        <v>4 Weeks</v>
      </c>
      <c r="M405" s="66">
        <v>86741</v>
      </c>
      <c r="N405" s="67">
        <f t="shared" si="13"/>
        <v>0.12</v>
      </c>
      <c r="O405" s="68">
        <f t="shared" si="14"/>
        <v>10408.92</v>
      </c>
      <c r="P405" s="68">
        <f t="shared" si="15"/>
        <v>97149.92</v>
      </c>
      <c r="Q405" s="13"/>
      <c r="R405" s="13"/>
      <c r="S405" s="13"/>
      <c r="T405" s="13"/>
      <c r="U405" s="13"/>
      <c r="V405" s="13">
        <v>1236152</v>
      </c>
      <c r="W405" s="13" t="s">
        <v>1556</v>
      </c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</row>
    <row r="406" spans="1:34">
      <c r="A406" s="13">
        <v>1236162</v>
      </c>
      <c r="B406" s="13"/>
      <c r="C406" s="13"/>
      <c r="D406" s="80"/>
      <c r="E406" s="80"/>
      <c r="F406" s="13"/>
      <c r="G406" s="13" t="b">
        <f t="shared" ca="1" si="10"/>
        <v>0</v>
      </c>
      <c r="H406" s="63" t="s">
        <v>521</v>
      </c>
      <c r="I406" s="13" t="s">
        <v>400</v>
      </c>
      <c r="J406" s="64">
        <v>37321</v>
      </c>
      <c r="K406" s="65">
        <f t="shared" ca="1" si="11"/>
        <v>21</v>
      </c>
      <c r="L406" s="65" t="str">
        <f t="shared" ca="1" si="12"/>
        <v>4 Weeks</v>
      </c>
      <c r="M406" s="66">
        <v>83717</v>
      </c>
      <c r="N406" s="67">
        <f t="shared" si="13"/>
        <v>0.11</v>
      </c>
      <c r="O406" s="68">
        <f t="shared" si="14"/>
        <v>9208.8700000000008</v>
      </c>
      <c r="P406" s="68">
        <f t="shared" si="15"/>
        <v>92925.87</v>
      </c>
      <c r="Q406" s="13"/>
      <c r="R406" s="13"/>
      <c r="S406" s="13"/>
      <c r="T406" s="13"/>
      <c r="U406" s="13"/>
      <c r="V406" s="13">
        <v>1236162</v>
      </c>
      <c r="W406" s="13" t="s">
        <v>1557</v>
      </c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</row>
    <row r="407" spans="1:34">
      <c r="A407" s="13">
        <v>1236172</v>
      </c>
      <c r="B407" s="13"/>
      <c r="C407" s="13"/>
      <c r="D407" s="80"/>
      <c r="E407" s="80"/>
      <c r="F407" s="13"/>
      <c r="G407" s="13" t="b">
        <f t="shared" ca="1" si="10"/>
        <v>0</v>
      </c>
      <c r="H407" s="63" t="s">
        <v>526</v>
      </c>
      <c r="I407" s="13" t="s">
        <v>388</v>
      </c>
      <c r="J407" s="64">
        <v>42483</v>
      </c>
      <c r="K407" s="65">
        <f t="shared" ca="1" si="11"/>
        <v>7</v>
      </c>
      <c r="L407" s="65" t="str">
        <f t="shared" ca="1" si="12"/>
        <v>4 Weeks</v>
      </c>
      <c r="M407" s="66">
        <v>101619</v>
      </c>
      <c r="N407" s="67">
        <f t="shared" si="13"/>
        <v>0.13</v>
      </c>
      <c r="O407" s="68">
        <f t="shared" si="14"/>
        <v>13210.470000000001</v>
      </c>
      <c r="P407" s="68">
        <f t="shared" si="15"/>
        <v>114829.47</v>
      </c>
      <c r="Q407" s="13"/>
      <c r="R407" s="13"/>
      <c r="S407" s="13"/>
      <c r="T407" s="13"/>
      <c r="U407" s="13"/>
      <c r="V407" s="13">
        <v>1236172</v>
      </c>
      <c r="W407" s="13" t="s">
        <v>1558</v>
      </c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</row>
    <row r="408" spans="1:34">
      <c r="A408" s="13">
        <v>1236182</v>
      </c>
      <c r="B408" s="13"/>
      <c r="C408" s="13"/>
      <c r="D408" s="80"/>
      <c r="E408" s="80"/>
      <c r="F408" s="13"/>
      <c r="G408" s="13" t="b">
        <f t="shared" ca="1" si="10"/>
        <v>0</v>
      </c>
      <c r="H408" s="63" t="s">
        <v>531</v>
      </c>
      <c r="I408" s="13" t="s">
        <v>400</v>
      </c>
      <c r="J408" s="64">
        <v>40285</v>
      </c>
      <c r="K408" s="65">
        <f t="shared" ca="1" si="11"/>
        <v>13</v>
      </c>
      <c r="L408" s="65" t="str">
        <f t="shared" ca="1" si="12"/>
        <v>4 Weeks</v>
      </c>
      <c r="M408" s="66">
        <v>99876</v>
      </c>
      <c r="N408" s="67">
        <f t="shared" si="13"/>
        <v>0.13</v>
      </c>
      <c r="O408" s="68">
        <f t="shared" si="14"/>
        <v>12983.880000000001</v>
      </c>
      <c r="P408" s="68">
        <f t="shared" si="15"/>
        <v>112859.88</v>
      </c>
      <c r="Q408" s="13"/>
      <c r="R408" s="13"/>
      <c r="S408" s="13"/>
      <c r="T408" s="13"/>
      <c r="U408" s="13"/>
      <c r="V408" s="13">
        <v>1236182</v>
      </c>
      <c r="W408" s="13" t="s">
        <v>1559</v>
      </c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</row>
    <row r="409" spans="1:34">
      <c r="A409" s="13">
        <v>1236192</v>
      </c>
      <c r="B409" s="13"/>
      <c r="C409" s="13"/>
      <c r="D409" s="80"/>
      <c r="E409" s="80"/>
      <c r="F409" s="13"/>
      <c r="G409" s="13" t="b">
        <f t="shared" ca="1" si="10"/>
        <v>0</v>
      </c>
      <c r="H409" s="63" t="s">
        <v>536</v>
      </c>
      <c r="I409" s="13" t="s">
        <v>406</v>
      </c>
      <c r="J409" s="64">
        <v>37358</v>
      </c>
      <c r="K409" s="65">
        <f t="shared" ca="1" si="11"/>
        <v>21</v>
      </c>
      <c r="L409" s="65" t="str">
        <f t="shared" ca="1" si="12"/>
        <v>4 Weeks</v>
      </c>
      <c r="M409" s="66">
        <v>25032</v>
      </c>
      <c r="N409" s="67">
        <f t="shared" si="13"/>
        <v>0.05</v>
      </c>
      <c r="O409" s="68">
        <f t="shared" si="14"/>
        <v>1251.6000000000001</v>
      </c>
      <c r="P409" s="68">
        <f t="shared" si="15"/>
        <v>26283.599999999999</v>
      </c>
      <c r="Q409" s="13"/>
      <c r="R409" s="13"/>
      <c r="S409" s="13"/>
      <c r="T409" s="13"/>
      <c r="U409" s="13"/>
      <c r="V409" s="13">
        <v>1236192</v>
      </c>
      <c r="W409" s="13" t="s">
        <v>1560</v>
      </c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</row>
    <row r="410" spans="1:34">
      <c r="A410" s="13">
        <v>1236202</v>
      </c>
      <c r="B410" s="13"/>
      <c r="C410" s="13"/>
      <c r="D410" s="80"/>
      <c r="E410" s="80"/>
      <c r="F410" s="13"/>
      <c r="G410" s="13" t="b">
        <f t="shared" ca="1" si="10"/>
        <v>0</v>
      </c>
      <c r="H410" s="63" t="s">
        <v>541</v>
      </c>
      <c r="I410" s="13" t="s">
        <v>406</v>
      </c>
      <c r="J410" s="64">
        <v>41768</v>
      </c>
      <c r="K410" s="65">
        <f t="shared" ca="1" si="11"/>
        <v>9</v>
      </c>
      <c r="L410" s="65" t="str">
        <f t="shared" ca="1" si="12"/>
        <v>4 Weeks</v>
      </c>
      <c r="M410" s="66">
        <v>40793</v>
      </c>
      <c r="N410" s="67">
        <f t="shared" si="13"/>
        <v>0.06</v>
      </c>
      <c r="O410" s="68">
        <f t="shared" si="14"/>
        <v>2447.58</v>
      </c>
      <c r="P410" s="68">
        <f t="shared" si="15"/>
        <v>43240.58</v>
      </c>
      <c r="Q410" s="13"/>
      <c r="R410" s="13"/>
      <c r="S410" s="13"/>
      <c r="T410" s="13"/>
      <c r="U410" s="13"/>
      <c r="V410" s="13">
        <v>1236202</v>
      </c>
      <c r="W410" s="13" t="s">
        <v>1561</v>
      </c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</row>
    <row r="411" spans="1:34">
      <c r="A411" s="13">
        <v>1236212</v>
      </c>
      <c r="B411" s="13"/>
      <c r="C411" s="13"/>
      <c r="D411" s="80"/>
      <c r="E411" s="80"/>
      <c r="F411" s="13"/>
      <c r="G411" s="13" t="b">
        <f t="shared" ca="1" si="10"/>
        <v>1</v>
      </c>
      <c r="H411" s="63" t="s">
        <v>546</v>
      </c>
      <c r="I411" s="13" t="s">
        <v>388</v>
      </c>
      <c r="J411" s="64">
        <v>37740</v>
      </c>
      <c r="K411" s="65">
        <f t="shared" ca="1" si="11"/>
        <v>20</v>
      </c>
      <c r="L411" s="65" t="str">
        <f t="shared" ca="1" si="12"/>
        <v>6 Weeks</v>
      </c>
      <c r="M411" s="66">
        <v>79023</v>
      </c>
      <c r="N411" s="67">
        <f t="shared" si="13"/>
        <v>0.11</v>
      </c>
      <c r="O411" s="68">
        <f t="shared" si="14"/>
        <v>8692.5300000000007</v>
      </c>
      <c r="P411" s="68">
        <f t="shared" si="15"/>
        <v>87715.53</v>
      </c>
      <c r="Q411" s="13"/>
      <c r="R411" s="13"/>
      <c r="S411" s="13"/>
      <c r="T411" s="13"/>
      <c r="U411" s="13"/>
      <c r="V411" s="13">
        <v>1236212</v>
      </c>
      <c r="W411" s="13" t="s">
        <v>1562</v>
      </c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</row>
    <row r="412" spans="1:34">
      <c r="A412" s="13">
        <v>1236222</v>
      </c>
      <c r="B412" s="13"/>
      <c r="C412" s="13"/>
      <c r="D412" s="80"/>
      <c r="E412" s="80"/>
      <c r="F412" s="13"/>
      <c r="G412" s="13" t="b">
        <f t="shared" ca="1" si="10"/>
        <v>0</v>
      </c>
      <c r="H412" s="63" t="s">
        <v>551</v>
      </c>
      <c r="I412" s="13" t="s">
        <v>400</v>
      </c>
      <c r="J412" s="64">
        <v>38510</v>
      </c>
      <c r="K412" s="65">
        <f t="shared" ca="1" si="11"/>
        <v>18</v>
      </c>
      <c r="L412" s="65" t="str">
        <f t="shared" ca="1" si="12"/>
        <v>4 Weeks</v>
      </c>
      <c r="M412" s="66">
        <v>34125</v>
      </c>
      <c r="N412" s="67">
        <f t="shared" si="13"/>
        <v>0.05</v>
      </c>
      <c r="O412" s="68">
        <f t="shared" si="14"/>
        <v>1706.25</v>
      </c>
      <c r="P412" s="68">
        <f t="shared" si="15"/>
        <v>35831.25</v>
      </c>
      <c r="Q412" s="13"/>
      <c r="R412" s="13"/>
      <c r="S412" s="13"/>
      <c r="T412" s="13"/>
      <c r="U412" s="13"/>
      <c r="V412" s="13">
        <v>1236222</v>
      </c>
      <c r="W412" s="13" t="s">
        <v>1563</v>
      </c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</row>
    <row r="413" spans="1:34">
      <c r="A413" s="13">
        <v>1236232</v>
      </c>
      <c r="B413" s="13"/>
      <c r="C413" s="13"/>
      <c r="D413" s="80"/>
      <c r="E413" s="80"/>
      <c r="F413" s="13"/>
      <c r="G413" s="13" t="b">
        <f t="shared" ca="1" si="10"/>
        <v>0</v>
      </c>
      <c r="H413" s="63" t="s">
        <v>556</v>
      </c>
      <c r="I413" s="13" t="s">
        <v>388</v>
      </c>
      <c r="J413" s="64">
        <v>41807</v>
      </c>
      <c r="K413" s="65">
        <f t="shared" ca="1" si="11"/>
        <v>9</v>
      </c>
      <c r="L413" s="65" t="str">
        <f t="shared" ca="1" si="12"/>
        <v>4 Weeks</v>
      </c>
      <c r="M413" s="66">
        <v>71820</v>
      </c>
      <c r="N413" s="67">
        <f t="shared" si="13"/>
        <v>0.1</v>
      </c>
      <c r="O413" s="68">
        <f t="shared" si="14"/>
        <v>7182</v>
      </c>
      <c r="P413" s="68">
        <f t="shared" si="15"/>
        <v>79002</v>
      </c>
      <c r="Q413" s="13"/>
      <c r="R413" s="13"/>
      <c r="S413" s="13"/>
      <c r="T413" s="13"/>
      <c r="U413" s="13"/>
      <c r="V413" s="13">
        <v>1236232</v>
      </c>
      <c r="W413" s="13" t="s">
        <v>1564</v>
      </c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</row>
    <row r="414" spans="1:34">
      <c r="A414" s="13">
        <v>1236242</v>
      </c>
      <c r="B414" s="13"/>
      <c r="C414" s="13"/>
      <c r="D414" s="80"/>
      <c r="E414" s="80"/>
      <c r="F414" s="13"/>
      <c r="G414" s="13" t="b">
        <f t="shared" ca="1" si="10"/>
        <v>0</v>
      </c>
      <c r="H414" s="63" t="s">
        <v>561</v>
      </c>
      <c r="I414" s="13"/>
      <c r="J414" s="64">
        <v>40012</v>
      </c>
      <c r="K414" s="65">
        <f t="shared" ca="1" si="11"/>
        <v>14</v>
      </c>
      <c r="L414" s="65" t="str">
        <f t="shared" ca="1" si="12"/>
        <v>4 Weeks</v>
      </c>
      <c r="M414" s="66">
        <v>29022</v>
      </c>
      <c r="N414" s="67">
        <f t="shared" si="13"/>
        <v>0.05</v>
      </c>
      <c r="O414" s="68">
        <f t="shared" si="14"/>
        <v>1451.1000000000001</v>
      </c>
      <c r="P414" s="68">
        <f t="shared" si="15"/>
        <v>30473.1</v>
      </c>
      <c r="Q414" s="13"/>
      <c r="R414" s="13"/>
      <c r="S414" s="13"/>
      <c r="T414" s="13"/>
      <c r="U414" s="13"/>
      <c r="V414" s="13">
        <v>1236242</v>
      </c>
      <c r="W414" s="13" t="s">
        <v>1565</v>
      </c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</row>
    <row r="415" spans="1:34">
      <c r="A415" s="13">
        <v>1236252</v>
      </c>
      <c r="B415" s="13"/>
      <c r="C415" s="13"/>
      <c r="D415" s="80"/>
      <c r="E415" s="80"/>
      <c r="F415" s="13"/>
      <c r="G415" s="13" t="b">
        <f t="shared" ca="1" si="10"/>
        <v>0</v>
      </c>
      <c r="H415" s="63" t="s">
        <v>566</v>
      </c>
      <c r="I415" s="13" t="s">
        <v>400</v>
      </c>
      <c r="J415" s="64">
        <v>40796</v>
      </c>
      <c r="K415" s="65">
        <f t="shared" ca="1" si="11"/>
        <v>12</v>
      </c>
      <c r="L415" s="65" t="str">
        <f t="shared" ca="1" si="12"/>
        <v>4 Weeks</v>
      </c>
      <c r="M415" s="66">
        <v>82814</v>
      </c>
      <c r="N415" s="67">
        <f t="shared" si="13"/>
        <v>0.11</v>
      </c>
      <c r="O415" s="68">
        <f t="shared" si="14"/>
        <v>9109.5400000000009</v>
      </c>
      <c r="P415" s="68">
        <f t="shared" si="15"/>
        <v>91923.540000000008</v>
      </c>
      <c r="Q415" s="13"/>
      <c r="R415" s="13"/>
      <c r="S415" s="13"/>
      <c r="T415" s="13"/>
      <c r="U415" s="13"/>
      <c r="V415" s="13">
        <v>1236252</v>
      </c>
      <c r="W415" s="13" t="s">
        <v>1566</v>
      </c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</row>
    <row r="416" spans="1:34">
      <c r="A416" s="13">
        <v>1236262</v>
      </c>
      <c r="B416" s="13"/>
      <c r="C416" s="13"/>
      <c r="D416" s="80"/>
      <c r="E416" s="80"/>
      <c r="F416" s="13"/>
      <c r="G416" s="13" t="b">
        <f t="shared" ca="1" si="10"/>
        <v>1</v>
      </c>
      <c r="H416" s="63" t="s">
        <v>571</v>
      </c>
      <c r="I416" s="13" t="s">
        <v>388</v>
      </c>
      <c r="J416" s="64">
        <v>40471</v>
      </c>
      <c r="K416" s="65">
        <f t="shared" ca="1" si="11"/>
        <v>13</v>
      </c>
      <c r="L416" s="65" t="str">
        <f t="shared" ca="1" si="12"/>
        <v>6 Weeks</v>
      </c>
      <c r="M416" s="66">
        <v>72986</v>
      </c>
      <c r="N416" s="67">
        <f t="shared" si="13"/>
        <v>0.1</v>
      </c>
      <c r="O416" s="68">
        <f t="shared" si="14"/>
        <v>7298.6</v>
      </c>
      <c r="P416" s="68">
        <f t="shared" si="15"/>
        <v>80284.600000000006</v>
      </c>
      <c r="Q416" s="13"/>
      <c r="R416" s="13"/>
      <c r="S416" s="13"/>
      <c r="T416" s="13"/>
      <c r="U416" s="13"/>
      <c r="V416" s="13">
        <v>1236262</v>
      </c>
      <c r="W416" s="13" t="s">
        <v>1567</v>
      </c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</row>
    <row r="417" spans="1:34">
      <c r="A417" s="13">
        <v>1236272</v>
      </c>
      <c r="B417" s="13"/>
      <c r="C417" s="13"/>
      <c r="D417" s="80"/>
      <c r="E417" s="80"/>
      <c r="F417" s="13"/>
      <c r="G417" s="13" t="b">
        <f t="shared" ca="1" si="10"/>
        <v>0</v>
      </c>
      <c r="H417" s="74" t="s">
        <v>576</v>
      </c>
      <c r="I417" s="13"/>
      <c r="J417" s="64">
        <v>40128</v>
      </c>
      <c r="K417" s="65">
        <f t="shared" ca="1" si="11"/>
        <v>14</v>
      </c>
      <c r="L417" s="65" t="str">
        <f t="shared" ca="1" si="12"/>
        <v>4 Weeks</v>
      </c>
      <c r="M417" s="66">
        <v>51776</v>
      </c>
      <c r="N417" s="67">
        <f t="shared" si="13"/>
        <v>7.0000000000000007E-2</v>
      </c>
      <c r="O417" s="68">
        <f t="shared" si="14"/>
        <v>3624.32</v>
      </c>
      <c r="P417" s="68">
        <f t="shared" si="15"/>
        <v>55400.32</v>
      </c>
      <c r="Q417" s="13"/>
      <c r="R417" s="13"/>
      <c r="S417" s="13"/>
      <c r="T417" s="13"/>
      <c r="U417" s="13"/>
      <c r="V417" s="13">
        <v>1236272</v>
      </c>
      <c r="W417" s="13" t="s">
        <v>1568</v>
      </c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</row>
    <row r="418" spans="1:34">
      <c r="A418" s="13">
        <v>1236282</v>
      </c>
      <c r="B418" s="13"/>
      <c r="C418" s="13"/>
      <c r="D418" s="80"/>
      <c r="E418" s="80"/>
      <c r="F418" s="13"/>
      <c r="G418" s="13" t="b">
        <f t="shared" ca="1" si="10"/>
        <v>0</v>
      </c>
      <c r="H418" s="63" t="s">
        <v>581</v>
      </c>
      <c r="I418" s="13" t="s">
        <v>388</v>
      </c>
      <c r="J418" s="64">
        <v>42199</v>
      </c>
      <c r="K418" s="65">
        <f t="shared" ca="1" si="11"/>
        <v>8</v>
      </c>
      <c r="L418" s="65" t="str">
        <f t="shared" ca="1" si="12"/>
        <v>4 Weeks</v>
      </c>
      <c r="M418" s="66">
        <v>49886</v>
      </c>
      <c r="N418" s="67">
        <f t="shared" si="13"/>
        <v>7.0000000000000007E-2</v>
      </c>
      <c r="O418" s="68">
        <f t="shared" si="14"/>
        <v>3492.0200000000004</v>
      </c>
      <c r="P418" s="68">
        <f t="shared" si="15"/>
        <v>53378.020000000004</v>
      </c>
      <c r="Q418" s="13"/>
      <c r="R418" s="13"/>
      <c r="S418" s="13"/>
      <c r="T418" s="13"/>
      <c r="U418" s="13"/>
      <c r="V418" s="13">
        <v>1236282</v>
      </c>
      <c r="W418" s="13" t="s">
        <v>1569</v>
      </c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</row>
    <row r="419" spans="1:34">
      <c r="A419" s="13">
        <v>1236292</v>
      </c>
      <c r="B419" s="13"/>
      <c r="C419" s="13"/>
      <c r="D419" s="80"/>
      <c r="E419" s="80"/>
      <c r="F419" s="13"/>
      <c r="G419" s="13" t="b">
        <f t="shared" ca="1" si="10"/>
        <v>1</v>
      </c>
      <c r="H419" s="63" t="s">
        <v>586</v>
      </c>
      <c r="I419" s="13" t="s">
        <v>388</v>
      </c>
      <c r="J419" s="64">
        <v>40359</v>
      </c>
      <c r="K419" s="65">
        <f t="shared" ca="1" si="11"/>
        <v>13</v>
      </c>
      <c r="L419" s="65" t="str">
        <f t="shared" ca="1" si="12"/>
        <v>6 Weeks</v>
      </c>
      <c r="M419" s="66">
        <v>100527</v>
      </c>
      <c r="N419" s="67">
        <f t="shared" si="13"/>
        <v>0.13</v>
      </c>
      <c r="O419" s="68">
        <f t="shared" si="14"/>
        <v>13068.51</v>
      </c>
      <c r="P419" s="68">
        <f t="shared" si="15"/>
        <v>113595.51</v>
      </c>
      <c r="Q419" s="13"/>
      <c r="R419" s="13"/>
      <c r="S419" s="13"/>
      <c r="T419" s="13"/>
      <c r="U419" s="13"/>
      <c r="V419" s="13">
        <v>1236292</v>
      </c>
      <c r="W419" s="13" t="s">
        <v>1570</v>
      </c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</row>
    <row r="420" spans="1:34">
      <c r="A420" s="13">
        <v>1236302</v>
      </c>
      <c r="B420" s="13"/>
      <c r="C420" s="13"/>
      <c r="D420" s="80"/>
      <c r="E420" s="80"/>
      <c r="F420" s="13"/>
      <c r="G420" s="13" t="b">
        <f t="shared" ca="1" si="10"/>
        <v>0</v>
      </c>
      <c r="H420" s="74" t="s">
        <v>591</v>
      </c>
      <c r="I420" s="13"/>
      <c r="J420" s="64">
        <v>42215</v>
      </c>
      <c r="K420" s="65">
        <f t="shared" ca="1" si="11"/>
        <v>8</v>
      </c>
      <c r="L420" s="65" t="str">
        <f t="shared" ca="1" si="12"/>
        <v>4 Weeks</v>
      </c>
      <c r="M420" s="66">
        <v>30450</v>
      </c>
      <c r="N420" s="67">
        <f t="shared" si="13"/>
        <v>0.05</v>
      </c>
      <c r="O420" s="68">
        <f t="shared" si="14"/>
        <v>1522.5</v>
      </c>
      <c r="P420" s="68">
        <f t="shared" si="15"/>
        <v>31972.5</v>
      </c>
      <c r="Q420" s="13"/>
      <c r="R420" s="13"/>
      <c r="S420" s="13"/>
      <c r="T420" s="13"/>
      <c r="U420" s="13"/>
      <c r="V420" s="13">
        <v>1236302</v>
      </c>
      <c r="W420" s="13" t="s">
        <v>1571</v>
      </c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</row>
    <row r="421" spans="1:34">
      <c r="A421" s="13">
        <v>1236312</v>
      </c>
      <c r="B421" s="13"/>
      <c r="C421" s="13"/>
      <c r="D421" s="80"/>
      <c r="E421" s="80"/>
      <c r="F421" s="13"/>
      <c r="G421" s="13" t="b">
        <f t="shared" ca="1" si="10"/>
        <v>0</v>
      </c>
      <c r="H421" s="63" t="s">
        <v>596</v>
      </c>
      <c r="I421" s="13" t="s">
        <v>388</v>
      </c>
      <c r="J421" s="64">
        <v>42221</v>
      </c>
      <c r="K421" s="65">
        <f t="shared" ca="1" si="11"/>
        <v>8</v>
      </c>
      <c r="L421" s="65" t="str">
        <f t="shared" ca="1" si="12"/>
        <v>4 Weeks</v>
      </c>
      <c r="M421" s="66">
        <v>92138</v>
      </c>
      <c r="N421" s="67">
        <f t="shared" si="13"/>
        <v>0.12</v>
      </c>
      <c r="O421" s="68">
        <f t="shared" si="14"/>
        <v>11056.56</v>
      </c>
      <c r="P421" s="68">
        <f t="shared" si="15"/>
        <v>103194.56</v>
      </c>
      <c r="Q421" s="13"/>
      <c r="R421" s="13"/>
      <c r="S421" s="13"/>
      <c r="T421" s="13"/>
      <c r="U421" s="13"/>
      <c r="V421" s="13">
        <v>1236312</v>
      </c>
      <c r="W421" s="13" t="s">
        <v>1572</v>
      </c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</row>
    <row r="422" spans="1:34">
      <c r="A422" s="13">
        <v>1236322</v>
      </c>
      <c r="B422" s="13"/>
      <c r="C422" s="13"/>
      <c r="D422" s="80"/>
      <c r="E422" s="80"/>
      <c r="F422" s="13"/>
      <c r="G422" s="13" t="b">
        <f t="shared" ca="1" si="10"/>
        <v>1</v>
      </c>
      <c r="H422" s="63" t="s">
        <v>601</v>
      </c>
      <c r="I422" s="13" t="s">
        <v>388</v>
      </c>
      <c r="J422" s="64">
        <v>40394</v>
      </c>
      <c r="K422" s="65">
        <f t="shared" ca="1" si="11"/>
        <v>13</v>
      </c>
      <c r="L422" s="65" t="str">
        <f t="shared" ca="1" si="12"/>
        <v>6 Weeks</v>
      </c>
      <c r="M422" s="66">
        <v>102627</v>
      </c>
      <c r="N422" s="67">
        <f t="shared" si="13"/>
        <v>0.13</v>
      </c>
      <c r="O422" s="68">
        <f t="shared" si="14"/>
        <v>13341.51</v>
      </c>
      <c r="P422" s="68">
        <f t="shared" si="15"/>
        <v>115968.51</v>
      </c>
      <c r="Q422" s="13"/>
      <c r="R422" s="13"/>
      <c r="S422" s="13"/>
      <c r="T422" s="13"/>
      <c r="U422" s="13"/>
      <c r="V422" s="13">
        <v>1236322</v>
      </c>
      <c r="W422" s="13" t="s">
        <v>1573</v>
      </c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</row>
    <row r="423" spans="1:34">
      <c r="A423" s="13">
        <v>1236332</v>
      </c>
      <c r="B423" s="13"/>
      <c r="C423" s="13"/>
      <c r="D423" s="80"/>
      <c r="E423" s="80"/>
      <c r="F423" s="13"/>
      <c r="G423" s="13" t="b">
        <f t="shared" ca="1" si="10"/>
        <v>0</v>
      </c>
      <c r="H423" s="63" t="s">
        <v>606</v>
      </c>
      <c r="I423" s="13"/>
      <c r="J423" s="64">
        <v>40397</v>
      </c>
      <c r="K423" s="65">
        <f t="shared" ca="1" si="11"/>
        <v>13</v>
      </c>
      <c r="L423" s="65" t="str">
        <f t="shared" ca="1" si="12"/>
        <v>4 Weeks</v>
      </c>
      <c r="M423" s="66">
        <v>89912</v>
      </c>
      <c r="N423" s="67">
        <f t="shared" si="13"/>
        <v>0.12</v>
      </c>
      <c r="O423" s="68">
        <f t="shared" si="14"/>
        <v>10789.44</v>
      </c>
      <c r="P423" s="68">
        <f t="shared" si="15"/>
        <v>100701.44</v>
      </c>
      <c r="Q423" s="13"/>
      <c r="R423" s="13"/>
      <c r="S423" s="13"/>
      <c r="T423" s="13"/>
      <c r="U423" s="13"/>
      <c r="V423" s="13">
        <v>1236332</v>
      </c>
      <c r="W423" s="13" t="s">
        <v>1574</v>
      </c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</row>
    <row r="424" spans="1:34">
      <c r="A424" s="13">
        <v>1236342</v>
      </c>
      <c r="B424" s="13"/>
      <c r="C424" s="13"/>
      <c r="D424" s="80"/>
      <c r="E424" s="80"/>
      <c r="F424" s="13"/>
      <c r="G424" s="13" t="b">
        <f t="shared" ca="1" si="10"/>
        <v>0</v>
      </c>
      <c r="H424" s="63" t="s">
        <v>611</v>
      </c>
      <c r="I424" s="13" t="s">
        <v>388</v>
      </c>
      <c r="J424" s="64">
        <v>41520</v>
      </c>
      <c r="K424" s="65">
        <f t="shared" ca="1" si="11"/>
        <v>10</v>
      </c>
      <c r="L424" s="65" t="str">
        <f t="shared" ca="1" si="12"/>
        <v>6 Weeks</v>
      </c>
      <c r="M424" s="66">
        <v>72860</v>
      </c>
      <c r="N424" s="67">
        <f t="shared" si="13"/>
        <v>0.1</v>
      </c>
      <c r="O424" s="68">
        <f t="shared" si="14"/>
        <v>7286</v>
      </c>
      <c r="P424" s="68">
        <f t="shared" si="15"/>
        <v>80146</v>
      </c>
      <c r="Q424" s="13"/>
      <c r="R424" s="13"/>
      <c r="S424" s="13"/>
      <c r="T424" s="13"/>
      <c r="U424" s="13"/>
      <c r="V424" s="13">
        <v>1236342</v>
      </c>
      <c r="W424" s="13" t="s">
        <v>1575</v>
      </c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</row>
    <row r="425" spans="1:34">
      <c r="A425" s="13">
        <v>1236352</v>
      </c>
      <c r="B425" s="13"/>
      <c r="C425" s="13"/>
      <c r="D425" s="80"/>
      <c r="E425" s="80"/>
      <c r="F425" s="13"/>
      <c r="G425" s="13" t="b">
        <f t="shared" ca="1" si="10"/>
        <v>0</v>
      </c>
      <c r="H425" s="63" t="s">
        <v>616</v>
      </c>
      <c r="I425" s="13" t="s">
        <v>406</v>
      </c>
      <c r="J425" s="64">
        <v>38985</v>
      </c>
      <c r="K425" s="65">
        <f t="shared" ca="1" si="11"/>
        <v>17</v>
      </c>
      <c r="L425" s="65" t="str">
        <f t="shared" ca="1" si="12"/>
        <v>4 Weeks</v>
      </c>
      <c r="M425" s="66">
        <v>25011</v>
      </c>
      <c r="N425" s="67">
        <f t="shared" si="13"/>
        <v>0.05</v>
      </c>
      <c r="O425" s="68">
        <f t="shared" si="14"/>
        <v>1250.5500000000002</v>
      </c>
      <c r="P425" s="68">
        <f t="shared" si="15"/>
        <v>26261.55</v>
      </c>
      <c r="Q425" s="13"/>
      <c r="R425" s="13"/>
      <c r="S425" s="13"/>
      <c r="T425" s="13"/>
      <c r="U425" s="13"/>
      <c r="V425" s="13">
        <v>1236352</v>
      </c>
      <c r="W425" s="13" t="s">
        <v>1576</v>
      </c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</row>
    <row r="426" spans="1:34">
      <c r="A426" s="13">
        <v>1236362</v>
      </c>
      <c r="B426" s="13"/>
      <c r="C426" s="13"/>
      <c r="D426" s="80"/>
      <c r="E426" s="80"/>
      <c r="F426" s="13"/>
      <c r="G426" s="13" t="b">
        <f t="shared" ca="1" si="10"/>
        <v>0</v>
      </c>
      <c r="H426" s="63" t="s">
        <v>621</v>
      </c>
      <c r="I426" s="13"/>
      <c r="J426" s="64">
        <v>40081</v>
      </c>
      <c r="K426" s="65">
        <f t="shared" ca="1" si="11"/>
        <v>14</v>
      </c>
      <c r="L426" s="65" t="str">
        <f t="shared" ca="1" si="12"/>
        <v>4 Weeks</v>
      </c>
      <c r="M426" s="66">
        <v>54359</v>
      </c>
      <c r="N426" s="67">
        <f t="shared" si="13"/>
        <v>7.0000000000000007E-2</v>
      </c>
      <c r="O426" s="68">
        <f t="shared" si="14"/>
        <v>3805.1300000000006</v>
      </c>
      <c r="P426" s="68">
        <f t="shared" si="15"/>
        <v>58164.13</v>
      </c>
      <c r="Q426" s="13"/>
      <c r="R426" s="13"/>
      <c r="S426" s="13"/>
      <c r="T426" s="13"/>
      <c r="U426" s="13"/>
      <c r="V426" s="13">
        <v>1236362</v>
      </c>
      <c r="W426" s="13" t="s">
        <v>1577</v>
      </c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</row>
    <row r="427" spans="1:34">
      <c r="A427" s="13">
        <v>1236372</v>
      </c>
      <c r="B427" s="13"/>
      <c r="C427" s="13"/>
      <c r="D427" s="80"/>
      <c r="E427" s="80"/>
      <c r="F427" s="13"/>
      <c r="G427" s="13" t="b">
        <f t="shared" ca="1" si="10"/>
        <v>0</v>
      </c>
      <c r="H427" s="63" t="s">
        <v>626</v>
      </c>
      <c r="I427" s="13" t="s">
        <v>400</v>
      </c>
      <c r="J427" s="64">
        <v>41894</v>
      </c>
      <c r="K427" s="65">
        <f t="shared" ca="1" si="11"/>
        <v>9</v>
      </c>
      <c r="L427" s="65" t="str">
        <f t="shared" ca="1" si="12"/>
        <v>4 Weeks</v>
      </c>
      <c r="M427" s="66">
        <v>97367</v>
      </c>
      <c r="N427" s="67">
        <f t="shared" si="13"/>
        <v>0.13</v>
      </c>
      <c r="O427" s="68">
        <f t="shared" si="14"/>
        <v>12657.710000000001</v>
      </c>
      <c r="P427" s="68">
        <f t="shared" si="15"/>
        <v>110024.71</v>
      </c>
      <c r="Q427" s="13"/>
      <c r="R427" s="13"/>
      <c r="S427" s="13"/>
      <c r="T427" s="13"/>
      <c r="U427" s="13"/>
      <c r="V427" s="13">
        <v>1236372</v>
      </c>
      <c r="W427" s="13" t="s">
        <v>1578</v>
      </c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</row>
    <row r="428" spans="1:34">
      <c r="A428" s="13">
        <v>1236382</v>
      </c>
      <c r="B428" s="13"/>
      <c r="C428" s="13"/>
      <c r="D428" s="80"/>
      <c r="E428" s="80"/>
      <c r="F428" s="13"/>
      <c r="G428" s="13" t="b">
        <f t="shared" ca="1" si="10"/>
        <v>1</v>
      </c>
      <c r="H428" s="63" t="s">
        <v>631</v>
      </c>
      <c r="I428" s="13" t="s">
        <v>388</v>
      </c>
      <c r="J428" s="64">
        <v>37177</v>
      </c>
      <c r="K428" s="65">
        <f t="shared" ca="1" si="11"/>
        <v>22</v>
      </c>
      <c r="L428" s="65" t="str">
        <f t="shared" ca="1" si="12"/>
        <v>6 Weeks</v>
      </c>
      <c r="M428" s="66">
        <v>79149</v>
      </c>
      <c r="N428" s="67">
        <f t="shared" si="13"/>
        <v>0.11</v>
      </c>
      <c r="O428" s="68">
        <f t="shared" si="14"/>
        <v>8706.39</v>
      </c>
      <c r="P428" s="68">
        <f t="shared" si="15"/>
        <v>87855.39</v>
      </c>
      <c r="Q428" s="13"/>
      <c r="R428" s="13"/>
      <c r="S428" s="13"/>
      <c r="T428" s="13"/>
      <c r="U428" s="13"/>
      <c r="V428" s="13">
        <v>1236382</v>
      </c>
      <c r="W428" s="13" t="s">
        <v>1579</v>
      </c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</row>
    <row r="429" spans="1:34">
      <c r="A429" s="13">
        <v>1236392</v>
      </c>
      <c r="B429" s="13"/>
      <c r="C429" s="13"/>
      <c r="D429" s="80"/>
      <c r="E429" s="80"/>
      <c r="F429" s="13"/>
      <c r="G429" s="13" t="b">
        <f t="shared" ca="1" si="10"/>
        <v>0</v>
      </c>
      <c r="H429" s="63" t="s">
        <v>636</v>
      </c>
      <c r="I429" s="13" t="s">
        <v>400</v>
      </c>
      <c r="J429" s="64">
        <v>37897</v>
      </c>
      <c r="K429" s="65">
        <f t="shared" ca="1" si="11"/>
        <v>20</v>
      </c>
      <c r="L429" s="65" t="str">
        <f t="shared" ca="1" si="12"/>
        <v>4 Weeks</v>
      </c>
      <c r="M429" s="66">
        <v>34997</v>
      </c>
      <c r="N429" s="67">
        <f t="shared" si="13"/>
        <v>0.05</v>
      </c>
      <c r="O429" s="68">
        <f t="shared" si="14"/>
        <v>1749.8500000000001</v>
      </c>
      <c r="P429" s="68">
        <f t="shared" si="15"/>
        <v>36746.85</v>
      </c>
      <c r="Q429" s="13"/>
      <c r="R429" s="13"/>
      <c r="S429" s="13"/>
      <c r="T429" s="13"/>
      <c r="U429" s="13"/>
      <c r="V429" s="13">
        <v>1236392</v>
      </c>
      <c r="W429" s="13" t="s">
        <v>1580</v>
      </c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</row>
    <row r="430" spans="1:34">
      <c r="A430" s="13">
        <v>1236402</v>
      </c>
      <c r="B430" s="13"/>
      <c r="C430" s="13"/>
      <c r="D430" s="80"/>
      <c r="E430" s="80"/>
      <c r="F430" s="13"/>
      <c r="G430" s="13" t="b">
        <f t="shared" ca="1" si="10"/>
        <v>0</v>
      </c>
      <c r="H430" s="13" t="s">
        <v>641</v>
      </c>
      <c r="I430" s="13"/>
      <c r="J430" s="64">
        <v>40498</v>
      </c>
      <c r="K430" s="65">
        <f t="shared" ca="1" si="11"/>
        <v>13</v>
      </c>
      <c r="L430" s="65" t="str">
        <f t="shared" ca="1" si="12"/>
        <v>4 Weeks</v>
      </c>
      <c r="M430" s="66">
        <v>84357</v>
      </c>
      <c r="N430" s="67">
        <f t="shared" si="13"/>
        <v>0.11</v>
      </c>
      <c r="O430" s="68">
        <f t="shared" si="14"/>
        <v>9279.27</v>
      </c>
      <c r="P430" s="68">
        <f t="shared" si="15"/>
        <v>93636.27</v>
      </c>
      <c r="Q430" s="13"/>
      <c r="R430" s="13"/>
      <c r="S430" s="13"/>
      <c r="T430" s="13"/>
      <c r="U430" s="13"/>
      <c r="V430" s="13">
        <v>1236402</v>
      </c>
      <c r="W430" s="13" t="s">
        <v>1581</v>
      </c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</row>
    <row r="431" spans="1:34">
      <c r="A431" s="13">
        <v>1236412</v>
      </c>
      <c r="B431" s="13"/>
      <c r="C431" s="13"/>
      <c r="D431" s="80"/>
      <c r="E431" s="80"/>
      <c r="F431" s="13"/>
      <c r="G431" s="13" t="b">
        <f t="shared" ca="1" si="10"/>
        <v>0</v>
      </c>
      <c r="H431" s="13" t="s">
        <v>645</v>
      </c>
      <c r="I431" s="13" t="s">
        <v>400</v>
      </c>
      <c r="J431" s="64">
        <v>37195</v>
      </c>
      <c r="K431" s="65">
        <f t="shared" ca="1" si="11"/>
        <v>22</v>
      </c>
      <c r="L431" s="65" t="str">
        <f t="shared" ca="1" si="12"/>
        <v>4 Weeks</v>
      </c>
      <c r="M431" s="66">
        <v>73154</v>
      </c>
      <c r="N431" s="67">
        <f t="shared" si="13"/>
        <v>0.1</v>
      </c>
      <c r="O431" s="68">
        <f t="shared" si="14"/>
        <v>7315.4000000000005</v>
      </c>
      <c r="P431" s="68">
        <f t="shared" si="15"/>
        <v>80469.399999999994</v>
      </c>
      <c r="Q431" s="13"/>
      <c r="R431" s="13"/>
      <c r="S431" s="13"/>
      <c r="T431" s="13"/>
      <c r="U431" s="13"/>
      <c r="V431" s="13">
        <v>1236412</v>
      </c>
      <c r="W431" s="13" t="s">
        <v>1582</v>
      </c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</row>
    <row r="432" spans="1:34">
      <c r="A432" s="13">
        <v>1236422</v>
      </c>
      <c r="B432" s="13"/>
      <c r="C432" s="13"/>
      <c r="D432" s="80"/>
      <c r="E432" s="80"/>
      <c r="F432" s="13"/>
      <c r="G432" s="13" t="b">
        <f t="shared" ca="1" si="10"/>
        <v>0</v>
      </c>
      <c r="H432" s="13" t="s">
        <v>649</v>
      </c>
      <c r="I432" s="13" t="s">
        <v>400</v>
      </c>
      <c r="J432" s="64">
        <v>40890</v>
      </c>
      <c r="K432" s="65">
        <f t="shared" ca="1" si="11"/>
        <v>11</v>
      </c>
      <c r="L432" s="65" t="str">
        <f t="shared" ca="1" si="12"/>
        <v>4 Weeks</v>
      </c>
      <c r="M432" s="66">
        <v>77060</v>
      </c>
      <c r="N432" s="67">
        <f t="shared" si="13"/>
        <v>0.11</v>
      </c>
      <c r="O432" s="68">
        <f t="shared" si="14"/>
        <v>8476.6</v>
      </c>
      <c r="P432" s="68">
        <f t="shared" si="15"/>
        <v>85536.6</v>
      </c>
      <c r="Q432" s="13"/>
      <c r="R432" s="13"/>
      <c r="S432" s="13"/>
      <c r="T432" s="13"/>
      <c r="U432" s="13"/>
      <c r="V432" s="13">
        <v>1236422</v>
      </c>
      <c r="W432" s="13" t="s">
        <v>1583</v>
      </c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</row>
    <row r="433" spans="1:34">
      <c r="A433" s="13">
        <v>1236432</v>
      </c>
      <c r="B433" s="13"/>
      <c r="C433" s="13"/>
      <c r="D433" s="80"/>
      <c r="E433" s="80"/>
      <c r="F433" s="13"/>
      <c r="G433" s="13" t="b">
        <f t="shared" ca="1" si="10"/>
        <v>1</v>
      </c>
      <c r="H433" s="13" t="s">
        <v>653</v>
      </c>
      <c r="I433" s="13" t="s">
        <v>388</v>
      </c>
      <c r="J433" s="64">
        <v>37243</v>
      </c>
      <c r="K433" s="65">
        <f t="shared" ca="1" si="11"/>
        <v>21</v>
      </c>
      <c r="L433" s="65" t="str">
        <f t="shared" ca="1" si="12"/>
        <v>6 Weeks</v>
      </c>
      <c r="M433" s="66">
        <v>86090</v>
      </c>
      <c r="N433" s="67">
        <f t="shared" si="13"/>
        <v>0.12</v>
      </c>
      <c r="O433" s="68">
        <f t="shared" si="14"/>
        <v>10330.799999999999</v>
      </c>
      <c r="P433" s="68">
        <f t="shared" si="15"/>
        <v>96420.800000000003</v>
      </c>
      <c r="Q433" s="13"/>
      <c r="R433" s="13"/>
      <c r="S433" s="13"/>
      <c r="T433" s="13"/>
      <c r="U433" s="13"/>
      <c r="V433" s="13">
        <v>1236432</v>
      </c>
      <c r="W433" s="13" t="s">
        <v>1584</v>
      </c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</row>
    <row r="434" spans="1:34">
      <c r="A434" s="13">
        <v>1236442</v>
      </c>
      <c r="B434" s="13"/>
      <c r="C434" s="13"/>
      <c r="D434" s="80"/>
      <c r="E434" s="80"/>
      <c r="F434" s="13"/>
      <c r="G434" s="13" t="b">
        <f t="shared" ca="1" si="10"/>
        <v>0</v>
      </c>
      <c r="H434" s="63" t="s">
        <v>387</v>
      </c>
      <c r="I434" s="13"/>
      <c r="J434" s="64">
        <v>37603</v>
      </c>
      <c r="K434" s="65">
        <f t="shared" ca="1" si="11"/>
        <v>20</v>
      </c>
      <c r="L434" s="65" t="str">
        <f t="shared" ca="1" si="12"/>
        <v>4 Weeks</v>
      </c>
      <c r="M434" s="66">
        <v>45938</v>
      </c>
      <c r="N434" s="67">
        <f t="shared" si="13"/>
        <v>7.0000000000000007E-2</v>
      </c>
      <c r="O434" s="68">
        <f t="shared" si="14"/>
        <v>3215.6600000000003</v>
      </c>
      <c r="P434" s="68">
        <f t="shared" si="15"/>
        <v>49153.66</v>
      </c>
      <c r="Q434" s="13"/>
      <c r="R434" s="13"/>
      <c r="S434" s="13"/>
      <c r="T434" s="13"/>
      <c r="U434" s="13"/>
      <c r="V434" s="13">
        <v>1236442</v>
      </c>
      <c r="W434" s="13" t="s">
        <v>1585</v>
      </c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</row>
    <row r="435" spans="1:34">
      <c r="A435" s="13">
        <v>1236452</v>
      </c>
      <c r="B435" s="13"/>
      <c r="C435" s="13"/>
      <c r="D435" s="80"/>
      <c r="E435" s="80"/>
      <c r="F435" s="13"/>
      <c r="G435" s="13" t="b">
        <f t="shared" ca="1" si="10"/>
        <v>0</v>
      </c>
      <c r="H435" s="63" t="s">
        <v>393</v>
      </c>
      <c r="I435" s="13" t="s">
        <v>394</v>
      </c>
      <c r="J435" s="64">
        <v>37969</v>
      </c>
      <c r="K435" s="65">
        <f t="shared" ca="1" si="11"/>
        <v>19</v>
      </c>
      <c r="L435" s="65" t="str">
        <f t="shared" ca="1" si="12"/>
        <v>4 Weeks</v>
      </c>
      <c r="M435" s="66">
        <v>33506</v>
      </c>
      <c r="N435" s="67">
        <f t="shared" si="13"/>
        <v>0.05</v>
      </c>
      <c r="O435" s="68">
        <f t="shared" si="14"/>
        <v>1675.3000000000002</v>
      </c>
      <c r="P435" s="68">
        <f t="shared" si="15"/>
        <v>35181.300000000003</v>
      </c>
      <c r="Q435" s="13"/>
      <c r="R435" s="13"/>
      <c r="S435" s="13"/>
      <c r="T435" s="13"/>
      <c r="U435" s="13"/>
      <c r="V435" s="13">
        <v>1236452</v>
      </c>
      <c r="W435" s="13" t="s">
        <v>1586</v>
      </c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</row>
    <row r="436" spans="1:34">
      <c r="A436" s="13">
        <v>1236462</v>
      </c>
      <c r="B436" s="13"/>
      <c r="C436" s="13"/>
      <c r="D436" s="80"/>
      <c r="E436" s="80"/>
      <c r="F436" s="13"/>
      <c r="G436" s="13" t="b">
        <f t="shared" ca="1" si="10"/>
        <v>0</v>
      </c>
      <c r="H436" s="63" t="s">
        <v>399</v>
      </c>
      <c r="I436" s="13"/>
      <c r="J436" s="64">
        <v>39418</v>
      </c>
      <c r="K436" s="65">
        <f t="shared" ca="1" si="11"/>
        <v>16</v>
      </c>
      <c r="L436" s="65" t="str">
        <f t="shared" ca="1" si="12"/>
        <v>4 Weeks</v>
      </c>
      <c r="M436" s="66">
        <v>38714</v>
      </c>
      <c r="N436" s="67">
        <f t="shared" si="13"/>
        <v>0.06</v>
      </c>
      <c r="O436" s="68">
        <f t="shared" si="14"/>
        <v>2322.8399999999997</v>
      </c>
      <c r="P436" s="68">
        <f t="shared" si="15"/>
        <v>41036.839999999997</v>
      </c>
      <c r="Q436" s="13"/>
      <c r="R436" s="13"/>
      <c r="S436" s="13"/>
      <c r="T436" s="13"/>
      <c r="U436" s="13"/>
      <c r="V436" s="13">
        <v>1236462</v>
      </c>
      <c r="W436" s="13" t="s">
        <v>1587</v>
      </c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</row>
    <row r="437" spans="1:34">
      <c r="A437" s="13">
        <v>1236472</v>
      </c>
      <c r="B437" s="13"/>
      <c r="C437" s="13"/>
      <c r="D437" s="80"/>
      <c r="E437" s="80"/>
      <c r="F437" s="13"/>
      <c r="G437" s="13" t="b">
        <f t="shared" ca="1" si="10"/>
        <v>0</v>
      </c>
      <c r="H437" s="63" t="s">
        <v>405</v>
      </c>
      <c r="I437" s="13" t="s">
        <v>400</v>
      </c>
      <c r="J437" s="64">
        <v>42390</v>
      </c>
      <c r="K437" s="65">
        <f t="shared" ca="1" si="11"/>
        <v>7</v>
      </c>
      <c r="L437" s="65" t="str">
        <f t="shared" ca="1" si="12"/>
        <v>4 Weeks</v>
      </c>
      <c r="M437" s="66">
        <v>37716</v>
      </c>
      <c r="N437" s="67">
        <f t="shared" si="13"/>
        <v>0.06</v>
      </c>
      <c r="O437" s="68">
        <f t="shared" si="14"/>
        <v>2262.96</v>
      </c>
      <c r="P437" s="68">
        <f t="shared" si="15"/>
        <v>39978.959999999999</v>
      </c>
      <c r="Q437" s="13"/>
      <c r="R437" s="13"/>
      <c r="S437" s="13"/>
      <c r="T437" s="13"/>
      <c r="U437" s="13"/>
      <c r="V437" s="13">
        <v>1236472</v>
      </c>
      <c r="W437" s="13" t="s">
        <v>1588</v>
      </c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</row>
    <row r="438" spans="1:34">
      <c r="A438" s="13">
        <v>1236482</v>
      </c>
      <c r="B438" s="13"/>
      <c r="C438" s="13"/>
      <c r="D438" s="80"/>
      <c r="E438" s="80"/>
      <c r="F438" s="13"/>
      <c r="G438" s="13" t="b">
        <f t="shared" ca="1" si="10"/>
        <v>1</v>
      </c>
      <c r="H438" s="63" t="s">
        <v>411</v>
      </c>
      <c r="I438" s="13" t="s">
        <v>388</v>
      </c>
      <c r="J438" s="64">
        <v>40558</v>
      </c>
      <c r="K438" s="65">
        <f t="shared" ca="1" si="11"/>
        <v>12</v>
      </c>
      <c r="L438" s="65" t="str">
        <f t="shared" ca="1" si="12"/>
        <v>6 Weeks</v>
      </c>
      <c r="M438" s="66">
        <v>29841</v>
      </c>
      <c r="N438" s="67">
        <f t="shared" si="13"/>
        <v>0.05</v>
      </c>
      <c r="O438" s="68">
        <f t="shared" si="14"/>
        <v>1492.0500000000002</v>
      </c>
      <c r="P438" s="68">
        <f t="shared" si="15"/>
        <v>31333.05</v>
      </c>
      <c r="Q438" s="13"/>
      <c r="R438" s="13"/>
      <c r="S438" s="13"/>
      <c r="T438" s="13"/>
      <c r="U438" s="13"/>
      <c r="V438" s="13">
        <v>1236482</v>
      </c>
      <c r="W438" s="13" t="s">
        <v>1589</v>
      </c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</row>
    <row r="439" spans="1:34">
      <c r="A439" s="13">
        <v>1236492</v>
      </c>
      <c r="B439" s="13"/>
      <c r="C439" s="13"/>
      <c r="D439" s="80"/>
      <c r="E439" s="80"/>
      <c r="F439" s="13"/>
      <c r="G439" s="13" t="b">
        <f t="shared" ca="1" si="10"/>
        <v>0</v>
      </c>
      <c r="H439" s="63" t="s">
        <v>416</v>
      </c>
      <c r="I439" s="13"/>
      <c r="J439" s="64">
        <v>40190</v>
      </c>
      <c r="K439" s="65">
        <f t="shared" ca="1" si="11"/>
        <v>13</v>
      </c>
      <c r="L439" s="65" t="str">
        <f t="shared" ca="1" si="12"/>
        <v>4 Weeks</v>
      </c>
      <c r="M439" s="66">
        <v>31836</v>
      </c>
      <c r="N439" s="67">
        <f t="shared" si="13"/>
        <v>0.05</v>
      </c>
      <c r="O439" s="68">
        <f t="shared" si="14"/>
        <v>1591.8000000000002</v>
      </c>
      <c r="P439" s="68">
        <f t="shared" si="15"/>
        <v>33427.800000000003</v>
      </c>
      <c r="Q439" s="13"/>
      <c r="R439" s="13"/>
      <c r="S439" s="13"/>
      <c r="T439" s="13"/>
      <c r="U439" s="13"/>
      <c r="V439" s="13">
        <v>1236492</v>
      </c>
      <c r="W439" s="13" t="s">
        <v>1590</v>
      </c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</row>
    <row r="440" spans="1:34">
      <c r="A440" s="13">
        <v>1236502</v>
      </c>
      <c r="B440" s="13"/>
      <c r="C440" s="13"/>
      <c r="D440" s="80"/>
      <c r="E440" s="80"/>
      <c r="F440" s="13"/>
      <c r="G440" s="13" t="b">
        <f t="shared" ca="1" si="10"/>
        <v>1</v>
      </c>
      <c r="H440" s="63" t="s">
        <v>421</v>
      </c>
      <c r="I440" s="13" t="s">
        <v>388</v>
      </c>
      <c r="J440" s="64">
        <v>40931</v>
      </c>
      <c r="K440" s="65">
        <f t="shared" ca="1" si="11"/>
        <v>11</v>
      </c>
      <c r="L440" s="65" t="str">
        <f t="shared" ca="1" si="12"/>
        <v>6 Weeks</v>
      </c>
      <c r="M440" s="66">
        <v>93419</v>
      </c>
      <c r="N440" s="67">
        <f t="shared" si="13"/>
        <v>0.12</v>
      </c>
      <c r="O440" s="68">
        <f t="shared" si="14"/>
        <v>11210.279999999999</v>
      </c>
      <c r="P440" s="68">
        <f t="shared" si="15"/>
        <v>104629.28</v>
      </c>
      <c r="Q440" s="13"/>
      <c r="R440" s="13"/>
      <c r="S440" s="13"/>
      <c r="T440" s="13"/>
      <c r="U440" s="13"/>
      <c r="V440" s="13">
        <v>1236502</v>
      </c>
      <c r="W440" s="13" t="s">
        <v>1591</v>
      </c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</row>
    <row r="441" spans="1:34">
      <c r="A441" s="13">
        <v>1236512</v>
      </c>
      <c r="B441" s="13"/>
      <c r="C441" s="13"/>
      <c r="D441" s="80"/>
      <c r="E441" s="80"/>
      <c r="F441" s="13"/>
      <c r="G441" s="13" t="b">
        <f t="shared" ca="1" si="10"/>
        <v>0</v>
      </c>
      <c r="H441" s="63" t="s">
        <v>426</v>
      </c>
      <c r="I441" s="13" t="s">
        <v>388</v>
      </c>
      <c r="J441" s="64">
        <v>41644</v>
      </c>
      <c r="K441" s="65">
        <f t="shared" ca="1" si="11"/>
        <v>9</v>
      </c>
      <c r="L441" s="65" t="str">
        <f t="shared" ca="1" si="12"/>
        <v>4 Weeks</v>
      </c>
      <c r="M441" s="66">
        <v>77207</v>
      </c>
      <c r="N441" s="67">
        <f t="shared" si="13"/>
        <v>0.11</v>
      </c>
      <c r="O441" s="68">
        <f t="shared" si="14"/>
        <v>8492.77</v>
      </c>
      <c r="P441" s="68">
        <f t="shared" si="15"/>
        <v>85699.77</v>
      </c>
      <c r="Q441" s="13"/>
      <c r="R441" s="13"/>
      <c r="S441" s="13"/>
      <c r="T441" s="13"/>
      <c r="U441" s="13"/>
      <c r="V441" s="13">
        <v>1236512</v>
      </c>
      <c r="W441" s="13" t="s">
        <v>1592</v>
      </c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</row>
    <row r="442" spans="1:34">
      <c r="A442" s="13">
        <v>1236522</v>
      </c>
      <c r="B442" s="13"/>
      <c r="C442" s="13"/>
      <c r="D442" s="80"/>
      <c r="E442" s="80"/>
      <c r="F442" s="13"/>
      <c r="G442" s="13" t="b">
        <f t="shared" ca="1" si="10"/>
        <v>0</v>
      </c>
      <c r="H442" s="63" t="s">
        <v>431</v>
      </c>
      <c r="I442" s="13" t="s">
        <v>388</v>
      </c>
      <c r="J442" s="64">
        <v>42036</v>
      </c>
      <c r="K442" s="65">
        <f t="shared" ca="1" si="11"/>
        <v>8</v>
      </c>
      <c r="L442" s="65" t="str">
        <f t="shared" ca="1" si="12"/>
        <v>4 Weeks</v>
      </c>
      <c r="M442" s="66">
        <v>71001</v>
      </c>
      <c r="N442" s="67">
        <f t="shared" si="13"/>
        <v>0.1</v>
      </c>
      <c r="O442" s="68">
        <f t="shared" si="14"/>
        <v>7100.1</v>
      </c>
      <c r="P442" s="68">
        <f t="shared" si="15"/>
        <v>78101.100000000006</v>
      </c>
      <c r="Q442" s="13"/>
      <c r="R442" s="13"/>
      <c r="S442" s="13"/>
      <c r="T442" s="13"/>
      <c r="U442" s="13"/>
      <c r="V442" s="13">
        <v>1236522</v>
      </c>
      <c r="W442" s="13" t="s">
        <v>1593</v>
      </c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</row>
    <row r="443" spans="1:34">
      <c r="A443" s="13">
        <v>1236532</v>
      </c>
      <c r="B443" s="13"/>
      <c r="C443" s="13"/>
      <c r="D443" s="80"/>
      <c r="E443" s="80"/>
      <c r="F443" s="13"/>
      <c r="G443" s="13" t="b">
        <f t="shared" ca="1" si="10"/>
        <v>0</v>
      </c>
      <c r="H443" s="63" t="s">
        <v>436</v>
      </c>
      <c r="I443" s="13" t="s">
        <v>394</v>
      </c>
      <c r="J443" s="64">
        <v>38744</v>
      </c>
      <c r="K443" s="65">
        <f t="shared" ca="1" si="11"/>
        <v>17</v>
      </c>
      <c r="L443" s="65" t="str">
        <f t="shared" ca="1" si="12"/>
        <v>4 Weeks</v>
      </c>
      <c r="M443" s="66">
        <v>39060</v>
      </c>
      <c r="N443" s="67">
        <f t="shared" si="13"/>
        <v>0.06</v>
      </c>
      <c r="O443" s="68">
        <f t="shared" si="14"/>
        <v>2343.6</v>
      </c>
      <c r="P443" s="68">
        <f t="shared" si="15"/>
        <v>41403.599999999999</v>
      </c>
      <c r="Q443" s="13"/>
      <c r="R443" s="13"/>
      <c r="S443" s="13"/>
      <c r="T443" s="13"/>
      <c r="U443" s="13"/>
      <c r="V443" s="13">
        <v>1236532</v>
      </c>
      <c r="W443" s="13" t="s">
        <v>1594</v>
      </c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</row>
    <row r="444" spans="1:34">
      <c r="A444" s="13">
        <v>1236542</v>
      </c>
      <c r="B444" s="13"/>
      <c r="C444" s="13"/>
      <c r="D444" s="80"/>
      <c r="E444" s="80"/>
      <c r="F444" s="13"/>
      <c r="G444" s="13" t="b">
        <f t="shared" ca="1" si="10"/>
        <v>1</v>
      </c>
      <c r="H444" s="63" t="s">
        <v>441</v>
      </c>
      <c r="I444" s="13" t="s">
        <v>388</v>
      </c>
      <c r="J444" s="64">
        <v>39501</v>
      </c>
      <c r="K444" s="65">
        <f t="shared" ca="1" si="11"/>
        <v>15</v>
      </c>
      <c r="L444" s="65" t="str">
        <f t="shared" ca="1" si="12"/>
        <v>6 Weeks</v>
      </c>
      <c r="M444" s="66">
        <v>99561</v>
      </c>
      <c r="N444" s="67">
        <f t="shared" si="13"/>
        <v>0.13</v>
      </c>
      <c r="O444" s="68">
        <f t="shared" si="14"/>
        <v>12942.93</v>
      </c>
      <c r="P444" s="68">
        <f t="shared" si="15"/>
        <v>112503.93</v>
      </c>
      <c r="Q444" s="13"/>
      <c r="R444" s="13"/>
      <c r="S444" s="13"/>
      <c r="T444" s="13"/>
      <c r="U444" s="13"/>
      <c r="V444" s="13">
        <v>1236542</v>
      </c>
      <c r="W444" s="13" t="s">
        <v>1595</v>
      </c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</row>
    <row r="445" spans="1:34">
      <c r="A445" s="13">
        <v>1236552</v>
      </c>
      <c r="B445" s="13"/>
      <c r="C445" s="13"/>
      <c r="D445" s="80"/>
      <c r="E445" s="80"/>
      <c r="F445" s="13"/>
      <c r="G445" s="13" t="b">
        <f t="shared" ca="1" si="10"/>
        <v>0</v>
      </c>
      <c r="H445" s="63" t="s">
        <v>446</v>
      </c>
      <c r="I445" s="13" t="s">
        <v>394</v>
      </c>
      <c r="J445" s="64">
        <v>40573</v>
      </c>
      <c r="K445" s="65">
        <f t="shared" ca="1" si="11"/>
        <v>12</v>
      </c>
      <c r="L445" s="65" t="str">
        <f t="shared" ca="1" si="12"/>
        <v>4 Weeks</v>
      </c>
      <c r="M445" s="66">
        <v>55167</v>
      </c>
      <c r="N445" s="67">
        <f t="shared" si="13"/>
        <v>0.08</v>
      </c>
      <c r="O445" s="68">
        <f t="shared" si="14"/>
        <v>4413.3599999999997</v>
      </c>
      <c r="P445" s="68">
        <f t="shared" si="15"/>
        <v>59580.36</v>
      </c>
      <c r="Q445" s="13"/>
      <c r="R445" s="13"/>
      <c r="S445" s="13"/>
      <c r="T445" s="13"/>
      <c r="U445" s="13"/>
      <c r="V445" s="13">
        <v>1236552</v>
      </c>
      <c r="W445" s="13" t="s">
        <v>1596</v>
      </c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</row>
    <row r="446" spans="1:34">
      <c r="A446" s="13">
        <v>1236562</v>
      </c>
      <c r="B446" s="13"/>
      <c r="C446" s="13"/>
      <c r="D446" s="80"/>
      <c r="E446" s="80"/>
      <c r="F446" s="13"/>
      <c r="G446" s="13" t="b">
        <f t="shared" ca="1" si="10"/>
        <v>1</v>
      </c>
      <c r="H446" s="63" t="s">
        <v>451</v>
      </c>
      <c r="I446" s="13" t="s">
        <v>388</v>
      </c>
      <c r="J446" s="64">
        <v>40952</v>
      </c>
      <c r="K446" s="65">
        <f t="shared" ca="1" si="11"/>
        <v>11</v>
      </c>
      <c r="L446" s="65" t="str">
        <f t="shared" ca="1" si="12"/>
        <v>6 Weeks</v>
      </c>
      <c r="M446" s="66">
        <v>92505</v>
      </c>
      <c r="N446" s="67">
        <f t="shared" si="13"/>
        <v>0.12</v>
      </c>
      <c r="O446" s="68">
        <f t="shared" si="14"/>
        <v>11100.6</v>
      </c>
      <c r="P446" s="68">
        <f t="shared" si="15"/>
        <v>103605.6</v>
      </c>
      <c r="Q446" s="13"/>
      <c r="R446" s="13"/>
      <c r="S446" s="13"/>
      <c r="T446" s="13"/>
      <c r="U446" s="13"/>
      <c r="V446" s="13">
        <v>1236562</v>
      </c>
      <c r="W446" s="13" t="s">
        <v>1597</v>
      </c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</row>
    <row r="447" spans="1:34">
      <c r="A447" s="13">
        <v>1236572</v>
      </c>
      <c r="B447" s="13"/>
      <c r="C447" s="13"/>
      <c r="D447" s="80"/>
      <c r="E447" s="80"/>
      <c r="F447" s="13"/>
      <c r="G447" s="13" t="b">
        <f t="shared" ca="1" si="10"/>
        <v>0</v>
      </c>
      <c r="H447" s="63" t="s">
        <v>456</v>
      </c>
      <c r="I447" s="13" t="s">
        <v>394</v>
      </c>
      <c r="J447" s="64">
        <v>41667</v>
      </c>
      <c r="K447" s="65">
        <f t="shared" ca="1" si="11"/>
        <v>9</v>
      </c>
      <c r="L447" s="65" t="str">
        <f t="shared" ca="1" si="12"/>
        <v>4 Weeks</v>
      </c>
      <c r="M447" s="66">
        <v>19551</v>
      </c>
      <c r="N447" s="67">
        <f t="shared" si="13"/>
        <v>0.01</v>
      </c>
      <c r="O447" s="68">
        <f t="shared" si="14"/>
        <v>195.51</v>
      </c>
      <c r="P447" s="68">
        <f t="shared" si="15"/>
        <v>19746.509999999998</v>
      </c>
      <c r="Q447" s="13"/>
      <c r="R447" s="13"/>
      <c r="S447" s="13"/>
      <c r="T447" s="13"/>
      <c r="U447" s="13"/>
      <c r="V447" s="13">
        <v>1236572</v>
      </c>
      <c r="W447" s="13" t="s">
        <v>1598</v>
      </c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</row>
    <row r="448" spans="1:34">
      <c r="A448" s="13">
        <v>1236582</v>
      </c>
      <c r="B448" s="13"/>
      <c r="C448" s="13"/>
      <c r="D448" s="80"/>
      <c r="E448" s="80"/>
      <c r="F448" s="13"/>
      <c r="G448" s="13" t="b">
        <f t="shared" ca="1" si="10"/>
        <v>0</v>
      </c>
      <c r="H448" s="63" t="s">
        <v>461</v>
      </c>
      <c r="I448" s="13" t="s">
        <v>406</v>
      </c>
      <c r="J448" s="64">
        <v>41677</v>
      </c>
      <c r="K448" s="65">
        <f t="shared" ca="1" si="11"/>
        <v>9</v>
      </c>
      <c r="L448" s="65" t="str">
        <f t="shared" ca="1" si="12"/>
        <v>4 Weeks</v>
      </c>
      <c r="M448" s="66">
        <v>17399</v>
      </c>
      <c r="N448" s="67">
        <f t="shared" si="13"/>
        <v>0.01</v>
      </c>
      <c r="O448" s="68">
        <f t="shared" si="14"/>
        <v>173.99</v>
      </c>
      <c r="P448" s="68">
        <f t="shared" si="15"/>
        <v>17572.990000000002</v>
      </c>
      <c r="Q448" s="13"/>
      <c r="R448" s="13"/>
      <c r="S448" s="13"/>
      <c r="T448" s="13"/>
      <c r="U448" s="13"/>
      <c r="V448" s="13">
        <v>1236582</v>
      </c>
      <c r="W448" s="13" t="s">
        <v>1599</v>
      </c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</row>
    <row r="449" spans="1:34">
      <c r="A449" s="13">
        <v>1236592</v>
      </c>
      <c r="B449" s="13"/>
      <c r="C449" s="13"/>
      <c r="D449" s="80"/>
      <c r="E449" s="80"/>
      <c r="F449" s="13"/>
      <c r="G449" s="13" t="b">
        <f t="shared" ca="1" si="10"/>
        <v>0</v>
      </c>
      <c r="H449" s="63" t="s">
        <v>466</v>
      </c>
      <c r="I449" s="13" t="s">
        <v>394</v>
      </c>
      <c r="J449" s="64">
        <v>42081</v>
      </c>
      <c r="K449" s="65">
        <f t="shared" ca="1" si="11"/>
        <v>8</v>
      </c>
      <c r="L449" s="65" t="str">
        <f t="shared" ca="1" si="12"/>
        <v>4 Weeks</v>
      </c>
      <c r="M449" s="66">
        <v>40478</v>
      </c>
      <c r="N449" s="67">
        <f t="shared" si="13"/>
        <v>0.06</v>
      </c>
      <c r="O449" s="68">
        <f t="shared" si="14"/>
        <v>2428.6799999999998</v>
      </c>
      <c r="P449" s="68">
        <f t="shared" si="15"/>
        <v>42906.68</v>
      </c>
      <c r="Q449" s="13"/>
      <c r="R449" s="13"/>
      <c r="S449" s="13"/>
      <c r="T449" s="13"/>
      <c r="U449" s="13"/>
      <c r="V449" s="13">
        <v>1236592</v>
      </c>
      <c r="W449" s="13" t="s">
        <v>1600</v>
      </c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</row>
    <row r="450" spans="1:34">
      <c r="A450" s="13">
        <v>1236602</v>
      </c>
      <c r="B450" s="13"/>
      <c r="C450" s="13"/>
      <c r="D450" s="80"/>
      <c r="E450" s="80"/>
      <c r="F450" s="13"/>
      <c r="G450" s="13" t="b">
        <f t="shared" ca="1" si="10"/>
        <v>0</v>
      </c>
      <c r="H450" s="63" t="s">
        <v>471</v>
      </c>
      <c r="I450" s="13" t="s">
        <v>388</v>
      </c>
      <c r="J450" s="64">
        <v>42457</v>
      </c>
      <c r="K450" s="65">
        <f t="shared" ca="1" si="11"/>
        <v>7</v>
      </c>
      <c r="L450" s="65" t="str">
        <f t="shared" ca="1" si="12"/>
        <v>4 Weeks</v>
      </c>
      <c r="M450" s="66">
        <v>87056</v>
      </c>
      <c r="N450" s="67">
        <f t="shared" si="13"/>
        <v>0.12</v>
      </c>
      <c r="O450" s="68">
        <f t="shared" si="14"/>
        <v>10446.719999999999</v>
      </c>
      <c r="P450" s="68">
        <f t="shared" si="15"/>
        <v>97502.720000000001</v>
      </c>
      <c r="Q450" s="13"/>
      <c r="R450" s="13"/>
      <c r="S450" s="13"/>
      <c r="T450" s="13"/>
      <c r="U450" s="13"/>
      <c r="V450" s="13">
        <v>1236602</v>
      </c>
      <c r="W450" s="13" t="s">
        <v>1601</v>
      </c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</row>
    <row r="451" spans="1:34">
      <c r="A451" s="13">
        <v>1236612</v>
      </c>
      <c r="B451" s="13"/>
      <c r="C451" s="13"/>
      <c r="D451" s="80"/>
      <c r="E451" s="80"/>
      <c r="F451" s="13"/>
      <c r="G451" s="13" t="b">
        <f t="shared" ca="1" si="10"/>
        <v>0</v>
      </c>
      <c r="H451" s="63" t="s">
        <v>476</v>
      </c>
      <c r="I451" s="13" t="s">
        <v>388</v>
      </c>
      <c r="J451" s="64">
        <v>42460</v>
      </c>
      <c r="K451" s="65">
        <f t="shared" ca="1" si="11"/>
        <v>7</v>
      </c>
      <c r="L451" s="65" t="str">
        <f t="shared" ca="1" si="12"/>
        <v>4 Weeks</v>
      </c>
      <c r="M451" s="66">
        <v>54191</v>
      </c>
      <c r="N451" s="67">
        <f t="shared" si="13"/>
        <v>7.0000000000000007E-2</v>
      </c>
      <c r="O451" s="68">
        <f t="shared" si="14"/>
        <v>3793.3700000000003</v>
      </c>
      <c r="P451" s="68">
        <f t="shared" si="15"/>
        <v>57984.37</v>
      </c>
      <c r="Q451" s="13"/>
      <c r="R451" s="13"/>
      <c r="S451" s="13"/>
      <c r="T451" s="13"/>
      <c r="U451" s="13"/>
      <c r="V451" s="13">
        <v>1236612</v>
      </c>
      <c r="W451" s="13" t="s">
        <v>1602</v>
      </c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</row>
    <row r="452" spans="1:34">
      <c r="A452" s="13">
        <v>1236622</v>
      </c>
      <c r="B452" s="13"/>
      <c r="C452" s="13"/>
      <c r="D452" s="80"/>
      <c r="E452" s="80"/>
      <c r="F452" s="13"/>
      <c r="G452" s="13" t="b">
        <f t="shared" ca="1" si="10"/>
        <v>0</v>
      </c>
      <c r="H452" s="63" t="s">
        <v>481</v>
      </c>
      <c r="I452" s="13" t="s">
        <v>394</v>
      </c>
      <c r="J452" s="64">
        <v>41005</v>
      </c>
      <c r="K452" s="65">
        <f t="shared" ca="1" si="11"/>
        <v>11</v>
      </c>
      <c r="L452" s="65" t="str">
        <f t="shared" ca="1" si="12"/>
        <v>4 Weeks</v>
      </c>
      <c r="M452" s="66">
        <v>15519</v>
      </c>
      <c r="N452" s="67">
        <f t="shared" si="13"/>
        <v>0.01</v>
      </c>
      <c r="O452" s="68">
        <f t="shared" si="14"/>
        <v>155.19</v>
      </c>
      <c r="P452" s="68">
        <f t="shared" si="15"/>
        <v>15674.19</v>
      </c>
      <c r="Q452" s="13"/>
      <c r="R452" s="13"/>
      <c r="S452" s="13"/>
      <c r="T452" s="13"/>
      <c r="U452" s="13"/>
      <c r="V452" s="13">
        <v>1236622</v>
      </c>
      <c r="W452" s="13" t="s">
        <v>1603</v>
      </c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</row>
    <row r="453" spans="1:34">
      <c r="A453" s="13">
        <v>1236632</v>
      </c>
      <c r="B453" s="13"/>
      <c r="C453" s="13"/>
      <c r="D453" s="80"/>
      <c r="E453" s="80"/>
      <c r="F453" s="13"/>
      <c r="G453" s="13" t="b">
        <f t="shared" ca="1" si="10"/>
        <v>0</v>
      </c>
      <c r="H453" s="63" t="s">
        <v>486</v>
      </c>
      <c r="I453" s="13" t="s">
        <v>388</v>
      </c>
      <c r="J453" s="64">
        <v>41726</v>
      </c>
      <c r="K453" s="65">
        <f t="shared" ca="1" si="11"/>
        <v>9</v>
      </c>
      <c r="L453" s="65" t="str">
        <f t="shared" ca="1" si="12"/>
        <v>4 Weeks</v>
      </c>
      <c r="M453" s="66">
        <v>50148</v>
      </c>
      <c r="N453" s="67">
        <f t="shared" si="13"/>
        <v>7.0000000000000007E-2</v>
      </c>
      <c r="O453" s="68">
        <f t="shared" si="14"/>
        <v>3510.36</v>
      </c>
      <c r="P453" s="68">
        <f t="shared" si="15"/>
        <v>53658.36</v>
      </c>
      <c r="Q453" s="13"/>
      <c r="R453" s="13"/>
      <c r="S453" s="13"/>
      <c r="T453" s="13"/>
      <c r="U453" s="13"/>
      <c r="V453" s="13">
        <v>1236632</v>
      </c>
      <c r="W453" s="13" t="s">
        <v>1604</v>
      </c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</row>
    <row r="454" spans="1:34">
      <c r="A454" s="13">
        <v>1236642</v>
      </c>
      <c r="B454" s="13"/>
      <c r="C454" s="13"/>
      <c r="D454" s="80"/>
      <c r="E454" s="80"/>
      <c r="F454" s="13"/>
      <c r="G454" s="13" t="b">
        <f t="shared" ca="1" si="10"/>
        <v>0</v>
      </c>
      <c r="H454" s="63" t="s">
        <v>491</v>
      </c>
      <c r="I454" s="13" t="s">
        <v>406</v>
      </c>
      <c r="J454" s="64">
        <v>41726</v>
      </c>
      <c r="K454" s="65">
        <f t="shared" ca="1" si="11"/>
        <v>9</v>
      </c>
      <c r="L454" s="65" t="str">
        <f t="shared" ca="1" si="12"/>
        <v>4 Weeks</v>
      </c>
      <c r="M454" s="66">
        <v>10605</v>
      </c>
      <c r="N454" s="67">
        <f t="shared" si="13"/>
        <v>0.01</v>
      </c>
      <c r="O454" s="68">
        <f t="shared" si="14"/>
        <v>106.05</v>
      </c>
      <c r="P454" s="68">
        <f t="shared" si="15"/>
        <v>10711.05</v>
      </c>
      <c r="Q454" s="13"/>
      <c r="R454" s="13"/>
      <c r="S454" s="13"/>
      <c r="T454" s="13"/>
      <c r="U454" s="13"/>
      <c r="V454" s="13">
        <v>1236642</v>
      </c>
      <c r="W454" s="13" t="s">
        <v>1605</v>
      </c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</row>
    <row r="455" spans="1:34">
      <c r="A455" s="13">
        <v>1236652</v>
      </c>
      <c r="B455" s="13"/>
      <c r="C455" s="13"/>
      <c r="D455" s="80"/>
      <c r="E455" s="80"/>
      <c r="F455" s="13"/>
      <c r="G455" s="13" t="b">
        <f t="shared" ca="1" si="10"/>
        <v>0</v>
      </c>
      <c r="H455" s="63" t="s">
        <v>496</v>
      </c>
      <c r="I455" s="13" t="s">
        <v>400</v>
      </c>
      <c r="J455" s="64">
        <v>41742</v>
      </c>
      <c r="K455" s="65">
        <f t="shared" ca="1" si="11"/>
        <v>9</v>
      </c>
      <c r="L455" s="65" t="str">
        <f t="shared" ca="1" si="12"/>
        <v>4 Weeks</v>
      </c>
      <c r="M455" s="66">
        <v>45560</v>
      </c>
      <c r="N455" s="67">
        <f t="shared" si="13"/>
        <v>7.0000000000000007E-2</v>
      </c>
      <c r="O455" s="68">
        <f t="shared" si="14"/>
        <v>3189.2000000000003</v>
      </c>
      <c r="P455" s="68">
        <f t="shared" si="15"/>
        <v>48749.2</v>
      </c>
      <c r="Q455" s="13"/>
      <c r="R455" s="13"/>
      <c r="S455" s="13"/>
      <c r="T455" s="13"/>
      <c r="U455" s="13"/>
      <c r="V455" s="13">
        <v>1236652</v>
      </c>
      <c r="W455" s="13" t="s">
        <v>1606</v>
      </c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</row>
    <row r="456" spans="1:34">
      <c r="A456" s="13">
        <v>1236662</v>
      </c>
      <c r="B456" s="13"/>
      <c r="C456" s="13"/>
      <c r="D456" s="80"/>
      <c r="E456" s="80"/>
      <c r="F456" s="13"/>
      <c r="G456" s="13" t="b">
        <f t="shared" ca="1" si="10"/>
        <v>0</v>
      </c>
      <c r="H456" s="63" t="s">
        <v>501</v>
      </c>
      <c r="I456" s="13" t="s">
        <v>388</v>
      </c>
      <c r="J456" s="64">
        <v>42507</v>
      </c>
      <c r="K456" s="65">
        <f t="shared" ca="1" si="11"/>
        <v>7</v>
      </c>
      <c r="L456" s="65" t="str">
        <f t="shared" ca="1" si="12"/>
        <v>4 Weeks</v>
      </c>
      <c r="M456" s="66">
        <v>78561</v>
      </c>
      <c r="N456" s="67">
        <f t="shared" si="13"/>
        <v>0.11</v>
      </c>
      <c r="O456" s="68">
        <f t="shared" si="14"/>
        <v>8641.7100000000009</v>
      </c>
      <c r="P456" s="68">
        <f t="shared" si="15"/>
        <v>87202.71</v>
      </c>
      <c r="Q456" s="13"/>
      <c r="R456" s="13"/>
      <c r="S456" s="13"/>
      <c r="T456" s="13"/>
      <c r="U456" s="13"/>
      <c r="V456" s="13">
        <v>1236662</v>
      </c>
      <c r="W456" s="13" t="s">
        <v>1607</v>
      </c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</row>
    <row r="457" spans="1:34">
      <c r="A457" s="13">
        <v>1236672</v>
      </c>
      <c r="B457" s="13"/>
      <c r="C457" s="13"/>
      <c r="D457" s="80"/>
      <c r="E457" s="80"/>
      <c r="F457" s="13"/>
      <c r="G457" s="13" t="b">
        <f t="shared" ca="1" si="10"/>
        <v>0</v>
      </c>
      <c r="H457" s="63" t="s">
        <v>506</v>
      </c>
      <c r="I457" s="13" t="s">
        <v>388</v>
      </c>
      <c r="J457" s="64">
        <v>41766</v>
      </c>
      <c r="K457" s="65">
        <f t="shared" ca="1" si="11"/>
        <v>9</v>
      </c>
      <c r="L457" s="65" t="str">
        <f t="shared" ca="1" si="12"/>
        <v>4 Weeks</v>
      </c>
      <c r="M457" s="66">
        <v>77658</v>
      </c>
      <c r="N457" s="67">
        <f t="shared" si="13"/>
        <v>0.11</v>
      </c>
      <c r="O457" s="68">
        <f t="shared" si="14"/>
        <v>8542.3799999999992</v>
      </c>
      <c r="P457" s="68">
        <f t="shared" si="15"/>
        <v>86200.38</v>
      </c>
      <c r="Q457" s="13"/>
      <c r="R457" s="13"/>
      <c r="S457" s="13"/>
      <c r="T457" s="13"/>
      <c r="U457" s="13"/>
      <c r="V457" s="13">
        <v>1236672</v>
      </c>
      <c r="W457" s="13" t="s">
        <v>1608</v>
      </c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</row>
    <row r="458" spans="1:34">
      <c r="A458" s="13">
        <v>1236682</v>
      </c>
      <c r="B458" s="13"/>
      <c r="C458" s="13"/>
      <c r="D458" s="80"/>
      <c r="E458" s="80"/>
      <c r="F458" s="13"/>
      <c r="G458" s="13" t="b">
        <f t="shared" ca="1" si="10"/>
        <v>1</v>
      </c>
      <c r="H458" s="63" t="s">
        <v>511</v>
      </c>
      <c r="I458" s="13" t="s">
        <v>388</v>
      </c>
      <c r="J458" s="64">
        <v>40678</v>
      </c>
      <c r="K458" s="65">
        <f t="shared" ca="1" si="11"/>
        <v>12</v>
      </c>
      <c r="L458" s="65" t="str">
        <f t="shared" ca="1" si="12"/>
        <v>6 Weeks</v>
      </c>
      <c r="M458" s="66">
        <v>58895</v>
      </c>
      <c r="N458" s="67">
        <f t="shared" si="13"/>
        <v>0.08</v>
      </c>
      <c r="O458" s="68">
        <f t="shared" si="14"/>
        <v>4711.6000000000004</v>
      </c>
      <c r="P458" s="68">
        <f t="shared" si="15"/>
        <v>63606.6</v>
      </c>
      <c r="Q458" s="13"/>
      <c r="R458" s="13"/>
      <c r="S458" s="13"/>
      <c r="T458" s="13"/>
      <c r="U458" s="13"/>
      <c r="V458" s="13">
        <v>1236682</v>
      </c>
      <c r="W458" s="13" t="s">
        <v>1609</v>
      </c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</row>
    <row r="459" spans="1:34">
      <c r="A459" s="13">
        <v>1236692</v>
      </c>
      <c r="B459" s="13"/>
      <c r="C459" s="13"/>
      <c r="D459" s="80"/>
      <c r="E459" s="80"/>
      <c r="F459" s="13"/>
      <c r="G459" s="13" t="b">
        <f t="shared" ca="1" si="10"/>
        <v>0</v>
      </c>
      <c r="H459" s="63" t="s">
        <v>516</v>
      </c>
      <c r="I459" s="13" t="s">
        <v>388</v>
      </c>
      <c r="J459" s="64">
        <v>42157</v>
      </c>
      <c r="K459" s="65">
        <f t="shared" ca="1" si="11"/>
        <v>8</v>
      </c>
      <c r="L459" s="65" t="str">
        <f t="shared" ca="1" si="12"/>
        <v>4 Weeks</v>
      </c>
      <c r="M459" s="66">
        <v>50337</v>
      </c>
      <c r="N459" s="67">
        <f t="shared" si="13"/>
        <v>7.0000000000000007E-2</v>
      </c>
      <c r="O459" s="68">
        <f t="shared" si="14"/>
        <v>3523.59</v>
      </c>
      <c r="P459" s="68">
        <f t="shared" si="15"/>
        <v>53860.59</v>
      </c>
      <c r="Q459" s="13"/>
      <c r="R459" s="13"/>
      <c r="S459" s="13"/>
      <c r="T459" s="13"/>
      <c r="U459" s="13"/>
      <c r="V459" s="13">
        <v>1236692</v>
      </c>
      <c r="W459" s="13" t="s">
        <v>1610</v>
      </c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</row>
    <row r="460" spans="1:34">
      <c r="A460" s="13">
        <v>1236702</v>
      </c>
      <c r="B460" s="13"/>
      <c r="C460" s="13"/>
      <c r="D460" s="80"/>
      <c r="E460" s="80"/>
      <c r="F460" s="13"/>
      <c r="G460" s="13" t="b">
        <f t="shared" ca="1" si="10"/>
        <v>0</v>
      </c>
      <c r="H460" s="63" t="s">
        <v>521</v>
      </c>
      <c r="I460" s="13" t="s">
        <v>388</v>
      </c>
      <c r="J460" s="64">
        <v>41799</v>
      </c>
      <c r="K460" s="65">
        <f t="shared" ca="1" si="11"/>
        <v>9</v>
      </c>
      <c r="L460" s="65" t="str">
        <f t="shared" ca="1" si="12"/>
        <v>4 Weeks</v>
      </c>
      <c r="M460" s="66">
        <v>90038</v>
      </c>
      <c r="N460" s="67">
        <f t="shared" si="13"/>
        <v>0.12</v>
      </c>
      <c r="O460" s="68">
        <f t="shared" si="14"/>
        <v>10804.56</v>
      </c>
      <c r="P460" s="68">
        <f t="shared" si="15"/>
        <v>100842.56</v>
      </c>
      <c r="Q460" s="13"/>
      <c r="R460" s="13"/>
      <c r="S460" s="13"/>
      <c r="T460" s="13"/>
      <c r="U460" s="13"/>
      <c r="V460" s="13">
        <v>1236702</v>
      </c>
      <c r="W460" s="13" t="s">
        <v>1611</v>
      </c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</row>
    <row r="461" spans="1:34">
      <c r="A461" s="13">
        <v>1236712</v>
      </c>
      <c r="B461" s="13"/>
      <c r="C461" s="13"/>
      <c r="D461" s="80"/>
      <c r="E461" s="80"/>
      <c r="F461" s="13"/>
      <c r="G461" s="13" t="b">
        <f t="shared" ca="1" si="10"/>
        <v>0</v>
      </c>
      <c r="H461" s="63" t="s">
        <v>526</v>
      </c>
      <c r="I461" s="13" t="s">
        <v>400</v>
      </c>
      <c r="J461" s="64">
        <v>41057</v>
      </c>
      <c r="K461" s="65">
        <f t="shared" ca="1" si="11"/>
        <v>11</v>
      </c>
      <c r="L461" s="65" t="str">
        <f t="shared" ca="1" si="12"/>
        <v>4 Weeks</v>
      </c>
      <c r="M461" s="66">
        <v>62370</v>
      </c>
      <c r="N461" s="67">
        <f t="shared" si="13"/>
        <v>0.08</v>
      </c>
      <c r="O461" s="68">
        <f t="shared" si="14"/>
        <v>4989.6000000000004</v>
      </c>
      <c r="P461" s="68">
        <f t="shared" si="15"/>
        <v>67359.600000000006</v>
      </c>
      <c r="Q461" s="13"/>
      <c r="R461" s="13"/>
      <c r="S461" s="13"/>
      <c r="T461" s="13"/>
      <c r="U461" s="13"/>
      <c r="V461" s="13">
        <v>1236712</v>
      </c>
      <c r="W461" s="13" t="s">
        <v>1612</v>
      </c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</row>
    <row r="462" spans="1:34">
      <c r="A462" s="13">
        <v>1236722</v>
      </c>
      <c r="B462" s="13"/>
      <c r="C462" s="13"/>
      <c r="D462" s="80"/>
      <c r="E462" s="80"/>
      <c r="F462" s="13"/>
      <c r="G462" s="13" t="b">
        <f t="shared" ca="1" si="10"/>
        <v>0</v>
      </c>
      <c r="H462" s="63" t="s">
        <v>531</v>
      </c>
      <c r="I462" s="13" t="s">
        <v>388</v>
      </c>
      <c r="J462" s="64">
        <v>41825</v>
      </c>
      <c r="K462" s="65">
        <f t="shared" ca="1" si="11"/>
        <v>9</v>
      </c>
      <c r="L462" s="65" t="str">
        <f t="shared" ca="1" si="12"/>
        <v>4 Weeks</v>
      </c>
      <c r="M462" s="66">
        <v>82856</v>
      </c>
      <c r="N462" s="67">
        <f t="shared" si="13"/>
        <v>0.11</v>
      </c>
      <c r="O462" s="68">
        <f t="shared" si="14"/>
        <v>9114.16</v>
      </c>
      <c r="P462" s="68">
        <f t="shared" si="15"/>
        <v>91970.16</v>
      </c>
      <c r="Q462" s="13"/>
      <c r="R462" s="13"/>
      <c r="S462" s="13"/>
      <c r="T462" s="13"/>
      <c r="U462" s="13"/>
      <c r="V462" s="13">
        <v>1236722</v>
      </c>
      <c r="W462" s="13" t="s">
        <v>1613</v>
      </c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</row>
    <row r="463" spans="1:34">
      <c r="A463" s="13">
        <v>1236732</v>
      </c>
      <c r="B463" s="13"/>
      <c r="C463" s="13"/>
      <c r="D463" s="80"/>
      <c r="E463" s="80"/>
      <c r="F463" s="13"/>
      <c r="G463" s="13" t="b">
        <f t="shared" ca="1" si="10"/>
        <v>0</v>
      </c>
      <c r="H463" s="63" t="s">
        <v>536</v>
      </c>
      <c r="I463" s="13" t="s">
        <v>388</v>
      </c>
      <c r="J463" s="64">
        <v>41859</v>
      </c>
      <c r="K463" s="65">
        <f t="shared" ca="1" si="11"/>
        <v>9</v>
      </c>
      <c r="L463" s="65" t="str">
        <f t="shared" ca="1" si="12"/>
        <v>4 Weeks</v>
      </c>
      <c r="M463" s="66">
        <v>101588</v>
      </c>
      <c r="N463" s="67">
        <f t="shared" si="13"/>
        <v>0.13</v>
      </c>
      <c r="O463" s="68">
        <f t="shared" si="14"/>
        <v>13206.44</v>
      </c>
      <c r="P463" s="68">
        <f t="shared" si="15"/>
        <v>114794.44</v>
      </c>
      <c r="Q463" s="13"/>
      <c r="R463" s="13"/>
      <c r="S463" s="13"/>
      <c r="T463" s="13"/>
      <c r="U463" s="13"/>
      <c r="V463" s="13">
        <v>1236732</v>
      </c>
      <c r="W463" s="13" t="s">
        <v>1614</v>
      </c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</row>
    <row r="464" spans="1:34">
      <c r="A464" s="13">
        <v>1236742</v>
      </c>
      <c r="B464" s="13"/>
      <c r="C464" s="13"/>
      <c r="D464" s="80"/>
      <c r="E464" s="80"/>
      <c r="F464" s="13"/>
      <c r="G464" s="13" t="b">
        <f t="shared" ca="1" si="10"/>
        <v>0</v>
      </c>
      <c r="H464" s="63" t="s">
        <v>541</v>
      </c>
      <c r="I464" s="13" t="s">
        <v>400</v>
      </c>
      <c r="J464" s="64">
        <v>41865</v>
      </c>
      <c r="K464" s="65">
        <f t="shared" ca="1" si="11"/>
        <v>9</v>
      </c>
      <c r="L464" s="65" t="str">
        <f t="shared" ca="1" si="12"/>
        <v>4 Weeks</v>
      </c>
      <c r="M464" s="66">
        <v>56679</v>
      </c>
      <c r="N464" s="67">
        <f t="shared" si="13"/>
        <v>0.08</v>
      </c>
      <c r="O464" s="68">
        <f t="shared" si="14"/>
        <v>4534.32</v>
      </c>
      <c r="P464" s="68">
        <f t="shared" si="15"/>
        <v>61213.32</v>
      </c>
      <c r="Q464" s="13"/>
      <c r="R464" s="13"/>
      <c r="S464" s="13"/>
      <c r="T464" s="13"/>
      <c r="U464" s="13"/>
      <c r="V464" s="13">
        <v>1236742</v>
      </c>
      <c r="W464" s="13" t="s">
        <v>1615</v>
      </c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</row>
    <row r="465" spans="1:34">
      <c r="A465" s="13">
        <v>1236752</v>
      </c>
      <c r="B465" s="13"/>
      <c r="C465" s="13"/>
      <c r="D465" s="80"/>
      <c r="E465" s="80"/>
      <c r="F465" s="13"/>
      <c r="G465" s="13" t="b">
        <f t="shared" ca="1" si="10"/>
        <v>0</v>
      </c>
      <c r="H465" s="63" t="s">
        <v>546</v>
      </c>
      <c r="I465" s="13" t="s">
        <v>388</v>
      </c>
      <c r="J465" s="64">
        <v>41899</v>
      </c>
      <c r="K465" s="65">
        <f t="shared" ca="1" si="11"/>
        <v>9</v>
      </c>
      <c r="L465" s="65" t="str">
        <f t="shared" ca="1" si="12"/>
        <v>4 Weeks</v>
      </c>
      <c r="M465" s="66">
        <v>40803</v>
      </c>
      <c r="N465" s="67">
        <f t="shared" si="13"/>
        <v>0.06</v>
      </c>
      <c r="O465" s="68">
        <f t="shared" si="14"/>
        <v>2448.1799999999998</v>
      </c>
      <c r="P465" s="68">
        <f t="shared" si="15"/>
        <v>43251.18</v>
      </c>
      <c r="Q465" s="13"/>
      <c r="R465" s="13"/>
      <c r="S465" s="13"/>
      <c r="T465" s="13"/>
      <c r="U465" s="13"/>
      <c r="V465" s="13">
        <v>1236752</v>
      </c>
      <c r="W465" s="13" t="s">
        <v>1616</v>
      </c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</row>
    <row r="466" spans="1:34">
      <c r="A466" s="13">
        <v>1236762</v>
      </c>
      <c r="B466" s="13"/>
      <c r="C466" s="13"/>
      <c r="D466" s="80"/>
      <c r="E466" s="80"/>
      <c r="F466" s="13"/>
      <c r="G466" s="13" t="b">
        <f t="shared" ca="1" si="10"/>
        <v>0</v>
      </c>
      <c r="H466" s="63" t="s">
        <v>551</v>
      </c>
      <c r="I466" s="13" t="s">
        <v>394</v>
      </c>
      <c r="J466" s="64">
        <v>41928</v>
      </c>
      <c r="K466" s="65">
        <f t="shared" ca="1" si="11"/>
        <v>9</v>
      </c>
      <c r="L466" s="65" t="str">
        <f t="shared" ca="1" si="12"/>
        <v>4 Weeks</v>
      </c>
      <c r="M466" s="66">
        <v>18501</v>
      </c>
      <c r="N466" s="67">
        <f t="shared" si="13"/>
        <v>0.01</v>
      </c>
      <c r="O466" s="68">
        <f t="shared" si="14"/>
        <v>185.01</v>
      </c>
      <c r="P466" s="68">
        <f t="shared" si="15"/>
        <v>18686.009999999998</v>
      </c>
      <c r="Q466" s="13"/>
      <c r="R466" s="13"/>
      <c r="S466" s="13"/>
      <c r="T466" s="13"/>
      <c r="U466" s="13"/>
      <c r="V466" s="13">
        <v>1236762</v>
      </c>
      <c r="W466" s="13" t="s">
        <v>1617</v>
      </c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</row>
    <row r="467" spans="1:34">
      <c r="A467" s="13">
        <v>1236772</v>
      </c>
      <c r="B467" s="13"/>
      <c r="C467" s="13"/>
      <c r="D467" s="80"/>
      <c r="E467" s="80"/>
      <c r="F467" s="13"/>
      <c r="G467" s="13" t="b">
        <f t="shared" ca="1" si="10"/>
        <v>0</v>
      </c>
      <c r="H467" s="63" t="s">
        <v>556</v>
      </c>
      <c r="I467" s="13" t="s">
        <v>388</v>
      </c>
      <c r="J467" s="64">
        <v>42019</v>
      </c>
      <c r="K467" s="65">
        <f t="shared" ca="1" si="11"/>
        <v>8</v>
      </c>
      <c r="L467" s="65" t="str">
        <f t="shared" ca="1" si="12"/>
        <v>4 Weeks</v>
      </c>
      <c r="M467" s="66">
        <v>80157</v>
      </c>
      <c r="N467" s="67">
        <f t="shared" si="13"/>
        <v>0.11</v>
      </c>
      <c r="O467" s="68">
        <f t="shared" si="14"/>
        <v>8817.27</v>
      </c>
      <c r="P467" s="68">
        <f t="shared" si="15"/>
        <v>88974.27</v>
      </c>
      <c r="Q467" s="13"/>
      <c r="R467" s="13"/>
      <c r="S467" s="13"/>
      <c r="T467" s="13"/>
      <c r="U467" s="13"/>
      <c r="V467" s="13">
        <v>1236772</v>
      </c>
      <c r="W467" s="13" t="s">
        <v>1618</v>
      </c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</row>
    <row r="468" spans="1:34">
      <c r="A468" s="13">
        <v>1236782</v>
      </c>
      <c r="B468" s="13"/>
      <c r="C468" s="13"/>
      <c r="D468" s="80"/>
      <c r="E468" s="80"/>
      <c r="F468" s="13"/>
      <c r="G468" s="13" t="b">
        <f t="shared" ca="1" si="10"/>
        <v>0</v>
      </c>
      <c r="H468" s="63" t="s">
        <v>561</v>
      </c>
      <c r="I468" s="13" t="s">
        <v>394</v>
      </c>
      <c r="J468" s="64">
        <v>40961</v>
      </c>
      <c r="K468" s="65">
        <f t="shared" ca="1" si="11"/>
        <v>11</v>
      </c>
      <c r="L468" s="65" t="str">
        <f t="shared" ca="1" si="12"/>
        <v>4 Weeks</v>
      </c>
      <c r="M468" s="66">
        <v>28665</v>
      </c>
      <c r="N468" s="67">
        <f t="shared" si="13"/>
        <v>0.05</v>
      </c>
      <c r="O468" s="68">
        <f t="shared" si="14"/>
        <v>1433.25</v>
      </c>
      <c r="P468" s="68">
        <f t="shared" si="15"/>
        <v>30098.25</v>
      </c>
      <c r="Q468" s="13"/>
      <c r="R468" s="13"/>
      <c r="S468" s="13"/>
      <c r="T468" s="13"/>
      <c r="U468" s="13"/>
      <c r="V468" s="13">
        <v>1236782</v>
      </c>
      <c r="W468" s="13" t="s">
        <v>1619</v>
      </c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</row>
    <row r="469" spans="1:34">
      <c r="A469" s="13">
        <v>1236792</v>
      </c>
      <c r="B469" s="13"/>
      <c r="C469" s="13"/>
      <c r="D469" s="80"/>
      <c r="E469" s="80"/>
      <c r="F469" s="13"/>
      <c r="G469" s="13" t="b">
        <f t="shared" ca="1" si="10"/>
        <v>1</v>
      </c>
      <c r="H469" s="63" t="s">
        <v>566</v>
      </c>
      <c r="I469" s="13" t="s">
        <v>388</v>
      </c>
      <c r="J469" s="64">
        <v>40962</v>
      </c>
      <c r="K469" s="65">
        <f t="shared" ca="1" si="11"/>
        <v>11</v>
      </c>
      <c r="L469" s="65" t="str">
        <f t="shared" ca="1" si="12"/>
        <v>6 Weeks</v>
      </c>
      <c r="M469" s="66">
        <v>37653</v>
      </c>
      <c r="N469" s="67">
        <f t="shared" si="13"/>
        <v>0.06</v>
      </c>
      <c r="O469" s="68">
        <f t="shared" si="14"/>
        <v>2259.1799999999998</v>
      </c>
      <c r="P469" s="68">
        <f t="shared" si="15"/>
        <v>39912.18</v>
      </c>
      <c r="Q469" s="13"/>
      <c r="R469" s="13"/>
      <c r="S469" s="13"/>
      <c r="T469" s="13"/>
      <c r="U469" s="13"/>
      <c r="V469" s="13">
        <v>1236792</v>
      </c>
      <c r="W469" s="13" t="s">
        <v>1620</v>
      </c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</row>
    <row r="470" spans="1:34">
      <c r="A470" s="13">
        <v>1236802</v>
      </c>
      <c r="B470" s="13"/>
      <c r="C470" s="13"/>
      <c r="D470" s="80"/>
      <c r="E470" s="80"/>
      <c r="F470" s="13"/>
      <c r="G470" s="13" t="b">
        <f t="shared" ca="1" si="10"/>
        <v>0</v>
      </c>
      <c r="H470" s="63" t="s">
        <v>571</v>
      </c>
      <c r="I470" s="13" t="s">
        <v>388</v>
      </c>
      <c r="J470" s="64">
        <v>42039</v>
      </c>
      <c r="K470" s="65">
        <f t="shared" ca="1" si="11"/>
        <v>8</v>
      </c>
      <c r="L470" s="65" t="str">
        <f t="shared" ca="1" si="12"/>
        <v>4 Weeks</v>
      </c>
      <c r="M470" s="66">
        <v>89775</v>
      </c>
      <c r="N470" s="67">
        <f t="shared" si="13"/>
        <v>0.12</v>
      </c>
      <c r="O470" s="68">
        <f t="shared" si="14"/>
        <v>10773</v>
      </c>
      <c r="P470" s="68">
        <f t="shared" si="15"/>
        <v>100548</v>
      </c>
      <c r="Q470" s="13"/>
      <c r="R470" s="13"/>
      <c r="S470" s="13"/>
      <c r="T470" s="13"/>
      <c r="U470" s="13"/>
      <c r="V470" s="13">
        <v>1236802</v>
      </c>
      <c r="W470" s="13" t="s">
        <v>1621</v>
      </c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</row>
    <row r="471" spans="1:34">
      <c r="A471" s="13">
        <v>1236812</v>
      </c>
      <c r="B471" s="13"/>
      <c r="C471" s="13"/>
      <c r="D471" s="80"/>
      <c r="E471" s="80"/>
      <c r="F471" s="13"/>
      <c r="G471" s="13" t="b">
        <f t="shared" ca="1" si="10"/>
        <v>0</v>
      </c>
      <c r="H471" s="74" t="s">
        <v>576</v>
      </c>
      <c r="I471" s="13"/>
      <c r="J471" s="64">
        <v>41007</v>
      </c>
      <c r="K471" s="65">
        <f t="shared" ca="1" si="11"/>
        <v>11</v>
      </c>
      <c r="L471" s="65" t="str">
        <f t="shared" ca="1" si="12"/>
        <v>4 Weeks</v>
      </c>
      <c r="M471" s="66">
        <v>38388</v>
      </c>
      <c r="N471" s="67">
        <f t="shared" si="13"/>
        <v>0.06</v>
      </c>
      <c r="O471" s="68">
        <f t="shared" si="14"/>
        <v>2303.2799999999997</v>
      </c>
      <c r="P471" s="68">
        <f t="shared" si="15"/>
        <v>40691.279999999999</v>
      </c>
      <c r="Q471" s="13"/>
      <c r="R471" s="13"/>
      <c r="S471" s="13"/>
      <c r="T471" s="13"/>
      <c r="U471" s="13"/>
      <c r="V471" s="13">
        <v>1236812</v>
      </c>
      <c r="W471" s="13" t="s">
        <v>1622</v>
      </c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</row>
    <row r="472" spans="1:34">
      <c r="A472" s="13">
        <v>1236822</v>
      </c>
      <c r="B472" s="13"/>
      <c r="C472" s="13"/>
      <c r="D472" s="80"/>
      <c r="E472" s="80"/>
      <c r="F472" s="13"/>
      <c r="G472" s="13" t="b">
        <f t="shared" ca="1" si="10"/>
        <v>0</v>
      </c>
      <c r="H472" s="63" t="s">
        <v>581</v>
      </c>
      <c r="I472" s="13"/>
      <c r="J472" s="64">
        <v>41009</v>
      </c>
      <c r="K472" s="65">
        <f t="shared" ca="1" si="11"/>
        <v>11</v>
      </c>
      <c r="L472" s="65" t="str">
        <f t="shared" ca="1" si="12"/>
        <v>4 Weeks</v>
      </c>
      <c r="M472" s="66">
        <v>45770</v>
      </c>
      <c r="N472" s="67">
        <f t="shared" si="13"/>
        <v>7.0000000000000007E-2</v>
      </c>
      <c r="O472" s="68">
        <f t="shared" si="14"/>
        <v>3203.9</v>
      </c>
      <c r="P472" s="68">
        <f t="shared" si="15"/>
        <v>48973.9</v>
      </c>
      <c r="Q472" s="13"/>
      <c r="R472" s="13"/>
      <c r="S472" s="13"/>
      <c r="T472" s="13"/>
      <c r="U472" s="13"/>
      <c r="V472" s="13">
        <v>1236822</v>
      </c>
      <c r="W472" s="13" t="s">
        <v>1623</v>
      </c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</row>
    <row r="473" spans="1:34">
      <c r="A473" s="13">
        <v>1236832</v>
      </c>
      <c r="B473" s="13"/>
      <c r="C473" s="13"/>
      <c r="D473" s="80"/>
      <c r="E473" s="80"/>
      <c r="F473" s="13"/>
      <c r="G473" s="13" t="b">
        <f t="shared" ca="1" si="10"/>
        <v>0</v>
      </c>
      <c r="H473" s="63" t="s">
        <v>586</v>
      </c>
      <c r="I473" s="13"/>
      <c r="J473" s="64">
        <v>42092</v>
      </c>
      <c r="K473" s="65">
        <f t="shared" ca="1" si="11"/>
        <v>8</v>
      </c>
      <c r="L473" s="65" t="str">
        <f t="shared" ca="1" si="12"/>
        <v>4 Weeks</v>
      </c>
      <c r="M473" s="66">
        <v>51471</v>
      </c>
      <c r="N473" s="67">
        <f t="shared" si="13"/>
        <v>7.0000000000000007E-2</v>
      </c>
      <c r="O473" s="68">
        <f t="shared" si="14"/>
        <v>3602.9700000000003</v>
      </c>
      <c r="P473" s="68">
        <f t="shared" si="15"/>
        <v>55073.97</v>
      </c>
      <c r="Q473" s="13"/>
      <c r="R473" s="13"/>
      <c r="S473" s="13"/>
      <c r="T473" s="13"/>
      <c r="U473" s="13"/>
      <c r="V473" s="13">
        <v>1236832</v>
      </c>
      <c r="W473" s="13" t="s">
        <v>1624</v>
      </c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</row>
    <row r="474" spans="1:34">
      <c r="A474" s="13">
        <v>1236842</v>
      </c>
      <c r="B474" s="13"/>
      <c r="C474" s="13"/>
      <c r="D474" s="80"/>
      <c r="E474" s="80"/>
      <c r="F474" s="13"/>
      <c r="G474" s="13" t="b">
        <f t="shared" ca="1" si="10"/>
        <v>0</v>
      </c>
      <c r="H474" s="74" t="s">
        <v>591</v>
      </c>
      <c r="I474" s="13"/>
      <c r="J474" s="64">
        <v>42115</v>
      </c>
      <c r="K474" s="65">
        <f t="shared" ca="1" si="11"/>
        <v>8</v>
      </c>
      <c r="L474" s="65" t="str">
        <f t="shared" ca="1" si="12"/>
        <v>4 Weeks</v>
      </c>
      <c r="M474" s="66">
        <v>94175</v>
      </c>
      <c r="N474" s="67">
        <f t="shared" si="13"/>
        <v>0.12</v>
      </c>
      <c r="O474" s="68">
        <f t="shared" si="14"/>
        <v>11301</v>
      </c>
      <c r="P474" s="68">
        <f t="shared" si="15"/>
        <v>105476</v>
      </c>
      <c r="Q474" s="13"/>
      <c r="R474" s="13"/>
      <c r="S474" s="13"/>
      <c r="T474" s="13"/>
      <c r="U474" s="13"/>
      <c r="V474" s="13">
        <v>1236842</v>
      </c>
      <c r="W474" s="13" t="s">
        <v>1625</v>
      </c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</row>
    <row r="475" spans="1:34">
      <c r="A475" s="13">
        <v>1236852</v>
      </c>
      <c r="B475" s="13"/>
      <c r="C475" s="13"/>
      <c r="D475" s="80"/>
      <c r="E475" s="80"/>
      <c r="F475" s="13"/>
      <c r="G475" s="13" t="b">
        <f t="shared" ca="1" si="10"/>
        <v>1</v>
      </c>
      <c r="H475" s="63" t="s">
        <v>596</v>
      </c>
      <c r="I475" s="13" t="s">
        <v>388</v>
      </c>
      <c r="J475" s="64">
        <v>41028</v>
      </c>
      <c r="K475" s="65">
        <f t="shared" ca="1" si="11"/>
        <v>11</v>
      </c>
      <c r="L475" s="65" t="str">
        <f t="shared" ca="1" si="12"/>
        <v>6 Weeks</v>
      </c>
      <c r="M475" s="66">
        <v>49802</v>
      </c>
      <c r="N475" s="67">
        <f t="shared" si="13"/>
        <v>7.0000000000000007E-2</v>
      </c>
      <c r="O475" s="68">
        <f t="shared" si="14"/>
        <v>3486.1400000000003</v>
      </c>
      <c r="P475" s="68">
        <f t="shared" si="15"/>
        <v>53288.14</v>
      </c>
      <c r="Q475" s="13"/>
      <c r="R475" s="13"/>
      <c r="S475" s="13"/>
      <c r="T475" s="13"/>
      <c r="U475" s="13"/>
      <c r="V475" s="13">
        <v>1236852</v>
      </c>
      <c r="W475" s="13" t="s">
        <v>1626</v>
      </c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</row>
    <row r="476" spans="1:34">
      <c r="A476" s="13">
        <v>1236862</v>
      </c>
      <c r="B476" s="13"/>
      <c r="C476" s="13"/>
      <c r="D476" s="80"/>
      <c r="E476" s="80"/>
      <c r="F476" s="13"/>
      <c r="G476" s="13" t="b">
        <f t="shared" ca="1" si="10"/>
        <v>1</v>
      </c>
      <c r="H476" s="63" t="s">
        <v>601</v>
      </c>
      <c r="I476" s="13" t="s">
        <v>388</v>
      </c>
      <c r="J476" s="64">
        <v>41035</v>
      </c>
      <c r="K476" s="65">
        <f t="shared" ca="1" si="11"/>
        <v>11</v>
      </c>
      <c r="L476" s="65" t="str">
        <f t="shared" ca="1" si="12"/>
        <v>6 Weeks</v>
      </c>
      <c r="M476" s="66">
        <v>47292</v>
      </c>
      <c r="N476" s="67">
        <f t="shared" si="13"/>
        <v>7.0000000000000007E-2</v>
      </c>
      <c r="O476" s="68">
        <f t="shared" si="14"/>
        <v>3310.4400000000005</v>
      </c>
      <c r="P476" s="68">
        <f t="shared" si="15"/>
        <v>50602.44</v>
      </c>
      <c r="Q476" s="13"/>
      <c r="R476" s="13"/>
      <c r="S476" s="13"/>
      <c r="T476" s="13"/>
      <c r="U476" s="13"/>
      <c r="V476" s="13">
        <v>1236862</v>
      </c>
      <c r="W476" s="13" t="s">
        <v>1627</v>
      </c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</row>
    <row r="477" spans="1:34">
      <c r="A477" s="13">
        <v>1236872</v>
      </c>
      <c r="B477" s="13"/>
      <c r="C477" s="13"/>
      <c r="D477" s="80"/>
      <c r="E477" s="80"/>
      <c r="F477" s="13"/>
      <c r="G477" s="13" t="b">
        <f t="shared" ca="1" si="10"/>
        <v>0</v>
      </c>
      <c r="H477" s="63" t="s">
        <v>606</v>
      </c>
      <c r="I477" s="13" t="s">
        <v>388</v>
      </c>
      <c r="J477" s="64">
        <v>42167</v>
      </c>
      <c r="K477" s="65">
        <f t="shared" ca="1" si="11"/>
        <v>8</v>
      </c>
      <c r="L477" s="65" t="str">
        <f t="shared" ca="1" si="12"/>
        <v>4 Weeks</v>
      </c>
      <c r="M477" s="66">
        <v>51545</v>
      </c>
      <c r="N477" s="67">
        <f t="shared" si="13"/>
        <v>7.0000000000000007E-2</v>
      </c>
      <c r="O477" s="68">
        <f t="shared" si="14"/>
        <v>3608.1500000000005</v>
      </c>
      <c r="P477" s="68">
        <f t="shared" si="15"/>
        <v>55153.15</v>
      </c>
      <c r="Q477" s="13"/>
      <c r="R477" s="13"/>
      <c r="S477" s="13"/>
      <c r="T477" s="13"/>
      <c r="U477" s="13"/>
      <c r="V477" s="13">
        <v>1236872</v>
      </c>
      <c r="W477" s="13" t="s">
        <v>1628</v>
      </c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</row>
    <row r="478" spans="1:34">
      <c r="A478" s="13">
        <v>1236882</v>
      </c>
      <c r="B478" s="13"/>
      <c r="C478" s="13"/>
      <c r="D478" s="80"/>
      <c r="E478" s="80"/>
      <c r="F478" s="13"/>
      <c r="G478" s="13" t="b">
        <f t="shared" ca="1" si="10"/>
        <v>0</v>
      </c>
      <c r="H478" s="63" t="s">
        <v>611</v>
      </c>
      <c r="I478" s="13" t="s">
        <v>400</v>
      </c>
      <c r="J478" s="64">
        <v>40383</v>
      </c>
      <c r="K478" s="65">
        <f t="shared" ca="1" si="11"/>
        <v>13</v>
      </c>
      <c r="L478" s="65" t="str">
        <f t="shared" ca="1" si="12"/>
        <v>4 Weeks</v>
      </c>
      <c r="M478" s="66">
        <v>38262</v>
      </c>
      <c r="N478" s="67">
        <f t="shared" si="13"/>
        <v>0.06</v>
      </c>
      <c r="O478" s="68">
        <f t="shared" si="14"/>
        <v>2295.7199999999998</v>
      </c>
      <c r="P478" s="68">
        <f t="shared" si="15"/>
        <v>40557.72</v>
      </c>
      <c r="Q478" s="13"/>
      <c r="R478" s="13"/>
      <c r="S478" s="13"/>
      <c r="T478" s="13"/>
      <c r="U478" s="13"/>
      <c r="V478" s="13">
        <v>1236882</v>
      </c>
      <c r="W478" s="13" t="s">
        <v>1629</v>
      </c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</row>
    <row r="479" spans="1:34">
      <c r="A479" s="13">
        <v>1236892</v>
      </c>
      <c r="B479" s="13"/>
      <c r="C479" s="13"/>
      <c r="D479" s="80"/>
      <c r="E479" s="80"/>
      <c r="F479" s="13"/>
      <c r="G479" s="13" t="b">
        <f t="shared" ca="1" si="10"/>
        <v>0</v>
      </c>
      <c r="H479" s="63" t="s">
        <v>616</v>
      </c>
      <c r="I479" s="13" t="s">
        <v>388</v>
      </c>
      <c r="J479" s="64">
        <v>41482</v>
      </c>
      <c r="K479" s="65">
        <f t="shared" ca="1" si="11"/>
        <v>10</v>
      </c>
      <c r="L479" s="65" t="str">
        <f t="shared" ca="1" si="12"/>
        <v>6 Weeks</v>
      </c>
      <c r="M479" s="66">
        <v>70634</v>
      </c>
      <c r="N479" s="67">
        <f t="shared" si="13"/>
        <v>0.1</v>
      </c>
      <c r="O479" s="68">
        <f t="shared" si="14"/>
        <v>7063.4000000000005</v>
      </c>
      <c r="P479" s="68">
        <f t="shared" si="15"/>
        <v>77697.399999999994</v>
      </c>
      <c r="Q479" s="13"/>
      <c r="R479" s="13"/>
      <c r="S479" s="13"/>
      <c r="T479" s="13"/>
      <c r="U479" s="13"/>
      <c r="V479" s="13">
        <v>1236892</v>
      </c>
      <c r="W479" s="13" t="s">
        <v>1630</v>
      </c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</row>
    <row r="480" spans="1:34">
      <c r="A480" s="13">
        <v>1236902</v>
      </c>
      <c r="B480" s="13"/>
      <c r="C480" s="13"/>
      <c r="D480" s="80"/>
      <c r="E480" s="80"/>
      <c r="F480" s="13"/>
      <c r="G480" s="13" t="b">
        <f t="shared" ca="1" si="10"/>
        <v>1</v>
      </c>
      <c r="H480" s="63" t="s">
        <v>621</v>
      </c>
      <c r="I480" s="13" t="s">
        <v>388</v>
      </c>
      <c r="J480" s="64">
        <v>37095</v>
      </c>
      <c r="K480" s="65">
        <f t="shared" ca="1" si="11"/>
        <v>22</v>
      </c>
      <c r="L480" s="65" t="str">
        <f t="shared" ca="1" si="12"/>
        <v>6 Weeks</v>
      </c>
      <c r="M480" s="66">
        <v>26418</v>
      </c>
      <c r="N480" s="67">
        <f t="shared" si="13"/>
        <v>0.05</v>
      </c>
      <c r="O480" s="68">
        <f t="shared" si="14"/>
        <v>1320.9</v>
      </c>
      <c r="P480" s="68">
        <f t="shared" si="15"/>
        <v>27738.9</v>
      </c>
      <c r="Q480" s="13"/>
      <c r="R480" s="13"/>
      <c r="S480" s="13"/>
      <c r="T480" s="13"/>
      <c r="U480" s="13"/>
      <c r="V480" s="13">
        <v>1236902</v>
      </c>
      <c r="W480" s="13" t="s">
        <v>1631</v>
      </c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</row>
    <row r="481" spans="1:34">
      <c r="A481" s="13">
        <v>1236912</v>
      </c>
      <c r="B481" s="13"/>
      <c r="C481" s="13"/>
      <c r="D481" s="80"/>
      <c r="E481" s="80"/>
      <c r="F481" s="13"/>
      <c r="G481" s="13" t="b">
        <f t="shared" ca="1" si="10"/>
        <v>0</v>
      </c>
      <c r="H481" s="63" t="s">
        <v>626</v>
      </c>
      <c r="I481" s="13"/>
      <c r="J481" s="64">
        <v>37100</v>
      </c>
      <c r="K481" s="65">
        <f t="shared" ca="1" si="11"/>
        <v>22</v>
      </c>
      <c r="L481" s="65" t="str">
        <f t="shared" ca="1" si="12"/>
        <v>4 Weeks</v>
      </c>
      <c r="M481" s="66">
        <v>36047</v>
      </c>
      <c r="N481" s="67">
        <f t="shared" si="13"/>
        <v>0.06</v>
      </c>
      <c r="O481" s="68">
        <f t="shared" si="14"/>
        <v>2162.8199999999997</v>
      </c>
      <c r="P481" s="68">
        <f t="shared" si="15"/>
        <v>38209.82</v>
      </c>
      <c r="Q481" s="13"/>
      <c r="R481" s="13"/>
      <c r="S481" s="13"/>
      <c r="T481" s="13"/>
      <c r="U481" s="13"/>
      <c r="V481" s="13">
        <v>1236912</v>
      </c>
      <c r="W481" s="13" t="s">
        <v>1632</v>
      </c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</row>
    <row r="482" spans="1:34">
      <c r="A482" s="13">
        <v>1236922</v>
      </c>
      <c r="B482" s="13"/>
      <c r="C482" s="13"/>
      <c r="D482" s="80"/>
      <c r="E482" s="80"/>
      <c r="F482" s="13"/>
      <c r="G482" s="13" t="b">
        <f t="shared" ca="1" si="10"/>
        <v>1</v>
      </c>
      <c r="H482" s="63" t="s">
        <v>631</v>
      </c>
      <c r="I482" s="13" t="s">
        <v>388</v>
      </c>
      <c r="J482" s="64">
        <v>37810</v>
      </c>
      <c r="K482" s="65">
        <f t="shared" ca="1" si="11"/>
        <v>20</v>
      </c>
      <c r="L482" s="65" t="str">
        <f t="shared" ca="1" si="12"/>
        <v>6 Weeks</v>
      </c>
      <c r="M482" s="66">
        <v>72072</v>
      </c>
      <c r="N482" s="67">
        <f t="shared" si="13"/>
        <v>0.1</v>
      </c>
      <c r="O482" s="68">
        <f t="shared" si="14"/>
        <v>7207.2000000000007</v>
      </c>
      <c r="P482" s="68">
        <f t="shared" si="15"/>
        <v>79279.199999999997</v>
      </c>
      <c r="Q482" s="13"/>
      <c r="R482" s="13"/>
      <c r="S482" s="13"/>
      <c r="T482" s="13"/>
      <c r="U482" s="13"/>
      <c r="V482" s="13">
        <v>1236922</v>
      </c>
      <c r="W482" s="13" t="s">
        <v>1633</v>
      </c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</row>
    <row r="483" spans="1:34">
      <c r="A483" s="13">
        <v>1236932</v>
      </c>
      <c r="B483" s="13"/>
      <c r="C483" s="13"/>
      <c r="D483" s="80"/>
      <c r="E483" s="80"/>
      <c r="F483" s="13"/>
      <c r="G483" s="13" t="b">
        <f t="shared" ca="1" si="10"/>
        <v>0</v>
      </c>
      <c r="H483" s="63" t="s">
        <v>636</v>
      </c>
      <c r="I483" s="13"/>
      <c r="J483" s="64">
        <v>39997</v>
      </c>
      <c r="K483" s="65">
        <f t="shared" ca="1" si="11"/>
        <v>14</v>
      </c>
      <c r="L483" s="65" t="str">
        <f t="shared" ca="1" si="12"/>
        <v>4 Weeks</v>
      </c>
      <c r="M483" s="66">
        <v>12285</v>
      </c>
      <c r="N483" s="67">
        <f t="shared" si="13"/>
        <v>0.01</v>
      </c>
      <c r="O483" s="68">
        <f t="shared" si="14"/>
        <v>122.85000000000001</v>
      </c>
      <c r="P483" s="68">
        <f t="shared" si="15"/>
        <v>12407.85</v>
      </c>
      <c r="Q483" s="13"/>
      <c r="R483" s="13"/>
      <c r="S483" s="13"/>
      <c r="T483" s="13"/>
      <c r="U483" s="13"/>
      <c r="V483" s="13">
        <v>1236932</v>
      </c>
      <c r="W483" s="13" t="s">
        <v>1634</v>
      </c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</row>
    <row r="484" spans="1:34">
      <c r="A484" s="13">
        <v>1236942</v>
      </c>
      <c r="B484" s="13"/>
      <c r="C484" s="13"/>
      <c r="D484" s="80"/>
      <c r="E484" s="80"/>
      <c r="F484" s="13"/>
      <c r="G484" s="13" t="b">
        <f t="shared" ca="1" si="10"/>
        <v>0</v>
      </c>
      <c r="H484" s="13" t="s">
        <v>641</v>
      </c>
      <c r="I484" s="13" t="s">
        <v>400</v>
      </c>
      <c r="J484" s="64">
        <v>42217</v>
      </c>
      <c r="K484" s="65">
        <f t="shared" ca="1" si="11"/>
        <v>8</v>
      </c>
      <c r="L484" s="65" t="str">
        <f t="shared" ca="1" si="12"/>
        <v>4 Weeks</v>
      </c>
      <c r="M484" s="66">
        <v>54968</v>
      </c>
      <c r="N484" s="67">
        <f t="shared" si="13"/>
        <v>7.0000000000000007E-2</v>
      </c>
      <c r="O484" s="68">
        <f t="shared" si="14"/>
        <v>3847.76</v>
      </c>
      <c r="P484" s="68">
        <f t="shared" si="15"/>
        <v>58815.76</v>
      </c>
      <c r="Q484" s="13"/>
      <c r="R484" s="13"/>
      <c r="S484" s="13"/>
      <c r="T484" s="13"/>
      <c r="U484" s="13"/>
      <c r="V484" s="13">
        <v>1236942</v>
      </c>
      <c r="W484" s="13" t="s">
        <v>1635</v>
      </c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</row>
    <row r="485" spans="1:34">
      <c r="A485" s="13">
        <v>1236952</v>
      </c>
      <c r="B485" s="13"/>
      <c r="C485" s="13"/>
      <c r="D485" s="80"/>
      <c r="E485" s="80"/>
      <c r="F485" s="13"/>
      <c r="G485" s="13" t="b">
        <f t="shared" ca="1" si="10"/>
        <v>0</v>
      </c>
      <c r="H485" s="13" t="s">
        <v>645</v>
      </c>
      <c r="I485" s="13" t="s">
        <v>400</v>
      </c>
      <c r="J485" s="64">
        <v>42237</v>
      </c>
      <c r="K485" s="65">
        <f t="shared" ca="1" si="11"/>
        <v>8</v>
      </c>
      <c r="L485" s="65" t="str">
        <f t="shared" ca="1" si="12"/>
        <v>4 Weeks</v>
      </c>
      <c r="M485" s="66">
        <v>69941</v>
      </c>
      <c r="N485" s="67">
        <f t="shared" si="13"/>
        <v>0.1</v>
      </c>
      <c r="O485" s="68">
        <f t="shared" si="14"/>
        <v>6994.1</v>
      </c>
      <c r="P485" s="68">
        <f t="shared" si="15"/>
        <v>76935.100000000006</v>
      </c>
      <c r="Q485" s="13"/>
      <c r="R485" s="13"/>
      <c r="S485" s="13"/>
      <c r="T485" s="13"/>
      <c r="U485" s="13"/>
      <c r="V485" s="13">
        <v>1236952</v>
      </c>
      <c r="W485" s="13" t="s">
        <v>1636</v>
      </c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</row>
    <row r="486" spans="1:34">
      <c r="A486" s="13">
        <v>1236962</v>
      </c>
      <c r="B486" s="75"/>
      <c r="C486" s="75"/>
      <c r="D486" s="83"/>
      <c r="E486" s="83"/>
      <c r="F486" s="13"/>
      <c r="G486" s="13" t="b">
        <f t="shared" ca="1" si="10"/>
        <v>1</v>
      </c>
      <c r="H486" s="13" t="s">
        <v>649</v>
      </c>
      <c r="I486" s="13" t="s">
        <v>388</v>
      </c>
      <c r="J486" s="64">
        <v>37469</v>
      </c>
      <c r="K486" s="65">
        <f t="shared" ca="1" si="11"/>
        <v>21</v>
      </c>
      <c r="L486" s="65" t="str">
        <f t="shared" ca="1" si="12"/>
        <v>6 Weeks</v>
      </c>
      <c r="M486" s="66">
        <v>53550</v>
      </c>
      <c r="N486" s="67">
        <f t="shared" si="13"/>
        <v>7.0000000000000007E-2</v>
      </c>
      <c r="O486" s="68">
        <f t="shared" si="14"/>
        <v>3748.5000000000005</v>
      </c>
      <c r="P486" s="68">
        <f t="shared" si="15"/>
        <v>57298.5</v>
      </c>
      <c r="Q486" s="13"/>
      <c r="R486" s="13"/>
      <c r="S486" s="13"/>
      <c r="T486" s="13"/>
      <c r="U486" s="13"/>
      <c r="V486" s="13">
        <v>1236962</v>
      </c>
      <c r="W486" s="13" t="s">
        <v>1637</v>
      </c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</row>
    <row r="487" spans="1:34">
      <c r="A487" s="13">
        <v>1236972</v>
      </c>
      <c r="B487" s="75"/>
      <c r="C487" s="75"/>
      <c r="D487" s="83"/>
      <c r="E487" s="83"/>
      <c r="F487" s="13"/>
      <c r="G487" s="13" t="b">
        <f t="shared" ca="1" si="10"/>
        <v>0</v>
      </c>
      <c r="H487" s="13" t="s">
        <v>653</v>
      </c>
      <c r="I487" s="13"/>
      <c r="J487" s="64">
        <v>37491</v>
      </c>
      <c r="K487" s="65">
        <f t="shared" ca="1" si="11"/>
        <v>21</v>
      </c>
      <c r="L487" s="65" t="str">
        <f t="shared" ca="1" si="12"/>
        <v>4 Weeks</v>
      </c>
      <c r="M487" s="66">
        <v>25967</v>
      </c>
      <c r="N487" s="67">
        <f t="shared" si="13"/>
        <v>0.05</v>
      </c>
      <c r="O487" s="68">
        <f t="shared" si="14"/>
        <v>1298.3500000000001</v>
      </c>
      <c r="P487" s="68">
        <f t="shared" si="15"/>
        <v>27265.35</v>
      </c>
      <c r="Q487" s="13"/>
      <c r="R487" s="13"/>
      <c r="S487" s="13"/>
      <c r="T487" s="13"/>
      <c r="U487" s="13"/>
      <c r="V487" s="13">
        <v>1236972</v>
      </c>
      <c r="W487" s="13" t="s">
        <v>1638</v>
      </c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</row>
    <row r="488" spans="1:34">
      <c r="A488" s="13">
        <v>1236982</v>
      </c>
      <c r="B488" s="75"/>
      <c r="C488" s="75"/>
      <c r="D488" s="83"/>
      <c r="E488" s="83"/>
      <c r="F488" s="13"/>
      <c r="G488" s="13" t="b">
        <f t="shared" ca="1" si="10"/>
        <v>1</v>
      </c>
      <c r="H488" s="63" t="s">
        <v>387</v>
      </c>
      <c r="I488" s="13" t="s">
        <v>388</v>
      </c>
      <c r="J488" s="64">
        <v>41138</v>
      </c>
      <c r="K488" s="65">
        <f t="shared" ca="1" si="11"/>
        <v>11</v>
      </c>
      <c r="L488" s="65" t="str">
        <f t="shared" ca="1" si="12"/>
        <v>6 Weeks</v>
      </c>
      <c r="M488" s="66">
        <v>74298</v>
      </c>
      <c r="N488" s="67">
        <f t="shared" si="13"/>
        <v>0.1</v>
      </c>
      <c r="O488" s="68">
        <f t="shared" si="14"/>
        <v>7429.8</v>
      </c>
      <c r="P488" s="68">
        <f t="shared" si="15"/>
        <v>81727.8</v>
      </c>
      <c r="Q488" s="13"/>
      <c r="R488" s="13"/>
      <c r="S488" s="13"/>
      <c r="T488" s="13"/>
      <c r="U488" s="13"/>
      <c r="V488" s="13">
        <v>1236982</v>
      </c>
      <c r="W488" s="13" t="s">
        <v>1639</v>
      </c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</row>
    <row r="489" spans="1:34">
      <c r="A489" s="13">
        <v>1236992</v>
      </c>
      <c r="B489" s="75"/>
      <c r="C489" s="75"/>
      <c r="D489" s="83"/>
      <c r="E489" s="83"/>
      <c r="F489" s="13"/>
      <c r="G489" s="13" t="b">
        <f t="shared" ca="1" si="10"/>
        <v>0</v>
      </c>
      <c r="H489" s="63" t="s">
        <v>393</v>
      </c>
      <c r="I489" s="13" t="s">
        <v>394</v>
      </c>
      <c r="J489" s="64">
        <v>42250</v>
      </c>
      <c r="K489" s="65">
        <f t="shared" ca="1" si="11"/>
        <v>8</v>
      </c>
      <c r="L489" s="65" t="str">
        <f t="shared" ca="1" si="12"/>
        <v>4 Weeks</v>
      </c>
      <c r="M489" s="66">
        <v>53571</v>
      </c>
      <c r="N489" s="67">
        <f t="shared" si="13"/>
        <v>7.0000000000000007E-2</v>
      </c>
      <c r="O489" s="68">
        <f t="shared" si="14"/>
        <v>3749.9700000000003</v>
      </c>
      <c r="P489" s="68">
        <f t="shared" si="15"/>
        <v>57320.97</v>
      </c>
      <c r="Q489" s="13"/>
      <c r="R489" s="13"/>
      <c r="S489" s="13"/>
      <c r="T489" s="13"/>
      <c r="U489" s="13"/>
      <c r="V489" s="13">
        <v>1236992</v>
      </c>
      <c r="W489" s="13" t="s">
        <v>1640</v>
      </c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</row>
    <row r="490" spans="1:34">
      <c r="A490" s="13">
        <v>1237002</v>
      </c>
      <c r="B490" s="75"/>
      <c r="C490" s="75"/>
      <c r="D490" s="83"/>
      <c r="E490" s="83"/>
      <c r="F490" s="13"/>
      <c r="G490" s="13" t="b">
        <f t="shared" ca="1" si="10"/>
        <v>0</v>
      </c>
      <c r="H490" s="63" t="s">
        <v>399</v>
      </c>
      <c r="I490" s="13" t="s">
        <v>400</v>
      </c>
      <c r="J490" s="64">
        <v>41533</v>
      </c>
      <c r="K490" s="65">
        <f t="shared" ca="1" si="11"/>
        <v>10</v>
      </c>
      <c r="L490" s="65" t="str">
        <f t="shared" ca="1" si="12"/>
        <v>4 Weeks</v>
      </c>
      <c r="M490" s="66">
        <v>84536</v>
      </c>
      <c r="N490" s="67">
        <f t="shared" si="13"/>
        <v>0.11</v>
      </c>
      <c r="O490" s="68">
        <f t="shared" si="14"/>
        <v>9298.9600000000009</v>
      </c>
      <c r="P490" s="68">
        <f t="shared" si="15"/>
        <v>93834.96</v>
      </c>
      <c r="Q490" s="13"/>
      <c r="R490" s="13"/>
      <c r="S490" s="13"/>
      <c r="T490" s="13"/>
      <c r="U490" s="13"/>
      <c r="V490" s="13">
        <v>1237002</v>
      </c>
      <c r="W490" s="13" t="s">
        <v>1641</v>
      </c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</row>
    <row r="491" spans="1:34">
      <c r="A491" s="13">
        <v>1237012</v>
      </c>
      <c r="B491" s="75"/>
      <c r="C491" s="75"/>
      <c r="D491" s="83"/>
      <c r="E491" s="83"/>
      <c r="F491" s="13"/>
      <c r="G491" s="13" t="b">
        <f t="shared" ca="1" si="10"/>
        <v>0</v>
      </c>
      <c r="H491" s="63" t="s">
        <v>405</v>
      </c>
      <c r="I491" s="13"/>
      <c r="J491" s="64">
        <v>41538</v>
      </c>
      <c r="K491" s="65">
        <f t="shared" ca="1" si="11"/>
        <v>10</v>
      </c>
      <c r="L491" s="65" t="str">
        <f t="shared" ca="1" si="12"/>
        <v>4 Weeks</v>
      </c>
      <c r="M491" s="66">
        <v>34377</v>
      </c>
      <c r="N491" s="67">
        <f t="shared" si="13"/>
        <v>0.05</v>
      </c>
      <c r="O491" s="68">
        <f t="shared" si="14"/>
        <v>1718.8500000000001</v>
      </c>
      <c r="P491" s="68">
        <f t="shared" si="15"/>
        <v>36095.85</v>
      </c>
      <c r="Q491" s="13"/>
      <c r="R491" s="13"/>
      <c r="S491" s="13"/>
      <c r="T491" s="13"/>
      <c r="U491" s="13"/>
      <c r="V491" s="13">
        <v>1237012</v>
      </c>
      <c r="W491" s="13" t="s">
        <v>1642</v>
      </c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</row>
    <row r="492" spans="1:34">
      <c r="A492" s="13">
        <v>1237022</v>
      </c>
      <c r="B492" s="75"/>
      <c r="C492" s="75"/>
      <c r="D492" s="83"/>
      <c r="E492" s="83"/>
      <c r="F492" s="13"/>
      <c r="G492" s="13" t="b">
        <f t="shared" ca="1" si="10"/>
        <v>1</v>
      </c>
      <c r="H492" s="63" t="s">
        <v>411</v>
      </c>
      <c r="I492" s="13" t="s">
        <v>388</v>
      </c>
      <c r="J492" s="64">
        <v>38975</v>
      </c>
      <c r="K492" s="65">
        <f t="shared" ca="1" si="11"/>
        <v>17</v>
      </c>
      <c r="L492" s="65" t="str">
        <f t="shared" ca="1" si="12"/>
        <v>6 Weeks</v>
      </c>
      <c r="M492" s="66">
        <v>27216</v>
      </c>
      <c r="N492" s="67">
        <f t="shared" si="13"/>
        <v>0.05</v>
      </c>
      <c r="O492" s="68">
        <f t="shared" si="14"/>
        <v>1360.8000000000002</v>
      </c>
      <c r="P492" s="68">
        <f t="shared" si="15"/>
        <v>28576.799999999999</v>
      </c>
      <c r="Q492" s="13"/>
      <c r="R492" s="13"/>
      <c r="S492" s="13"/>
      <c r="T492" s="13"/>
      <c r="U492" s="13"/>
      <c r="V492" s="13">
        <v>1237022</v>
      </c>
      <c r="W492" s="13" t="s">
        <v>1643</v>
      </c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</row>
    <row r="493" spans="1:34">
      <c r="A493" s="13">
        <v>1237032</v>
      </c>
      <c r="B493" s="75"/>
      <c r="C493" s="75"/>
      <c r="D493" s="83"/>
      <c r="E493" s="83"/>
      <c r="F493" s="13"/>
      <c r="G493" s="13" t="b">
        <f t="shared" ca="1" si="10"/>
        <v>1</v>
      </c>
      <c r="H493" s="63" t="s">
        <v>416</v>
      </c>
      <c r="I493" s="13" t="s">
        <v>388</v>
      </c>
      <c r="J493" s="64">
        <v>40793</v>
      </c>
      <c r="K493" s="65">
        <f t="shared" ca="1" si="11"/>
        <v>12</v>
      </c>
      <c r="L493" s="65" t="str">
        <f t="shared" ca="1" si="12"/>
        <v>6 Weeks</v>
      </c>
      <c r="M493" s="66">
        <v>70844</v>
      </c>
      <c r="N493" s="67">
        <f t="shared" si="13"/>
        <v>0.1</v>
      </c>
      <c r="O493" s="68">
        <f t="shared" si="14"/>
        <v>7084.4000000000005</v>
      </c>
      <c r="P493" s="68">
        <f t="shared" si="15"/>
        <v>77928.399999999994</v>
      </c>
      <c r="Q493" s="13"/>
      <c r="R493" s="13"/>
      <c r="S493" s="13"/>
      <c r="T493" s="13"/>
      <c r="U493" s="13"/>
      <c r="V493" s="13">
        <v>1237032</v>
      </c>
      <c r="W493" s="13" t="s">
        <v>1644</v>
      </c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</row>
    <row r="494" spans="1:34">
      <c r="A494" s="13">
        <v>1237042</v>
      </c>
      <c r="B494" s="75"/>
      <c r="C494" s="75"/>
      <c r="D494" s="83"/>
      <c r="E494" s="83"/>
      <c r="F494" s="13"/>
      <c r="G494" s="13" t="b">
        <f t="shared" ca="1" si="10"/>
        <v>0</v>
      </c>
      <c r="H494" s="63" t="s">
        <v>421</v>
      </c>
      <c r="I494" s="13"/>
      <c r="J494" s="64">
        <v>40064</v>
      </c>
      <c r="K494" s="65">
        <f t="shared" ca="1" si="11"/>
        <v>14</v>
      </c>
      <c r="L494" s="65" t="str">
        <f t="shared" ca="1" si="12"/>
        <v>4 Weeks</v>
      </c>
      <c r="M494" s="66">
        <v>72408</v>
      </c>
      <c r="N494" s="67">
        <f t="shared" si="13"/>
        <v>0.1</v>
      </c>
      <c r="O494" s="68">
        <f t="shared" si="14"/>
        <v>7240.8</v>
      </c>
      <c r="P494" s="68">
        <f t="shared" si="15"/>
        <v>79648.800000000003</v>
      </c>
      <c r="Q494" s="13"/>
      <c r="R494" s="13"/>
      <c r="S494" s="13"/>
      <c r="T494" s="13"/>
      <c r="U494" s="13"/>
      <c r="V494" s="13">
        <v>1237042</v>
      </c>
      <c r="W494" s="13" t="s">
        <v>1645</v>
      </c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</row>
    <row r="495" spans="1:34">
      <c r="A495" s="13">
        <v>1237052</v>
      </c>
      <c r="B495" s="75"/>
      <c r="C495" s="75"/>
      <c r="D495" s="83"/>
      <c r="E495" s="83"/>
      <c r="F495" s="13"/>
      <c r="G495" s="13" t="b">
        <f t="shared" ca="1" si="10"/>
        <v>1</v>
      </c>
      <c r="H495" s="63" t="s">
        <v>426</v>
      </c>
      <c r="I495" s="13" t="s">
        <v>388</v>
      </c>
      <c r="J495" s="64">
        <v>41173</v>
      </c>
      <c r="K495" s="65">
        <f t="shared" ca="1" si="11"/>
        <v>11</v>
      </c>
      <c r="L495" s="65" t="str">
        <f t="shared" ca="1" si="12"/>
        <v>6 Weeks</v>
      </c>
      <c r="M495" s="66">
        <v>28634</v>
      </c>
      <c r="N495" s="67">
        <f t="shared" si="13"/>
        <v>0.05</v>
      </c>
      <c r="O495" s="68">
        <f t="shared" si="14"/>
        <v>1431.7</v>
      </c>
      <c r="P495" s="68">
        <f t="shared" si="15"/>
        <v>30065.7</v>
      </c>
      <c r="Q495" s="13"/>
      <c r="R495" s="13"/>
      <c r="S495" s="13"/>
      <c r="T495" s="13"/>
      <c r="U495" s="13"/>
      <c r="V495" s="13">
        <v>1237052</v>
      </c>
      <c r="W495" s="13" t="s">
        <v>1646</v>
      </c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</row>
    <row r="496" spans="1:34">
      <c r="A496" s="13">
        <v>1237062</v>
      </c>
      <c r="B496" s="75"/>
      <c r="C496" s="75"/>
      <c r="D496" s="83"/>
      <c r="E496" s="83"/>
      <c r="F496" s="13"/>
      <c r="G496" s="13" t="b">
        <f t="shared" ca="1" si="10"/>
        <v>0</v>
      </c>
      <c r="H496" s="63" t="s">
        <v>431</v>
      </c>
      <c r="I496" s="13" t="s">
        <v>394</v>
      </c>
      <c r="J496" s="64">
        <v>41528</v>
      </c>
      <c r="K496" s="65">
        <f t="shared" ca="1" si="11"/>
        <v>10</v>
      </c>
      <c r="L496" s="65" t="str">
        <f t="shared" ca="1" si="12"/>
        <v>4 Weeks</v>
      </c>
      <c r="M496" s="66">
        <v>56249</v>
      </c>
      <c r="N496" s="67">
        <f t="shared" si="13"/>
        <v>0.08</v>
      </c>
      <c r="O496" s="68">
        <f t="shared" si="14"/>
        <v>4499.92</v>
      </c>
      <c r="P496" s="68">
        <f t="shared" si="15"/>
        <v>60748.92</v>
      </c>
      <c r="Q496" s="13"/>
      <c r="R496" s="13"/>
      <c r="S496" s="13"/>
      <c r="T496" s="13"/>
      <c r="U496" s="13"/>
      <c r="V496" s="13">
        <v>1237062</v>
      </c>
      <c r="W496" s="13" t="s">
        <v>1647</v>
      </c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</row>
    <row r="497" spans="1:34">
      <c r="A497" s="13">
        <v>1237072</v>
      </c>
      <c r="B497" s="75"/>
      <c r="C497" s="75"/>
      <c r="D497" s="83"/>
      <c r="E497" s="83"/>
      <c r="F497" s="13"/>
      <c r="G497" s="13" t="b">
        <f t="shared" ca="1" si="10"/>
        <v>0</v>
      </c>
      <c r="H497" s="63" t="s">
        <v>436</v>
      </c>
      <c r="I497" s="13" t="s">
        <v>388</v>
      </c>
      <c r="J497" s="64">
        <v>41898</v>
      </c>
      <c r="K497" s="65">
        <f t="shared" ca="1" si="11"/>
        <v>9</v>
      </c>
      <c r="L497" s="65" t="str">
        <f t="shared" ca="1" si="12"/>
        <v>4 Weeks</v>
      </c>
      <c r="M497" s="66">
        <v>99908</v>
      </c>
      <c r="N497" s="67">
        <f t="shared" si="13"/>
        <v>0.13</v>
      </c>
      <c r="O497" s="68">
        <f t="shared" si="14"/>
        <v>12988.04</v>
      </c>
      <c r="P497" s="68">
        <f t="shared" si="15"/>
        <v>112896.04000000001</v>
      </c>
      <c r="Q497" s="13"/>
      <c r="R497" s="13"/>
      <c r="S497" s="13"/>
      <c r="T497" s="13"/>
      <c r="U497" s="13"/>
      <c r="V497" s="13">
        <v>1237072</v>
      </c>
      <c r="W497" s="13" t="s">
        <v>1648</v>
      </c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</row>
    <row r="498" spans="1:34">
      <c r="A498" s="13">
        <v>1237082</v>
      </c>
      <c r="B498" s="75"/>
      <c r="C498" s="75"/>
      <c r="D498" s="83"/>
      <c r="E498" s="83"/>
      <c r="F498" s="13"/>
      <c r="G498" s="13" t="b">
        <f t="shared" ca="1" si="10"/>
        <v>0</v>
      </c>
      <c r="H498" s="63" t="s">
        <v>441</v>
      </c>
      <c r="I498" s="13"/>
      <c r="J498" s="64">
        <v>40448</v>
      </c>
      <c r="K498" s="65">
        <f t="shared" ca="1" si="11"/>
        <v>13</v>
      </c>
      <c r="L498" s="65" t="str">
        <f t="shared" ca="1" si="12"/>
        <v>4 Weeks</v>
      </c>
      <c r="M498" s="66">
        <v>26943</v>
      </c>
      <c r="N498" s="67">
        <f t="shared" si="13"/>
        <v>0.05</v>
      </c>
      <c r="O498" s="68">
        <f t="shared" si="14"/>
        <v>1347.15</v>
      </c>
      <c r="P498" s="68">
        <f t="shared" si="15"/>
        <v>28290.15</v>
      </c>
      <c r="Q498" s="13"/>
      <c r="R498" s="13"/>
      <c r="S498" s="13"/>
      <c r="T498" s="13"/>
      <c r="U498" s="13"/>
      <c r="V498" s="13">
        <v>1237082</v>
      </c>
      <c r="W498" s="13" t="s">
        <v>1649</v>
      </c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</row>
    <row r="499" spans="1:34">
      <c r="A499" s="13">
        <v>1237092</v>
      </c>
      <c r="B499" s="75"/>
      <c r="C499" s="75"/>
      <c r="D499" s="83"/>
      <c r="E499" s="83"/>
      <c r="F499" s="13"/>
      <c r="G499" s="13" t="b">
        <f t="shared" ca="1" si="10"/>
        <v>0</v>
      </c>
      <c r="H499" s="63" t="s">
        <v>446</v>
      </c>
      <c r="I499" s="13" t="s">
        <v>394</v>
      </c>
      <c r="J499" s="64">
        <v>40450</v>
      </c>
      <c r="K499" s="65">
        <f t="shared" ca="1" si="11"/>
        <v>13</v>
      </c>
      <c r="L499" s="65" t="str">
        <f t="shared" ca="1" si="12"/>
        <v>4 Weeks</v>
      </c>
      <c r="M499" s="66">
        <v>12359</v>
      </c>
      <c r="N499" s="67">
        <f t="shared" si="13"/>
        <v>0.01</v>
      </c>
      <c r="O499" s="68">
        <f t="shared" si="14"/>
        <v>123.59</v>
      </c>
      <c r="P499" s="68">
        <f t="shared" si="15"/>
        <v>12482.59</v>
      </c>
      <c r="Q499" s="13"/>
      <c r="R499" s="13"/>
      <c r="S499" s="13"/>
      <c r="T499" s="13"/>
      <c r="U499" s="13"/>
      <c r="V499" s="13">
        <v>1237092</v>
      </c>
      <c r="W499" s="13" t="s">
        <v>1650</v>
      </c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</row>
    <row r="500" spans="1:34">
      <c r="A500" s="13">
        <v>1237102</v>
      </c>
      <c r="B500" s="75"/>
      <c r="C500" s="75"/>
      <c r="D500" s="83"/>
      <c r="E500" s="83"/>
      <c r="F500" s="13"/>
      <c r="G500" s="13" t="b">
        <f t="shared" ca="1" si="10"/>
        <v>0</v>
      </c>
      <c r="H500" s="63" t="s">
        <v>451</v>
      </c>
      <c r="I500" s="13"/>
      <c r="J500" s="64">
        <v>41556</v>
      </c>
      <c r="K500" s="65">
        <f t="shared" ca="1" si="11"/>
        <v>10</v>
      </c>
      <c r="L500" s="65" t="str">
        <f t="shared" ca="1" si="12"/>
        <v>4 Weeks</v>
      </c>
      <c r="M500" s="66">
        <v>83906</v>
      </c>
      <c r="N500" s="67">
        <f t="shared" si="13"/>
        <v>0.11</v>
      </c>
      <c r="O500" s="68">
        <f t="shared" si="14"/>
        <v>9229.66</v>
      </c>
      <c r="P500" s="68">
        <f t="shared" si="15"/>
        <v>93135.66</v>
      </c>
      <c r="Q500" s="13"/>
      <c r="R500" s="13"/>
      <c r="S500" s="13"/>
      <c r="T500" s="13"/>
      <c r="U500" s="13"/>
      <c r="V500" s="13">
        <v>1237102</v>
      </c>
      <c r="W500" s="13" t="s">
        <v>1651</v>
      </c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</row>
    <row r="501" spans="1:34">
      <c r="A501" s="13">
        <v>1237112</v>
      </c>
      <c r="B501" s="75"/>
      <c r="C501" s="75"/>
      <c r="D501" s="83"/>
      <c r="E501" s="83"/>
      <c r="F501" s="13"/>
      <c r="G501" s="13" t="b">
        <f t="shared" ca="1" si="10"/>
        <v>0</v>
      </c>
      <c r="H501" s="63" t="s">
        <v>456</v>
      </c>
      <c r="I501" s="13"/>
      <c r="J501" s="64">
        <v>40089</v>
      </c>
      <c r="K501" s="65">
        <f t="shared" ca="1" si="11"/>
        <v>14</v>
      </c>
      <c r="L501" s="65" t="str">
        <f t="shared" ca="1" si="12"/>
        <v>4 Weeks</v>
      </c>
      <c r="M501" s="66">
        <v>73080</v>
      </c>
      <c r="N501" s="67">
        <f t="shared" si="13"/>
        <v>0.1</v>
      </c>
      <c r="O501" s="68">
        <f t="shared" si="14"/>
        <v>7308</v>
      </c>
      <c r="P501" s="68">
        <f t="shared" si="15"/>
        <v>80388</v>
      </c>
      <c r="Q501" s="13"/>
      <c r="R501" s="13"/>
      <c r="S501" s="13"/>
      <c r="T501" s="13"/>
      <c r="U501" s="13"/>
      <c r="V501" s="13">
        <v>1237112</v>
      </c>
      <c r="W501" s="13" t="s">
        <v>1652</v>
      </c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</row>
    <row r="502" spans="1:34">
      <c r="A502" s="13">
        <v>1237122</v>
      </c>
      <c r="B502" s="75"/>
      <c r="C502" s="75"/>
      <c r="D502" s="83"/>
      <c r="E502" s="83"/>
      <c r="F502" s="13"/>
      <c r="G502" s="13" t="b">
        <f t="shared" ca="1" si="10"/>
        <v>0</v>
      </c>
      <c r="H502" s="63" t="s">
        <v>461</v>
      </c>
      <c r="I502" s="13" t="s">
        <v>400</v>
      </c>
      <c r="J502" s="64">
        <v>40102</v>
      </c>
      <c r="K502" s="65">
        <f t="shared" ca="1" si="11"/>
        <v>14</v>
      </c>
      <c r="L502" s="65" t="str">
        <f t="shared" ca="1" si="12"/>
        <v>4 Weeks</v>
      </c>
      <c r="M502" s="66">
        <v>57215</v>
      </c>
      <c r="N502" s="67">
        <f t="shared" si="13"/>
        <v>0.08</v>
      </c>
      <c r="O502" s="68">
        <f t="shared" si="14"/>
        <v>4577.2</v>
      </c>
      <c r="P502" s="68">
        <f t="shared" si="15"/>
        <v>61792.2</v>
      </c>
      <c r="Q502" s="13"/>
      <c r="R502" s="13"/>
      <c r="S502" s="13"/>
      <c r="T502" s="13"/>
      <c r="U502" s="13"/>
      <c r="V502" s="13">
        <v>1237122</v>
      </c>
      <c r="W502" s="13" t="s">
        <v>1653</v>
      </c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</row>
    <row r="503" spans="1:34">
      <c r="A503" s="13">
        <v>1237132</v>
      </c>
      <c r="B503" s="75"/>
      <c r="C503" s="75"/>
      <c r="D503" s="83"/>
      <c r="E503" s="83"/>
      <c r="F503" s="13"/>
      <c r="G503" s="13" t="b">
        <f t="shared" ca="1" si="10"/>
        <v>0</v>
      </c>
      <c r="H503" s="63" t="s">
        <v>466</v>
      </c>
      <c r="I503" s="13" t="s">
        <v>394</v>
      </c>
      <c r="J503" s="64">
        <v>41567</v>
      </c>
      <c r="K503" s="65">
        <f t="shared" ca="1" si="11"/>
        <v>10</v>
      </c>
      <c r="L503" s="65" t="str">
        <f t="shared" ca="1" si="12"/>
        <v>4 Weeks</v>
      </c>
      <c r="M503" s="66">
        <v>13650</v>
      </c>
      <c r="N503" s="67">
        <f t="shared" si="13"/>
        <v>0.01</v>
      </c>
      <c r="O503" s="68">
        <f t="shared" si="14"/>
        <v>136.5</v>
      </c>
      <c r="P503" s="68">
        <f t="shared" si="15"/>
        <v>13786.5</v>
      </c>
      <c r="Q503" s="13"/>
      <c r="R503" s="13"/>
      <c r="S503" s="13"/>
      <c r="T503" s="13"/>
      <c r="U503" s="13"/>
      <c r="V503" s="13">
        <v>1237132</v>
      </c>
      <c r="W503" s="13" t="s">
        <v>1654</v>
      </c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</row>
    <row r="504" spans="1:34">
      <c r="A504" s="13">
        <v>1237142</v>
      </c>
      <c r="B504" s="75"/>
      <c r="C504" s="75"/>
      <c r="D504" s="83"/>
      <c r="E504" s="83"/>
      <c r="F504" s="13"/>
      <c r="G504" s="13" t="b">
        <f t="shared" ca="1" si="10"/>
        <v>0</v>
      </c>
      <c r="H504" s="63" t="s">
        <v>471</v>
      </c>
      <c r="I504" s="13" t="s">
        <v>388</v>
      </c>
      <c r="J504" s="64">
        <v>41940</v>
      </c>
      <c r="K504" s="65">
        <f t="shared" ca="1" si="11"/>
        <v>9</v>
      </c>
      <c r="L504" s="65" t="str">
        <f t="shared" ca="1" si="12"/>
        <v>4 Weeks</v>
      </c>
      <c r="M504" s="66">
        <v>27825</v>
      </c>
      <c r="N504" s="67">
        <f t="shared" si="13"/>
        <v>0.05</v>
      </c>
      <c r="O504" s="68">
        <f t="shared" si="14"/>
        <v>1391.25</v>
      </c>
      <c r="P504" s="68">
        <f t="shared" si="15"/>
        <v>29216.25</v>
      </c>
      <c r="Q504" s="13"/>
      <c r="R504" s="13"/>
      <c r="S504" s="13"/>
      <c r="T504" s="13"/>
      <c r="U504" s="13"/>
      <c r="V504" s="13">
        <v>1237142</v>
      </c>
      <c r="W504" s="13" t="s">
        <v>1655</v>
      </c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</row>
    <row r="505" spans="1:34">
      <c r="A505" s="13">
        <v>1237152</v>
      </c>
      <c r="B505" s="75"/>
      <c r="C505" s="75"/>
      <c r="D505" s="83"/>
      <c r="E505" s="83"/>
      <c r="F505" s="13"/>
      <c r="G505" s="13" t="b">
        <f t="shared" ca="1" si="10"/>
        <v>0</v>
      </c>
      <c r="H505" s="74" t="s">
        <v>476</v>
      </c>
      <c r="I505" s="13"/>
      <c r="J505" s="64">
        <v>40866</v>
      </c>
      <c r="K505" s="65">
        <f t="shared" ca="1" si="11"/>
        <v>12</v>
      </c>
      <c r="L505" s="65" t="str">
        <f t="shared" ca="1" si="12"/>
        <v>4 Weeks</v>
      </c>
      <c r="M505" s="66">
        <v>65436</v>
      </c>
      <c r="N505" s="67">
        <f t="shared" si="13"/>
        <v>0.1</v>
      </c>
      <c r="O505" s="68">
        <f t="shared" si="14"/>
        <v>6543.6</v>
      </c>
      <c r="P505" s="68">
        <f t="shared" si="15"/>
        <v>71979.600000000006</v>
      </c>
      <c r="Q505" s="13"/>
      <c r="R505" s="13"/>
      <c r="S505" s="13"/>
      <c r="T505" s="13"/>
      <c r="U505" s="13"/>
      <c r="V505" s="13">
        <v>1237152</v>
      </c>
      <c r="W505" s="13" t="s">
        <v>1656</v>
      </c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</row>
    <row r="506" spans="1:34">
      <c r="A506" s="13">
        <v>1237162</v>
      </c>
      <c r="B506" s="75"/>
      <c r="C506" s="75"/>
      <c r="D506" s="83"/>
      <c r="E506" s="83"/>
      <c r="F506" s="13"/>
      <c r="G506" s="13" t="b">
        <f t="shared" ca="1" si="10"/>
        <v>1</v>
      </c>
      <c r="H506" s="63" t="s">
        <v>481</v>
      </c>
      <c r="I506" s="13" t="s">
        <v>388</v>
      </c>
      <c r="J506" s="64">
        <v>37192</v>
      </c>
      <c r="K506" s="65">
        <f t="shared" ca="1" si="11"/>
        <v>22</v>
      </c>
      <c r="L506" s="65" t="str">
        <f t="shared" ca="1" si="12"/>
        <v>6 Weeks</v>
      </c>
      <c r="M506" s="66">
        <v>85176</v>
      </c>
      <c r="N506" s="67">
        <f t="shared" si="13"/>
        <v>0.12</v>
      </c>
      <c r="O506" s="68">
        <f t="shared" si="14"/>
        <v>10221.119999999999</v>
      </c>
      <c r="P506" s="68">
        <f t="shared" si="15"/>
        <v>95397.119999999995</v>
      </c>
      <c r="Q506" s="13"/>
      <c r="R506" s="13"/>
      <c r="S506" s="13"/>
      <c r="T506" s="13"/>
      <c r="U506" s="13"/>
      <c r="V506" s="13">
        <v>1237162</v>
      </c>
      <c r="W506" s="13" t="s">
        <v>1657</v>
      </c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</row>
    <row r="507" spans="1:34">
      <c r="A507" s="13">
        <v>1237172</v>
      </c>
      <c r="B507" s="75"/>
      <c r="C507" s="75"/>
      <c r="D507" s="83"/>
      <c r="E507" s="83"/>
      <c r="F507" s="13"/>
      <c r="G507" s="13" t="b">
        <f t="shared" ca="1" si="10"/>
        <v>0</v>
      </c>
      <c r="H507" s="63" t="s">
        <v>486</v>
      </c>
      <c r="I507" s="13" t="s">
        <v>406</v>
      </c>
      <c r="J507" s="64">
        <v>37220</v>
      </c>
      <c r="K507" s="65">
        <f t="shared" ca="1" si="11"/>
        <v>22</v>
      </c>
      <c r="L507" s="65" t="str">
        <f t="shared" ca="1" si="12"/>
        <v>4 Weeks</v>
      </c>
      <c r="M507" s="66">
        <v>16559</v>
      </c>
      <c r="N507" s="67">
        <f t="shared" si="13"/>
        <v>0.01</v>
      </c>
      <c r="O507" s="68">
        <f t="shared" si="14"/>
        <v>165.59</v>
      </c>
      <c r="P507" s="68">
        <f t="shared" si="15"/>
        <v>16724.59</v>
      </c>
      <c r="Q507" s="13"/>
      <c r="R507" s="13"/>
      <c r="S507" s="13"/>
      <c r="T507" s="13"/>
      <c r="U507" s="13"/>
      <c r="V507" s="13">
        <v>1237172</v>
      </c>
      <c r="W507" s="13" t="s">
        <v>1658</v>
      </c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</row>
    <row r="508" spans="1:34">
      <c r="A508" s="13">
        <v>1237182</v>
      </c>
      <c r="B508" s="75"/>
      <c r="C508" s="75"/>
      <c r="D508" s="83"/>
      <c r="E508" s="83"/>
      <c r="F508" s="13"/>
      <c r="G508" s="13" t="b">
        <f t="shared" ca="1" si="10"/>
        <v>0</v>
      </c>
      <c r="H508" s="63" t="s">
        <v>491</v>
      </c>
      <c r="I508" s="13"/>
      <c r="J508" s="64">
        <v>37571</v>
      </c>
      <c r="K508" s="65">
        <f t="shared" ca="1" si="11"/>
        <v>21</v>
      </c>
      <c r="L508" s="65" t="str">
        <f t="shared" ca="1" si="12"/>
        <v>4 Weeks</v>
      </c>
      <c r="M508" s="66">
        <v>66980</v>
      </c>
      <c r="N508" s="67">
        <f t="shared" si="13"/>
        <v>0.1</v>
      </c>
      <c r="O508" s="68">
        <f t="shared" si="14"/>
        <v>6698</v>
      </c>
      <c r="P508" s="68">
        <f t="shared" si="15"/>
        <v>73678</v>
      </c>
      <c r="Q508" s="13"/>
      <c r="R508" s="13"/>
      <c r="S508" s="13"/>
      <c r="T508" s="13"/>
      <c r="U508" s="13"/>
      <c r="V508" s="13">
        <v>1237182</v>
      </c>
      <c r="W508" s="13" t="s">
        <v>1659</v>
      </c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</row>
    <row r="509" spans="1:34">
      <c r="A509" s="13">
        <v>1237192</v>
      </c>
      <c r="B509" s="75"/>
      <c r="C509" s="75"/>
      <c r="D509" s="83"/>
      <c r="E509" s="83"/>
      <c r="F509" s="13"/>
      <c r="G509" s="13" t="b">
        <f t="shared" ca="1" si="10"/>
        <v>1</v>
      </c>
      <c r="H509" s="63" t="s">
        <v>496</v>
      </c>
      <c r="I509" s="13" t="s">
        <v>388</v>
      </c>
      <c r="J509" s="64">
        <v>37947</v>
      </c>
      <c r="K509" s="65">
        <f t="shared" ca="1" si="11"/>
        <v>20</v>
      </c>
      <c r="L509" s="65" t="str">
        <f t="shared" ca="1" si="12"/>
        <v>6 Weeks</v>
      </c>
      <c r="M509" s="66">
        <v>55829</v>
      </c>
      <c r="N509" s="67">
        <f t="shared" si="13"/>
        <v>0.08</v>
      </c>
      <c r="O509" s="68">
        <f t="shared" si="14"/>
        <v>4466.32</v>
      </c>
      <c r="P509" s="68">
        <f t="shared" si="15"/>
        <v>60295.32</v>
      </c>
      <c r="Q509" s="13"/>
      <c r="R509" s="13"/>
      <c r="S509" s="13"/>
      <c r="T509" s="13"/>
      <c r="U509" s="13"/>
      <c r="V509" s="13">
        <v>1237192</v>
      </c>
      <c r="W509" s="13" t="s">
        <v>1660</v>
      </c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</row>
    <row r="510" spans="1:34">
      <c r="A510" s="13">
        <v>1237202</v>
      </c>
      <c r="B510" s="75"/>
      <c r="C510" s="75"/>
      <c r="D510" s="83"/>
      <c r="E510" s="83"/>
      <c r="F510" s="13"/>
      <c r="G510" s="13" t="b">
        <f t="shared" ca="1" si="10"/>
        <v>0</v>
      </c>
      <c r="H510" s="63" t="s">
        <v>501</v>
      </c>
      <c r="I510" s="13" t="s">
        <v>400</v>
      </c>
      <c r="J510" s="64">
        <v>38678</v>
      </c>
      <c r="K510" s="65">
        <f t="shared" ca="1" si="11"/>
        <v>18</v>
      </c>
      <c r="L510" s="65" t="str">
        <f t="shared" ca="1" si="12"/>
        <v>4 Weeks</v>
      </c>
      <c r="M510" s="66">
        <v>69384</v>
      </c>
      <c r="N510" s="67">
        <f t="shared" si="13"/>
        <v>0.1</v>
      </c>
      <c r="O510" s="68">
        <f t="shared" si="14"/>
        <v>6938.4000000000005</v>
      </c>
      <c r="P510" s="68">
        <f t="shared" si="15"/>
        <v>76322.399999999994</v>
      </c>
      <c r="Q510" s="13"/>
      <c r="R510" s="13"/>
      <c r="S510" s="13"/>
      <c r="T510" s="13"/>
      <c r="U510" s="13"/>
      <c r="V510" s="13">
        <v>1237202</v>
      </c>
      <c r="W510" s="13" t="s">
        <v>1661</v>
      </c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</row>
    <row r="511" spans="1:34">
      <c r="A511" s="13">
        <v>1237212</v>
      </c>
      <c r="B511" s="75"/>
      <c r="C511" s="75"/>
      <c r="D511" s="83"/>
      <c r="E511" s="83"/>
      <c r="F511" s="13"/>
      <c r="G511" s="13" t="b">
        <f t="shared" ca="1" si="10"/>
        <v>0</v>
      </c>
      <c r="H511" s="63" t="s">
        <v>506</v>
      </c>
      <c r="I511" s="13"/>
      <c r="J511" s="64">
        <v>40491</v>
      </c>
      <c r="K511" s="65">
        <f t="shared" ca="1" si="11"/>
        <v>13</v>
      </c>
      <c r="L511" s="65" t="str">
        <f t="shared" ca="1" si="12"/>
        <v>4 Weeks</v>
      </c>
      <c r="M511" s="66">
        <v>85281</v>
      </c>
      <c r="N511" s="67">
        <f t="shared" si="13"/>
        <v>0.12</v>
      </c>
      <c r="O511" s="68">
        <f t="shared" si="14"/>
        <v>10233.719999999999</v>
      </c>
      <c r="P511" s="68">
        <f t="shared" si="15"/>
        <v>95514.72</v>
      </c>
      <c r="Q511" s="13"/>
      <c r="R511" s="13"/>
      <c r="S511" s="13"/>
      <c r="T511" s="13"/>
      <c r="U511" s="13"/>
      <c r="V511" s="13">
        <v>1237212</v>
      </c>
      <c r="W511" s="13" t="s">
        <v>1662</v>
      </c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</row>
    <row r="512" spans="1:34">
      <c r="A512" s="13">
        <v>1237222</v>
      </c>
      <c r="B512" s="75"/>
      <c r="C512" s="75"/>
      <c r="D512" s="83"/>
      <c r="E512" s="83"/>
      <c r="F512" s="13"/>
      <c r="G512" s="13" t="b">
        <f t="shared" ref="G512:G553" ca="1" si="16">AND(I512="Full Time",K512&gt;10)</f>
        <v>0</v>
      </c>
      <c r="H512" s="63" t="s">
        <v>511</v>
      </c>
      <c r="I512" s="13" t="s">
        <v>400</v>
      </c>
      <c r="J512" s="64">
        <v>41981</v>
      </c>
      <c r="K512" s="65">
        <f t="shared" ref="K512:K742" ca="1" si="17">DATEDIF(J512,TODAY(),"Y")</f>
        <v>9</v>
      </c>
      <c r="L512" s="65" t="str">
        <f t="shared" ref="L512:L742" ca="1" si="18">IF(AND(K512&gt;=10,I512="Full Time"),"6 Weeks", "4 Weeks")</f>
        <v>4 Weeks</v>
      </c>
      <c r="M512" s="66">
        <v>91686</v>
      </c>
      <c r="N512" s="67">
        <f t="shared" ref="N512:N742" si="19">HLOOKUP(M512,$Y$1:$AH$2,2,1)</f>
        <v>0.12</v>
      </c>
      <c r="O512" s="68">
        <f t="shared" ref="O512:O742" si="20">M512*N512</f>
        <v>11002.32</v>
      </c>
      <c r="P512" s="68">
        <f t="shared" ref="P512:P742" si="21">O512+M512</f>
        <v>102688.32000000001</v>
      </c>
      <c r="Q512" s="13"/>
      <c r="R512" s="13"/>
      <c r="S512" s="13"/>
      <c r="T512" s="13"/>
      <c r="U512" s="13"/>
      <c r="V512" s="13">
        <v>1237222</v>
      </c>
      <c r="W512" s="13" t="s">
        <v>1663</v>
      </c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</row>
    <row r="513" spans="1:34">
      <c r="A513" s="13">
        <v>1237232</v>
      </c>
      <c r="B513" s="75"/>
      <c r="C513" s="75"/>
      <c r="D513" s="83"/>
      <c r="E513" s="83"/>
      <c r="F513" s="13"/>
      <c r="G513" s="13" t="b">
        <f t="shared" ca="1" si="16"/>
        <v>1</v>
      </c>
      <c r="H513" s="63" t="s">
        <v>516</v>
      </c>
      <c r="I513" s="13" t="s">
        <v>388</v>
      </c>
      <c r="J513" s="64">
        <v>40536</v>
      </c>
      <c r="K513" s="65">
        <f t="shared" ca="1" si="17"/>
        <v>12</v>
      </c>
      <c r="L513" s="65" t="str">
        <f t="shared" ca="1" si="18"/>
        <v>6 Weeks</v>
      </c>
      <c r="M513" s="66">
        <v>73280</v>
      </c>
      <c r="N513" s="67">
        <f t="shared" si="19"/>
        <v>0.1</v>
      </c>
      <c r="O513" s="68">
        <f t="shared" si="20"/>
        <v>7328</v>
      </c>
      <c r="P513" s="68">
        <f t="shared" si="21"/>
        <v>80608</v>
      </c>
      <c r="Q513" s="13"/>
      <c r="R513" s="13"/>
      <c r="S513" s="13"/>
      <c r="T513" s="13"/>
      <c r="U513" s="13"/>
      <c r="V513" s="13">
        <v>1237232</v>
      </c>
      <c r="W513" s="13" t="s">
        <v>1664</v>
      </c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</row>
    <row r="514" spans="1:34">
      <c r="A514" s="13">
        <v>1237242</v>
      </c>
      <c r="B514" s="75"/>
      <c r="C514" s="75"/>
      <c r="D514" s="83"/>
      <c r="E514" s="83"/>
      <c r="F514" s="13"/>
      <c r="G514" s="13" t="b">
        <f t="shared" ca="1" si="16"/>
        <v>0</v>
      </c>
      <c r="H514" s="63" t="s">
        <v>521</v>
      </c>
      <c r="I514" s="13" t="s">
        <v>388</v>
      </c>
      <c r="J514" s="64">
        <v>41606</v>
      </c>
      <c r="K514" s="65">
        <f t="shared" ca="1" si="17"/>
        <v>10</v>
      </c>
      <c r="L514" s="65" t="str">
        <f t="shared" ca="1" si="18"/>
        <v>6 Weeks</v>
      </c>
      <c r="M514" s="66">
        <v>54684</v>
      </c>
      <c r="N514" s="67">
        <f t="shared" si="19"/>
        <v>7.0000000000000007E-2</v>
      </c>
      <c r="O514" s="68">
        <f t="shared" si="20"/>
        <v>3827.8800000000006</v>
      </c>
      <c r="P514" s="68">
        <f t="shared" si="21"/>
        <v>58511.88</v>
      </c>
      <c r="Q514" s="13"/>
      <c r="R514" s="13"/>
      <c r="S514" s="13"/>
      <c r="T514" s="13"/>
      <c r="U514" s="13"/>
      <c r="V514" s="13">
        <v>1237242</v>
      </c>
      <c r="W514" s="13" t="s">
        <v>1665</v>
      </c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</row>
    <row r="515" spans="1:34">
      <c r="A515" s="13">
        <v>1237252</v>
      </c>
      <c r="B515" s="75"/>
      <c r="C515" s="75"/>
      <c r="D515" s="83"/>
      <c r="E515" s="83"/>
      <c r="F515" s="13"/>
      <c r="G515" s="13" t="b">
        <f t="shared" ca="1" si="16"/>
        <v>0</v>
      </c>
      <c r="H515" s="63" t="s">
        <v>526</v>
      </c>
      <c r="I515" s="13"/>
      <c r="J515" s="64">
        <v>37232</v>
      </c>
      <c r="K515" s="65">
        <f t="shared" ca="1" si="17"/>
        <v>22</v>
      </c>
      <c r="L515" s="65" t="str">
        <f t="shared" ca="1" si="18"/>
        <v>4 Weeks</v>
      </c>
      <c r="M515" s="66">
        <v>70949</v>
      </c>
      <c r="N515" s="67">
        <f t="shared" si="19"/>
        <v>0.1</v>
      </c>
      <c r="O515" s="68">
        <f t="shared" si="20"/>
        <v>7094.9000000000005</v>
      </c>
      <c r="P515" s="68">
        <f t="shared" si="21"/>
        <v>78043.899999999994</v>
      </c>
      <c r="Q515" s="13"/>
      <c r="R515" s="13"/>
      <c r="S515" s="13"/>
      <c r="T515" s="13"/>
      <c r="U515" s="13"/>
      <c r="V515" s="13">
        <v>1237252</v>
      </c>
      <c r="W515" s="13" t="s">
        <v>1666</v>
      </c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</row>
    <row r="516" spans="1:34">
      <c r="A516" s="13">
        <v>1237262</v>
      </c>
      <c r="B516" s="75"/>
      <c r="C516" s="75"/>
      <c r="D516" s="83"/>
      <c r="E516" s="83"/>
      <c r="F516" s="13"/>
      <c r="G516" s="13" t="b">
        <f t="shared" ca="1" si="16"/>
        <v>0</v>
      </c>
      <c r="H516" s="63" t="s">
        <v>531</v>
      </c>
      <c r="I516" s="13" t="s">
        <v>406</v>
      </c>
      <c r="J516" s="64">
        <v>37614</v>
      </c>
      <c r="K516" s="65">
        <f t="shared" ca="1" si="17"/>
        <v>20</v>
      </c>
      <c r="L516" s="65" t="str">
        <f t="shared" ca="1" si="18"/>
        <v>4 Weeks</v>
      </c>
      <c r="M516" s="66">
        <v>42756</v>
      </c>
      <c r="N516" s="67">
        <f t="shared" si="19"/>
        <v>0.06</v>
      </c>
      <c r="O516" s="68">
        <f t="shared" si="20"/>
        <v>2565.36</v>
      </c>
      <c r="P516" s="68">
        <f t="shared" si="21"/>
        <v>45321.36</v>
      </c>
      <c r="Q516" s="13"/>
      <c r="R516" s="13"/>
      <c r="S516" s="13"/>
      <c r="T516" s="13"/>
      <c r="U516" s="13"/>
      <c r="V516" s="13">
        <v>1237262</v>
      </c>
      <c r="W516" s="13" t="s">
        <v>1667</v>
      </c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</row>
    <row r="517" spans="1:34">
      <c r="A517" s="13">
        <v>1237272</v>
      </c>
      <c r="B517" s="75"/>
      <c r="C517" s="75"/>
      <c r="D517" s="83"/>
      <c r="E517" s="83"/>
      <c r="F517" s="13"/>
      <c r="G517" s="13" t="b">
        <f t="shared" ca="1" si="16"/>
        <v>1</v>
      </c>
      <c r="H517" s="63" t="s">
        <v>536</v>
      </c>
      <c r="I517" s="13" t="s">
        <v>388</v>
      </c>
      <c r="J517" s="64">
        <v>40556</v>
      </c>
      <c r="K517" s="65">
        <f t="shared" ca="1" si="17"/>
        <v>12</v>
      </c>
      <c r="L517" s="65" t="str">
        <f t="shared" ca="1" si="18"/>
        <v>6 Weeks</v>
      </c>
      <c r="M517" s="66">
        <v>80189</v>
      </c>
      <c r="N517" s="67">
        <f t="shared" si="19"/>
        <v>0.11</v>
      </c>
      <c r="O517" s="68">
        <f t="shared" si="20"/>
        <v>8820.7900000000009</v>
      </c>
      <c r="P517" s="68">
        <f t="shared" si="21"/>
        <v>89009.790000000008</v>
      </c>
      <c r="Q517" s="13"/>
      <c r="R517" s="13"/>
      <c r="S517" s="13"/>
      <c r="T517" s="13"/>
      <c r="U517" s="13"/>
      <c r="V517" s="13">
        <v>1237272</v>
      </c>
      <c r="W517" s="13" t="s">
        <v>1668</v>
      </c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</row>
    <row r="518" spans="1:34">
      <c r="A518" s="13">
        <v>1237282</v>
      </c>
      <c r="B518" s="75"/>
      <c r="C518" s="75"/>
      <c r="D518" s="83"/>
      <c r="E518" s="83"/>
      <c r="F518" s="13"/>
      <c r="G518" s="13" t="b">
        <f t="shared" ca="1" si="16"/>
        <v>1</v>
      </c>
      <c r="H518" s="63" t="s">
        <v>541</v>
      </c>
      <c r="I518" s="13" t="s">
        <v>388</v>
      </c>
      <c r="J518" s="64">
        <v>40177</v>
      </c>
      <c r="K518" s="65">
        <f t="shared" ca="1" si="17"/>
        <v>13</v>
      </c>
      <c r="L518" s="65" t="str">
        <f t="shared" ca="1" si="18"/>
        <v>6 Weeks</v>
      </c>
      <c r="M518" s="66">
        <v>39344</v>
      </c>
      <c r="N518" s="67">
        <f t="shared" si="19"/>
        <v>0.06</v>
      </c>
      <c r="O518" s="68">
        <f t="shared" si="20"/>
        <v>2360.64</v>
      </c>
      <c r="P518" s="68">
        <f t="shared" si="21"/>
        <v>41704.639999999999</v>
      </c>
      <c r="Q518" s="13"/>
      <c r="R518" s="13"/>
      <c r="S518" s="13"/>
      <c r="T518" s="13"/>
      <c r="U518" s="13"/>
      <c r="V518" s="13">
        <v>1237282</v>
      </c>
      <c r="W518" s="13" t="s">
        <v>1669</v>
      </c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</row>
    <row r="519" spans="1:34">
      <c r="A519" s="13">
        <v>1237292</v>
      </c>
      <c r="B519" s="75"/>
      <c r="C519" s="75"/>
      <c r="D519" s="83"/>
      <c r="E519" s="83"/>
      <c r="F519" s="13"/>
      <c r="G519" s="13" t="b">
        <f t="shared" ca="1" si="16"/>
        <v>1</v>
      </c>
      <c r="H519" s="63" t="s">
        <v>546</v>
      </c>
      <c r="I519" s="13" t="s">
        <v>388</v>
      </c>
      <c r="J519" s="64">
        <v>37264</v>
      </c>
      <c r="K519" s="65">
        <f t="shared" ca="1" si="17"/>
        <v>21</v>
      </c>
      <c r="L519" s="65" t="str">
        <f t="shared" ca="1" si="18"/>
        <v>6 Weeks</v>
      </c>
      <c r="M519" s="66">
        <v>42609</v>
      </c>
      <c r="N519" s="67">
        <f t="shared" si="19"/>
        <v>0.06</v>
      </c>
      <c r="O519" s="68">
        <f t="shared" si="20"/>
        <v>2556.54</v>
      </c>
      <c r="P519" s="68">
        <f t="shared" si="21"/>
        <v>45165.54</v>
      </c>
      <c r="Q519" s="13"/>
      <c r="R519" s="13"/>
      <c r="S519" s="13"/>
      <c r="T519" s="13"/>
      <c r="U519" s="13"/>
      <c r="V519" s="13">
        <v>1237292</v>
      </c>
      <c r="W519" s="13" t="s">
        <v>1670</v>
      </c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</row>
    <row r="520" spans="1:34">
      <c r="A520" s="13">
        <v>1237302</v>
      </c>
      <c r="B520" s="75"/>
      <c r="C520" s="75"/>
      <c r="D520" s="83"/>
      <c r="E520" s="83"/>
      <c r="F520" s="13"/>
      <c r="G520" s="13" t="b">
        <f t="shared" ca="1" si="16"/>
        <v>0</v>
      </c>
      <c r="H520" s="74" t="s">
        <v>551</v>
      </c>
      <c r="I520" s="13"/>
      <c r="J520" s="64">
        <v>39447</v>
      </c>
      <c r="K520" s="65">
        <f t="shared" ca="1" si="17"/>
        <v>15</v>
      </c>
      <c r="L520" s="65" t="str">
        <f t="shared" ca="1" si="18"/>
        <v>4 Weeks</v>
      </c>
      <c r="M520" s="66">
        <v>38000</v>
      </c>
      <c r="N520" s="67">
        <f t="shared" si="19"/>
        <v>0.06</v>
      </c>
      <c r="O520" s="68">
        <f t="shared" si="20"/>
        <v>2280</v>
      </c>
      <c r="P520" s="68">
        <f t="shared" si="21"/>
        <v>40280</v>
      </c>
      <c r="Q520" s="13"/>
      <c r="R520" s="13"/>
      <c r="S520" s="13"/>
      <c r="T520" s="13"/>
      <c r="U520" s="13"/>
      <c r="V520" s="13">
        <v>1237302</v>
      </c>
      <c r="W520" s="13" t="s">
        <v>1671</v>
      </c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</row>
    <row r="521" spans="1:34">
      <c r="A521" s="13">
        <v>1237312</v>
      </c>
      <c r="B521" s="75"/>
      <c r="C521" s="75"/>
      <c r="D521" s="83"/>
      <c r="E521" s="83"/>
      <c r="F521" s="13"/>
      <c r="G521" s="13" t="b">
        <f t="shared" ca="1" si="16"/>
        <v>1</v>
      </c>
      <c r="H521" s="63" t="s">
        <v>556</v>
      </c>
      <c r="I521" s="13" t="s">
        <v>388</v>
      </c>
      <c r="J521" s="64">
        <v>40947</v>
      </c>
      <c r="K521" s="65">
        <f t="shared" ca="1" si="17"/>
        <v>11</v>
      </c>
      <c r="L521" s="65" t="str">
        <f t="shared" ca="1" si="18"/>
        <v>6 Weeks</v>
      </c>
      <c r="M521" s="66">
        <v>55535</v>
      </c>
      <c r="N521" s="67">
        <f t="shared" si="19"/>
        <v>0.08</v>
      </c>
      <c r="O521" s="68">
        <f t="shared" si="20"/>
        <v>4442.8</v>
      </c>
      <c r="P521" s="68">
        <f t="shared" si="21"/>
        <v>59977.8</v>
      </c>
      <c r="Q521" s="13"/>
      <c r="R521" s="13"/>
      <c r="S521" s="13"/>
      <c r="T521" s="13"/>
      <c r="U521" s="13"/>
      <c r="V521" s="13">
        <v>1237312</v>
      </c>
      <c r="W521" s="13" t="s">
        <v>1672</v>
      </c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</row>
    <row r="522" spans="1:34">
      <c r="A522" s="13">
        <v>1237322</v>
      </c>
      <c r="B522" s="75"/>
      <c r="C522" s="75"/>
      <c r="D522" s="83"/>
      <c r="E522" s="83"/>
      <c r="F522" s="13"/>
      <c r="G522" s="13" t="b">
        <f t="shared" ca="1" si="16"/>
        <v>0</v>
      </c>
      <c r="H522" s="63" t="s">
        <v>561</v>
      </c>
      <c r="I522" s="13" t="s">
        <v>388</v>
      </c>
      <c r="J522" s="64">
        <v>42039</v>
      </c>
      <c r="K522" s="65">
        <f t="shared" ca="1" si="17"/>
        <v>8</v>
      </c>
      <c r="L522" s="65" t="str">
        <f t="shared" ca="1" si="18"/>
        <v>4 Weeks</v>
      </c>
      <c r="M522" s="66">
        <v>89796</v>
      </c>
      <c r="N522" s="67">
        <f t="shared" si="19"/>
        <v>0.12</v>
      </c>
      <c r="O522" s="68">
        <f t="shared" si="20"/>
        <v>10775.52</v>
      </c>
      <c r="P522" s="68">
        <f t="shared" si="21"/>
        <v>100571.52</v>
      </c>
      <c r="Q522" s="13"/>
      <c r="R522" s="13"/>
      <c r="S522" s="13"/>
      <c r="T522" s="13"/>
      <c r="U522" s="13"/>
      <c r="V522" s="13">
        <v>1237322</v>
      </c>
      <c r="W522" s="13" t="s">
        <v>1673</v>
      </c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</row>
    <row r="523" spans="1:34">
      <c r="A523" s="13">
        <v>1237332</v>
      </c>
      <c r="B523" s="75"/>
      <c r="C523" s="75"/>
      <c r="D523" s="83"/>
      <c r="E523" s="83"/>
      <c r="F523" s="13"/>
      <c r="G523" s="13" t="b">
        <f t="shared" ca="1" si="16"/>
        <v>0</v>
      </c>
      <c r="H523" s="63" t="s">
        <v>566</v>
      </c>
      <c r="I523" s="13"/>
      <c r="J523" s="64">
        <v>40572</v>
      </c>
      <c r="K523" s="65">
        <f t="shared" ca="1" si="17"/>
        <v>12</v>
      </c>
      <c r="L523" s="65" t="str">
        <f t="shared" ca="1" si="18"/>
        <v>4 Weeks</v>
      </c>
      <c r="M523" s="66">
        <v>88788</v>
      </c>
      <c r="N523" s="67">
        <f t="shared" si="19"/>
        <v>0.12</v>
      </c>
      <c r="O523" s="68">
        <f t="shared" si="20"/>
        <v>10654.56</v>
      </c>
      <c r="P523" s="68">
        <f t="shared" si="21"/>
        <v>99442.559999999998</v>
      </c>
      <c r="Q523" s="13"/>
      <c r="R523" s="13"/>
      <c r="S523" s="13"/>
      <c r="T523" s="13"/>
      <c r="U523" s="13"/>
      <c r="V523" s="13">
        <v>1237332</v>
      </c>
      <c r="W523" s="13" t="s">
        <v>1674</v>
      </c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</row>
    <row r="524" spans="1:34">
      <c r="A524" s="13">
        <v>1237342</v>
      </c>
      <c r="B524" s="75"/>
      <c r="C524" s="75"/>
      <c r="D524" s="83"/>
      <c r="E524" s="83"/>
      <c r="F524" s="13"/>
      <c r="G524" s="13" t="b">
        <f t="shared" ca="1" si="16"/>
        <v>0</v>
      </c>
      <c r="H524" s="63" t="s">
        <v>571</v>
      </c>
      <c r="I524" s="13" t="s">
        <v>388</v>
      </c>
      <c r="J524" s="64">
        <v>41673</v>
      </c>
      <c r="K524" s="65">
        <f t="shared" ca="1" si="17"/>
        <v>9</v>
      </c>
      <c r="L524" s="65" t="str">
        <f t="shared" ca="1" si="18"/>
        <v>4 Weeks</v>
      </c>
      <c r="M524" s="66">
        <v>83969</v>
      </c>
      <c r="N524" s="67">
        <f t="shared" si="19"/>
        <v>0.11</v>
      </c>
      <c r="O524" s="68">
        <f t="shared" si="20"/>
        <v>9236.59</v>
      </c>
      <c r="P524" s="68">
        <f t="shared" si="21"/>
        <v>93205.59</v>
      </c>
      <c r="Q524" s="13"/>
      <c r="R524" s="13"/>
      <c r="S524" s="13"/>
      <c r="T524" s="13"/>
      <c r="U524" s="13"/>
      <c r="V524" s="13">
        <v>1237342</v>
      </c>
      <c r="W524" s="13" t="s">
        <v>1675</v>
      </c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</row>
    <row r="525" spans="1:34">
      <c r="A525" s="13">
        <v>1237352</v>
      </c>
      <c r="B525" s="75"/>
      <c r="C525" s="75"/>
      <c r="D525" s="83"/>
      <c r="E525" s="83"/>
      <c r="F525" s="13"/>
      <c r="G525" s="13" t="b">
        <f t="shared" ca="1" si="16"/>
        <v>0</v>
      </c>
      <c r="H525" s="63" t="s">
        <v>576</v>
      </c>
      <c r="I525" s="13" t="s">
        <v>400</v>
      </c>
      <c r="J525" s="64">
        <v>41688</v>
      </c>
      <c r="K525" s="65">
        <f t="shared" ca="1" si="17"/>
        <v>9</v>
      </c>
      <c r="L525" s="65" t="str">
        <f t="shared" ca="1" si="18"/>
        <v>4 Weeks</v>
      </c>
      <c r="M525" s="66">
        <v>69384</v>
      </c>
      <c r="N525" s="67">
        <f t="shared" si="19"/>
        <v>0.1</v>
      </c>
      <c r="O525" s="68">
        <f t="shared" si="20"/>
        <v>6938.4000000000005</v>
      </c>
      <c r="P525" s="68">
        <f t="shared" si="21"/>
        <v>76322.399999999994</v>
      </c>
      <c r="Q525" s="13"/>
      <c r="R525" s="13"/>
      <c r="S525" s="13"/>
      <c r="T525" s="13"/>
      <c r="U525" s="13"/>
      <c r="V525" s="13">
        <v>1237352</v>
      </c>
      <c r="W525" s="13" t="s">
        <v>1676</v>
      </c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</row>
    <row r="526" spans="1:34">
      <c r="A526" s="13">
        <v>1237362</v>
      </c>
      <c r="B526" s="75"/>
      <c r="C526" s="75"/>
      <c r="D526" s="83"/>
      <c r="E526" s="83"/>
      <c r="F526" s="13"/>
      <c r="G526" s="13" t="b">
        <f t="shared" ca="1" si="16"/>
        <v>0</v>
      </c>
      <c r="H526" s="63" t="s">
        <v>581</v>
      </c>
      <c r="I526" s="13"/>
      <c r="J526" s="64">
        <v>37302</v>
      </c>
      <c r="K526" s="65">
        <f t="shared" ca="1" si="17"/>
        <v>21</v>
      </c>
      <c r="L526" s="65" t="str">
        <f t="shared" ca="1" si="18"/>
        <v>4 Weeks</v>
      </c>
      <c r="M526" s="66">
        <v>19278</v>
      </c>
      <c r="N526" s="67">
        <f t="shared" si="19"/>
        <v>0.01</v>
      </c>
      <c r="O526" s="68">
        <f t="shared" si="20"/>
        <v>192.78</v>
      </c>
      <c r="P526" s="68">
        <f t="shared" si="21"/>
        <v>19470.78</v>
      </c>
      <c r="Q526" s="13"/>
      <c r="R526" s="13"/>
      <c r="S526" s="13"/>
      <c r="T526" s="13"/>
      <c r="U526" s="13"/>
      <c r="V526" s="13">
        <v>1237362</v>
      </c>
      <c r="W526" s="13" t="s">
        <v>1677</v>
      </c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</row>
    <row r="527" spans="1:34">
      <c r="A527" s="13">
        <v>1237372</v>
      </c>
      <c r="B527" s="75"/>
      <c r="C527" s="75"/>
      <c r="D527" s="83"/>
      <c r="E527" s="83"/>
      <c r="F527" s="13"/>
      <c r="G527" s="13" t="b">
        <f t="shared" ca="1" si="16"/>
        <v>0</v>
      </c>
      <c r="H527" s="63" t="s">
        <v>586</v>
      </c>
      <c r="I527" s="13" t="s">
        <v>400</v>
      </c>
      <c r="J527" s="64">
        <v>37649</v>
      </c>
      <c r="K527" s="65">
        <f t="shared" ca="1" si="17"/>
        <v>20</v>
      </c>
      <c r="L527" s="65" t="str">
        <f t="shared" ca="1" si="18"/>
        <v>4 Weeks</v>
      </c>
      <c r="M527" s="66">
        <v>82352</v>
      </c>
      <c r="N527" s="67">
        <f t="shared" si="19"/>
        <v>0.11</v>
      </c>
      <c r="O527" s="68">
        <f t="shared" si="20"/>
        <v>9058.7199999999993</v>
      </c>
      <c r="P527" s="68">
        <f t="shared" si="21"/>
        <v>91410.72</v>
      </c>
      <c r="Q527" s="13"/>
      <c r="R527" s="13"/>
      <c r="S527" s="13"/>
      <c r="T527" s="13"/>
      <c r="U527" s="13"/>
      <c r="V527" s="13">
        <v>1237372</v>
      </c>
      <c r="W527" s="13" t="s">
        <v>1678</v>
      </c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</row>
    <row r="528" spans="1:34">
      <c r="A528" s="13">
        <v>1237382</v>
      </c>
      <c r="B528" s="75"/>
      <c r="C528" s="75"/>
      <c r="D528" s="83"/>
      <c r="E528" s="83"/>
      <c r="F528" s="13"/>
      <c r="G528" s="13" t="b">
        <f t="shared" ca="1" si="16"/>
        <v>0</v>
      </c>
      <c r="H528" s="63" t="s">
        <v>591</v>
      </c>
      <c r="I528" s="13" t="s">
        <v>406</v>
      </c>
      <c r="J528" s="64">
        <v>37654</v>
      </c>
      <c r="K528" s="65">
        <f t="shared" ca="1" si="17"/>
        <v>20</v>
      </c>
      <c r="L528" s="65" t="str">
        <f t="shared" ca="1" si="18"/>
        <v>4 Weeks</v>
      </c>
      <c r="M528" s="66">
        <v>41643</v>
      </c>
      <c r="N528" s="67">
        <f t="shared" si="19"/>
        <v>0.06</v>
      </c>
      <c r="O528" s="68">
        <f t="shared" si="20"/>
        <v>2498.58</v>
      </c>
      <c r="P528" s="68">
        <f t="shared" si="21"/>
        <v>44141.58</v>
      </c>
      <c r="Q528" s="13"/>
      <c r="R528" s="13"/>
      <c r="S528" s="13"/>
      <c r="T528" s="13"/>
      <c r="U528" s="13"/>
      <c r="V528" s="13">
        <v>1237382</v>
      </c>
      <c r="W528" s="13" t="s">
        <v>1679</v>
      </c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</row>
    <row r="529" spans="1:34">
      <c r="A529" s="13">
        <v>1237392</v>
      </c>
      <c r="B529" s="75"/>
      <c r="C529" s="75"/>
      <c r="D529" s="83"/>
      <c r="E529" s="83"/>
      <c r="F529" s="13"/>
      <c r="G529" s="13" t="b">
        <f t="shared" ca="1" si="16"/>
        <v>0</v>
      </c>
      <c r="H529" s="63" t="s">
        <v>596</v>
      </c>
      <c r="I529" s="13"/>
      <c r="J529" s="64">
        <v>37667</v>
      </c>
      <c r="K529" s="65">
        <f t="shared" ca="1" si="17"/>
        <v>20</v>
      </c>
      <c r="L529" s="65" t="str">
        <f t="shared" ca="1" si="18"/>
        <v>4 Weeks</v>
      </c>
      <c r="M529" s="66">
        <v>76136</v>
      </c>
      <c r="N529" s="67">
        <f t="shared" si="19"/>
        <v>0.11</v>
      </c>
      <c r="O529" s="68">
        <f t="shared" si="20"/>
        <v>8374.9600000000009</v>
      </c>
      <c r="P529" s="68">
        <f t="shared" si="21"/>
        <v>84510.96</v>
      </c>
      <c r="Q529" s="13"/>
      <c r="R529" s="13"/>
      <c r="S529" s="13"/>
      <c r="T529" s="13"/>
      <c r="U529" s="13"/>
      <c r="V529" s="13">
        <v>1237392</v>
      </c>
      <c r="W529" s="13" t="s">
        <v>1680</v>
      </c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</row>
    <row r="530" spans="1:34">
      <c r="A530" s="13">
        <v>1237402</v>
      </c>
      <c r="B530" s="75"/>
      <c r="C530" s="75"/>
      <c r="D530" s="83"/>
      <c r="E530" s="83"/>
      <c r="F530" s="13"/>
      <c r="G530" s="13" t="b">
        <f t="shared" ca="1" si="16"/>
        <v>1</v>
      </c>
      <c r="H530" s="63" t="s">
        <v>601</v>
      </c>
      <c r="I530" s="13" t="s">
        <v>388</v>
      </c>
      <c r="J530" s="64">
        <v>39122</v>
      </c>
      <c r="K530" s="65">
        <f t="shared" ca="1" si="17"/>
        <v>16</v>
      </c>
      <c r="L530" s="65" t="str">
        <f t="shared" ca="1" si="18"/>
        <v>6 Weeks</v>
      </c>
      <c r="M530" s="66">
        <v>88841</v>
      </c>
      <c r="N530" s="67">
        <f t="shared" si="19"/>
        <v>0.12</v>
      </c>
      <c r="O530" s="68">
        <f t="shared" si="20"/>
        <v>10660.92</v>
      </c>
      <c r="P530" s="68">
        <f t="shared" si="21"/>
        <v>99501.92</v>
      </c>
      <c r="Q530" s="13"/>
      <c r="R530" s="13"/>
      <c r="S530" s="13"/>
      <c r="T530" s="13"/>
      <c r="U530" s="13"/>
      <c r="V530" s="13">
        <v>1237402</v>
      </c>
      <c r="W530" s="13" t="s">
        <v>1681</v>
      </c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</row>
    <row r="531" spans="1:34">
      <c r="A531" s="13">
        <v>1237412</v>
      </c>
      <c r="B531" s="75"/>
      <c r="C531" s="75"/>
      <c r="D531" s="83"/>
      <c r="E531" s="83"/>
      <c r="F531" s="13"/>
      <c r="G531" s="13" t="b">
        <f t="shared" ca="1" si="16"/>
        <v>0</v>
      </c>
      <c r="H531" s="63" t="s">
        <v>606</v>
      </c>
      <c r="I531" s="13" t="s">
        <v>400</v>
      </c>
      <c r="J531" s="64">
        <v>41678</v>
      </c>
      <c r="K531" s="65">
        <f t="shared" ca="1" si="17"/>
        <v>9</v>
      </c>
      <c r="L531" s="65" t="str">
        <f t="shared" ca="1" si="18"/>
        <v>4 Weeks</v>
      </c>
      <c r="M531" s="66">
        <v>45686</v>
      </c>
      <c r="N531" s="67">
        <f t="shared" si="19"/>
        <v>7.0000000000000007E-2</v>
      </c>
      <c r="O531" s="68">
        <f t="shared" si="20"/>
        <v>3198.0200000000004</v>
      </c>
      <c r="P531" s="68">
        <f t="shared" si="21"/>
        <v>48884.020000000004</v>
      </c>
      <c r="Q531" s="13"/>
      <c r="R531" s="13"/>
      <c r="S531" s="13"/>
      <c r="T531" s="13"/>
      <c r="U531" s="13"/>
      <c r="V531" s="13">
        <v>1237412</v>
      </c>
      <c r="W531" s="13" t="s">
        <v>1682</v>
      </c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</row>
    <row r="532" spans="1:34">
      <c r="A532" s="13">
        <v>1237422</v>
      </c>
      <c r="B532" s="75"/>
      <c r="C532" s="75"/>
      <c r="D532" s="83"/>
      <c r="E532" s="83"/>
      <c r="F532" s="13"/>
      <c r="G532" s="13" t="b">
        <f t="shared" ca="1" si="16"/>
        <v>0</v>
      </c>
      <c r="H532" s="63" t="s">
        <v>611</v>
      </c>
      <c r="I532" s="13"/>
      <c r="J532" s="64">
        <v>41684</v>
      </c>
      <c r="K532" s="65">
        <f t="shared" ca="1" si="17"/>
        <v>9</v>
      </c>
      <c r="L532" s="65" t="str">
        <f t="shared" ca="1" si="18"/>
        <v>4 Weeks</v>
      </c>
      <c r="M532" s="66">
        <v>66623</v>
      </c>
      <c r="N532" s="67">
        <f t="shared" si="19"/>
        <v>0.1</v>
      </c>
      <c r="O532" s="68">
        <f t="shared" si="20"/>
        <v>6662.3</v>
      </c>
      <c r="P532" s="68">
        <f t="shared" si="21"/>
        <v>73285.3</v>
      </c>
      <c r="Q532" s="13"/>
      <c r="R532" s="13"/>
      <c r="S532" s="13"/>
      <c r="T532" s="13"/>
      <c r="U532" s="13"/>
      <c r="V532" s="13">
        <v>1237422</v>
      </c>
      <c r="W532" s="13" t="s">
        <v>1683</v>
      </c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</row>
    <row r="533" spans="1:34">
      <c r="A533" s="13">
        <v>1237432</v>
      </c>
      <c r="B533" s="75"/>
      <c r="C533" s="75"/>
      <c r="D533" s="83"/>
      <c r="E533" s="83"/>
      <c r="F533" s="13"/>
      <c r="G533" s="13" t="b">
        <f t="shared" ca="1" si="16"/>
        <v>0</v>
      </c>
      <c r="H533" s="63" t="s">
        <v>616</v>
      </c>
      <c r="I533" s="13" t="s">
        <v>394</v>
      </c>
      <c r="J533" s="64">
        <v>41695</v>
      </c>
      <c r="K533" s="65">
        <f t="shared" ca="1" si="17"/>
        <v>9</v>
      </c>
      <c r="L533" s="65" t="str">
        <f t="shared" ca="1" si="18"/>
        <v>4 Weeks</v>
      </c>
      <c r="M533" s="66">
        <v>57015</v>
      </c>
      <c r="N533" s="67">
        <f t="shared" si="19"/>
        <v>0.08</v>
      </c>
      <c r="O533" s="68">
        <f t="shared" si="20"/>
        <v>4561.2</v>
      </c>
      <c r="P533" s="68">
        <f t="shared" si="21"/>
        <v>61576.2</v>
      </c>
      <c r="Q533" s="13"/>
      <c r="R533" s="13"/>
      <c r="S533" s="13"/>
      <c r="T533" s="13"/>
      <c r="U533" s="13"/>
      <c r="V533" s="13">
        <v>1237432</v>
      </c>
      <c r="W533" s="13" t="s">
        <v>1684</v>
      </c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</row>
    <row r="534" spans="1:34">
      <c r="A534" s="13">
        <v>1237442</v>
      </c>
      <c r="B534" s="75"/>
      <c r="C534" s="75"/>
      <c r="D534" s="83"/>
      <c r="E534" s="83"/>
      <c r="F534" s="13"/>
      <c r="G534" s="13" t="b">
        <f t="shared" ca="1" si="16"/>
        <v>1</v>
      </c>
      <c r="H534" s="63" t="s">
        <v>621</v>
      </c>
      <c r="I534" s="13" t="s">
        <v>388</v>
      </c>
      <c r="J534" s="64">
        <v>40977</v>
      </c>
      <c r="K534" s="65">
        <f t="shared" ca="1" si="17"/>
        <v>11</v>
      </c>
      <c r="L534" s="65" t="str">
        <f t="shared" ca="1" si="18"/>
        <v>6 Weeks</v>
      </c>
      <c r="M534" s="66">
        <v>53267</v>
      </c>
      <c r="N534" s="67">
        <f t="shared" si="19"/>
        <v>7.0000000000000007E-2</v>
      </c>
      <c r="O534" s="68">
        <f t="shared" si="20"/>
        <v>3728.6900000000005</v>
      </c>
      <c r="P534" s="68">
        <f t="shared" si="21"/>
        <v>56995.69</v>
      </c>
      <c r="Q534" s="13"/>
      <c r="R534" s="13"/>
      <c r="S534" s="13"/>
      <c r="T534" s="13"/>
      <c r="U534" s="13"/>
      <c r="V534" s="13">
        <v>1237442</v>
      </c>
      <c r="W534" s="13" t="s">
        <v>1685</v>
      </c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</row>
    <row r="535" spans="1:34">
      <c r="A535" s="13">
        <v>1237452</v>
      </c>
      <c r="B535" s="75"/>
      <c r="C535" s="75"/>
      <c r="D535" s="83"/>
      <c r="E535" s="83"/>
      <c r="F535" s="13"/>
      <c r="G535" s="13" t="b">
        <f t="shared" ca="1" si="16"/>
        <v>0</v>
      </c>
      <c r="H535" s="63" t="s">
        <v>626</v>
      </c>
      <c r="I535" s="13" t="s">
        <v>388</v>
      </c>
      <c r="J535" s="64">
        <v>42089</v>
      </c>
      <c r="K535" s="65">
        <f t="shared" ca="1" si="17"/>
        <v>8</v>
      </c>
      <c r="L535" s="65" t="str">
        <f t="shared" ca="1" si="18"/>
        <v>4 Weeks</v>
      </c>
      <c r="M535" s="66">
        <v>62948</v>
      </c>
      <c r="N535" s="67">
        <f t="shared" si="19"/>
        <v>0.08</v>
      </c>
      <c r="O535" s="68">
        <f t="shared" si="20"/>
        <v>5035.84</v>
      </c>
      <c r="P535" s="68">
        <f t="shared" si="21"/>
        <v>67983.839999999997</v>
      </c>
      <c r="Q535" s="13"/>
      <c r="R535" s="13"/>
      <c r="S535" s="13"/>
      <c r="T535" s="13"/>
      <c r="U535" s="13"/>
      <c r="V535" s="13">
        <v>1237452</v>
      </c>
      <c r="W535" s="13" t="s">
        <v>1686</v>
      </c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</row>
    <row r="536" spans="1:34">
      <c r="A536" s="13">
        <v>1237462</v>
      </c>
      <c r="B536" s="75"/>
      <c r="C536" s="75"/>
      <c r="D536" s="83"/>
      <c r="E536" s="83"/>
      <c r="F536" s="13"/>
      <c r="G536" s="13" t="b">
        <f t="shared" ca="1" si="16"/>
        <v>0</v>
      </c>
      <c r="H536" s="63" t="s">
        <v>631</v>
      </c>
      <c r="I536" s="13"/>
      <c r="J536" s="64">
        <v>40609</v>
      </c>
      <c r="K536" s="65">
        <f t="shared" ca="1" si="17"/>
        <v>12</v>
      </c>
      <c r="L536" s="65" t="str">
        <f t="shared" ca="1" si="18"/>
        <v>4 Weeks</v>
      </c>
      <c r="M536" s="66">
        <v>72408</v>
      </c>
      <c r="N536" s="67">
        <f t="shared" si="19"/>
        <v>0.1</v>
      </c>
      <c r="O536" s="68">
        <f t="shared" si="20"/>
        <v>7240.8</v>
      </c>
      <c r="P536" s="68">
        <f t="shared" si="21"/>
        <v>79648.800000000003</v>
      </c>
      <c r="Q536" s="13"/>
      <c r="R536" s="13"/>
      <c r="S536" s="13"/>
      <c r="T536" s="13"/>
      <c r="U536" s="13"/>
      <c r="V536" s="13">
        <v>1237462</v>
      </c>
      <c r="W536" s="13" t="s">
        <v>1687</v>
      </c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</row>
    <row r="537" spans="1:34">
      <c r="A537" s="13">
        <v>1237472</v>
      </c>
      <c r="B537" s="75"/>
      <c r="C537" s="75"/>
      <c r="D537" s="83"/>
      <c r="E537" s="83"/>
      <c r="F537" s="13"/>
      <c r="G537" s="13" t="b">
        <f t="shared" ca="1" si="16"/>
        <v>1</v>
      </c>
      <c r="H537" s="63" t="s">
        <v>636</v>
      </c>
      <c r="I537" s="13" t="s">
        <v>388</v>
      </c>
      <c r="J537" s="64">
        <v>40254</v>
      </c>
      <c r="K537" s="65">
        <f t="shared" ca="1" si="17"/>
        <v>13</v>
      </c>
      <c r="L537" s="65" t="str">
        <f t="shared" ca="1" si="18"/>
        <v>6 Weeks</v>
      </c>
      <c r="M537" s="66">
        <v>28119</v>
      </c>
      <c r="N537" s="67">
        <f t="shared" si="19"/>
        <v>0.05</v>
      </c>
      <c r="O537" s="68">
        <f t="shared" si="20"/>
        <v>1405.95</v>
      </c>
      <c r="P537" s="68">
        <f t="shared" si="21"/>
        <v>29524.95</v>
      </c>
      <c r="Q537" s="13"/>
      <c r="R537" s="13"/>
      <c r="S537" s="13"/>
      <c r="T537" s="13"/>
      <c r="U537" s="13"/>
      <c r="V537" s="13">
        <v>1237472</v>
      </c>
      <c r="W537" s="13" t="s">
        <v>1688</v>
      </c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</row>
    <row r="538" spans="1:34">
      <c r="A538" s="13">
        <v>1237482</v>
      </c>
      <c r="B538" s="75"/>
      <c r="C538" s="75"/>
      <c r="D538" s="83"/>
      <c r="E538" s="83"/>
      <c r="F538" s="13"/>
      <c r="G538" s="13" t="b">
        <f t="shared" ca="1" si="16"/>
        <v>0</v>
      </c>
      <c r="H538" s="13" t="s">
        <v>641</v>
      </c>
      <c r="I538" s="13" t="s">
        <v>400</v>
      </c>
      <c r="J538" s="64">
        <v>40260</v>
      </c>
      <c r="K538" s="65">
        <f t="shared" ca="1" si="17"/>
        <v>13</v>
      </c>
      <c r="L538" s="65" t="str">
        <f t="shared" ca="1" si="18"/>
        <v>4 Weeks</v>
      </c>
      <c r="M538" s="66">
        <v>41853</v>
      </c>
      <c r="N538" s="67">
        <f t="shared" si="19"/>
        <v>0.06</v>
      </c>
      <c r="O538" s="68">
        <f t="shared" si="20"/>
        <v>2511.1799999999998</v>
      </c>
      <c r="P538" s="68">
        <f t="shared" si="21"/>
        <v>44364.18</v>
      </c>
      <c r="Q538" s="13"/>
      <c r="R538" s="13"/>
      <c r="S538" s="13"/>
      <c r="T538" s="13"/>
      <c r="U538" s="13"/>
      <c r="V538" s="13">
        <v>1237482</v>
      </c>
      <c r="W538" s="13" t="s">
        <v>1689</v>
      </c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</row>
    <row r="539" spans="1:34">
      <c r="A539" s="13">
        <v>1237492</v>
      </c>
      <c r="B539" s="75"/>
      <c r="C539" s="75"/>
      <c r="D539" s="83"/>
      <c r="E539" s="83"/>
      <c r="F539" s="13"/>
      <c r="G539" s="13" t="b">
        <f t="shared" ca="1" si="16"/>
        <v>0</v>
      </c>
      <c r="H539" s="13" t="s">
        <v>645</v>
      </c>
      <c r="I539" s="13" t="s">
        <v>400</v>
      </c>
      <c r="J539" s="64">
        <v>38061</v>
      </c>
      <c r="K539" s="65">
        <f t="shared" ca="1" si="17"/>
        <v>19</v>
      </c>
      <c r="L539" s="65" t="str">
        <f t="shared" ca="1" si="18"/>
        <v>4 Weeks</v>
      </c>
      <c r="M539" s="66">
        <v>103541</v>
      </c>
      <c r="N539" s="67">
        <f t="shared" si="19"/>
        <v>0.13</v>
      </c>
      <c r="O539" s="68">
        <f t="shared" si="20"/>
        <v>13460.33</v>
      </c>
      <c r="P539" s="68">
        <f t="shared" si="21"/>
        <v>117001.33</v>
      </c>
      <c r="Q539" s="13"/>
      <c r="R539" s="13"/>
      <c r="S539" s="13"/>
      <c r="T539" s="13"/>
      <c r="U539" s="13"/>
      <c r="V539" s="13">
        <v>1237492</v>
      </c>
      <c r="W539" s="13" t="s">
        <v>1690</v>
      </c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</row>
    <row r="540" spans="1:34">
      <c r="A540" s="13">
        <v>1237502</v>
      </c>
      <c r="B540" s="75"/>
      <c r="C540" s="75"/>
      <c r="D540" s="83"/>
      <c r="E540" s="83"/>
      <c r="F540" s="13"/>
      <c r="G540" s="13" t="b">
        <f t="shared" ca="1" si="16"/>
        <v>0</v>
      </c>
      <c r="H540" s="13" t="s">
        <v>649</v>
      </c>
      <c r="I540" s="13"/>
      <c r="J540" s="64">
        <v>38412</v>
      </c>
      <c r="K540" s="65">
        <f t="shared" ca="1" si="17"/>
        <v>18</v>
      </c>
      <c r="L540" s="65" t="str">
        <f t="shared" ca="1" si="18"/>
        <v>4 Weeks</v>
      </c>
      <c r="M540" s="66">
        <v>33653</v>
      </c>
      <c r="N540" s="67">
        <f t="shared" si="19"/>
        <v>0.05</v>
      </c>
      <c r="O540" s="68">
        <f t="shared" si="20"/>
        <v>1682.65</v>
      </c>
      <c r="P540" s="68">
        <f t="shared" si="21"/>
        <v>35335.65</v>
      </c>
      <c r="Q540" s="13"/>
      <c r="R540" s="13"/>
      <c r="S540" s="13"/>
      <c r="T540" s="13"/>
      <c r="U540" s="13"/>
      <c r="V540" s="13">
        <v>1237502</v>
      </c>
      <c r="W540" s="13" t="s">
        <v>1691</v>
      </c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</row>
    <row r="541" spans="1:34">
      <c r="A541" s="13">
        <v>1237512</v>
      </c>
      <c r="B541" s="75"/>
      <c r="C541" s="75"/>
      <c r="D541" s="83"/>
      <c r="E541" s="83"/>
      <c r="F541" s="13"/>
      <c r="G541" s="13" t="b">
        <f t="shared" ca="1" si="16"/>
        <v>0</v>
      </c>
      <c r="H541" s="13" t="s">
        <v>653</v>
      </c>
      <c r="I541" s="13" t="s">
        <v>400</v>
      </c>
      <c r="J541" s="64">
        <v>38800</v>
      </c>
      <c r="K541" s="65">
        <f t="shared" ca="1" si="17"/>
        <v>17</v>
      </c>
      <c r="L541" s="65" t="str">
        <f t="shared" ca="1" si="18"/>
        <v>4 Weeks</v>
      </c>
      <c r="M541" s="66">
        <v>71127</v>
      </c>
      <c r="N541" s="67">
        <f t="shared" si="19"/>
        <v>0.1</v>
      </c>
      <c r="O541" s="68">
        <f t="shared" si="20"/>
        <v>7112.7000000000007</v>
      </c>
      <c r="P541" s="68">
        <f t="shared" si="21"/>
        <v>78239.7</v>
      </c>
      <c r="Q541" s="13"/>
      <c r="R541" s="13"/>
      <c r="S541" s="13"/>
      <c r="T541" s="13"/>
      <c r="U541" s="13"/>
      <c r="V541" s="13">
        <v>1237512</v>
      </c>
      <c r="W541" s="13" t="s">
        <v>1692</v>
      </c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</row>
    <row r="542" spans="1:34">
      <c r="A542" s="13">
        <v>1237522</v>
      </c>
      <c r="B542" s="75"/>
      <c r="C542" s="75"/>
      <c r="D542" s="83"/>
      <c r="E542" s="83"/>
      <c r="F542" s="13"/>
      <c r="G542" s="13" t="b">
        <f t="shared" ca="1" si="16"/>
        <v>0</v>
      </c>
      <c r="H542" s="63" t="s">
        <v>387</v>
      </c>
      <c r="I542" s="13" t="s">
        <v>388</v>
      </c>
      <c r="J542" s="64">
        <v>41712</v>
      </c>
      <c r="K542" s="65">
        <f t="shared" ca="1" si="17"/>
        <v>9</v>
      </c>
      <c r="L542" s="65" t="str">
        <f t="shared" ca="1" si="18"/>
        <v>4 Weeks</v>
      </c>
      <c r="M542" s="66">
        <v>68324</v>
      </c>
      <c r="N542" s="67">
        <f t="shared" si="19"/>
        <v>0.1</v>
      </c>
      <c r="O542" s="68">
        <f t="shared" si="20"/>
        <v>6832.4000000000005</v>
      </c>
      <c r="P542" s="68">
        <f t="shared" si="21"/>
        <v>75156.399999999994</v>
      </c>
      <c r="Q542" s="13"/>
      <c r="R542" s="13"/>
      <c r="S542" s="13"/>
      <c r="T542" s="13"/>
      <c r="U542" s="13"/>
      <c r="V542" s="13">
        <v>1237522</v>
      </c>
      <c r="W542" s="13" t="s">
        <v>1693</v>
      </c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</row>
    <row r="543" spans="1:34">
      <c r="A543" s="13">
        <v>1237532</v>
      </c>
      <c r="B543" s="75"/>
      <c r="C543" s="75"/>
      <c r="D543" s="83"/>
      <c r="E543" s="83"/>
      <c r="F543" s="13"/>
      <c r="G543" s="13" t="b">
        <f t="shared" ca="1" si="16"/>
        <v>0</v>
      </c>
      <c r="H543" s="63" t="s">
        <v>393</v>
      </c>
      <c r="I543" s="13" t="s">
        <v>400</v>
      </c>
      <c r="J543" s="64">
        <v>41016</v>
      </c>
      <c r="K543" s="65">
        <f t="shared" ca="1" si="17"/>
        <v>11</v>
      </c>
      <c r="L543" s="65" t="str">
        <f t="shared" ca="1" si="18"/>
        <v>4 Weeks</v>
      </c>
      <c r="M543" s="66">
        <v>26597</v>
      </c>
      <c r="N543" s="67">
        <f t="shared" si="19"/>
        <v>0.05</v>
      </c>
      <c r="O543" s="68">
        <f t="shared" si="20"/>
        <v>1329.8500000000001</v>
      </c>
      <c r="P543" s="68">
        <f t="shared" si="21"/>
        <v>27926.85</v>
      </c>
      <c r="Q543" s="13"/>
      <c r="R543" s="13"/>
      <c r="S543" s="13"/>
      <c r="T543" s="13"/>
      <c r="U543" s="13"/>
      <c r="V543" s="13">
        <v>1237532</v>
      </c>
      <c r="W543" s="13" t="s">
        <v>1694</v>
      </c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</row>
    <row r="544" spans="1:34">
      <c r="A544" s="13">
        <v>1237542</v>
      </c>
      <c r="B544" s="75"/>
      <c r="C544" s="75"/>
      <c r="D544" s="83"/>
      <c r="E544" s="83"/>
      <c r="F544" s="13"/>
      <c r="G544" s="13" t="b">
        <f t="shared" ca="1" si="16"/>
        <v>0</v>
      </c>
      <c r="H544" s="63" t="s">
        <v>399</v>
      </c>
      <c r="I544" s="13" t="s">
        <v>400</v>
      </c>
      <c r="J544" s="64">
        <v>42094</v>
      </c>
      <c r="K544" s="65">
        <f t="shared" ca="1" si="17"/>
        <v>8</v>
      </c>
      <c r="L544" s="65" t="str">
        <f t="shared" ca="1" si="18"/>
        <v>4 Weeks</v>
      </c>
      <c r="M544" s="66">
        <v>60932</v>
      </c>
      <c r="N544" s="67">
        <f t="shared" si="19"/>
        <v>0.08</v>
      </c>
      <c r="O544" s="68">
        <f t="shared" si="20"/>
        <v>4874.5600000000004</v>
      </c>
      <c r="P544" s="68">
        <f t="shared" si="21"/>
        <v>65806.559999999998</v>
      </c>
      <c r="Q544" s="13"/>
      <c r="R544" s="13"/>
      <c r="S544" s="13"/>
      <c r="T544" s="13"/>
      <c r="U544" s="13"/>
      <c r="V544" s="13">
        <v>1237542</v>
      </c>
      <c r="W544" s="13" t="s">
        <v>1695</v>
      </c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</row>
    <row r="545" spans="1:34">
      <c r="A545" s="13">
        <v>1237552</v>
      </c>
      <c r="B545" s="75"/>
      <c r="C545" s="75"/>
      <c r="D545" s="83"/>
      <c r="E545" s="83"/>
      <c r="F545" s="13"/>
      <c r="G545" s="13" t="b">
        <f t="shared" ca="1" si="16"/>
        <v>0</v>
      </c>
      <c r="H545" s="63" t="s">
        <v>405</v>
      </c>
      <c r="I545" s="13" t="s">
        <v>388</v>
      </c>
      <c r="J545" s="64">
        <v>42105</v>
      </c>
      <c r="K545" s="65">
        <f t="shared" ca="1" si="17"/>
        <v>8</v>
      </c>
      <c r="L545" s="65" t="str">
        <f t="shared" ca="1" si="18"/>
        <v>4 Weeks</v>
      </c>
      <c r="M545" s="66">
        <v>91707</v>
      </c>
      <c r="N545" s="67">
        <f t="shared" si="19"/>
        <v>0.12</v>
      </c>
      <c r="O545" s="68">
        <f t="shared" si="20"/>
        <v>11004.84</v>
      </c>
      <c r="P545" s="68">
        <f t="shared" si="21"/>
        <v>102711.84</v>
      </c>
      <c r="Q545" s="13"/>
      <c r="R545" s="13"/>
      <c r="S545" s="13"/>
      <c r="T545" s="13"/>
      <c r="U545" s="13"/>
      <c r="V545" s="13">
        <v>1237552</v>
      </c>
      <c r="W545" s="13" t="s">
        <v>1696</v>
      </c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</row>
    <row r="546" spans="1:34">
      <c r="A546" s="13">
        <v>1237562</v>
      </c>
      <c r="B546" s="75"/>
      <c r="C546" s="75"/>
      <c r="D546" s="83"/>
      <c r="E546" s="83"/>
      <c r="F546" s="13"/>
      <c r="G546" s="13" t="b">
        <f t="shared" ca="1" si="16"/>
        <v>1</v>
      </c>
      <c r="H546" s="63" t="s">
        <v>411</v>
      </c>
      <c r="I546" s="13" t="s">
        <v>388</v>
      </c>
      <c r="J546" s="64">
        <v>40646</v>
      </c>
      <c r="K546" s="65">
        <f t="shared" ca="1" si="17"/>
        <v>12</v>
      </c>
      <c r="L546" s="65" t="str">
        <f t="shared" ca="1" si="18"/>
        <v>6 Weeks</v>
      </c>
      <c r="M546" s="66">
        <v>58412</v>
      </c>
      <c r="N546" s="67">
        <f t="shared" si="19"/>
        <v>0.08</v>
      </c>
      <c r="O546" s="68">
        <f t="shared" si="20"/>
        <v>4672.96</v>
      </c>
      <c r="P546" s="68">
        <f t="shared" si="21"/>
        <v>63084.959999999999</v>
      </c>
      <c r="Q546" s="13"/>
      <c r="R546" s="13"/>
      <c r="S546" s="13"/>
      <c r="T546" s="13"/>
      <c r="U546" s="13"/>
      <c r="V546" s="13">
        <v>1237562</v>
      </c>
      <c r="W546" s="13" t="s">
        <v>1697</v>
      </c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</row>
    <row r="547" spans="1:34">
      <c r="A547" s="13">
        <v>1237572</v>
      </c>
      <c r="B547" s="75"/>
      <c r="C547" s="75"/>
      <c r="D547" s="83"/>
      <c r="E547" s="83"/>
      <c r="F547" s="13"/>
      <c r="G547" s="13" t="b">
        <f t="shared" ca="1" si="16"/>
        <v>0</v>
      </c>
      <c r="H547" s="63" t="s">
        <v>416</v>
      </c>
      <c r="I547" s="13"/>
      <c r="J547" s="64">
        <v>37358</v>
      </c>
      <c r="K547" s="65">
        <f t="shared" ca="1" si="17"/>
        <v>21</v>
      </c>
      <c r="L547" s="65" t="str">
        <f t="shared" ca="1" si="18"/>
        <v>4 Weeks</v>
      </c>
      <c r="M547" s="66">
        <v>52847</v>
      </c>
      <c r="N547" s="67">
        <f t="shared" si="19"/>
        <v>7.0000000000000007E-2</v>
      </c>
      <c r="O547" s="68">
        <f t="shared" si="20"/>
        <v>3699.2900000000004</v>
      </c>
      <c r="P547" s="68">
        <f t="shared" si="21"/>
        <v>56546.29</v>
      </c>
      <c r="Q547" s="13"/>
      <c r="R547" s="13"/>
      <c r="S547" s="13"/>
      <c r="T547" s="13"/>
      <c r="U547" s="13"/>
      <c r="V547" s="13">
        <v>1237572</v>
      </c>
      <c r="W547" s="13" t="s">
        <v>1698</v>
      </c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</row>
    <row r="548" spans="1:34">
      <c r="A548" s="13">
        <v>1237582</v>
      </c>
      <c r="B548" s="75"/>
      <c r="C548" s="75"/>
      <c r="D548" s="83"/>
      <c r="E548" s="83"/>
      <c r="F548" s="13"/>
      <c r="G548" s="13" t="b">
        <f t="shared" ca="1" si="16"/>
        <v>0</v>
      </c>
      <c r="H548" s="63" t="s">
        <v>421</v>
      </c>
      <c r="I548" s="13" t="s">
        <v>400</v>
      </c>
      <c r="J548" s="64">
        <v>37360</v>
      </c>
      <c r="K548" s="65">
        <f t="shared" ca="1" si="17"/>
        <v>21</v>
      </c>
      <c r="L548" s="65" t="str">
        <f t="shared" ca="1" si="18"/>
        <v>4 Weeks</v>
      </c>
      <c r="M548" s="66">
        <v>54894</v>
      </c>
      <c r="N548" s="67">
        <f t="shared" si="19"/>
        <v>7.0000000000000007E-2</v>
      </c>
      <c r="O548" s="68">
        <f t="shared" si="20"/>
        <v>3842.5800000000004</v>
      </c>
      <c r="P548" s="68">
        <f t="shared" si="21"/>
        <v>58736.58</v>
      </c>
      <c r="Q548" s="13"/>
      <c r="R548" s="13"/>
      <c r="S548" s="13"/>
      <c r="T548" s="13"/>
      <c r="U548" s="13"/>
      <c r="V548" s="13">
        <v>1237582</v>
      </c>
      <c r="W548" s="13" t="s">
        <v>1699</v>
      </c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</row>
    <row r="549" spans="1:34">
      <c r="A549" s="13">
        <v>1237592</v>
      </c>
      <c r="B549" s="75"/>
      <c r="C549" s="75"/>
      <c r="D549" s="83"/>
      <c r="E549" s="83"/>
      <c r="F549" s="13"/>
      <c r="G549" s="13" t="b">
        <f t="shared" ca="1" si="16"/>
        <v>1</v>
      </c>
      <c r="H549" s="63" t="s">
        <v>426</v>
      </c>
      <c r="I549" s="13" t="s">
        <v>388</v>
      </c>
      <c r="J549" s="64">
        <v>37362</v>
      </c>
      <c r="K549" s="65">
        <f t="shared" ca="1" si="17"/>
        <v>21</v>
      </c>
      <c r="L549" s="65" t="str">
        <f t="shared" ca="1" si="18"/>
        <v>6 Weeks</v>
      </c>
      <c r="M549" s="66">
        <v>63042</v>
      </c>
      <c r="N549" s="67">
        <f t="shared" si="19"/>
        <v>0.08</v>
      </c>
      <c r="O549" s="68">
        <f t="shared" si="20"/>
        <v>5043.3599999999997</v>
      </c>
      <c r="P549" s="68">
        <f t="shared" si="21"/>
        <v>68085.36</v>
      </c>
      <c r="Q549" s="13"/>
      <c r="R549" s="13"/>
      <c r="S549" s="13"/>
      <c r="T549" s="13"/>
      <c r="U549" s="13"/>
      <c r="V549" s="13">
        <v>1237592</v>
      </c>
      <c r="W549" s="13" t="s">
        <v>1700</v>
      </c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</row>
    <row r="550" spans="1:34">
      <c r="A550" s="13">
        <v>1237602</v>
      </c>
      <c r="B550" s="75"/>
      <c r="C550" s="75"/>
      <c r="D550" s="83"/>
      <c r="E550" s="83"/>
      <c r="F550" s="13"/>
      <c r="G550" s="13" t="b">
        <f t="shared" ca="1" si="16"/>
        <v>1</v>
      </c>
      <c r="H550" s="63" t="s">
        <v>431</v>
      </c>
      <c r="I550" s="13" t="s">
        <v>388</v>
      </c>
      <c r="J550" s="64">
        <v>40636</v>
      </c>
      <c r="K550" s="65">
        <f t="shared" ca="1" si="17"/>
        <v>12</v>
      </c>
      <c r="L550" s="65" t="str">
        <f t="shared" ca="1" si="18"/>
        <v>6 Weeks</v>
      </c>
      <c r="M550" s="66">
        <v>48542</v>
      </c>
      <c r="N550" s="67">
        <f t="shared" si="19"/>
        <v>7.0000000000000007E-2</v>
      </c>
      <c r="O550" s="68">
        <f t="shared" si="20"/>
        <v>3397.9400000000005</v>
      </c>
      <c r="P550" s="68">
        <f t="shared" si="21"/>
        <v>51939.94</v>
      </c>
      <c r="Q550" s="13"/>
      <c r="R550" s="13"/>
      <c r="S550" s="13"/>
      <c r="T550" s="13"/>
      <c r="U550" s="13"/>
      <c r="V550" s="13">
        <v>1237602</v>
      </c>
      <c r="W550" s="13" t="s">
        <v>1701</v>
      </c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</row>
    <row r="551" spans="1:34">
      <c r="A551" s="13">
        <v>1237612</v>
      </c>
      <c r="B551" s="75"/>
      <c r="C551" s="75"/>
      <c r="D551" s="83"/>
      <c r="E551" s="83"/>
      <c r="F551" s="13"/>
      <c r="G551" s="13" t="b">
        <f t="shared" ca="1" si="16"/>
        <v>0</v>
      </c>
      <c r="H551" s="63" t="s">
        <v>436</v>
      </c>
      <c r="I551" s="13" t="s">
        <v>394</v>
      </c>
      <c r="J551" s="64">
        <v>41002</v>
      </c>
      <c r="K551" s="65">
        <f t="shared" ca="1" si="17"/>
        <v>11</v>
      </c>
      <c r="L551" s="65" t="str">
        <f t="shared" ca="1" si="18"/>
        <v>4 Weeks</v>
      </c>
      <c r="M551" s="66">
        <v>52637</v>
      </c>
      <c r="N551" s="67">
        <f t="shared" si="19"/>
        <v>7.0000000000000007E-2</v>
      </c>
      <c r="O551" s="68">
        <f t="shared" si="20"/>
        <v>3684.59</v>
      </c>
      <c r="P551" s="68">
        <f t="shared" si="21"/>
        <v>56321.59</v>
      </c>
      <c r="Q551" s="13"/>
      <c r="R551" s="13"/>
      <c r="S551" s="13"/>
      <c r="T551" s="13"/>
      <c r="U551" s="13"/>
      <c r="V551" s="13">
        <v>1237612</v>
      </c>
      <c r="W551" s="13" t="s">
        <v>1702</v>
      </c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</row>
    <row r="552" spans="1:34">
      <c r="A552" s="13">
        <v>1237622</v>
      </c>
      <c r="B552" s="75"/>
      <c r="C552" s="75"/>
      <c r="D552" s="83"/>
      <c r="E552" s="83"/>
      <c r="F552" s="13"/>
      <c r="G552" s="13" t="b">
        <f t="shared" ca="1" si="16"/>
        <v>0</v>
      </c>
      <c r="H552" s="63" t="s">
        <v>441</v>
      </c>
      <c r="I552" s="13" t="s">
        <v>388</v>
      </c>
      <c r="J552" s="64">
        <v>41751</v>
      </c>
      <c r="K552" s="65">
        <f t="shared" ca="1" si="17"/>
        <v>9</v>
      </c>
      <c r="L552" s="65" t="str">
        <f t="shared" ca="1" si="18"/>
        <v>4 Weeks</v>
      </c>
      <c r="M552" s="66">
        <v>73007</v>
      </c>
      <c r="N552" s="67">
        <f t="shared" si="19"/>
        <v>0.1</v>
      </c>
      <c r="O552" s="68">
        <f t="shared" si="20"/>
        <v>7300.7000000000007</v>
      </c>
      <c r="P552" s="68">
        <f t="shared" si="21"/>
        <v>80307.7</v>
      </c>
      <c r="Q552" s="13"/>
      <c r="R552" s="13"/>
      <c r="S552" s="13"/>
      <c r="T552" s="13"/>
      <c r="U552" s="13"/>
      <c r="V552" s="13">
        <v>1237622</v>
      </c>
      <c r="W552" s="13" t="s">
        <v>1703</v>
      </c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</row>
    <row r="553" spans="1:34">
      <c r="A553" s="13">
        <v>1237632</v>
      </c>
      <c r="B553" s="75"/>
      <c r="C553" s="75"/>
      <c r="D553" s="83"/>
      <c r="E553" s="83"/>
      <c r="F553" s="13"/>
      <c r="G553" s="13" t="b">
        <f t="shared" ca="1" si="16"/>
        <v>0</v>
      </c>
      <c r="H553" s="74" t="s">
        <v>446</v>
      </c>
      <c r="I553" s="13"/>
      <c r="J553" s="64">
        <v>41046</v>
      </c>
      <c r="K553" s="65">
        <f t="shared" ca="1" si="17"/>
        <v>11</v>
      </c>
      <c r="L553" s="65" t="str">
        <f t="shared" ca="1" si="18"/>
        <v>4 Weeks</v>
      </c>
      <c r="M553" s="66">
        <v>99309</v>
      </c>
      <c r="N553" s="67">
        <f t="shared" si="19"/>
        <v>0.13</v>
      </c>
      <c r="O553" s="68">
        <f t="shared" si="20"/>
        <v>12910.17</v>
      </c>
      <c r="P553" s="68">
        <f t="shared" si="21"/>
        <v>112219.17</v>
      </c>
      <c r="Q553" s="13"/>
      <c r="R553" s="13"/>
      <c r="S553" s="13"/>
      <c r="T553" s="13"/>
      <c r="U553" s="13"/>
      <c r="V553" s="13">
        <v>1237632</v>
      </c>
      <c r="W553" s="13" t="s">
        <v>1704</v>
      </c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</row>
    <row r="554" spans="1:34">
      <c r="A554" s="13">
        <v>1237642</v>
      </c>
      <c r="B554" s="75"/>
      <c r="C554" s="75"/>
      <c r="D554" s="83"/>
      <c r="E554" s="83"/>
      <c r="F554" s="13"/>
      <c r="G554" s="13"/>
      <c r="H554" s="63"/>
      <c r="I554" s="13" t="s">
        <v>388</v>
      </c>
      <c r="J554" s="64">
        <v>38842</v>
      </c>
      <c r="K554" s="65">
        <f t="shared" ca="1" si="17"/>
        <v>17</v>
      </c>
      <c r="L554" s="65" t="str">
        <f t="shared" ca="1" si="18"/>
        <v>6 Weeks</v>
      </c>
      <c r="M554" s="66">
        <v>52091</v>
      </c>
      <c r="N554" s="67">
        <f t="shared" si="19"/>
        <v>7.0000000000000007E-2</v>
      </c>
      <c r="O554" s="68">
        <f t="shared" si="20"/>
        <v>3646.3700000000003</v>
      </c>
      <c r="P554" s="68">
        <f t="shared" si="21"/>
        <v>55737.37</v>
      </c>
      <c r="Q554" s="13"/>
      <c r="R554" s="13"/>
      <c r="S554" s="13"/>
      <c r="T554" s="13"/>
      <c r="U554" s="13"/>
      <c r="V554" s="13">
        <v>1237642</v>
      </c>
      <c r="W554" s="13" t="s">
        <v>1705</v>
      </c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</row>
    <row r="555" spans="1:34">
      <c r="A555" s="13">
        <v>1237652</v>
      </c>
      <c r="B555" s="75"/>
      <c r="C555" s="75"/>
      <c r="D555" s="83"/>
      <c r="E555" s="83"/>
      <c r="F555" s="13"/>
      <c r="G555" s="13"/>
      <c r="H555" s="63" t="s">
        <v>456</v>
      </c>
      <c r="I555" s="13" t="s">
        <v>388</v>
      </c>
      <c r="J555" s="64">
        <v>40321</v>
      </c>
      <c r="K555" s="65">
        <f t="shared" ca="1" si="17"/>
        <v>13</v>
      </c>
      <c r="L555" s="65" t="str">
        <f t="shared" ca="1" si="18"/>
        <v>6 Weeks</v>
      </c>
      <c r="M555" s="66">
        <v>76094</v>
      </c>
      <c r="N555" s="67">
        <f t="shared" si="19"/>
        <v>0.11</v>
      </c>
      <c r="O555" s="68">
        <f t="shared" si="20"/>
        <v>8370.34</v>
      </c>
      <c r="P555" s="68">
        <f t="shared" si="21"/>
        <v>84464.34</v>
      </c>
      <c r="Q555" s="13"/>
      <c r="R555" s="13"/>
      <c r="S555" s="13"/>
      <c r="T555" s="13"/>
      <c r="U555" s="13"/>
      <c r="V555" s="13">
        <v>1237652</v>
      </c>
      <c r="W555" s="13" t="s">
        <v>1706</v>
      </c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</row>
    <row r="556" spans="1:34">
      <c r="A556" s="13">
        <v>1237662</v>
      </c>
      <c r="B556" s="75"/>
      <c r="C556" s="75"/>
      <c r="D556" s="83"/>
      <c r="E556" s="83"/>
      <c r="F556" s="13"/>
      <c r="G556" s="13"/>
      <c r="H556" s="63" t="s">
        <v>461</v>
      </c>
      <c r="I556" s="13" t="s">
        <v>388</v>
      </c>
      <c r="J556" s="64">
        <v>41411</v>
      </c>
      <c r="K556" s="65">
        <f t="shared" ca="1" si="17"/>
        <v>10</v>
      </c>
      <c r="L556" s="65" t="str">
        <f t="shared" ca="1" si="18"/>
        <v>6 Weeks</v>
      </c>
      <c r="M556" s="66">
        <v>62591</v>
      </c>
      <c r="N556" s="67">
        <f t="shared" si="19"/>
        <v>0.08</v>
      </c>
      <c r="O556" s="68">
        <f t="shared" si="20"/>
        <v>5007.28</v>
      </c>
      <c r="P556" s="68">
        <f t="shared" si="21"/>
        <v>67598.28</v>
      </c>
      <c r="Q556" s="13"/>
      <c r="R556" s="13"/>
      <c r="S556" s="13"/>
      <c r="T556" s="13"/>
      <c r="U556" s="13"/>
      <c r="V556" s="13">
        <v>1237662</v>
      </c>
      <c r="W556" s="13" t="s">
        <v>1707</v>
      </c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</row>
    <row r="557" spans="1:34">
      <c r="A557" s="13">
        <v>1237672</v>
      </c>
      <c r="B557" s="75"/>
      <c r="C557" s="75"/>
      <c r="D557" s="83"/>
      <c r="E557" s="83"/>
      <c r="F557" s="13"/>
      <c r="G557" s="13"/>
      <c r="H557" s="63" t="s">
        <v>466</v>
      </c>
      <c r="I557" s="13"/>
      <c r="J557" s="64">
        <v>41083</v>
      </c>
      <c r="K557" s="65">
        <f t="shared" ca="1" si="17"/>
        <v>11</v>
      </c>
      <c r="L557" s="65" t="str">
        <f t="shared" ca="1" si="18"/>
        <v>4 Weeks</v>
      </c>
      <c r="M557" s="66">
        <v>67746</v>
      </c>
      <c r="N557" s="67">
        <f t="shared" si="19"/>
        <v>0.1</v>
      </c>
      <c r="O557" s="68">
        <f t="shared" si="20"/>
        <v>6774.6</v>
      </c>
      <c r="P557" s="68">
        <f t="shared" si="21"/>
        <v>74520.600000000006</v>
      </c>
      <c r="Q557" s="13"/>
      <c r="R557" s="13"/>
      <c r="S557" s="13"/>
      <c r="T557" s="13"/>
      <c r="U557" s="13"/>
      <c r="V557" s="13">
        <v>1237672</v>
      </c>
      <c r="W557" s="13" t="s">
        <v>1708</v>
      </c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</row>
    <row r="558" spans="1:34">
      <c r="A558" s="13">
        <v>1237682</v>
      </c>
      <c r="B558" s="75"/>
      <c r="C558" s="75"/>
      <c r="D558" s="83"/>
      <c r="E558" s="83"/>
      <c r="F558" s="13"/>
      <c r="G558" s="13"/>
      <c r="H558" s="63" t="s">
        <v>471</v>
      </c>
      <c r="I558" s="13" t="s">
        <v>388</v>
      </c>
      <c r="J558" s="64">
        <v>42152</v>
      </c>
      <c r="K558" s="65">
        <f t="shared" ca="1" si="17"/>
        <v>8</v>
      </c>
      <c r="L558" s="65" t="str">
        <f t="shared" ca="1" si="18"/>
        <v>4 Weeks</v>
      </c>
      <c r="M558" s="66">
        <v>82793</v>
      </c>
      <c r="N558" s="67">
        <f t="shared" si="19"/>
        <v>0.11</v>
      </c>
      <c r="O558" s="68">
        <f t="shared" si="20"/>
        <v>9107.23</v>
      </c>
      <c r="P558" s="68">
        <f t="shared" si="21"/>
        <v>91900.23</v>
      </c>
      <c r="Q558" s="13"/>
      <c r="R558" s="13"/>
      <c r="S558" s="13"/>
      <c r="T558" s="13"/>
      <c r="U558" s="13"/>
      <c r="V558" s="13">
        <v>1237682</v>
      </c>
      <c r="W558" s="13" t="s">
        <v>1709</v>
      </c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</row>
    <row r="559" spans="1:34">
      <c r="A559" s="13">
        <v>1237692</v>
      </c>
      <c r="B559" s="75"/>
      <c r="C559" s="75"/>
      <c r="D559" s="83"/>
      <c r="E559" s="83"/>
      <c r="F559" s="13"/>
      <c r="G559" s="13"/>
      <c r="H559" s="63" t="s">
        <v>476</v>
      </c>
      <c r="I559" s="13" t="s">
        <v>400</v>
      </c>
      <c r="J559" s="64">
        <v>42157</v>
      </c>
      <c r="K559" s="65">
        <f t="shared" ca="1" si="17"/>
        <v>8</v>
      </c>
      <c r="L559" s="65" t="str">
        <f t="shared" ca="1" si="18"/>
        <v>4 Weeks</v>
      </c>
      <c r="M559" s="66">
        <v>58727</v>
      </c>
      <c r="N559" s="67">
        <f t="shared" si="19"/>
        <v>0.08</v>
      </c>
      <c r="O559" s="68">
        <f t="shared" si="20"/>
        <v>4698.16</v>
      </c>
      <c r="P559" s="68">
        <f t="shared" si="21"/>
        <v>63425.16</v>
      </c>
      <c r="Q559" s="13"/>
      <c r="R559" s="13"/>
      <c r="S559" s="13"/>
      <c r="T559" s="13"/>
      <c r="U559" s="13"/>
      <c r="V559" s="13">
        <v>1237692</v>
      </c>
      <c r="W559" s="13" t="s">
        <v>1710</v>
      </c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</row>
    <row r="560" spans="1:34">
      <c r="A560" s="13">
        <v>1237702</v>
      </c>
      <c r="B560" s="75"/>
      <c r="C560" s="75"/>
      <c r="D560" s="83"/>
      <c r="E560" s="83"/>
      <c r="F560" s="13"/>
      <c r="G560" s="13"/>
      <c r="H560" s="63"/>
      <c r="I560" s="13" t="s">
        <v>400</v>
      </c>
      <c r="J560" s="64">
        <v>42528</v>
      </c>
      <c r="K560" s="65">
        <f t="shared" ca="1" si="17"/>
        <v>7</v>
      </c>
      <c r="L560" s="65" t="str">
        <f t="shared" ca="1" si="18"/>
        <v>4 Weeks</v>
      </c>
      <c r="M560" s="66">
        <v>51660</v>
      </c>
      <c r="N560" s="67">
        <f t="shared" si="19"/>
        <v>7.0000000000000007E-2</v>
      </c>
      <c r="O560" s="68">
        <f t="shared" si="20"/>
        <v>3616.2000000000003</v>
      </c>
      <c r="P560" s="68">
        <f t="shared" si="21"/>
        <v>55276.2</v>
      </c>
      <c r="Q560" s="13"/>
      <c r="R560" s="13"/>
      <c r="S560" s="13"/>
      <c r="T560" s="13"/>
      <c r="U560" s="13"/>
      <c r="V560" s="13">
        <v>1237702</v>
      </c>
      <c r="W560" s="13" t="s">
        <v>1711</v>
      </c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</row>
    <row r="561" spans="1:34">
      <c r="A561" s="13">
        <v>1237712</v>
      </c>
      <c r="B561" s="75"/>
      <c r="C561" s="75"/>
      <c r="D561" s="83"/>
      <c r="E561" s="83"/>
      <c r="F561" s="13"/>
      <c r="G561" s="13"/>
      <c r="H561" s="63" t="s">
        <v>486</v>
      </c>
      <c r="I561" s="13"/>
      <c r="J561" s="64">
        <v>41081</v>
      </c>
      <c r="K561" s="65">
        <f t="shared" ca="1" si="17"/>
        <v>11</v>
      </c>
      <c r="L561" s="65" t="str">
        <f t="shared" ca="1" si="18"/>
        <v>4 Weeks</v>
      </c>
      <c r="M561" s="66">
        <v>102596</v>
      </c>
      <c r="N561" s="67">
        <f t="shared" si="19"/>
        <v>0.13</v>
      </c>
      <c r="O561" s="68">
        <f t="shared" si="20"/>
        <v>13337.48</v>
      </c>
      <c r="P561" s="68">
        <f t="shared" si="21"/>
        <v>115933.48</v>
      </c>
      <c r="Q561" s="13"/>
      <c r="R561" s="13"/>
      <c r="S561" s="13"/>
      <c r="T561" s="13"/>
      <c r="U561" s="13"/>
      <c r="V561" s="13">
        <v>1237712</v>
      </c>
      <c r="W561" s="13" t="s">
        <v>1712</v>
      </c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</row>
    <row r="562" spans="1:34">
      <c r="A562" s="13">
        <v>1237722</v>
      </c>
      <c r="B562" s="75"/>
      <c r="C562" s="75"/>
      <c r="D562" s="83"/>
      <c r="E562" s="83"/>
      <c r="F562" s="13"/>
      <c r="G562" s="13"/>
      <c r="H562" s="63" t="s">
        <v>491</v>
      </c>
      <c r="I562" s="13" t="s">
        <v>388</v>
      </c>
      <c r="J562" s="64">
        <v>37410</v>
      </c>
      <c r="K562" s="65">
        <f t="shared" ca="1" si="17"/>
        <v>21</v>
      </c>
      <c r="L562" s="65" t="str">
        <f t="shared" ca="1" si="18"/>
        <v>6 Weeks</v>
      </c>
      <c r="M562" s="66">
        <v>51975</v>
      </c>
      <c r="N562" s="67">
        <f t="shared" si="19"/>
        <v>7.0000000000000007E-2</v>
      </c>
      <c r="O562" s="68">
        <f t="shared" si="20"/>
        <v>3638.2500000000005</v>
      </c>
      <c r="P562" s="68">
        <f t="shared" si="21"/>
        <v>55613.25</v>
      </c>
      <c r="Q562" s="13"/>
      <c r="R562" s="13"/>
      <c r="S562" s="13"/>
      <c r="T562" s="13"/>
      <c r="U562" s="13"/>
      <c r="V562" s="13">
        <v>1237722</v>
      </c>
      <c r="W562" s="13" t="s">
        <v>1713</v>
      </c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</row>
    <row r="563" spans="1:34">
      <c r="A563" s="13">
        <v>1237732</v>
      </c>
      <c r="B563" s="75"/>
      <c r="C563" s="75"/>
      <c r="D563" s="83"/>
      <c r="E563" s="83"/>
      <c r="F563" s="13"/>
      <c r="G563" s="13"/>
      <c r="H563" s="63" t="s">
        <v>496</v>
      </c>
      <c r="I563" s="13" t="s">
        <v>394</v>
      </c>
      <c r="J563" s="64">
        <v>38523</v>
      </c>
      <c r="K563" s="65">
        <f t="shared" ca="1" si="17"/>
        <v>18</v>
      </c>
      <c r="L563" s="65" t="str">
        <f t="shared" ca="1" si="18"/>
        <v>4 Weeks</v>
      </c>
      <c r="M563" s="66">
        <v>14490</v>
      </c>
      <c r="N563" s="67">
        <f t="shared" si="19"/>
        <v>0.01</v>
      </c>
      <c r="O563" s="68">
        <f t="shared" si="20"/>
        <v>144.9</v>
      </c>
      <c r="P563" s="68">
        <f t="shared" si="21"/>
        <v>14634.9</v>
      </c>
      <c r="Q563" s="13"/>
      <c r="R563" s="13"/>
      <c r="S563" s="13"/>
      <c r="T563" s="13"/>
      <c r="U563" s="13"/>
      <c r="V563" s="13">
        <v>1237732</v>
      </c>
      <c r="W563" s="13" t="s">
        <v>1714</v>
      </c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</row>
    <row r="564" spans="1:34">
      <c r="A564" s="13">
        <v>1237742</v>
      </c>
      <c r="B564" s="75"/>
      <c r="C564" s="75"/>
      <c r="D564" s="83"/>
      <c r="E564" s="83"/>
      <c r="F564" s="13"/>
      <c r="G564" s="13"/>
      <c r="H564" s="63" t="s">
        <v>501</v>
      </c>
      <c r="I564" s="13" t="s">
        <v>388</v>
      </c>
      <c r="J564" s="64">
        <v>40720</v>
      </c>
      <c r="K564" s="65">
        <f t="shared" ca="1" si="17"/>
        <v>12</v>
      </c>
      <c r="L564" s="65" t="str">
        <f t="shared" ca="1" si="18"/>
        <v>6 Weeks</v>
      </c>
      <c r="M564" s="66">
        <v>51576</v>
      </c>
      <c r="N564" s="67">
        <f t="shared" si="19"/>
        <v>7.0000000000000007E-2</v>
      </c>
      <c r="O564" s="68">
        <f t="shared" si="20"/>
        <v>3610.32</v>
      </c>
      <c r="P564" s="68">
        <f t="shared" si="21"/>
        <v>55186.32</v>
      </c>
      <c r="Q564" s="13"/>
      <c r="R564" s="13"/>
      <c r="S564" s="13"/>
      <c r="T564" s="13"/>
      <c r="U564" s="13"/>
      <c r="V564" s="13">
        <v>1237742</v>
      </c>
      <c r="W564" s="13" t="s">
        <v>1715</v>
      </c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</row>
    <row r="565" spans="1:34">
      <c r="A565" s="13">
        <v>1237752</v>
      </c>
      <c r="B565" s="75"/>
      <c r="C565" s="75"/>
      <c r="D565" s="83"/>
      <c r="E565" s="83"/>
      <c r="F565" s="13"/>
      <c r="G565" s="13"/>
      <c r="H565" s="63" t="s">
        <v>506</v>
      </c>
      <c r="I565" s="13"/>
      <c r="J565" s="64">
        <v>41440</v>
      </c>
      <c r="K565" s="65">
        <f t="shared" ca="1" si="17"/>
        <v>10</v>
      </c>
      <c r="L565" s="65" t="str">
        <f t="shared" ca="1" si="18"/>
        <v>4 Weeks</v>
      </c>
      <c r="M565" s="66">
        <v>29159</v>
      </c>
      <c r="N565" s="67">
        <f t="shared" si="19"/>
        <v>0.05</v>
      </c>
      <c r="O565" s="68">
        <f t="shared" si="20"/>
        <v>1457.95</v>
      </c>
      <c r="P565" s="68">
        <f t="shared" si="21"/>
        <v>30616.95</v>
      </c>
      <c r="Q565" s="13"/>
      <c r="R565" s="13"/>
      <c r="S565" s="13"/>
      <c r="T565" s="13"/>
      <c r="U565" s="13"/>
      <c r="V565" s="13">
        <v>1237752</v>
      </c>
      <c r="W565" s="13" t="s">
        <v>1716</v>
      </c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</row>
    <row r="566" spans="1:34">
      <c r="A566" s="13">
        <v>1237762</v>
      </c>
      <c r="B566" s="75"/>
      <c r="C566" s="75"/>
      <c r="D566" s="83"/>
      <c r="E566" s="83"/>
      <c r="F566" s="13"/>
      <c r="G566" s="13"/>
      <c r="H566" s="63" t="s">
        <v>511</v>
      </c>
      <c r="I566" s="13" t="s">
        <v>406</v>
      </c>
      <c r="J566" s="64">
        <v>41835</v>
      </c>
      <c r="K566" s="65">
        <f t="shared" ca="1" si="17"/>
        <v>9</v>
      </c>
      <c r="L566" s="65" t="str">
        <f t="shared" ca="1" si="18"/>
        <v>4 Weeks</v>
      </c>
      <c r="M566" s="66">
        <v>35196</v>
      </c>
      <c r="N566" s="67">
        <f t="shared" si="19"/>
        <v>0.06</v>
      </c>
      <c r="O566" s="68">
        <f t="shared" si="20"/>
        <v>2111.7599999999998</v>
      </c>
      <c r="P566" s="68">
        <f t="shared" si="21"/>
        <v>37307.760000000002</v>
      </c>
      <c r="Q566" s="13"/>
      <c r="R566" s="13"/>
      <c r="S566" s="13"/>
      <c r="T566" s="13"/>
      <c r="U566" s="13"/>
      <c r="V566" s="13">
        <v>1237762</v>
      </c>
      <c r="W566" s="13" t="s">
        <v>1717</v>
      </c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</row>
    <row r="567" spans="1:34">
      <c r="A567" s="13">
        <v>1237772</v>
      </c>
      <c r="B567" s="75"/>
      <c r="C567" s="75"/>
      <c r="D567" s="83"/>
      <c r="E567" s="83"/>
      <c r="F567" s="13"/>
      <c r="G567" s="13"/>
      <c r="H567" s="63" t="s">
        <v>516</v>
      </c>
      <c r="I567" s="13" t="s">
        <v>388</v>
      </c>
      <c r="J567" s="64">
        <v>41848</v>
      </c>
      <c r="K567" s="65">
        <f t="shared" ca="1" si="17"/>
        <v>9</v>
      </c>
      <c r="L567" s="65" t="str">
        <f t="shared" ca="1" si="18"/>
        <v>4 Weeks</v>
      </c>
      <c r="M567" s="66">
        <v>28697</v>
      </c>
      <c r="N567" s="67">
        <f t="shared" si="19"/>
        <v>0.05</v>
      </c>
      <c r="O567" s="68">
        <f t="shared" si="20"/>
        <v>1434.8500000000001</v>
      </c>
      <c r="P567" s="68">
        <f t="shared" si="21"/>
        <v>30131.85</v>
      </c>
      <c r="Q567" s="13"/>
      <c r="R567" s="13"/>
      <c r="S567" s="13"/>
      <c r="T567" s="13"/>
      <c r="U567" s="13"/>
      <c r="V567" s="13">
        <v>1237772</v>
      </c>
      <c r="W567" s="13" t="s">
        <v>1718</v>
      </c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</row>
    <row r="568" spans="1:34">
      <c r="A568" s="13">
        <v>1237782</v>
      </c>
      <c r="B568" s="75"/>
      <c r="C568" s="75"/>
      <c r="D568" s="83"/>
      <c r="E568" s="83"/>
      <c r="F568" s="13"/>
      <c r="G568" s="13"/>
      <c r="H568" s="63"/>
      <c r="I568" s="13" t="s">
        <v>388</v>
      </c>
      <c r="J568" s="64">
        <v>42183</v>
      </c>
      <c r="K568" s="65">
        <f t="shared" ca="1" si="17"/>
        <v>8</v>
      </c>
      <c r="L568" s="65" t="str">
        <f t="shared" ca="1" si="18"/>
        <v>4 Weeks</v>
      </c>
      <c r="M568" s="66">
        <v>63336</v>
      </c>
      <c r="N568" s="67">
        <f t="shared" si="19"/>
        <v>0.08</v>
      </c>
      <c r="O568" s="68">
        <f t="shared" si="20"/>
        <v>5066.88</v>
      </c>
      <c r="P568" s="68">
        <f t="shared" si="21"/>
        <v>68402.880000000005</v>
      </c>
      <c r="Q568" s="13"/>
      <c r="R568" s="13"/>
      <c r="S568" s="13"/>
      <c r="T568" s="13"/>
      <c r="U568" s="13"/>
      <c r="V568" s="13">
        <v>1237782</v>
      </c>
      <c r="W568" s="13" t="s">
        <v>1719</v>
      </c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</row>
    <row r="569" spans="1:34">
      <c r="A569" s="13">
        <v>1237792</v>
      </c>
      <c r="B569" s="75"/>
      <c r="C569" s="75"/>
      <c r="D569" s="83"/>
      <c r="E569" s="83"/>
      <c r="F569" s="13"/>
      <c r="G569" s="13"/>
      <c r="H569" s="63" t="s">
        <v>526</v>
      </c>
      <c r="I569" s="13" t="s">
        <v>406</v>
      </c>
      <c r="J569" s="64">
        <v>40732</v>
      </c>
      <c r="K569" s="65">
        <f t="shared" ca="1" si="17"/>
        <v>12</v>
      </c>
      <c r="L569" s="65" t="str">
        <f t="shared" ca="1" si="18"/>
        <v>4 Weeks</v>
      </c>
      <c r="M569" s="66">
        <v>42494</v>
      </c>
      <c r="N569" s="67">
        <f t="shared" si="19"/>
        <v>0.06</v>
      </c>
      <c r="O569" s="68">
        <f t="shared" si="20"/>
        <v>2549.64</v>
      </c>
      <c r="P569" s="68">
        <f t="shared" si="21"/>
        <v>45043.64</v>
      </c>
      <c r="Q569" s="13"/>
      <c r="R569" s="13"/>
      <c r="S569" s="13"/>
      <c r="T569" s="13"/>
      <c r="U569" s="13"/>
      <c r="V569" s="13">
        <v>1237792</v>
      </c>
      <c r="W569" s="13" t="s">
        <v>1720</v>
      </c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</row>
    <row r="570" spans="1:34">
      <c r="A570" s="13">
        <v>1237802</v>
      </c>
      <c r="B570" s="75"/>
      <c r="C570" s="75"/>
      <c r="D570" s="83"/>
      <c r="E570" s="83"/>
      <c r="F570" s="13"/>
      <c r="G570" s="13"/>
      <c r="H570" s="63" t="s">
        <v>531</v>
      </c>
      <c r="I570" s="13"/>
      <c r="J570" s="64">
        <v>40012</v>
      </c>
      <c r="K570" s="65">
        <f t="shared" ca="1" si="17"/>
        <v>14</v>
      </c>
      <c r="L570" s="65" t="str">
        <f t="shared" ca="1" si="18"/>
        <v>4 Weeks</v>
      </c>
      <c r="M570" s="66">
        <v>72734</v>
      </c>
      <c r="N570" s="67">
        <f t="shared" si="19"/>
        <v>0.1</v>
      </c>
      <c r="O570" s="68">
        <f t="shared" si="20"/>
        <v>7273.4000000000005</v>
      </c>
      <c r="P570" s="68">
        <f t="shared" si="21"/>
        <v>80007.399999999994</v>
      </c>
      <c r="Q570" s="13"/>
      <c r="R570" s="13"/>
      <c r="S570" s="13"/>
      <c r="T570" s="13"/>
      <c r="U570" s="13"/>
      <c r="V570" s="13">
        <v>1237802</v>
      </c>
      <c r="W570" s="13" t="s">
        <v>1721</v>
      </c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</row>
    <row r="571" spans="1:34">
      <c r="A571" s="13">
        <v>1237812</v>
      </c>
      <c r="B571" s="75"/>
      <c r="C571" s="75"/>
      <c r="D571" s="83"/>
      <c r="E571" s="83"/>
      <c r="F571" s="13"/>
      <c r="G571" s="13"/>
      <c r="H571" s="63" t="s">
        <v>536</v>
      </c>
      <c r="I571" s="13" t="s">
        <v>400</v>
      </c>
      <c r="J571" s="64">
        <v>37080</v>
      </c>
      <c r="K571" s="65">
        <f t="shared" ca="1" si="17"/>
        <v>22</v>
      </c>
      <c r="L571" s="65" t="str">
        <f t="shared" ca="1" si="18"/>
        <v>4 Weeks</v>
      </c>
      <c r="M571" s="66">
        <v>99446</v>
      </c>
      <c r="N571" s="67">
        <f t="shared" si="19"/>
        <v>0.13</v>
      </c>
      <c r="O571" s="68">
        <f t="shared" si="20"/>
        <v>12927.98</v>
      </c>
      <c r="P571" s="68">
        <f t="shared" si="21"/>
        <v>112373.98</v>
      </c>
      <c r="Q571" s="13"/>
      <c r="R571" s="13"/>
      <c r="S571" s="13"/>
      <c r="T571" s="13"/>
      <c r="U571" s="13"/>
      <c r="V571" s="13">
        <v>1237812</v>
      </c>
      <c r="W571" s="13" t="s">
        <v>1722</v>
      </c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</row>
    <row r="572" spans="1:34">
      <c r="A572" s="13">
        <v>1237822</v>
      </c>
      <c r="B572" s="75"/>
      <c r="C572" s="75"/>
      <c r="D572" s="83"/>
      <c r="E572" s="83"/>
      <c r="F572" s="13"/>
      <c r="G572" s="13"/>
      <c r="H572" s="63" t="s">
        <v>541</v>
      </c>
      <c r="I572" s="13" t="s">
        <v>388</v>
      </c>
      <c r="J572" s="64">
        <v>37800</v>
      </c>
      <c r="K572" s="65">
        <f t="shared" ca="1" si="17"/>
        <v>20</v>
      </c>
      <c r="L572" s="65" t="str">
        <f t="shared" ca="1" si="18"/>
        <v>6 Weeks</v>
      </c>
      <c r="M572" s="66">
        <v>33800</v>
      </c>
      <c r="N572" s="67">
        <f t="shared" si="19"/>
        <v>0.05</v>
      </c>
      <c r="O572" s="68">
        <f t="shared" si="20"/>
        <v>1690</v>
      </c>
      <c r="P572" s="68">
        <f t="shared" si="21"/>
        <v>35490</v>
      </c>
      <c r="Q572" s="13"/>
      <c r="R572" s="13"/>
      <c r="S572" s="13"/>
      <c r="T572" s="13"/>
      <c r="U572" s="13"/>
      <c r="V572" s="13">
        <v>1237822</v>
      </c>
      <c r="W572" s="13" t="s">
        <v>1723</v>
      </c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</row>
    <row r="573" spans="1:34">
      <c r="A573" s="13">
        <v>1237832</v>
      </c>
      <c r="B573" s="75"/>
      <c r="C573" s="75"/>
      <c r="D573" s="83"/>
      <c r="E573" s="83"/>
      <c r="F573" s="13"/>
      <c r="G573" s="13"/>
      <c r="H573" s="63" t="s">
        <v>546</v>
      </c>
      <c r="I573" s="13" t="s">
        <v>394</v>
      </c>
      <c r="J573" s="64">
        <v>37805</v>
      </c>
      <c r="K573" s="65">
        <f t="shared" ca="1" si="17"/>
        <v>20</v>
      </c>
      <c r="L573" s="65" t="str">
        <f t="shared" ca="1" si="18"/>
        <v>4 Weeks</v>
      </c>
      <c r="M573" s="66">
        <v>24245</v>
      </c>
      <c r="N573" s="67">
        <f t="shared" si="19"/>
        <v>0.01</v>
      </c>
      <c r="O573" s="68">
        <f t="shared" si="20"/>
        <v>242.45000000000002</v>
      </c>
      <c r="P573" s="68">
        <f t="shared" si="21"/>
        <v>24487.45</v>
      </c>
      <c r="Q573" s="13"/>
      <c r="R573" s="13"/>
      <c r="S573" s="13"/>
      <c r="T573" s="13"/>
      <c r="U573" s="13"/>
      <c r="V573" s="13">
        <v>1237832</v>
      </c>
      <c r="W573" s="13" t="s">
        <v>1724</v>
      </c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</row>
    <row r="574" spans="1:34">
      <c r="A574" s="13">
        <v>1237842</v>
      </c>
      <c r="B574" s="75"/>
      <c r="C574" s="75"/>
      <c r="D574" s="83"/>
      <c r="E574" s="83"/>
      <c r="F574" s="13"/>
      <c r="G574" s="13"/>
      <c r="H574" s="74" t="s">
        <v>551</v>
      </c>
      <c r="I574" s="13"/>
      <c r="J574" s="64">
        <v>38899</v>
      </c>
      <c r="K574" s="65">
        <f t="shared" ca="1" si="17"/>
        <v>17</v>
      </c>
      <c r="L574" s="65" t="str">
        <f t="shared" ca="1" si="18"/>
        <v>4 Weeks</v>
      </c>
      <c r="M574" s="66">
        <v>95277</v>
      </c>
      <c r="N574" s="67">
        <f t="shared" si="19"/>
        <v>0.13</v>
      </c>
      <c r="O574" s="68">
        <f t="shared" si="20"/>
        <v>12386.01</v>
      </c>
      <c r="P574" s="68">
        <f t="shared" si="21"/>
        <v>107663.01</v>
      </c>
      <c r="Q574" s="13"/>
      <c r="R574" s="13"/>
      <c r="S574" s="13"/>
      <c r="T574" s="13"/>
      <c r="U574" s="13"/>
      <c r="V574" s="13">
        <v>1237842</v>
      </c>
      <c r="W574" s="13" t="s">
        <v>1725</v>
      </c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</row>
    <row r="575" spans="1:34">
      <c r="A575" s="13">
        <v>1237852</v>
      </c>
      <c r="B575" s="75"/>
      <c r="C575" s="75"/>
      <c r="D575" s="83"/>
      <c r="E575" s="83"/>
      <c r="F575" s="13"/>
      <c r="G575" s="13"/>
      <c r="H575" s="63" t="s">
        <v>556</v>
      </c>
      <c r="I575" s="13" t="s">
        <v>388</v>
      </c>
      <c r="J575" s="64">
        <v>40722</v>
      </c>
      <c r="K575" s="65">
        <f t="shared" ca="1" si="17"/>
        <v>12</v>
      </c>
      <c r="L575" s="65" t="str">
        <f t="shared" ca="1" si="18"/>
        <v>6 Weeks</v>
      </c>
      <c r="M575" s="66">
        <v>96695</v>
      </c>
      <c r="N575" s="67">
        <f t="shared" si="19"/>
        <v>0.13</v>
      </c>
      <c r="O575" s="68">
        <f t="shared" si="20"/>
        <v>12570.35</v>
      </c>
      <c r="P575" s="68">
        <f t="shared" si="21"/>
        <v>109265.35</v>
      </c>
      <c r="Q575" s="13"/>
      <c r="R575" s="13"/>
      <c r="S575" s="13"/>
      <c r="T575" s="13"/>
      <c r="U575" s="13"/>
      <c r="V575" s="13">
        <v>1237852</v>
      </c>
      <c r="W575" s="13" t="s">
        <v>1726</v>
      </c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</row>
    <row r="576" spans="1:34">
      <c r="A576" s="13">
        <v>1237862</v>
      </c>
      <c r="B576" s="75"/>
      <c r="C576" s="75"/>
      <c r="D576" s="83"/>
      <c r="E576" s="83"/>
      <c r="F576" s="13"/>
      <c r="G576" s="13"/>
      <c r="H576" s="63" t="s">
        <v>561</v>
      </c>
      <c r="I576" s="13" t="s">
        <v>388</v>
      </c>
      <c r="J576" s="64">
        <v>41089</v>
      </c>
      <c r="K576" s="65">
        <f t="shared" ca="1" si="17"/>
        <v>11</v>
      </c>
      <c r="L576" s="65" t="str">
        <f t="shared" ca="1" si="18"/>
        <v>6 Weeks</v>
      </c>
      <c r="M576" s="66">
        <v>83234</v>
      </c>
      <c r="N576" s="67">
        <f t="shared" si="19"/>
        <v>0.11</v>
      </c>
      <c r="O576" s="68">
        <f t="shared" si="20"/>
        <v>9155.74</v>
      </c>
      <c r="P576" s="68">
        <f t="shared" si="21"/>
        <v>92389.74</v>
      </c>
      <c r="Q576" s="13"/>
      <c r="R576" s="13"/>
      <c r="S576" s="13"/>
      <c r="T576" s="13"/>
      <c r="U576" s="13"/>
      <c r="V576" s="13">
        <v>1237862</v>
      </c>
      <c r="W576" s="13" t="s">
        <v>1727</v>
      </c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</row>
    <row r="577" spans="1:34">
      <c r="A577" s="13">
        <v>1237872</v>
      </c>
      <c r="B577" s="75"/>
      <c r="C577" s="75"/>
      <c r="D577" s="83"/>
      <c r="E577" s="83"/>
      <c r="F577" s="13"/>
      <c r="G577" s="13"/>
      <c r="H577" s="63" t="s">
        <v>566</v>
      </c>
      <c r="I577" s="13" t="s">
        <v>400</v>
      </c>
      <c r="J577" s="64">
        <v>41861</v>
      </c>
      <c r="K577" s="65">
        <f t="shared" ca="1" si="17"/>
        <v>9</v>
      </c>
      <c r="L577" s="65" t="str">
        <f t="shared" ca="1" si="18"/>
        <v>4 Weeks</v>
      </c>
      <c r="M577" s="66">
        <v>103320</v>
      </c>
      <c r="N577" s="67">
        <f t="shared" si="19"/>
        <v>0.13</v>
      </c>
      <c r="O577" s="68">
        <f t="shared" si="20"/>
        <v>13431.6</v>
      </c>
      <c r="P577" s="68">
        <f t="shared" si="21"/>
        <v>116751.6</v>
      </c>
      <c r="Q577" s="13"/>
      <c r="R577" s="13"/>
      <c r="S577" s="13"/>
      <c r="T577" s="13"/>
      <c r="U577" s="13"/>
      <c r="V577" s="13">
        <v>1237872</v>
      </c>
      <c r="W577" s="13" t="s">
        <v>1728</v>
      </c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</row>
    <row r="578" spans="1:34">
      <c r="A578" s="13">
        <v>1237882</v>
      </c>
      <c r="B578" s="75"/>
      <c r="C578" s="75"/>
      <c r="D578" s="83"/>
      <c r="E578" s="83"/>
      <c r="F578" s="13"/>
      <c r="G578" s="13"/>
      <c r="H578" s="63"/>
      <c r="I578" s="13" t="s">
        <v>400</v>
      </c>
      <c r="J578" s="64">
        <v>40397</v>
      </c>
      <c r="K578" s="65">
        <f t="shared" ca="1" si="17"/>
        <v>13</v>
      </c>
      <c r="L578" s="65" t="str">
        <f t="shared" ca="1" si="18"/>
        <v>4 Weeks</v>
      </c>
      <c r="M578" s="66">
        <v>62685</v>
      </c>
      <c r="N578" s="67">
        <f t="shared" si="19"/>
        <v>0.08</v>
      </c>
      <c r="O578" s="68">
        <f t="shared" si="20"/>
        <v>5014.8</v>
      </c>
      <c r="P578" s="68">
        <f t="shared" si="21"/>
        <v>67699.8</v>
      </c>
      <c r="Q578" s="13"/>
      <c r="R578" s="13"/>
      <c r="S578" s="13"/>
      <c r="T578" s="13"/>
      <c r="U578" s="13"/>
      <c r="V578" s="13">
        <v>1237882</v>
      </c>
      <c r="W578" s="13" t="s">
        <v>1729</v>
      </c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</row>
    <row r="579" spans="1:34">
      <c r="A579" s="13">
        <v>1237892</v>
      </c>
      <c r="B579" s="75"/>
      <c r="C579" s="75"/>
      <c r="D579" s="83"/>
      <c r="E579" s="83"/>
      <c r="F579" s="13"/>
      <c r="G579" s="13"/>
      <c r="H579" s="63" t="s">
        <v>576</v>
      </c>
      <c r="I579" s="13" t="s">
        <v>388</v>
      </c>
      <c r="J579" s="64">
        <v>40408</v>
      </c>
      <c r="K579" s="65">
        <f t="shared" ca="1" si="17"/>
        <v>13</v>
      </c>
      <c r="L579" s="65" t="str">
        <f t="shared" ca="1" si="18"/>
        <v>6 Weeks</v>
      </c>
      <c r="M579" s="66">
        <v>52112</v>
      </c>
      <c r="N579" s="67">
        <f t="shared" si="19"/>
        <v>7.0000000000000007E-2</v>
      </c>
      <c r="O579" s="68">
        <f t="shared" si="20"/>
        <v>3647.84</v>
      </c>
      <c r="P579" s="68">
        <f t="shared" si="21"/>
        <v>55759.839999999997</v>
      </c>
      <c r="Q579" s="13"/>
      <c r="R579" s="13"/>
      <c r="S579" s="13"/>
      <c r="T579" s="13"/>
      <c r="U579" s="13"/>
      <c r="V579" s="13">
        <v>1237892</v>
      </c>
      <c r="W579" s="13" t="s">
        <v>1730</v>
      </c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</row>
    <row r="580" spans="1:34">
      <c r="A580" s="13">
        <v>1237902</v>
      </c>
      <c r="B580" s="75"/>
      <c r="C580" s="75"/>
      <c r="D580" s="83"/>
      <c r="E580" s="83"/>
      <c r="F580" s="13"/>
      <c r="G580" s="13"/>
      <c r="H580" s="63" t="s">
        <v>581</v>
      </c>
      <c r="I580" s="13" t="s">
        <v>388</v>
      </c>
      <c r="J580" s="64">
        <v>40415</v>
      </c>
      <c r="K580" s="65">
        <f t="shared" ca="1" si="17"/>
        <v>13</v>
      </c>
      <c r="L580" s="65" t="str">
        <f t="shared" ca="1" si="18"/>
        <v>6 Weeks</v>
      </c>
      <c r="M580" s="66">
        <v>77186</v>
      </c>
      <c r="N580" s="67">
        <f t="shared" si="19"/>
        <v>0.11</v>
      </c>
      <c r="O580" s="68">
        <f t="shared" si="20"/>
        <v>8490.4600000000009</v>
      </c>
      <c r="P580" s="68">
        <f t="shared" si="21"/>
        <v>85676.46</v>
      </c>
      <c r="Q580" s="13"/>
      <c r="R580" s="13"/>
      <c r="S580" s="13"/>
      <c r="T580" s="13"/>
      <c r="U580" s="13"/>
      <c r="V580" s="13">
        <v>1237902</v>
      </c>
      <c r="W580" s="13" t="s">
        <v>1731</v>
      </c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</row>
    <row r="581" spans="1:34">
      <c r="A581" s="13">
        <v>1237912</v>
      </c>
      <c r="B581" s="75"/>
      <c r="C581" s="75"/>
      <c r="D581" s="83"/>
      <c r="E581" s="83"/>
      <c r="F581" s="13"/>
      <c r="G581" s="13"/>
      <c r="H581" s="63" t="s">
        <v>586</v>
      </c>
      <c r="I581" s="13" t="s">
        <v>388</v>
      </c>
      <c r="J581" s="64">
        <v>40411</v>
      </c>
      <c r="K581" s="65">
        <f t="shared" ca="1" si="17"/>
        <v>13</v>
      </c>
      <c r="L581" s="65" t="str">
        <f t="shared" ca="1" si="18"/>
        <v>6 Weeks</v>
      </c>
      <c r="M581" s="66">
        <v>45045</v>
      </c>
      <c r="N581" s="67">
        <f t="shared" si="19"/>
        <v>7.0000000000000007E-2</v>
      </c>
      <c r="O581" s="68">
        <f t="shared" si="20"/>
        <v>3153.15</v>
      </c>
      <c r="P581" s="68">
        <f t="shared" si="21"/>
        <v>48198.15</v>
      </c>
      <c r="Q581" s="13"/>
      <c r="R581" s="13"/>
      <c r="S581" s="13"/>
      <c r="T581" s="13"/>
      <c r="U581" s="13"/>
      <c r="V581" s="13">
        <v>1237912</v>
      </c>
      <c r="W581" s="13" t="s">
        <v>1732</v>
      </c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</row>
    <row r="582" spans="1:34">
      <c r="A582" s="13">
        <v>1237922</v>
      </c>
      <c r="B582" s="75"/>
      <c r="C582" s="75"/>
      <c r="D582" s="83"/>
      <c r="E582" s="83"/>
      <c r="F582" s="13"/>
      <c r="G582" s="13"/>
      <c r="H582" s="63" t="s">
        <v>591</v>
      </c>
      <c r="I582" s="13" t="s">
        <v>394</v>
      </c>
      <c r="J582" s="64">
        <v>37116</v>
      </c>
      <c r="K582" s="65">
        <f t="shared" ca="1" si="17"/>
        <v>22</v>
      </c>
      <c r="L582" s="65" t="str">
        <f t="shared" ca="1" si="18"/>
        <v>4 Weeks</v>
      </c>
      <c r="M582" s="66">
        <v>45665</v>
      </c>
      <c r="N582" s="67">
        <f t="shared" si="19"/>
        <v>7.0000000000000007E-2</v>
      </c>
      <c r="O582" s="68">
        <f t="shared" si="20"/>
        <v>3196.55</v>
      </c>
      <c r="P582" s="68">
        <f t="shared" si="21"/>
        <v>48861.55</v>
      </c>
      <c r="Q582" s="13"/>
      <c r="R582" s="13"/>
      <c r="S582" s="13"/>
      <c r="T582" s="13"/>
      <c r="U582" s="13"/>
      <c r="V582" s="13">
        <v>1237922</v>
      </c>
      <c r="W582" s="13" t="s">
        <v>1733</v>
      </c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</row>
    <row r="583" spans="1:34">
      <c r="A583" s="13">
        <v>1237932</v>
      </c>
      <c r="B583" s="75"/>
      <c r="C583" s="75"/>
      <c r="D583" s="83"/>
      <c r="E583" s="83"/>
      <c r="F583" s="13"/>
      <c r="G583" s="13"/>
      <c r="H583" s="63" t="s">
        <v>596</v>
      </c>
      <c r="I583" s="13" t="s">
        <v>394</v>
      </c>
      <c r="J583" s="64">
        <v>37470</v>
      </c>
      <c r="K583" s="65">
        <f t="shared" ca="1" si="17"/>
        <v>21</v>
      </c>
      <c r="L583" s="65" t="str">
        <f t="shared" ca="1" si="18"/>
        <v>4 Weeks</v>
      </c>
      <c r="M583" s="66">
        <v>40404</v>
      </c>
      <c r="N583" s="67">
        <f t="shared" si="19"/>
        <v>0.06</v>
      </c>
      <c r="O583" s="68">
        <f t="shared" si="20"/>
        <v>2424.2399999999998</v>
      </c>
      <c r="P583" s="68">
        <f t="shared" si="21"/>
        <v>42828.24</v>
      </c>
      <c r="Q583" s="13"/>
      <c r="R583" s="13"/>
      <c r="S583" s="13"/>
      <c r="T583" s="13"/>
      <c r="U583" s="13"/>
      <c r="V583" s="13">
        <v>1237932</v>
      </c>
      <c r="W583" s="13" t="s">
        <v>1734</v>
      </c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</row>
    <row r="584" spans="1:34">
      <c r="A584" s="13">
        <v>1237942</v>
      </c>
      <c r="B584" s="75"/>
      <c r="C584" s="75"/>
      <c r="D584" s="83"/>
      <c r="E584" s="83"/>
      <c r="F584" s="13"/>
      <c r="G584" s="13"/>
      <c r="H584" s="63" t="s">
        <v>601</v>
      </c>
      <c r="I584" s="13" t="s">
        <v>400</v>
      </c>
      <c r="J584" s="64">
        <v>37488</v>
      </c>
      <c r="K584" s="65">
        <f t="shared" ca="1" si="17"/>
        <v>21</v>
      </c>
      <c r="L584" s="65" t="str">
        <f t="shared" ca="1" si="18"/>
        <v>4 Weeks</v>
      </c>
      <c r="M584" s="66">
        <v>61583</v>
      </c>
      <c r="N584" s="67">
        <f t="shared" si="19"/>
        <v>0.08</v>
      </c>
      <c r="O584" s="68">
        <f t="shared" si="20"/>
        <v>4926.6400000000003</v>
      </c>
      <c r="P584" s="68">
        <f t="shared" si="21"/>
        <v>66509.64</v>
      </c>
      <c r="Q584" s="13"/>
      <c r="R584" s="13"/>
      <c r="S584" s="13"/>
      <c r="T584" s="13"/>
      <c r="U584" s="13"/>
      <c r="V584" s="13">
        <v>1237942</v>
      </c>
      <c r="W584" s="13" t="s">
        <v>1735</v>
      </c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</row>
    <row r="585" spans="1:34">
      <c r="A585" s="13">
        <v>1237952</v>
      </c>
      <c r="B585" s="75"/>
      <c r="C585" s="75"/>
      <c r="D585" s="83"/>
      <c r="E585" s="83"/>
      <c r="F585" s="13"/>
      <c r="G585" s="13"/>
      <c r="H585" s="63"/>
      <c r="I585" s="13" t="s">
        <v>406</v>
      </c>
      <c r="J585" s="64">
        <v>37831</v>
      </c>
      <c r="K585" s="65">
        <f t="shared" ca="1" si="17"/>
        <v>20</v>
      </c>
      <c r="L585" s="65" t="str">
        <f t="shared" ca="1" si="18"/>
        <v>4 Weeks</v>
      </c>
      <c r="M585" s="66">
        <v>17966</v>
      </c>
      <c r="N585" s="67">
        <f t="shared" si="19"/>
        <v>0.01</v>
      </c>
      <c r="O585" s="68">
        <f t="shared" si="20"/>
        <v>179.66</v>
      </c>
      <c r="P585" s="68">
        <f t="shared" si="21"/>
        <v>18145.66</v>
      </c>
      <c r="Q585" s="13"/>
      <c r="R585" s="13"/>
      <c r="S585" s="13"/>
      <c r="T585" s="13"/>
      <c r="U585" s="13"/>
      <c r="V585" s="13">
        <v>1237952</v>
      </c>
      <c r="W585" s="13" t="s">
        <v>1736</v>
      </c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</row>
    <row r="586" spans="1:34">
      <c r="A586" s="13">
        <v>1237962</v>
      </c>
      <c r="B586" s="75"/>
      <c r="C586" s="75"/>
      <c r="D586" s="83"/>
      <c r="E586" s="83"/>
      <c r="F586" s="13"/>
      <c r="G586" s="13"/>
      <c r="H586" s="63" t="s">
        <v>611</v>
      </c>
      <c r="I586" s="13" t="s">
        <v>400</v>
      </c>
      <c r="J586" s="64">
        <v>39301</v>
      </c>
      <c r="K586" s="65">
        <f t="shared" ca="1" si="17"/>
        <v>16</v>
      </c>
      <c r="L586" s="65" t="str">
        <f t="shared" ca="1" si="18"/>
        <v>4 Weeks</v>
      </c>
      <c r="M586" s="66">
        <v>74603</v>
      </c>
      <c r="N586" s="67">
        <f t="shared" si="19"/>
        <v>0.1</v>
      </c>
      <c r="O586" s="68">
        <f t="shared" si="20"/>
        <v>7460.3</v>
      </c>
      <c r="P586" s="68">
        <f t="shared" si="21"/>
        <v>82063.3</v>
      </c>
      <c r="Q586" s="13"/>
      <c r="R586" s="13"/>
      <c r="S586" s="13"/>
      <c r="T586" s="13"/>
      <c r="U586" s="13"/>
      <c r="V586" s="13">
        <v>1237962</v>
      </c>
      <c r="W586" s="13" t="s">
        <v>1737</v>
      </c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</row>
    <row r="587" spans="1:34">
      <c r="A587" s="13">
        <v>1237972</v>
      </c>
      <c r="B587" s="75"/>
      <c r="C587" s="75"/>
      <c r="D587" s="83"/>
      <c r="E587" s="83"/>
      <c r="F587" s="13"/>
      <c r="G587" s="13"/>
      <c r="H587" s="63" t="s">
        <v>616</v>
      </c>
      <c r="I587" s="13" t="s">
        <v>388</v>
      </c>
      <c r="J587" s="64">
        <v>41855</v>
      </c>
      <c r="K587" s="65">
        <f t="shared" ca="1" si="17"/>
        <v>9</v>
      </c>
      <c r="L587" s="65" t="str">
        <f t="shared" ca="1" si="18"/>
        <v>4 Weeks</v>
      </c>
      <c r="M587" s="66">
        <v>92705</v>
      </c>
      <c r="N587" s="67">
        <f t="shared" si="19"/>
        <v>0.12</v>
      </c>
      <c r="O587" s="68">
        <f t="shared" si="20"/>
        <v>11124.6</v>
      </c>
      <c r="P587" s="68">
        <f t="shared" si="21"/>
        <v>103829.6</v>
      </c>
      <c r="Q587" s="13"/>
      <c r="R587" s="13"/>
      <c r="S587" s="13"/>
      <c r="T587" s="13"/>
      <c r="U587" s="13"/>
      <c r="V587" s="13">
        <v>1237972</v>
      </c>
      <c r="W587" s="13" t="s">
        <v>1738</v>
      </c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</row>
    <row r="588" spans="1:34">
      <c r="A588" s="13">
        <v>1237982</v>
      </c>
      <c r="B588" s="75"/>
      <c r="C588" s="75"/>
      <c r="D588" s="83"/>
      <c r="E588" s="83"/>
      <c r="F588" s="13"/>
      <c r="G588" s="13"/>
      <c r="H588" s="63" t="s">
        <v>621</v>
      </c>
      <c r="I588" s="13" t="s">
        <v>388</v>
      </c>
      <c r="J588" s="64">
        <v>42264</v>
      </c>
      <c r="K588" s="65">
        <f t="shared" ca="1" si="17"/>
        <v>8</v>
      </c>
      <c r="L588" s="65" t="str">
        <f t="shared" ca="1" si="18"/>
        <v>4 Weeks</v>
      </c>
      <c r="M588" s="66">
        <v>75737</v>
      </c>
      <c r="N588" s="67">
        <f t="shared" si="19"/>
        <v>0.11</v>
      </c>
      <c r="O588" s="68">
        <f t="shared" si="20"/>
        <v>8331.07</v>
      </c>
      <c r="P588" s="68">
        <f t="shared" si="21"/>
        <v>84068.07</v>
      </c>
      <c r="Q588" s="13"/>
      <c r="R588" s="13"/>
      <c r="S588" s="13"/>
      <c r="T588" s="13"/>
      <c r="U588" s="13"/>
      <c r="V588" s="13">
        <v>1237982</v>
      </c>
      <c r="W588" s="13" t="s">
        <v>1739</v>
      </c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</row>
    <row r="589" spans="1:34">
      <c r="A589" s="13">
        <v>1237992</v>
      </c>
      <c r="B589" s="75"/>
      <c r="C589" s="75"/>
      <c r="D589" s="83"/>
      <c r="E589" s="83"/>
      <c r="F589" s="13"/>
      <c r="G589" s="13"/>
      <c r="H589" s="63" t="s">
        <v>626</v>
      </c>
      <c r="I589" s="13" t="s">
        <v>388</v>
      </c>
      <c r="J589" s="64">
        <v>40058</v>
      </c>
      <c r="K589" s="65">
        <f t="shared" ca="1" si="17"/>
        <v>14</v>
      </c>
      <c r="L589" s="65" t="str">
        <f t="shared" ca="1" si="18"/>
        <v>6 Weeks</v>
      </c>
      <c r="M589" s="66">
        <v>90920</v>
      </c>
      <c r="N589" s="67">
        <f t="shared" si="19"/>
        <v>0.12</v>
      </c>
      <c r="O589" s="68">
        <f t="shared" si="20"/>
        <v>10910.4</v>
      </c>
      <c r="P589" s="68">
        <f t="shared" si="21"/>
        <v>101830.39999999999</v>
      </c>
      <c r="Q589" s="13"/>
      <c r="R589" s="13"/>
      <c r="S589" s="13"/>
      <c r="T589" s="13"/>
      <c r="U589" s="13"/>
      <c r="V589" s="13">
        <v>1237992</v>
      </c>
      <c r="W589" s="13" t="s">
        <v>1740</v>
      </c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</row>
    <row r="590" spans="1:34">
      <c r="A590" s="13">
        <v>1238002</v>
      </c>
      <c r="B590" s="75"/>
      <c r="C590" s="75"/>
      <c r="D590" s="83"/>
      <c r="E590" s="83"/>
      <c r="F590" s="13"/>
      <c r="G590" s="13"/>
      <c r="H590" s="63" t="s">
        <v>631</v>
      </c>
      <c r="I590" s="13" t="s">
        <v>406</v>
      </c>
      <c r="J590" s="64">
        <v>37135</v>
      </c>
      <c r="K590" s="65">
        <f t="shared" ca="1" si="17"/>
        <v>22</v>
      </c>
      <c r="L590" s="65" t="str">
        <f t="shared" ca="1" si="18"/>
        <v>4 Weeks</v>
      </c>
      <c r="M590" s="66">
        <v>14826</v>
      </c>
      <c r="N590" s="67">
        <f t="shared" si="19"/>
        <v>0.01</v>
      </c>
      <c r="O590" s="68">
        <f t="shared" si="20"/>
        <v>148.26</v>
      </c>
      <c r="P590" s="68">
        <f t="shared" si="21"/>
        <v>14974.26</v>
      </c>
      <c r="Q590" s="13"/>
      <c r="R590" s="13"/>
      <c r="S590" s="13"/>
      <c r="T590" s="13"/>
      <c r="U590" s="13"/>
      <c r="V590" s="13">
        <v>1238002</v>
      </c>
      <c r="W590" s="13" t="s">
        <v>1741</v>
      </c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</row>
    <row r="591" spans="1:34">
      <c r="A591" s="13">
        <v>1238012</v>
      </c>
      <c r="B591" s="75"/>
      <c r="C591" s="75"/>
      <c r="D591" s="83"/>
      <c r="E591" s="83"/>
      <c r="F591" s="13"/>
      <c r="G591" s="13"/>
      <c r="H591" s="63" t="s">
        <v>636</v>
      </c>
      <c r="I591" s="13" t="s">
        <v>406</v>
      </c>
      <c r="J591" s="64">
        <v>37143</v>
      </c>
      <c r="K591" s="65">
        <f t="shared" ca="1" si="17"/>
        <v>22</v>
      </c>
      <c r="L591" s="65" t="str">
        <f t="shared" ca="1" si="18"/>
        <v>4 Weeks</v>
      </c>
      <c r="M591" s="66">
        <v>20696</v>
      </c>
      <c r="N591" s="67">
        <f t="shared" si="19"/>
        <v>0.01</v>
      </c>
      <c r="O591" s="68">
        <f t="shared" si="20"/>
        <v>206.96</v>
      </c>
      <c r="P591" s="68">
        <f t="shared" si="21"/>
        <v>20902.96</v>
      </c>
      <c r="Q591" s="13"/>
      <c r="R591" s="13"/>
      <c r="S591" s="13"/>
      <c r="T591" s="13"/>
      <c r="U591" s="13"/>
      <c r="V591" s="13">
        <v>1238012</v>
      </c>
      <c r="W591" s="13" t="s">
        <v>1742</v>
      </c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</row>
    <row r="592" spans="1:34">
      <c r="A592" s="13">
        <v>1238022</v>
      </c>
      <c r="B592" s="75"/>
      <c r="C592" s="75"/>
      <c r="D592" s="83"/>
      <c r="E592" s="83"/>
      <c r="F592" s="13"/>
      <c r="G592" s="13"/>
      <c r="H592" s="13"/>
      <c r="I592" s="13" t="s">
        <v>388</v>
      </c>
      <c r="J592" s="64">
        <v>37519</v>
      </c>
      <c r="K592" s="65">
        <f t="shared" ca="1" si="17"/>
        <v>21</v>
      </c>
      <c r="L592" s="65" t="str">
        <f t="shared" ca="1" si="18"/>
        <v>6 Weeks</v>
      </c>
      <c r="M592" s="66">
        <v>67473</v>
      </c>
      <c r="N592" s="67">
        <f t="shared" si="19"/>
        <v>0.1</v>
      </c>
      <c r="O592" s="68">
        <f t="shared" si="20"/>
        <v>6747.3</v>
      </c>
      <c r="P592" s="68">
        <f t="shared" si="21"/>
        <v>74220.3</v>
      </c>
      <c r="Q592" s="13"/>
      <c r="R592" s="13"/>
      <c r="S592" s="13"/>
      <c r="T592" s="13"/>
      <c r="U592" s="13"/>
      <c r="V592" s="13">
        <v>1238022</v>
      </c>
      <c r="W592" s="13" t="s">
        <v>1743</v>
      </c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</row>
    <row r="593" spans="1:34">
      <c r="A593" s="13">
        <v>1238032</v>
      </c>
      <c r="B593" s="75"/>
      <c r="C593" s="75"/>
      <c r="D593" s="83"/>
      <c r="E593" s="83"/>
      <c r="F593" s="13"/>
      <c r="G593" s="13"/>
      <c r="H593" s="13" t="s">
        <v>645</v>
      </c>
      <c r="I593" s="13" t="s">
        <v>400</v>
      </c>
      <c r="J593" s="64">
        <v>40067</v>
      </c>
      <c r="K593" s="65">
        <f t="shared" ca="1" si="17"/>
        <v>14</v>
      </c>
      <c r="L593" s="65" t="str">
        <f t="shared" ca="1" si="18"/>
        <v>4 Weeks</v>
      </c>
      <c r="M593" s="66">
        <v>99257</v>
      </c>
      <c r="N593" s="67">
        <f t="shared" si="19"/>
        <v>0.13</v>
      </c>
      <c r="O593" s="68">
        <f t="shared" si="20"/>
        <v>12903.41</v>
      </c>
      <c r="P593" s="68">
        <f t="shared" si="21"/>
        <v>112160.41</v>
      </c>
      <c r="Q593" s="13"/>
      <c r="R593" s="13"/>
      <c r="S593" s="13"/>
      <c r="T593" s="13"/>
      <c r="U593" s="13"/>
      <c r="V593" s="13">
        <v>1238032</v>
      </c>
      <c r="W593" s="13" t="s">
        <v>1744</v>
      </c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</row>
    <row r="594" spans="1:34">
      <c r="A594" s="13">
        <v>1238042</v>
      </c>
      <c r="B594" s="75"/>
      <c r="C594" s="75"/>
      <c r="D594" s="83"/>
      <c r="E594" s="83"/>
      <c r="F594" s="13"/>
      <c r="G594" s="13"/>
      <c r="H594" s="13" t="s">
        <v>649</v>
      </c>
      <c r="I594" s="13" t="s">
        <v>388</v>
      </c>
      <c r="J594" s="64">
        <v>40427</v>
      </c>
      <c r="K594" s="65">
        <f t="shared" ca="1" si="17"/>
        <v>13</v>
      </c>
      <c r="L594" s="65" t="str">
        <f t="shared" ca="1" si="18"/>
        <v>6 Weeks</v>
      </c>
      <c r="M594" s="66">
        <v>50358</v>
      </c>
      <c r="N594" s="67">
        <f t="shared" si="19"/>
        <v>7.0000000000000007E-2</v>
      </c>
      <c r="O594" s="68">
        <f t="shared" si="20"/>
        <v>3525.0600000000004</v>
      </c>
      <c r="P594" s="68">
        <f t="shared" si="21"/>
        <v>53883.06</v>
      </c>
      <c r="Q594" s="13"/>
      <c r="R594" s="13"/>
      <c r="S594" s="13"/>
      <c r="T594" s="13"/>
      <c r="U594" s="13"/>
      <c r="V594" s="13">
        <v>1238042</v>
      </c>
      <c r="W594" s="13" t="s">
        <v>1745</v>
      </c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</row>
    <row r="595" spans="1:34">
      <c r="A595" s="13">
        <v>1238052</v>
      </c>
      <c r="B595" s="75"/>
      <c r="C595" s="75"/>
      <c r="D595" s="83"/>
      <c r="E595" s="83"/>
      <c r="F595" s="13"/>
      <c r="G595" s="13"/>
      <c r="H595" s="13" t="s">
        <v>653</v>
      </c>
      <c r="I595" s="13" t="s">
        <v>388</v>
      </c>
      <c r="J595" s="64">
        <v>42290</v>
      </c>
      <c r="K595" s="65">
        <f t="shared" ca="1" si="17"/>
        <v>8</v>
      </c>
      <c r="L595" s="65" t="str">
        <f t="shared" ca="1" si="18"/>
        <v>4 Weeks</v>
      </c>
      <c r="M595" s="66">
        <v>79086</v>
      </c>
      <c r="N595" s="67">
        <f t="shared" si="19"/>
        <v>0.11</v>
      </c>
      <c r="O595" s="68">
        <f t="shared" si="20"/>
        <v>8699.4600000000009</v>
      </c>
      <c r="P595" s="68">
        <f t="shared" si="21"/>
        <v>87785.46</v>
      </c>
      <c r="Q595" s="13"/>
      <c r="R595" s="13"/>
      <c r="S595" s="13"/>
      <c r="T595" s="13"/>
      <c r="U595" s="13"/>
      <c r="V595" s="13">
        <v>1238052</v>
      </c>
      <c r="W595" s="13" t="s">
        <v>1746</v>
      </c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</row>
    <row r="596" spans="1:34">
      <c r="A596" s="13">
        <v>1238062</v>
      </c>
      <c r="B596" s="75"/>
      <c r="C596" s="75"/>
      <c r="D596" s="83"/>
      <c r="E596" s="83"/>
      <c r="F596" s="13"/>
      <c r="G596" s="13"/>
      <c r="H596" s="63" t="s">
        <v>387</v>
      </c>
      <c r="I596" s="13" t="s">
        <v>388</v>
      </c>
      <c r="J596" s="64">
        <v>40457</v>
      </c>
      <c r="K596" s="65">
        <f t="shared" ca="1" si="17"/>
        <v>13</v>
      </c>
      <c r="L596" s="65" t="str">
        <f t="shared" ca="1" si="18"/>
        <v>6 Weeks</v>
      </c>
      <c r="M596" s="66">
        <v>95519</v>
      </c>
      <c r="N596" s="67">
        <f t="shared" si="19"/>
        <v>0.13</v>
      </c>
      <c r="O596" s="68">
        <f t="shared" si="20"/>
        <v>12417.470000000001</v>
      </c>
      <c r="P596" s="68">
        <f t="shared" si="21"/>
        <v>107936.47</v>
      </c>
      <c r="Q596" s="13"/>
      <c r="R596" s="13"/>
      <c r="S596" s="13"/>
      <c r="T596" s="13"/>
      <c r="U596" s="13"/>
      <c r="V596" s="13">
        <v>1238062</v>
      </c>
      <c r="W596" s="13" t="s">
        <v>1747</v>
      </c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</row>
    <row r="597" spans="1:34">
      <c r="A597" s="13">
        <v>1238072</v>
      </c>
      <c r="B597" s="75"/>
      <c r="C597" s="75"/>
      <c r="D597" s="83"/>
      <c r="E597" s="83"/>
      <c r="F597" s="13"/>
      <c r="G597" s="13"/>
      <c r="H597" s="63" t="s">
        <v>393</v>
      </c>
      <c r="I597" s="13" t="s">
        <v>388</v>
      </c>
      <c r="J597" s="64">
        <v>37170</v>
      </c>
      <c r="K597" s="65">
        <f t="shared" ca="1" si="17"/>
        <v>22</v>
      </c>
      <c r="L597" s="65" t="str">
        <f t="shared" ca="1" si="18"/>
        <v>6 Weeks</v>
      </c>
      <c r="M597" s="66">
        <v>81176</v>
      </c>
      <c r="N597" s="67">
        <f t="shared" si="19"/>
        <v>0.11</v>
      </c>
      <c r="O597" s="68">
        <f t="shared" si="20"/>
        <v>8929.36</v>
      </c>
      <c r="P597" s="68">
        <f t="shared" si="21"/>
        <v>90105.36</v>
      </c>
      <c r="Q597" s="13"/>
      <c r="R597" s="13"/>
      <c r="S597" s="13"/>
      <c r="T597" s="13"/>
      <c r="U597" s="13"/>
      <c r="V597" s="13">
        <v>1238072</v>
      </c>
      <c r="W597" s="13" t="s">
        <v>1748</v>
      </c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</row>
    <row r="598" spans="1:34">
      <c r="A598" s="13">
        <v>1238082</v>
      </c>
      <c r="B598" s="75"/>
      <c r="C598" s="75"/>
      <c r="D598" s="83"/>
      <c r="E598" s="83"/>
      <c r="F598" s="13"/>
      <c r="G598" s="13"/>
      <c r="H598" s="63" t="s">
        <v>399</v>
      </c>
      <c r="I598" s="13" t="s">
        <v>400</v>
      </c>
      <c r="J598" s="64">
        <v>37916</v>
      </c>
      <c r="K598" s="65">
        <f t="shared" ca="1" si="17"/>
        <v>20</v>
      </c>
      <c r="L598" s="65" t="str">
        <f t="shared" ca="1" si="18"/>
        <v>4 Weeks</v>
      </c>
      <c r="M598" s="66">
        <v>89817</v>
      </c>
      <c r="N598" s="67">
        <f t="shared" si="19"/>
        <v>0.12</v>
      </c>
      <c r="O598" s="68">
        <f t="shared" si="20"/>
        <v>10778.039999999999</v>
      </c>
      <c r="P598" s="68">
        <f t="shared" si="21"/>
        <v>100595.04</v>
      </c>
      <c r="Q598" s="13"/>
      <c r="R598" s="13"/>
      <c r="S598" s="13"/>
      <c r="T598" s="13"/>
      <c r="U598" s="13"/>
      <c r="V598" s="13">
        <v>1238082</v>
      </c>
      <c r="W598" s="13" t="s">
        <v>1749</v>
      </c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</row>
    <row r="599" spans="1:34">
      <c r="A599" s="13">
        <v>1238092</v>
      </c>
      <c r="B599" s="75"/>
      <c r="C599" s="75"/>
      <c r="D599" s="83"/>
      <c r="E599" s="83"/>
      <c r="F599" s="13"/>
      <c r="G599" s="13"/>
      <c r="H599" s="63"/>
      <c r="I599" s="13"/>
      <c r="J599" s="64">
        <v>40130</v>
      </c>
      <c r="K599" s="65">
        <f t="shared" ca="1" si="17"/>
        <v>14</v>
      </c>
      <c r="L599" s="65" t="str">
        <f t="shared" ca="1" si="18"/>
        <v>4 Weeks</v>
      </c>
      <c r="M599" s="66">
        <v>43628</v>
      </c>
      <c r="N599" s="67">
        <f t="shared" si="19"/>
        <v>0.06</v>
      </c>
      <c r="O599" s="68">
        <f t="shared" si="20"/>
        <v>2617.6799999999998</v>
      </c>
      <c r="P599" s="68">
        <f t="shared" si="21"/>
        <v>46245.68</v>
      </c>
      <c r="Q599" s="13"/>
      <c r="R599" s="13"/>
      <c r="S599" s="13"/>
      <c r="T599" s="13"/>
      <c r="U599" s="13"/>
      <c r="V599" s="13">
        <v>1238092</v>
      </c>
      <c r="W599" s="13" t="s">
        <v>1750</v>
      </c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</row>
    <row r="600" spans="1:34">
      <c r="A600" s="13">
        <v>1238102</v>
      </c>
      <c r="B600" s="75"/>
      <c r="C600" s="75"/>
      <c r="D600" s="83"/>
      <c r="E600" s="83"/>
      <c r="F600" s="13"/>
      <c r="G600" s="13"/>
      <c r="H600" s="63" t="s">
        <v>411</v>
      </c>
      <c r="I600" s="13" t="s">
        <v>388</v>
      </c>
      <c r="J600" s="64">
        <v>37564</v>
      </c>
      <c r="K600" s="65">
        <f t="shared" ca="1" si="17"/>
        <v>21</v>
      </c>
      <c r="L600" s="65" t="str">
        <f t="shared" ca="1" si="18"/>
        <v>6 Weeks</v>
      </c>
      <c r="M600" s="66">
        <v>45045</v>
      </c>
      <c r="N600" s="67">
        <f t="shared" si="19"/>
        <v>7.0000000000000007E-2</v>
      </c>
      <c r="O600" s="68">
        <f t="shared" si="20"/>
        <v>3153.15</v>
      </c>
      <c r="P600" s="68">
        <f t="shared" si="21"/>
        <v>48198.15</v>
      </c>
      <c r="Q600" s="13"/>
      <c r="R600" s="13"/>
      <c r="S600" s="13"/>
      <c r="T600" s="13"/>
      <c r="U600" s="13"/>
      <c r="V600" s="13">
        <v>1238102</v>
      </c>
      <c r="W600" s="13" t="s">
        <v>1751</v>
      </c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</row>
    <row r="601" spans="1:34">
      <c r="A601" s="13">
        <v>1238112</v>
      </c>
      <c r="B601" s="75"/>
      <c r="C601" s="75"/>
      <c r="D601" s="83"/>
      <c r="E601" s="83"/>
      <c r="F601" s="13"/>
      <c r="G601" s="13"/>
      <c r="H601" s="63" t="s">
        <v>416</v>
      </c>
      <c r="I601" s="13" t="s">
        <v>388</v>
      </c>
      <c r="J601" s="64">
        <v>37586</v>
      </c>
      <c r="K601" s="65">
        <f t="shared" ca="1" si="17"/>
        <v>21</v>
      </c>
      <c r="L601" s="65" t="str">
        <f t="shared" ca="1" si="18"/>
        <v>6 Weeks</v>
      </c>
      <c r="M601" s="66">
        <v>79926</v>
      </c>
      <c r="N601" s="67">
        <f t="shared" si="19"/>
        <v>0.11</v>
      </c>
      <c r="O601" s="68">
        <f t="shared" si="20"/>
        <v>8791.86</v>
      </c>
      <c r="P601" s="68">
        <f t="shared" si="21"/>
        <v>88717.86</v>
      </c>
      <c r="Q601" s="13"/>
      <c r="R601" s="13"/>
      <c r="S601" s="13"/>
      <c r="T601" s="13"/>
      <c r="U601" s="13"/>
      <c r="V601" s="13">
        <v>1238112</v>
      </c>
      <c r="W601" s="13" t="s">
        <v>1752</v>
      </c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</row>
    <row r="602" spans="1:34">
      <c r="A602" s="13">
        <v>1238122</v>
      </c>
      <c r="B602" s="75"/>
      <c r="C602" s="75"/>
      <c r="D602" s="83"/>
      <c r="E602" s="83"/>
      <c r="F602" s="13"/>
      <c r="G602" s="13"/>
      <c r="H602" s="63" t="s">
        <v>421</v>
      </c>
      <c r="I602" s="13" t="s">
        <v>394</v>
      </c>
      <c r="J602" s="64">
        <v>39049</v>
      </c>
      <c r="K602" s="65">
        <f t="shared" ca="1" si="17"/>
        <v>17</v>
      </c>
      <c r="L602" s="65" t="str">
        <f t="shared" ca="1" si="18"/>
        <v>4 Weeks</v>
      </c>
      <c r="M602" s="66">
        <v>32949</v>
      </c>
      <c r="N602" s="67">
        <f t="shared" si="19"/>
        <v>0.05</v>
      </c>
      <c r="O602" s="68">
        <f t="shared" si="20"/>
        <v>1647.45</v>
      </c>
      <c r="P602" s="68">
        <f t="shared" si="21"/>
        <v>34596.449999999997</v>
      </c>
      <c r="Q602" s="13"/>
      <c r="R602" s="13"/>
      <c r="S602" s="13"/>
      <c r="T602" s="13"/>
      <c r="U602" s="13"/>
      <c r="V602" s="13">
        <v>1238122</v>
      </c>
      <c r="W602" s="13" t="s">
        <v>1753</v>
      </c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</row>
    <row r="603" spans="1:34">
      <c r="A603" s="13">
        <v>1238132</v>
      </c>
      <c r="B603" s="75"/>
      <c r="C603" s="75"/>
      <c r="D603" s="83"/>
      <c r="E603" s="83"/>
      <c r="F603" s="13"/>
      <c r="G603" s="13"/>
      <c r="H603" s="63" t="s">
        <v>426</v>
      </c>
      <c r="I603" s="13"/>
      <c r="J603" s="64">
        <v>39067</v>
      </c>
      <c r="K603" s="65">
        <f t="shared" ca="1" si="17"/>
        <v>16</v>
      </c>
      <c r="L603" s="65" t="str">
        <f t="shared" ca="1" si="18"/>
        <v>4 Weeks</v>
      </c>
      <c r="M603" s="66">
        <v>33747</v>
      </c>
      <c r="N603" s="67">
        <f t="shared" si="19"/>
        <v>0.05</v>
      </c>
      <c r="O603" s="68">
        <f t="shared" si="20"/>
        <v>1687.3500000000001</v>
      </c>
      <c r="P603" s="68">
        <f t="shared" si="21"/>
        <v>35434.35</v>
      </c>
      <c r="Q603" s="13"/>
      <c r="R603" s="13"/>
      <c r="S603" s="13"/>
      <c r="T603" s="13"/>
      <c r="U603" s="13"/>
      <c r="V603" s="13">
        <v>1238132</v>
      </c>
      <c r="W603" s="13" t="s">
        <v>1754</v>
      </c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</row>
    <row r="604" spans="1:34">
      <c r="A604" s="13">
        <v>1238142</v>
      </c>
      <c r="B604" s="75"/>
      <c r="C604" s="75"/>
      <c r="D604" s="83"/>
      <c r="E604" s="83"/>
      <c r="F604" s="13"/>
      <c r="G604" s="13"/>
      <c r="H604" s="63" t="s">
        <v>431</v>
      </c>
      <c r="I604" s="13" t="s">
        <v>400</v>
      </c>
      <c r="J604" s="64">
        <v>41624</v>
      </c>
      <c r="K604" s="65">
        <f t="shared" ca="1" si="17"/>
        <v>9</v>
      </c>
      <c r="L604" s="65" t="str">
        <f t="shared" ca="1" si="18"/>
        <v>4 Weeks</v>
      </c>
      <c r="M604" s="66">
        <v>24927</v>
      </c>
      <c r="N604" s="67">
        <f t="shared" si="19"/>
        <v>0.01</v>
      </c>
      <c r="O604" s="68">
        <f t="shared" si="20"/>
        <v>249.27</v>
      </c>
      <c r="P604" s="68">
        <f t="shared" si="21"/>
        <v>25176.27</v>
      </c>
      <c r="Q604" s="13"/>
      <c r="R604" s="13"/>
      <c r="S604" s="13"/>
      <c r="T604" s="13"/>
      <c r="U604" s="13"/>
      <c r="V604" s="13">
        <v>1238142</v>
      </c>
      <c r="W604" s="13" t="s">
        <v>1755</v>
      </c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</row>
    <row r="605" spans="1:34">
      <c r="A605" s="13">
        <v>1238152</v>
      </c>
      <c r="B605" s="75"/>
      <c r="C605" s="75"/>
      <c r="D605" s="83"/>
      <c r="E605" s="83"/>
      <c r="F605" s="13"/>
      <c r="G605" s="13"/>
      <c r="H605" s="63" t="s">
        <v>436</v>
      </c>
      <c r="I605" s="13" t="s">
        <v>400</v>
      </c>
      <c r="J605" s="64">
        <v>42000</v>
      </c>
      <c r="K605" s="65">
        <f t="shared" ca="1" si="17"/>
        <v>8</v>
      </c>
      <c r="L605" s="65" t="str">
        <f t="shared" ca="1" si="18"/>
        <v>4 Weeks</v>
      </c>
      <c r="M605" s="66">
        <v>53886</v>
      </c>
      <c r="N605" s="67">
        <f t="shared" si="19"/>
        <v>7.0000000000000007E-2</v>
      </c>
      <c r="O605" s="68">
        <f t="shared" si="20"/>
        <v>3772.0200000000004</v>
      </c>
      <c r="P605" s="68">
        <f t="shared" si="21"/>
        <v>57658.020000000004</v>
      </c>
      <c r="Q605" s="13"/>
      <c r="R605" s="13"/>
      <c r="S605" s="13"/>
      <c r="T605" s="13"/>
      <c r="U605" s="13"/>
      <c r="V605" s="13">
        <v>1238152</v>
      </c>
      <c r="W605" s="13" t="s">
        <v>1756</v>
      </c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</row>
    <row r="606" spans="1:34">
      <c r="A606" s="13">
        <v>1238162</v>
      </c>
      <c r="B606" s="75"/>
      <c r="C606" s="75"/>
      <c r="D606" s="83"/>
      <c r="E606" s="83"/>
      <c r="F606" s="13"/>
      <c r="G606" s="13"/>
      <c r="H606" s="63"/>
      <c r="I606" s="13" t="s">
        <v>388</v>
      </c>
      <c r="J606" s="64">
        <v>40547</v>
      </c>
      <c r="K606" s="65">
        <f t="shared" ca="1" si="17"/>
        <v>12</v>
      </c>
      <c r="L606" s="65" t="str">
        <f t="shared" ca="1" si="18"/>
        <v>6 Weeks</v>
      </c>
      <c r="M606" s="66">
        <v>62601</v>
      </c>
      <c r="N606" s="67">
        <f t="shared" si="19"/>
        <v>0.08</v>
      </c>
      <c r="O606" s="68">
        <f t="shared" si="20"/>
        <v>5008.08</v>
      </c>
      <c r="P606" s="68">
        <f t="shared" si="21"/>
        <v>67609.08</v>
      </c>
      <c r="Q606" s="13"/>
      <c r="R606" s="13"/>
      <c r="S606" s="13"/>
      <c r="T606" s="13"/>
      <c r="U606" s="13"/>
      <c r="V606" s="13">
        <v>1238162</v>
      </c>
      <c r="W606" s="13" t="s">
        <v>1757</v>
      </c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</row>
    <row r="607" spans="1:34">
      <c r="A607" s="13">
        <v>1238172</v>
      </c>
      <c r="B607" s="75"/>
      <c r="C607" s="75"/>
      <c r="D607" s="83"/>
      <c r="E607" s="83"/>
      <c r="F607" s="13"/>
      <c r="G607" s="13"/>
      <c r="H607" s="74" t="s">
        <v>446</v>
      </c>
      <c r="I607" s="13"/>
      <c r="J607" s="64">
        <v>40567</v>
      </c>
      <c r="K607" s="65">
        <f t="shared" ca="1" si="17"/>
        <v>12</v>
      </c>
      <c r="L607" s="65" t="str">
        <f t="shared" ca="1" si="18"/>
        <v>4 Weeks</v>
      </c>
      <c r="M607" s="66">
        <v>30597</v>
      </c>
      <c r="N607" s="67">
        <f t="shared" si="19"/>
        <v>0.05</v>
      </c>
      <c r="O607" s="68">
        <f t="shared" si="20"/>
        <v>1529.8500000000001</v>
      </c>
      <c r="P607" s="68">
        <f t="shared" si="21"/>
        <v>32126.85</v>
      </c>
      <c r="Q607" s="13"/>
      <c r="R607" s="13"/>
      <c r="S607" s="13"/>
      <c r="T607" s="13"/>
      <c r="U607" s="13"/>
      <c r="V607" s="13">
        <v>1238172</v>
      </c>
      <c r="W607" s="13" t="s">
        <v>1758</v>
      </c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</row>
    <row r="608" spans="1:34">
      <c r="A608" s="13">
        <v>1238182</v>
      </c>
      <c r="B608" s="75"/>
      <c r="C608" s="75"/>
      <c r="D608" s="83"/>
      <c r="E608" s="83"/>
      <c r="F608" s="13"/>
      <c r="G608" s="13"/>
      <c r="H608" s="63" t="s">
        <v>451</v>
      </c>
      <c r="I608" s="13" t="s">
        <v>388</v>
      </c>
      <c r="J608" s="64">
        <v>37634</v>
      </c>
      <c r="K608" s="65">
        <f t="shared" ca="1" si="17"/>
        <v>20</v>
      </c>
      <c r="L608" s="65" t="str">
        <f t="shared" ca="1" si="18"/>
        <v>6 Weeks</v>
      </c>
      <c r="M608" s="66">
        <v>77417</v>
      </c>
      <c r="N608" s="67">
        <f t="shared" si="19"/>
        <v>0.11</v>
      </c>
      <c r="O608" s="68">
        <f t="shared" si="20"/>
        <v>8515.8700000000008</v>
      </c>
      <c r="P608" s="68">
        <f t="shared" si="21"/>
        <v>85932.87</v>
      </c>
      <c r="Q608" s="13"/>
      <c r="R608" s="13"/>
      <c r="S608" s="13"/>
      <c r="T608" s="13"/>
      <c r="U608" s="13"/>
      <c r="V608" s="13">
        <v>1238182</v>
      </c>
      <c r="W608" s="13" t="s">
        <v>1759</v>
      </c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</row>
    <row r="609" spans="1:34">
      <c r="A609" s="13">
        <v>1238192</v>
      </c>
      <c r="B609" s="75"/>
      <c r="C609" s="75"/>
      <c r="D609" s="83"/>
      <c r="E609" s="83"/>
      <c r="F609" s="13"/>
      <c r="G609" s="13"/>
      <c r="H609" s="63" t="s">
        <v>456</v>
      </c>
      <c r="I609" s="13" t="s">
        <v>400</v>
      </c>
      <c r="J609" s="64">
        <v>38356</v>
      </c>
      <c r="K609" s="65">
        <f t="shared" ca="1" si="17"/>
        <v>18</v>
      </c>
      <c r="L609" s="65" t="str">
        <f t="shared" ca="1" si="18"/>
        <v>4 Weeks</v>
      </c>
      <c r="M609" s="66">
        <v>54033</v>
      </c>
      <c r="N609" s="67">
        <f t="shared" si="19"/>
        <v>7.0000000000000007E-2</v>
      </c>
      <c r="O609" s="68">
        <f t="shared" si="20"/>
        <v>3782.3100000000004</v>
      </c>
      <c r="P609" s="68">
        <f t="shared" si="21"/>
        <v>57815.31</v>
      </c>
      <c r="Q609" s="13"/>
      <c r="R609" s="13"/>
      <c r="S609" s="13"/>
      <c r="T609" s="13"/>
      <c r="U609" s="13"/>
      <c r="V609" s="13">
        <v>1238192</v>
      </c>
      <c r="W609" s="13" t="s">
        <v>1760</v>
      </c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</row>
    <row r="610" spans="1:34">
      <c r="A610" s="13">
        <v>1238202</v>
      </c>
      <c r="B610" s="75"/>
      <c r="C610" s="75"/>
      <c r="D610" s="83"/>
      <c r="E610" s="83"/>
      <c r="F610" s="13"/>
      <c r="G610" s="13"/>
      <c r="H610" s="63" t="s">
        <v>461</v>
      </c>
      <c r="I610" s="13" t="s">
        <v>394</v>
      </c>
      <c r="J610" s="64">
        <v>39089</v>
      </c>
      <c r="K610" s="65">
        <f t="shared" ca="1" si="17"/>
        <v>16</v>
      </c>
      <c r="L610" s="65" t="str">
        <f t="shared" ca="1" si="18"/>
        <v>4 Weeks</v>
      </c>
      <c r="M610" s="66">
        <v>56301</v>
      </c>
      <c r="N610" s="67">
        <f t="shared" si="19"/>
        <v>0.08</v>
      </c>
      <c r="O610" s="68">
        <f t="shared" si="20"/>
        <v>4504.08</v>
      </c>
      <c r="P610" s="68">
        <f t="shared" si="21"/>
        <v>60805.08</v>
      </c>
      <c r="Q610" s="13"/>
      <c r="R610" s="13"/>
      <c r="S610" s="13"/>
      <c r="T610" s="13"/>
      <c r="U610" s="13"/>
      <c r="V610" s="13">
        <v>1238202</v>
      </c>
      <c r="W610" s="13" t="s">
        <v>1761</v>
      </c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</row>
    <row r="611" spans="1:34">
      <c r="A611" s="13">
        <v>1238212</v>
      </c>
      <c r="B611" s="75"/>
      <c r="C611" s="75"/>
      <c r="D611" s="83"/>
      <c r="E611" s="83"/>
      <c r="F611" s="13"/>
      <c r="G611" s="13"/>
      <c r="H611" s="63" t="s">
        <v>466</v>
      </c>
      <c r="I611" s="13" t="s">
        <v>388</v>
      </c>
      <c r="J611" s="64">
        <v>40176</v>
      </c>
      <c r="K611" s="65">
        <f t="shared" ca="1" si="17"/>
        <v>13</v>
      </c>
      <c r="L611" s="65" t="str">
        <f t="shared" ca="1" si="18"/>
        <v>6 Weeks</v>
      </c>
      <c r="M611" s="66">
        <v>84966</v>
      </c>
      <c r="N611" s="67">
        <f t="shared" si="19"/>
        <v>0.11</v>
      </c>
      <c r="O611" s="68">
        <f t="shared" si="20"/>
        <v>9346.26</v>
      </c>
      <c r="P611" s="68">
        <f t="shared" si="21"/>
        <v>94312.26</v>
      </c>
      <c r="Q611" s="13"/>
      <c r="R611" s="13"/>
      <c r="S611" s="13"/>
      <c r="T611" s="13"/>
      <c r="U611" s="13"/>
      <c r="V611" s="13">
        <v>1238212</v>
      </c>
      <c r="W611" s="13" t="s">
        <v>1762</v>
      </c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</row>
    <row r="612" spans="1:34">
      <c r="A612" s="13">
        <v>1238222</v>
      </c>
      <c r="B612" s="75"/>
      <c r="C612" s="75"/>
      <c r="D612" s="83"/>
      <c r="E612" s="83"/>
      <c r="F612" s="13"/>
      <c r="G612" s="13"/>
      <c r="H612" s="63" t="s">
        <v>471</v>
      </c>
      <c r="I612" s="13"/>
      <c r="J612" s="64">
        <v>42033</v>
      </c>
      <c r="K612" s="65">
        <f t="shared" ca="1" si="17"/>
        <v>8</v>
      </c>
      <c r="L612" s="65" t="str">
        <f t="shared" ca="1" si="18"/>
        <v>4 Weeks</v>
      </c>
      <c r="M612" s="66">
        <v>78456</v>
      </c>
      <c r="N612" s="67">
        <f t="shared" si="19"/>
        <v>0.11</v>
      </c>
      <c r="O612" s="68">
        <f t="shared" si="20"/>
        <v>8630.16</v>
      </c>
      <c r="P612" s="68">
        <f t="shared" si="21"/>
        <v>87086.16</v>
      </c>
      <c r="Q612" s="13"/>
      <c r="R612" s="13"/>
      <c r="S612" s="13"/>
      <c r="T612" s="13"/>
      <c r="U612" s="13"/>
      <c r="V612" s="13">
        <v>1238222</v>
      </c>
      <c r="W612" s="13" t="s">
        <v>1763</v>
      </c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</row>
    <row r="613" spans="1:34">
      <c r="A613" s="13">
        <v>1238232</v>
      </c>
      <c r="B613" s="75"/>
      <c r="C613" s="75"/>
      <c r="D613" s="83"/>
      <c r="E613" s="83"/>
      <c r="F613" s="13"/>
      <c r="G613" s="13"/>
      <c r="H613" s="63"/>
      <c r="I613" s="13" t="s">
        <v>388</v>
      </c>
      <c r="J613" s="64">
        <v>37286</v>
      </c>
      <c r="K613" s="65">
        <f t="shared" ca="1" si="17"/>
        <v>21</v>
      </c>
      <c r="L613" s="65" t="str">
        <f t="shared" ca="1" si="18"/>
        <v>6 Weeks</v>
      </c>
      <c r="M613" s="66">
        <v>91193</v>
      </c>
      <c r="N613" s="67">
        <f t="shared" si="19"/>
        <v>0.12</v>
      </c>
      <c r="O613" s="68">
        <f t="shared" si="20"/>
        <v>10943.16</v>
      </c>
      <c r="P613" s="68">
        <f t="shared" si="21"/>
        <v>102136.16</v>
      </c>
      <c r="Q613" s="13"/>
      <c r="R613" s="13"/>
      <c r="S613" s="13"/>
      <c r="T613" s="13"/>
      <c r="U613" s="13"/>
      <c r="V613" s="13">
        <v>1238232</v>
      </c>
      <c r="W613" s="13" t="s">
        <v>1764</v>
      </c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</row>
    <row r="614" spans="1:34">
      <c r="A614" s="13">
        <v>1238242</v>
      </c>
      <c r="B614" s="75"/>
      <c r="C614" s="75"/>
      <c r="D614" s="83"/>
      <c r="E614" s="83"/>
      <c r="F614" s="13"/>
      <c r="G614" s="13"/>
      <c r="H614" s="63" t="s">
        <v>481</v>
      </c>
      <c r="I614" s="13" t="s">
        <v>388</v>
      </c>
      <c r="J614" s="64">
        <v>42431</v>
      </c>
      <c r="K614" s="65">
        <f t="shared" ca="1" si="17"/>
        <v>7</v>
      </c>
      <c r="L614" s="65" t="str">
        <f t="shared" ca="1" si="18"/>
        <v>4 Weeks</v>
      </c>
      <c r="M614" s="66">
        <v>99614</v>
      </c>
      <c r="N614" s="67">
        <f t="shared" si="19"/>
        <v>0.13</v>
      </c>
      <c r="O614" s="68">
        <f t="shared" si="20"/>
        <v>12949.82</v>
      </c>
      <c r="P614" s="68">
        <f t="shared" si="21"/>
        <v>112563.82</v>
      </c>
      <c r="Q614" s="13"/>
      <c r="R614" s="13"/>
      <c r="S614" s="13"/>
      <c r="T614" s="13"/>
      <c r="U614" s="13"/>
      <c r="V614" s="13">
        <v>1238242</v>
      </c>
      <c r="W614" s="13" t="s">
        <v>1765</v>
      </c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</row>
    <row r="615" spans="1:34">
      <c r="A615" s="13">
        <v>1238252</v>
      </c>
      <c r="B615" s="75"/>
      <c r="C615" s="75"/>
      <c r="D615" s="83"/>
      <c r="E615" s="83"/>
      <c r="F615" s="13"/>
      <c r="G615" s="13"/>
      <c r="H615" s="63" t="s">
        <v>486</v>
      </c>
      <c r="I615" s="13" t="s">
        <v>394</v>
      </c>
      <c r="J615" s="64">
        <v>40249</v>
      </c>
      <c r="K615" s="65">
        <f t="shared" ca="1" si="17"/>
        <v>13</v>
      </c>
      <c r="L615" s="65" t="str">
        <f t="shared" ca="1" si="18"/>
        <v>4 Weeks</v>
      </c>
      <c r="M615" s="66">
        <v>49371</v>
      </c>
      <c r="N615" s="67">
        <f t="shared" si="19"/>
        <v>7.0000000000000007E-2</v>
      </c>
      <c r="O615" s="68">
        <f t="shared" si="20"/>
        <v>3455.9700000000003</v>
      </c>
      <c r="P615" s="68">
        <f t="shared" si="21"/>
        <v>52826.97</v>
      </c>
      <c r="Q615" s="13"/>
      <c r="R615" s="13"/>
      <c r="S615" s="13"/>
      <c r="T615" s="13"/>
      <c r="U615" s="13"/>
      <c r="V615" s="13">
        <v>1238252</v>
      </c>
      <c r="W615" s="13" t="s">
        <v>1766</v>
      </c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</row>
    <row r="616" spans="1:34">
      <c r="A616" s="13">
        <v>1238262</v>
      </c>
      <c r="B616" s="75"/>
      <c r="C616" s="75"/>
      <c r="D616" s="83"/>
      <c r="E616" s="83"/>
      <c r="F616" s="13"/>
      <c r="G616" s="13"/>
      <c r="H616" s="63" t="s">
        <v>491</v>
      </c>
      <c r="I616" s="13" t="s">
        <v>400</v>
      </c>
      <c r="J616" s="64">
        <v>37680</v>
      </c>
      <c r="K616" s="65">
        <f t="shared" ca="1" si="17"/>
        <v>20</v>
      </c>
      <c r="L616" s="65" t="str">
        <f t="shared" ca="1" si="18"/>
        <v>4 Weeks</v>
      </c>
      <c r="M616" s="66">
        <v>70224</v>
      </c>
      <c r="N616" s="67">
        <f t="shared" si="19"/>
        <v>0.1</v>
      </c>
      <c r="O616" s="68">
        <f t="shared" si="20"/>
        <v>7022.4000000000005</v>
      </c>
      <c r="P616" s="68">
        <f t="shared" si="21"/>
        <v>77246.399999999994</v>
      </c>
      <c r="Q616" s="13"/>
      <c r="R616" s="13"/>
      <c r="S616" s="13"/>
      <c r="T616" s="13"/>
      <c r="U616" s="13"/>
      <c r="V616" s="13">
        <v>1238262</v>
      </c>
      <c r="W616" s="13" t="s">
        <v>1767</v>
      </c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</row>
    <row r="617" spans="1:34">
      <c r="A617" s="13">
        <v>1238272</v>
      </c>
      <c r="B617" s="75"/>
      <c r="C617" s="75"/>
      <c r="D617" s="83"/>
      <c r="E617" s="83"/>
      <c r="F617" s="13"/>
      <c r="G617" s="13"/>
      <c r="H617" s="63" t="s">
        <v>496</v>
      </c>
      <c r="I617" s="13"/>
      <c r="J617" s="64">
        <v>37681</v>
      </c>
      <c r="K617" s="65">
        <f t="shared" ca="1" si="17"/>
        <v>20</v>
      </c>
      <c r="L617" s="65" t="str">
        <f t="shared" ca="1" si="18"/>
        <v>4 Weeks</v>
      </c>
      <c r="M617" s="66">
        <v>52994</v>
      </c>
      <c r="N617" s="67">
        <f t="shared" si="19"/>
        <v>7.0000000000000007E-2</v>
      </c>
      <c r="O617" s="68">
        <f t="shared" si="20"/>
        <v>3709.5800000000004</v>
      </c>
      <c r="P617" s="68">
        <f t="shared" si="21"/>
        <v>56703.58</v>
      </c>
      <c r="Q617" s="13"/>
      <c r="R617" s="13"/>
      <c r="S617" s="13"/>
      <c r="T617" s="13"/>
      <c r="U617" s="13"/>
      <c r="V617" s="13">
        <v>1238272</v>
      </c>
      <c r="W617" s="13" t="s">
        <v>1768</v>
      </c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</row>
    <row r="618" spans="1:34">
      <c r="A618" s="13">
        <v>1238282</v>
      </c>
      <c r="B618" s="75"/>
      <c r="C618" s="75"/>
      <c r="D618" s="83"/>
      <c r="E618" s="83"/>
      <c r="F618" s="13"/>
      <c r="G618" s="13"/>
      <c r="H618" s="63" t="s">
        <v>501</v>
      </c>
      <c r="I618" s="13" t="s">
        <v>394</v>
      </c>
      <c r="J618" s="64">
        <v>37697</v>
      </c>
      <c r="K618" s="65">
        <f t="shared" ca="1" si="17"/>
        <v>20</v>
      </c>
      <c r="L618" s="65" t="str">
        <f t="shared" ca="1" si="18"/>
        <v>4 Weeks</v>
      </c>
      <c r="M618" s="66">
        <v>54695</v>
      </c>
      <c r="N618" s="67">
        <f t="shared" si="19"/>
        <v>7.0000000000000007E-2</v>
      </c>
      <c r="O618" s="68">
        <f t="shared" si="20"/>
        <v>3828.6500000000005</v>
      </c>
      <c r="P618" s="68">
        <f t="shared" si="21"/>
        <v>58523.65</v>
      </c>
      <c r="Q618" s="13"/>
      <c r="R618" s="13"/>
      <c r="S618" s="13"/>
      <c r="T618" s="13"/>
      <c r="U618" s="13"/>
      <c r="V618" s="13">
        <v>1238282</v>
      </c>
      <c r="W618" s="13" t="s">
        <v>1769</v>
      </c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</row>
    <row r="619" spans="1:34">
      <c r="A619" s="13">
        <v>1238292</v>
      </c>
      <c r="B619" s="75"/>
      <c r="C619" s="75"/>
      <c r="D619" s="83"/>
      <c r="E619" s="83"/>
      <c r="F619" s="13"/>
      <c r="G619" s="13"/>
      <c r="H619" s="63" t="s">
        <v>506</v>
      </c>
      <c r="I619" s="13" t="s">
        <v>388</v>
      </c>
      <c r="J619" s="64">
        <v>39511</v>
      </c>
      <c r="K619" s="65">
        <f t="shared" ca="1" si="17"/>
        <v>15</v>
      </c>
      <c r="L619" s="65" t="str">
        <f t="shared" ca="1" si="18"/>
        <v>6 Weeks</v>
      </c>
      <c r="M619" s="66">
        <v>36866</v>
      </c>
      <c r="N619" s="67">
        <f t="shared" si="19"/>
        <v>0.06</v>
      </c>
      <c r="O619" s="68">
        <f t="shared" si="20"/>
        <v>2211.96</v>
      </c>
      <c r="P619" s="68">
        <f t="shared" si="21"/>
        <v>39077.96</v>
      </c>
      <c r="Q619" s="13"/>
      <c r="R619" s="13"/>
      <c r="S619" s="13"/>
      <c r="T619" s="13"/>
      <c r="U619" s="13"/>
      <c r="V619" s="13">
        <v>1238292</v>
      </c>
      <c r="W619" s="13" t="s">
        <v>1770</v>
      </c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</row>
    <row r="620" spans="1:34">
      <c r="A620" s="13">
        <v>1238302</v>
      </c>
      <c r="B620" s="75"/>
      <c r="C620" s="75"/>
      <c r="D620" s="83"/>
      <c r="E620" s="83"/>
      <c r="F620" s="13"/>
      <c r="G620" s="13"/>
      <c r="H620" s="63"/>
      <c r="I620" s="13" t="s">
        <v>400</v>
      </c>
      <c r="J620" s="64">
        <v>40994</v>
      </c>
      <c r="K620" s="65">
        <f t="shared" ca="1" si="17"/>
        <v>11</v>
      </c>
      <c r="L620" s="65" t="str">
        <f t="shared" ca="1" si="18"/>
        <v>4 Weeks</v>
      </c>
      <c r="M620" s="66">
        <v>50043</v>
      </c>
      <c r="N620" s="67">
        <f t="shared" si="19"/>
        <v>7.0000000000000007E-2</v>
      </c>
      <c r="O620" s="68">
        <f t="shared" si="20"/>
        <v>3503.01</v>
      </c>
      <c r="P620" s="68">
        <f t="shared" si="21"/>
        <v>53546.01</v>
      </c>
      <c r="Q620" s="13"/>
      <c r="R620" s="13"/>
      <c r="S620" s="13"/>
      <c r="T620" s="13"/>
      <c r="U620" s="13"/>
      <c r="V620" s="13">
        <v>1238302</v>
      </c>
      <c r="W620" s="13" t="s">
        <v>1771</v>
      </c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</row>
    <row r="621" spans="1:34">
      <c r="A621" s="13">
        <v>1238312</v>
      </c>
      <c r="B621" s="75"/>
      <c r="C621" s="75"/>
      <c r="D621" s="83"/>
      <c r="E621" s="83"/>
      <c r="F621" s="13"/>
      <c r="G621" s="13"/>
      <c r="H621" s="63" t="s">
        <v>516</v>
      </c>
      <c r="I621" s="13" t="s">
        <v>388</v>
      </c>
      <c r="J621" s="64">
        <v>41352</v>
      </c>
      <c r="K621" s="65">
        <f t="shared" ca="1" si="17"/>
        <v>10</v>
      </c>
      <c r="L621" s="65" t="str">
        <f t="shared" ca="1" si="18"/>
        <v>6 Weeks</v>
      </c>
      <c r="M621" s="66">
        <v>26786</v>
      </c>
      <c r="N621" s="67">
        <f t="shared" si="19"/>
        <v>0.05</v>
      </c>
      <c r="O621" s="68">
        <f t="shared" si="20"/>
        <v>1339.3000000000002</v>
      </c>
      <c r="P621" s="68">
        <f t="shared" si="21"/>
        <v>28125.3</v>
      </c>
      <c r="Q621" s="13"/>
      <c r="R621" s="13"/>
      <c r="S621" s="13"/>
      <c r="T621" s="13"/>
      <c r="U621" s="13"/>
      <c r="V621" s="13">
        <v>1238312</v>
      </c>
      <c r="W621" s="13" t="s">
        <v>1772</v>
      </c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</row>
    <row r="622" spans="1:34">
      <c r="A622" s="13">
        <v>1238322</v>
      </c>
      <c r="B622" s="75"/>
      <c r="C622" s="75"/>
      <c r="D622" s="83"/>
      <c r="E622" s="83"/>
      <c r="F622" s="13"/>
      <c r="G622" s="13"/>
      <c r="H622" s="63" t="s">
        <v>521</v>
      </c>
      <c r="I622" s="13" t="s">
        <v>394</v>
      </c>
      <c r="J622" s="64">
        <v>42469</v>
      </c>
      <c r="K622" s="65">
        <f t="shared" ca="1" si="17"/>
        <v>7</v>
      </c>
      <c r="L622" s="65" t="str">
        <f t="shared" ca="1" si="18"/>
        <v>4 Weeks</v>
      </c>
      <c r="M622" s="66">
        <v>29904</v>
      </c>
      <c r="N622" s="67">
        <f t="shared" si="19"/>
        <v>0.05</v>
      </c>
      <c r="O622" s="68">
        <f t="shared" si="20"/>
        <v>1495.2</v>
      </c>
      <c r="P622" s="68">
        <f t="shared" si="21"/>
        <v>31399.200000000001</v>
      </c>
      <c r="Q622" s="13"/>
      <c r="R622" s="13"/>
      <c r="S622" s="13"/>
      <c r="T622" s="13"/>
      <c r="U622" s="13"/>
      <c r="V622" s="13">
        <v>1238322</v>
      </c>
      <c r="W622" s="13" t="s">
        <v>1773</v>
      </c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</row>
    <row r="623" spans="1:34">
      <c r="A623" s="13">
        <v>1238332</v>
      </c>
      <c r="B623" s="75"/>
      <c r="C623" s="75"/>
      <c r="D623" s="83"/>
      <c r="E623" s="83"/>
      <c r="F623" s="13"/>
      <c r="G623" s="13"/>
      <c r="H623" s="63" t="s">
        <v>526</v>
      </c>
      <c r="I623" s="13"/>
      <c r="J623" s="64">
        <v>41743</v>
      </c>
      <c r="K623" s="65">
        <f t="shared" ca="1" si="17"/>
        <v>9</v>
      </c>
      <c r="L623" s="65" t="str">
        <f t="shared" ca="1" si="18"/>
        <v>4 Weeks</v>
      </c>
      <c r="M623" s="66">
        <v>72807</v>
      </c>
      <c r="N623" s="67">
        <f t="shared" si="19"/>
        <v>0.1</v>
      </c>
      <c r="O623" s="68">
        <f t="shared" si="20"/>
        <v>7280.7000000000007</v>
      </c>
      <c r="P623" s="68">
        <f t="shared" si="21"/>
        <v>80087.7</v>
      </c>
      <c r="Q623" s="13"/>
      <c r="R623" s="13"/>
      <c r="S623" s="13"/>
      <c r="T623" s="13"/>
      <c r="U623" s="13"/>
      <c r="V623" s="13">
        <v>1238332</v>
      </c>
      <c r="W623" s="13" t="s">
        <v>1774</v>
      </c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</row>
    <row r="624" spans="1:34">
      <c r="A624" s="13">
        <v>1238342</v>
      </c>
      <c r="B624" s="75"/>
      <c r="C624" s="75"/>
      <c r="D624" s="83"/>
      <c r="E624" s="83"/>
      <c r="F624" s="13"/>
      <c r="G624" s="13"/>
      <c r="H624" s="63" t="s">
        <v>531</v>
      </c>
      <c r="I624" s="13" t="s">
        <v>388</v>
      </c>
      <c r="J624" s="64">
        <v>40276</v>
      </c>
      <c r="K624" s="65">
        <f t="shared" ca="1" si="17"/>
        <v>13</v>
      </c>
      <c r="L624" s="65" t="str">
        <f t="shared" ca="1" si="18"/>
        <v>6 Weeks</v>
      </c>
      <c r="M624" s="66">
        <v>37107</v>
      </c>
      <c r="N624" s="67">
        <f t="shared" si="19"/>
        <v>0.06</v>
      </c>
      <c r="O624" s="68">
        <f t="shared" si="20"/>
        <v>2226.42</v>
      </c>
      <c r="P624" s="68">
        <f t="shared" si="21"/>
        <v>39333.42</v>
      </c>
      <c r="Q624" s="13"/>
      <c r="R624" s="13"/>
      <c r="S624" s="13"/>
      <c r="T624" s="13"/>
      <c r="U624" s="13"/>
      <c r="V624" s="13">
        <v>1238342</v>
      </c>
      <c r="W624" s="13" t="s">
        <v>1775</v>
      </c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</row>
    <row r="625" spans="1:34">
      <c r="A625" s="13">
        <v>1238352</v>
      </c>
      <c r="B625" s="75"/>
      <c r="C625" s="75"/>
      <c r="D625" s="83"/>
      <c r="E625" s="83"/>
      <c r="F625" s="13"/>
      <c r="G625" s="13"/>
      <c r="H625" s="63" t="s">
        <v>536</v>
      </c>
      <c r="I625" s="13" t="s">
        <v>400</v>
      </c>
      <c r="J625" s="64">
        <v>37344</v>
      </c>
      <c r="K625" s="65">
        <f t="shared" ca="1" si="17"/>
        <v>21</v>
      </c>
      <c r="L625" s="65" t="str">
        <f t="shared" ca="1" si="18"/>
        <v>4 Weeks</v>
      </c>
      <c r="M625" s="66">
        <v>68208</v>
      </c>
      <c r="N625" s="67">
        <f t="shared" si="19"/>
        <v>0.1</v>
      </c>
      <c r="O625" s="68">
        <f t="shared" si="20"/>
        <v>6820.8</v>
      </c>
      <c r="P625" s="68">
        <f t="shared" si="21"/>
        <v>75028.800000000003</v>
      </c>
      <c r="Q625" s="13"/>
      <c r="R625" s="13"/>
      <c r="S625" s="13"/>
      <c r="T625" s="13"/>
      <c r="U625" s="13"/>
      <c r="V625" s="13">
        <v>1238352</v>
      </c>
      <c r="W625" s="13" t="s">
        <v>1776</v>
      </c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</row>
    <row r="626" spans="1:34">
      <c r="A626" s="13">
        <v>1238362</v>
      </c>
      <c r="B626" s="75"/>
      <c r="C626" s="75"/>
      <c r="D626" s="83"/>
      <c r="E626" s="83"/>
      <c r="F626" s="13"/>
      <c r="G626" s="13"/>
      <c r="H626" s="63"/>
      <c r="I626" s="13" t="s">
        <v>388</v>
      </c>
      <c r="J626" s="64">
        <v>37352</v>
      </c>
      <c r="K626" s="65">
        <f t="shared" ca="1" si="17"/>
        <v>21</v>
      </c>
      <c r="L626" s="65" t="str">
        <f t="shared" ca="1" si="18"/>
        <v>6 Weeks</v>
      </c>
      <c r="M626" s="66">
        <v>91959</v>
      </c>
      <c r="N626" s="67">
        <f t="shared" si="19"/>
        <v>0.12</v>
      </c>
      <c r="O626" s="68">
        <f t="shared" si="20"/>
        <v>11035.08</v>
      </c>
      <c r="P626" s="68">
        <f t="shared" si="21"/>
        <v>102994.08</v>
      </c>
      <c r="Q626" s="13"/>
      <c r="R626" s="13"/>
      <c r="S626" s="13"/>
      <c r="T626" s="13"/>
      <c r="U626" s="13"/>
      <c r="V626" s="13">
        <v>1238362</v>
      </c>
      <c r="W626" s="13" t="s">
        <v>1777</v>
      </c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</row>
    <row r="627" spans="1:34">
      <c r="A627" s="13">
        <v>1238372</v>
      </c>
      <c r="B627" s="75"/>
      <c r="C627" s="75"/>
      <c r="D627" s="83"/>
      <c r="E627" s="83"/>
      <c r="F627" s="13"/>
      <c r="G627" s="13"/>
      <c r="H627" s="63" t="s">
        <v>546</v>
      </c>
      <c r="I627" s="13" t="s">
        <v>388</v>
      </c>
      <c r="J627" s="64">
        <v>37355</v>
      </c>
      <c r="K627" s="65">
        <f t="shared" ca="1" si="17"/>
        <v>21</v>
      </c>
      <c r="L627" s="65" t="str">
        <f t="shared" ca="1" si="18"/>
        <v>6 Weeks</v>
      </c>
      <c r="M627" s="66">
        <v>77858</v>
      </c>
      <c r="N627" s="67">
        <f t="shared" si="19"/>
        <v>0.11</v>
      </c>
      <c r="O627" s="68">
        <f t="shared" si="20"/>
        <v>8564.3799999999992</v>
      </c>
      <c r="P627" s="68">
        <f t="shared" si="21"/>
        <v>86422.38</v>
      </c>
      <c r="Q627" s="13"/>
      <c r="R627" s="13"/>
      <c r="S627" s="13"/>
      <c r="T627" s="13"/>
      <c r="U627" s="13"/>
      <c r="V627" s="13">
        <v>1238372</v>
      </c>
      <c r="W627" s="13" t="s">
        <v>1778</v>
      </c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</row>
    <row r="628" spans="1:34">
      <c r="A628" s="13">
        <v>1238382</v>
      </c>
      <c r="B628" s="75"/>
      <c r="C628" s="75"/>
      <c r="D628" s="83"/>
      <c r="E628" s="83"/>
      <c r="F628" s="13"/>
      <c r="G628" s="13"/>
      <c r="H628" s="63" t="s">
        <v>551</v>
      </c>
      <c r="I628" s="13" t="s">
        <v>388</v>
      </c>
      <c r="J628" s="64">
        <v>41019</v>
      </c>
      <c r="K628" s="65">
        <f t="shared" ca="1" si="17"/>
        <v>11</v>
      </c>
      <c r="L628" s="65" t="str">
        <f t="shared" ca="1" si="18"/>
        <v>6 Weeks</v>
      </c>
      <c r="M628" s="66">
        <v>33884</v>
      </c>
      <c r="N628" s="67">
        <f t="shared" si="19"/>
        <v>0.05</v>
      </c>
      <c r="O628" s="68">
        <f t="shared" si="20"/>
        <v>1694.2</v>
      </c>
      <c r="P628" s="68">
        <f t="shared" si="21"/>
        <v>35578.199999999997</v>
      </c>
      <c r="Q628" s="13"/>
      <c r="R628" s="13"/>
      <c r="S628" s="13"/>
      <c r="T628" s="13"/>
      <c r="U628" s="13"/>
      <c r="V628" s="13">
        <v>1238382</v>
      </c>
      <c r="W628" s="13" t="s">
        <v>1779</v>
      </c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</row>
    <row r="629" spans="1:34">
      <c r="A629" s="13">
        <v>1238392</v>
      </c>
      <c r="B629" s="75"/>
      <c r="C629" s="75"/>
      <c r="D629" s="83"/>
      <c r="E629" s="83"/>
      <c r="F629" s="13"/>
      <c r="G629" s="13"/>
      <c r="H629" s="63" t="s">
        <v>556</v>
      </c>
      <c r="I629" s="13"/>
      <c r="J629" s="64">
        <v>42127</v>
      </c>
      <c r="K629" s="65">
        <f t="shared" ca="1" si="17"/>
        <v>8</v>
      </c>
      <c r="L629" s="65" t="str">
        <f t="shared" ca="1" si="18"/>
        <v>4 Weeks</v>
      </c>
      <c r="M629" s="66">
        <v>72828</v>
      </c>
      <c r="N629" s="67">
        <f t="shared" si="19"/>
        <v>0.1</v>
      </c>
      <c r="O629" s="68">
        <f t="shared" si="20"/>
        <v>7282.8</v>
      </c>
      <c r="P629" s="68">
        <f t="shared" si="21"/>
        <v>80110.8</v>
      </c>
      <c r="Q629" s="13"/>
      <c r="R629" s="13"/>
      <c r="S629" s="13"/>
      <c r="T629" s="13"/>
      <c r="U629" s="13"/>
      <c r="V629" s="13">
        <v>1238392</v>
      </c>
      <c r="W629" s="13" t="s">
        <v>1780</v>
      </c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</row>
    <row r="630" spans="1:34">
      <c r="A630" s="13">
        <v>1238402</v>
      </c>
      <c r="B630" s="75"/>
      <c r="C630" s="75"/>
      <c r="D630" s="83"/>
      <c r="E630" s="83"/>
      <c r="F630" s="13"/>
      <c r="G630" s="13"/>
      <c r="H630" s="63" t="s">
        <v>561</v>
      </c>
      <c r="I630" s="13" t="s">
        <v>400</v>
      </c>
      <c r="J630" s="64">
        <v>42493</v>
      </c>
      <c r="K630" s="65">
        <f t="shared" ca="1" si="17"/>
        <v>7</v>
      </c>
      <c r="L630" s="65" t="str">
        <f t="shared" ca="1" si="18"/>
        <v>4 Weeks</v>
      </c>
      <c r="M630" s="66">
        <v>64323</v>
      </c>
      <c r="N630" s="67">
        <f t="shared" si="19"/>
        <v>0.08</v>
      </c>
      <c r="O630" s="68">
        <f t="shared" si="20"/>
        <v>5145.84</v>
      </c>
      <c r="P630" s="68">
        <f t="shared" si="21"/>
        <v>69468.84</v>
      </c>
      <c r="Q630" s="13"/>
      <c r="R630" s="13"/>
      <c r="S630" s="13"/>
      <c r="T630" s="13"/>
      <c r="U630" s="13"/>
      <c r="V630" s="13">
        <v>1238402</v>
      </c>
      <c r="W630" s="13" t="s">
        <v>1781</v>
      </c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</row>
    <row r="631" spans="1:34">
      <c r="A631" s="13">
        <v>1238412</v>
      </c>
      <c r="B631" s="75"/>
      <c r="C631" s="75"/>
      <c r="D631" s="83"/>
      <c r="E631" s="83"/>
      <c r="F631" s="13"/>
      <c r="G631" s="13"/>
      <c r="H631" s="63" t="s">
        <v>566</v>
      </c>
      <c r="I631" s="13" t="s">
        <v>388</v>
      </c>
      <c r="J631" s="64">
        <v>40672</v>
      </c>
      <c r="K631" s="65">
        <f t="shared" ca="1" si="17"/>
        <v>12</v>
      </c>
      <c r="L631" s="65" t="str">
        <f t="shared" ca="1" si="18"/>
        <v>6 Weeks</v>
      </c>
      <c r="M631" s="66">
        <v>56007</v>
      </c>
      <c r="N631" s="67">
        <f t="shared" si="19"/>
        <v>0.08</v>
      </c>
      <c r="O631" s="68">
        <f t="shared" si="20"/>
        <v>4480.5600000000004</v>
      </c>
      <c r="P631" s="68">
        <f t="shared" si="21"/>
        <v>60487.56</v>
      </c>
      <c r="Q631" s="13"/>
      <c r="R631" s="13"/>
      <c r="S631" s="13"/>
      <c r="T631" s="13"/>
      <c r="U631" s="13"/>
      <c r="V631" s="13">
        <v>1238412</v>
      </c>
      <c r="W631" s="13" t="s">
        <v>1782</v>
      </c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</row>
    <row r="632" spans="1:34">
      <c r="A632" s="13">
        <v>1238422</v>
      </c>
      <c r="B632" s="75"/>
      <c r="C632" s="75"/>
      <c r="D632" s="83"/>
      <c r="E632" s="83"/>
      <c r="F632" s="13"/>
      <c r="G632" s="13"/>
      <c r="H632" s="63" t="s">
        <v>571</v>
      </c>
      <c r="I632" s="13" t="s">
        <v>388</v>
      </c>
      <c r="J632" s="64">
        <v>41760</v>
      </c>
      <c r="K632" s="65">
        <f t="shared" ca="1" si="17"/>
        <v>9</v>
      </c>
      <c r="L632" s="65" t="str">
        <f t="shared" ca="1" si="18"/>
        <v>4 Weeks</v>
      </c>
      <c r="M632" s="66">
        <v>76745</v>
      </c>
      <c r="N632" s="67">
        <f t="shared" si="19"/>
        <v>0.11</v>
      </c>
      <c r="O632" s="68">
        <f t="shared" si="20"/>
        <v>8441.9500000000007</v>
      </c>
      <c r="P632" s="68">
        <f t="shared" si="21"/>
        <v>85186.95</v>
      </c>
      <c r="Q632" s="13"/>
      <c r="R632" s="13"/>
      <c r="S632" s="13"/>
      <c r="T632" s="13"/>
      <c r="U632" s="13"/>
      <c r="V632" s="13">
        <v>1238422</v>
      </c>
      <c r="W632" s="13" t="s">
        <v>1783</v>
      </c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</row>
    <row r="633" spans="1:34">
      <c r="A633" s="13">
        <v>1238432</v>
      </c>
      <c r="B633" s="75"/>
      <c r="C633" s="75"/>
      <c r="D633" s="83"/>
      <c r="E633" s="83"/>
      <c r="F633" s="13"/>
      <c r="G633" s="13"/>
      <c r="H633" s="63"/>
      <c r="I633" s="13" t="s">
        <v>400</v>
      </c>
      <c r="J633" s="64">
        <v>37753</v>
      </c>
      <c r="K633" s="65">
        <f t="shared" ca="1" si="17"/>
        <v>20</v>
      </c>
      <c r="L633" s="65" t="str">
        <f t="shared" ca="1" si="18"/>
        <v>4 Weeks</v>
      </c>
      <c r="M633" s="66">
        <v>63347</v>
      </c>
      <c r="N633" s="67">
        <f t="shared" si="19"/>
        <v>0.08</v>
      </c>
      <c r="O633" s="68">
        <f t="shared" si="20"/>
        <v>5067.76</v>
      </c>
      <c r="P633" s="68">
        <f t="shared" si="21"/>
        <v>68414.759999999995</v>
      </c>
      <c r="Q633" s="13"/>
      <c r="R633" s="13"/>
      <c r="S633" s="13"/>
      <c r="T633" s="13"/>
      <c r="U633" s="13"/>
      <c r="V633" s="13">
        <v>1238432</v>
      </c>
      <c r="W633" s="13" t="s">
        <v>1784</v>
      </c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</row>
    <row r="634" spans="1:34">
      <c r="A634" s="13">
        <v>1238442</v>
      </c>
      <c r="B634" s="75"/>
      <c r="C634" s="75"/>
      <c r="D634" s="83"/>
      <c r="E634" s="83"/>
      <c r="F634" s="13"/>
      <c r="G634" s="13"/>
      <c r="H634" s="63" t="s">
        <v>581</v>
      </c>
      <c r="I634" s="13" t="s">
        <v>388</v>
      </c>
      <c r="J634" s="64">
        <v>41071</v>
      </c>
      <c r="K634" s="65">
        <f t="shared" ca="1" si="17"/>
        <v>11</v>
      </c>
      <c r="L634" s="65" t="str">
        <f t="shared" ca="1" si="18"/>
        <v>6 Weeks</v>
      </c>
      <c r="M634" s="66">
        <v>62255</v>
      </c>
      <c r="N634" s="67">
        <f t="shared" si="19"/>
        <v>0.08</v>
      </c>
      <c r="O634" s="68">
        <f t="shared" si="20"/>
        <v>4980.4000000000005</v>
      </c>
      <c r="P634" s="68">
        <f t="shared" si="21"/>
        <v>67235.399999999994</v>
      </c>
      <c r="Q634" s="13"/>
      <c r="R634" s="13"/>
      <c r="S634" s="13"/>
      <c r="T634" s="13"/>
      <c r="U634" s="13"/>
      <c r="V634" s="13">
        <v>1238442</v>
      </c>
      <c r="W634" s="13" t="s">
        <v>1785</v>
      </c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</row>
    <row r="635" spans="1:34">
      <c r="A635" s="13">
        <v>1238452</v>
      </c>
      <c r="B635" s="75"/>
      <c r="C635" s="75"/>
      <c r="D635" s="83"/>
      <c r="E635" s="83"/>
      <c r="F635" s="13"/>
      <c r="G635" s="13"/>
      <c r="H635" s="63" t="s">
        <v>586</v>
      </c>
      <c r="I635" s="13"/>
      <c r="J635" s="64">
        <v>40691</v>
      </c>
      <c r="K635" s="65">
        <f t="shared" ca="1" si="17"/>
        <v>12</v>
      </c>
      <c r="L635" s="65" t="str">
        <f t="shared" ca="1" si="18"/>
        <v>4 Weeks</v>
      </c>
      <c r="M635" s="66">
        <v>27374</v>
      </c>
      <c r="N635" s="67">
        <f t="shared" si="19"/>
        <v>0.05</v>
      </c>
      <c r="O635" s="68">
        <f t="shared" si="20"/>
        <v>1368.7</v>
      </c>
      <c r="P635" s="68">
        <f t="shared" si="21"/>
        <v>28742.7</v>
      </c>
      <c r="Q635" s="13"/>
      <c r="R635" s="13"/>
      <c r="S635" s="13"/>
      <c r="T635" s="13"/>
      <c r="U635" s="13"/>
      <c r="V635" s="13">
        <v>1238452</v>
      </c>
      <c r="W635" s="13" t="s">
        <v>1786</v>
      </c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</row>
    <row r="636" spans="1:34">
      <c r="A636" s="13">
        <v>1238462</v>
      </c>
      <c r="B636" s="75"/>
      <c r="C636" s="75"/>
      <c r="D636" s="83"/>
      <c r="E636" s="83"/>
      <c r="F636" s="13"/>
      <c r="G636" s="13"/>
      <c r="H636" s="63" t="s">
        <v>591</v>
      </c>
      <c r="I636" s="13" t="s">
        <v>406</v>
      </c>
      <c r="J636" s="64">
        <v>41789</v>
      </c>
      <c r="K636" s="65">
        <f t="shared" ca="1" si="17"/>
        <v>9</v>
      </c>
      <c r="L636" s="65" t="str">
        <f t="shared" ca="1" si="18"/>
        <v>4 Weeks</v>
      </c>
      <c r="M636" s="66">
        <v>38703</v>
      </c>
      <c r="N636" s="67">
        <f t="shared" si="19"/>
        <v>0.06</v>
      </c>
      <c r="O636" s="68">
        <f t="shared" si="20"/>
        <v>2322.1799999999998</v>
      </c>
      <c r="P636" s="68">
        <f t="shared" si="21"/>
        <v>41025.18</v>
      </c>
      <c r="Q636" s="13"/>
      <c r="R636" s="13"/>
      <c r="S636" s="13"/>
      <c r="T636" s="13"/>
      <c r="U636" s="13"/>
      <c r="V636" s="13">
        <v>1238462</v>
      </c>
      <c r="W636" s="13" t="s">
        <v>1787</v>
      </c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</row>
    <row r="637" spans="1:34">
      <c r="A637" s="13">
        <v>1238472</v>
      </c>
      <c r="B637" s="75"/>
      <c r="C637" s="75"/>
      <c r="D637" s="83"/>
      <c r="E637" s="83"/>
      <c r="F637" s="13"/>
      <c r="G637" s="13"/>
      <c r="H637" s="63" t="s">
        <v>596</v>
      </c>
      <c r="I637" s="13" t="s">
        <v>388</v>
      </c>
      <c r="J637" s="64">
        <v>41795</v>
      </c>
      <c r="K637" s="65">
        <f t="shared" ca="1" si="17"/>
        <v>9</v>
      </c>
      <c r="L637" s="65" t="str">
        <f t="shared" ca="1" si="18"/>
        <v>4 Weeks</v>
      </c>
      <c r="M637" s="66">
        <v>39659</v>
      </c>
      <c r="N637" s="67">
        <f t="shared" si="19"/>
        <v>0.06</v>
      </c>
      <c r="O637" s="68">
        <f t="shared" si="20"/>
        <v>2379.54</v>
      </c>
      <c r="P637" s="68">
        <f t="shared" si="21"/>
        <v>42038.54</v>
      </c>
      <c r="Q637" s="13"/>
      <c r="R637" s="13"/>
      <c r="S637" s="13"/>
      <c r="T637" s="13"/>
      <c r="U637" s="13"/>
      <c r="V637" s="13">
        <v>1238472</v>
      </c>
      <c r="W637" s="13" t="s">
        <v>1788</v>
      </c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</row>
    <row r="638" spans="1:34">
      <c r="A638" s="13">
        <v>1238482</v>
      </c>
      <c r="B638" s="75"/>
      <c r="C638" s="75"/>
      <c r="D638" s="83"/>
      <c r="E638" s="83"/>
      <c r="F638" s="13"/>
      <c r="G638" s="13"/>
      <c r="H638" s="63" t="s">
        <v>601</v>
      </c>
      <c r="I638" s="13" t="s">
        <v>388</v>
      </c>
      <c r="J638" s="64">
        <v>37788</v>
      </c>
      <c r="K638" s="65">
        <f t="shared" ca="1" si="17"/>
        <v>20</v>
      </c>
      <c r="L638" s="65" t="str">
        <f t="shared" ca="1" si="18"/>
        <v>6 Weeks</v>
      </c>
      <c r="M638" s="66">
        <v>55734</v>
      </c>
      <c r="N638" s="67">
        <f t="shared" si="19"/>
        <v>0.08</v>
      </c>
      <c r="O638" s="68">
        <f t="shared" si="20"/>
        <v>4458.72</v>
      </c>
      <c r="P638" s="68">
        <f t="shared" si="21"/>
        <v>60192.72</v>
      </c>
      <c r="Q638" s="13"/>
      <c r="R638" s="13"/>
      <c r="S638" s="13"/>
      <c r="T638" s="13"/>
      <c r="U638" s="13"/>
      <c r="V638" s="13">
        <v>1238482</v>
      </c>
      <c r="W638" s="13" t="s">
        <v>1789</v>
      </c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</row>
    <row r="639" spans="1:34">
      <c r="A639" s="13">
        <v>1238492</v>
      </c>
      <c r="B639" s="75"/>
      <c r="C639" s="75"/>
      <c r="D639" s="83"/>
      <c r="E639" s="83"/>
      <c r="F639" s="13"/>
      <c r="G639" s="13"/>
      <c r="H639" s="63" t="s">
        <v>606</v>
      </c>
      <c r="I639" s="13" t="s">
        <v>400</v>
      </c>
      <c r="J639" s="64">
        <v>40361</v>
      </c>
      <c r="K639" s="65">
        <f t="shared" ca="1" si="17"/>
        <v>13</v>
      </c>
      <c r="L639" s="65" t="str">
        <f t="shared" ca="1" si="18"/>
        <v>4 Weeks</v>
      </c>
      <c r="M639" s="66">
        <v>81029</v>
      </c>
      <c r="N639" s="67">
        <f t="shared" si="19"/>
        <v>0.11</v>
      </c>
      <c r="O639" s="68">
        <f t="shared" si="20"/>
        <v>8913.19</v>
      </c>
      <c r="P639" s="68">
        <f t="shared" si="21"/>
        <v>89942.19</v>
      </c>
      <c r="Q639" s="13"/>
      <c r="R639" s="13"/>
      <c r="S639" s="13"/>
      <c r="T639" s="13"/>
      <c r="U639" s="13"/>
      <c r="V639" s="13">
        <v>1238492</v>
      </c>
      <c r="W639" s="13" t="s">
        <v>1790</v>
      </c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</row>
    <row r="640" spans="1:34">
      <c r="A640" s="13">
        <v>1238502</v>
      </c>
      <c r="B640" s="75"/>
      <c r="C640" s="75"/>
      <c r="D640" s="83"/>
      <c r="E640" s="83"/>
      <c r="F640" s="13"/>
      <c r="G640" s="13"/>
      <c r="H640" s="63" t="s">
        <v>611</v>
      </c>
      <c r="I640" s="13"/>
      <c r="J640" s="64">
        <v>40364</v>
      </c>
      <c r="K640" s="65">
        <f t="shared" ca="1" si="17"/>
        <v>13</v>
      </c>
      <c r="L640" s="65" t="str">
        <f t="shared" ca="1" si="18"/>
        <v>4 Weeks</v>
      </c>
      <c r="M640" s="66">
        <v>73101</v>
      </c>
      <c r="N640" s="67">
        <f t="shared" si="19"/>
        <v>0.1</v>
      </c>
      <c r="O640" s="68">
        <f t="shared" si="20"/>
        <v>7310.1</v>
      </c>
      <c r="P640" s="68">
        <f t="shared" si="21"/>
        <v>80411.100000000006</v>
      </c>
      <c r="Q640" s="13"/>
      <c r="R640" s="13"/>
      <c r="S640" s="13"/>
      <c r="T640" s="13"/>
      <c r="U640" s="13"/>
      <c r="V640" s="13">
        <v>1238502</v>
      </c>
      <c r="W640" s="13" t="s">
        <v>1791</v>
      </c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</row>
    <row r="641" spans="1:34">
      <c r="A641" s="13">
        <v>1238512</v>
      </c>
      <c r="B641" s="75"/>
      <c r="C641" s="75"/>
      <c r="D641" s="83"/>
      <c r="E641" s="83"/>
      <c r="F641" s="13"/>
      <c r="G641" s="13"/>
      <c r="H641" s="63"/>
      <c r="I641" s="13" t="s">
        <v>388</v>
      </c>
      <c r="J641" s="64">
        <v>40365</v>
      </c>
      <c r="K641" s="65">
        <f t="shared" ca="1" si="17"/>
        <v>13</v>
      </c>
      <c r="L641" s="65" t="str">
        <f t="shared" ca="1" si="18"/>
        <v>6 Weeks</v>
      </c>
      <c r="M641" s="66">
        <v>53613</v>
      </c>
      <c r="N641" s="67">
        <f t="shared" si="19"/>
        <v>7.0000000000000007E-2</v>
      </c>
      <c r="O641" s="68">
        <f t="shared" si="20"/>
        <v>3752.9100000000003</v>
      </c>
      <c r="P641" s="68">
        <f t="shared" si="21"/>
        <v>57365.91</v>
      </c>
      <c r="Q641" s="13"/>
      <c r="R641" s="13"/>
      <c r="S641" s="13"/>
      <c r="T641" s="13"/>
      <c r="U641" s="13"/>
      <c r="V641" s="13">
        <v>1238512</v>
      </c>
      <c r="W641" s="13" t="s">
        <v>1792</v>
      </c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</row>
    <row r="642" spans="1:34">
      <c r="A642" s="13">
        <v>1238522</v>
      </c>
      <c r="B642" s="75"/>
      <c r="C642" s="75"/>
      <c r="D642" s="83"/>
      <c r="E642" s="83"/>
      <c r="F642" s="13"/>
      <c r="G642" s="13"/>
      <c r="H642" s="63" t="s">
        <v>621</v>
      </c>
      <c r="I642" s="13" t="s">
        <v>400</v>
      </c>
      <c r="J642" s="64">
        <v>40380</v>
      </c>
      <c r="K642" s="65">
        <f t="shared" ca="1" si="17"/>
        <v>13</v>
      </c>
      <c r="L642" s="65" t="str">
        <f t="shared" ca="1" si="18"/>
        <v>4 Weeks</v>
      </c>
      <c r="M642" s="66">
        <v>74225</v>
      </c>
      <c r="N642" s="67">
        <f t="shared" si="19"/>
        <v>0.1</v>
      </c>
      <c r="O642" s="68">
        <f t="shared" si="20"/>
        <v>7422.5</v>
      </c>
      <c r="P642" s="68">
        <f t="shared" si="21"/>
        <v>81647.5</v>
      </c>
      <c r="Q642" s="13"/>
      <c r="R642" s="13"/>
      <c r="S642" s="13"/>
      <c r="T642" s="13"/>
      <c r="U642" s="13"/>
      <c r="V642" s="13">
        <v>1238522</v>
      </c>
      <c r="W642" s="13" t="s">
        <v>1793</v>
      </c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</row>
    <row r="643" spans="1:34">
      <c r="A643" s="13">
        <v>1238532</v>
      </c>
      <c r="B643" s="75"/>
      <c r="C643" s="75"/>
      <c r="D643" s="83"/>
      <c r="E643" s="83"/>
      <c r="F643" s="13"/>
      <c r="G643" s="13"/>
      <c r="H643" s="63" t="s">
        <v>626</v>
      </c>
      <c r="I643" s="13" t="s">
        <v>400</v>
      </c>
      <c r="J643" s="64">
        <v>37100</v>
      </c>
      <c r="K643" s="65">
        <f t="shared" ca="1" si="17"/>
        <v>22</v>
      </c>
      <c r="L643" s="65" t="str">
        <f t="shared" ca="1" si="18"/>
        <v>4 Weeks</v>
      </c>
      <c r="M643" s="66">
        <v>52017</v>
      </c>
      <c r="N643" s="67">
        <f t="shared" si="19"/>
        <v>7.0000000000000007E-2</v>
      </c>
      <c r="O643" s="68">
        <f t="shared" si="20"/>
        <v>3641.1900000000005</v>
      </c>
      <c r="P643" s="68">
        <f t="shared" si="21"/>
        <v>55658.19</v>
      </c>
      <c r="Q643" s="13"/>
      <c r="R643" s="13"/>
      <c r="S643" s="13"/>
      <c r="T643" s="13"/>
      <c r="U643" s="13"/>
      <c r="V643" s="13">
        <v>1238532</v>
      </c>
      <c r="W643" s="13" t="s">
        <v>1794</v>
      </c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</row>
    <row r="644" spans="1:34">
      <c r="A644" s="13">
        <v>1238542</v>
      </c>
      <c r="B644" s="75"/>
      <c r="C644" s="75"/>
      <c r="D644" s="83"/>
      <c r="E644" s="83"/>
      <c r="F644" s="13"/>
      <c r="G644" s="13"/>
      <c r="H644" s="63" t="s">
        <v>631</v>
      </c>
      <c r="I644" s="13" t="s">
        <v>388</v>
      </c>
      <c r="J644" s="64">
        <v>37823</v>
      </c>
      <c r="K644" s="65">
        <f t="shared" ca="1" si="17"/>
        <v>20</v>
      </c>
      <c r="L644" s="65" t="str">
        <f t="shared" ca="1" si="18"/>
        <v>6 Weeks</v>
      </c>
      <c r="M644" s="66">
        <v>40961</v>
      </c>
      <c r="N644" s="67">
        <f t="shared" si="19"/>
        <v>0.06</v>
      </c>
      <c r="O644" s="68">
        <f t="shared" si="20"/>
        <v>2457.66</v>
      </c>
      <c r="P644" s="68">
        <f t="shared" si="21"/>
        <v>43418.66</v>
      </c>
      <c r="Q644" s="13"/>
      <c r="R644" s="13"/>
      <c r="S644" s="13"/>
      <c r="T644" s="13"/>
      <c r="U644" s="13"/>
      <c r="V644" s="13">
        <v>1238542</v>
      </c>
      <c r="W644" s="13" t="s">
        <v>1795</v>
      </c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</row>
    <row r="645" spans="1:34">
      <c r="A645" s="13">
        <v>1238552</v>
      </c>
      <c r="B645" s="75"/>
      <c r="C645" s="75"/>
      <c r="D645" s="83"/>
      <c r="E645" s="83"/>
      <c r="F645" s="13"/>
      <c r="G645" s="13"/>
      <c r="H645" s="63" t="s">
        <v>636</v>
      </c>
      <c r="I645" s="13" t="s">
        <v>394</v>
      </c>
      <c r="J645" s="64">
        <v>38192</v>
      </c>
      <c r="K645" s="65">
        <f t="shared" ca="1" si="17"/>
        <v>19</v>
      </c>
      <c r="L645" s="65" t="str">
        <f t="shared" ca="1" si="18"/>
        <v>4 Weeks</v>
      </c>
      <c r="M645" s="66">
        <v>19877</v>
      </c>
      <c r="N645" s="67">
        <f t="shared" si="19"/>
        <v>0.01</v>
      </c>
      <c r="O645" s="68">
        <f t="shared" si="20"/>
        <v>198.77</v>
      </c>
      <c r="P645" s="68">
        <f t="shared" si="21"/>
        <v>20075.77</v>
      </c>
      <c r="Q645" s="13"/>
      <c r="R645" s="13"/>
      <c r="S645" s="13"/>
      <c r="T645" s="13"/>
      <c r="U645" s="13"/>
      <c r="V645" s="13">
        <v>1238552</v>
      </c>
      <c r="W645" s="13" t="s">
        <v>1796</v>
      </c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</row>
    <row r="646" spans="1:34">
      <c r="A646" s="13">
        <v>1238562</v>
      </c>
      <c r="B646" s="75"/>
      <c r="C646" s="75"/>
      <c r="D646" s="83"/>
      <c r="E646" s="83"/>
      <c r="F646" s="13"/>
      <c r="G646" s="13"/>
      <c r="H646" s="13" t="s">
        <v>641</v>
      </c>
      <c r="I646" s="13" t="s">
        <v>400</v>
      </c>
      <c r="J646" s="64">
        <v>41837</v>
      </c>
      <c r="K646" s="65">
        <f t="shared" ca="1" si="17"/>
        <v>9</v>
      </c>
      <c r="L646" s="65" t="str">
        <f t="shared" ca="1" si="18"/>
        <v>4 Weeks</v>
      </c>
      <c r="M646" s="66">
        <v>64124</v>
      </c>
      <c r="N646" s="67">
        <f t="shared" si="19"/>
        <v>0.08</v>
      </c>
      <c r="O646" s="68">
        <f t="shared" si="20"/>
        <v>5129.92</v>
      </c>
      <c r="P646" s="68">
        <f t="shared" si="21"/>
        <v>69253.919999999998</v>
      </c>
      <c r="Q646" s="13"/>
      <c r="R646" s="13"/>
      <c r="S646" s="13"/>
      <c r="T646" s="13"/>
      <c r="U646" s="13"/>
      <c r="V646" s="13">
        <v>1238562</v>
      </c>
      <c r="W646" s="13" t="s">
        <v>1797</v>
      </c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</row>
    <row r="647" spans="1:34">
      <c r="A647" s="13">
        <v>1238572</v>
      </c>
      <c r="B647" s="75"/>
      <c r="C647" s="75"/>
      <c r="D647" s="83"/>
      <c r="E647" s="83"/>
      <c r="F647" s="13"/>
      <c r="G647" s="13"/>
      <c r="H647" s="13"/>
      <c r="I647" s="13"/>
      <c r="J647" s="64">
        <v>41842</v>
      </c>
      <c r="K647" s="65">
        <f t="shared" ca="1" si="17"/>
        <v>9</v>
      </c>
      <c r="L647" s="65" t="str">
        <f t="shared" ca="1" si="18"/>
        <v>4 Weeks</v>
      </c>
      <c r="M647" s="66">
        <v>53582</v>
      </c>
      <c r="N647" s="67">
        <f t="shared" si="19"/>
        <v>7.0000000000000007E-2</v>
      </c>
      <c r="O647" s="68">
        <f t="shared" si="20"/>
        <v>3750.7400000000002</v>
      </c>
      <c r="P647" s="68">
        <f t="shared" si="21"/>
        <v>57332.74</v>
      </c>
      <c r="Q647" s="13"/>
      <c r="R647" s="13"/>
      <c r="S647" s="13"/>
      <c r="T647" s="13"/>
      <c r="U647" s="13"/>
      <c r="V647" s="13">
        <v>1238572</v>
      </c>
      <c r="W647" s="13" t="s">
        <v>1798</v>
      </c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</row>
    <row r="648" spans="1:34">
      <c r="A648" s="13">
        <v>1238582</v>
      </c>
      <c r="B648" s="75"/>
      <c r="C648" s="75"/>
      <c r="D648" s="83"/>
      <c r="E648" s="83"/>
      <c r="F648" s="13"/>
      <c r="G648" s="13"/>
      <c r="H648" s="13" t="s">
        <v>649</v>
      </c>
      <c r="I648" s="13" t="s">
        <v>388</v>
      </c>
      <c r="J648" s="64">
        <v>41858</v>
      </c>
      <c r="K648" s="65">
        <f t="shared" ca="1" si="17"/>
        <v>9</v>
      </c>
      <c r="L648" s="65" t="str">
        <f t="shared" ca="1" si="18"/>
        <v>4 Weeks</v>
      </c>
      <c r="M648" s="66">
        <v>27951</v>
      </c>
      <c r="N648" s="67">
        <f t="shared" si="19"/>
        <v>0.05</v>
      </c>
      <c r="O648" s="68">
        <f t="shared" si="20"/>
        <v>1397.5500000000002</v>
      </c>
      <c r="P648" s="68">
        <f t="shared" si="21"/>
        <v>29348.55</v>
      </c>
      <c r="Q648" s="13"/>
      <c r="R648" s="13"/>
      <c r="S648" s="13"/>
      <c r="T648" s="13"/>
      <c r="U648" s="13"/>
      <c r="V648" s="13">
        <v>1238582</v>
      </c>
      <c r="W648" s="13" t="s">
        <v>1799</v>
      </c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</row>
    <row r="649" spans="1:34">
      <c r="A649" s="13">
        <v>1238592</v>
      </c>
      <c r="B649" s="75"/>
      <c r="C649" s="75"/>
      <c r="D649" s="83"/>
      <c r="E649" s="83"/>
      <c r="F649" s="13"/>
      <c r="G649" s="13"/>
      <c r="H649" s="13" t="s">
        <v>653</v>
      </c>
      <c r="I649" s="13" t="s">
        <v>394</v>
      </c>
      <c r="J649" s="64">
        <v>40392</v>
      </c>
      <c r="K649" s="65">
        <f t="shared" ca="1" si="17"/>
        <v>13</v>
      </c>
      <c r="L649" s="65" t="str">
        <f t="shared" ca="1" si="18"/>
        <v>4 Weeks</v>
      </c>
      <c r="M649" s="66">
        <v>23195</v>
      </c>
      <c r="N649" s="67">
        <f t="shared" si="19"/>
        <v>0.01</v>
      </c>
      <c r="O649" s="68">
        <f t="shared" si="20"/>
        <v>231.95000000000002</v>
      </c>
      <c r="P649" s="68">
        <f t="shared" si="21"/>
        <v>23426.95</v>
      </c>
      <c r="Q649" s="13"/>
      <c r="R649" s="13"/>
      <c r="S649" s="13"/>
      <c r="T649" s="13"/>
      <c r="U649" s="13"/>
      <c r="V649" s="13">
        <v>1238592</v>
      </c>
      <c r="W649" s="13" t="s">
        <v>1800</v>
      </c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</row>
    <row r="650" spans="1:34">
      <c r="A650" s="13">
        <v>1238602</v>
      </c>
      <c r="B650" s="75"/>
      <c r="C650" s="75"/>
      <c r="D650" s="83"/>
      <c r="E650" s="83"/>
      <c r="F650" s="13"/>
      <c r="G650" s="13"/>
      <c r="H650" s="63" t="s">
        <v>387</v>
      </c>
      <c r="I650" s="13" t="s">
        <v>394</v>
      </c>
      <c r="J650" s="64">
        <v>40027</v>
      </c>
      <c r="K650" s="65">
        <f t="shared" ca="1" si="17"/>
        <v>14</v>
      </c>
      <c r="L650" s="65" t="str">
        <f t="shared" ca="1" si="18"/>
        <v>4 Weeks</v>
      </c>
      <c r="M650" s="66">
        <v>43502</v>
      </c>
      <c r="N650" s="67">
        <f t="shared" si="19"/>
        <v>0.06</v>
      </c>
      <c r="O650" s="68">
        <f t="shared" si="20"/>
        <v>2610.12</v>
      </c>
      <c r="P650" s="68">
        <f t="shared" si="21"/>
        <v>46112.12</v>
      </c>
      <c r="Q650" s="13"/>
      <c r="R650" s="13"/>
      <c r="S650" s="13"/>
      <c r="T650" s="13"/>
      <c r="U650" s="13"/>
      <c r="V650" s="13">
        <v>1238602</v>
      </c>
      <c r="W650" s="13" t="s">
        <v>1801</v>
      </c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</row>
    <row r="651" spans="1:34">
      <c r="A651" s="13">
        <v>1238612</v>
      </c>
      <c r="B651" s="75"/>
      <c r="C651" s="75"/>
      <c r="D651" s="83"/>
      <c r="E651" s="83"/>
      <c r="F651" s="13"/>
      <c r="G651" s="13"/>
      <c r="H651" s="63" t="s">
        <v>393</v>
      </c>
      <c r="I651" s="13" t="s">
        <v>400</v>
      </c>
      <c r="J651" s="64">
        <v>37467</v>
      </c>
      <c r="K651" s="65">
        <f t="shared" ca="1" si="17"/>
        <v>21</v>
      </c>
      <c r="L651" s="65" t="str">
        <f t="shared" ca="1" si="18"/>
        <v>4 Weeks</v>
      </c>
      <c r="M651" s="66">
        <v>67284</v>
      </c>
      <c r="N651" s="67">
        <f t="shared" si="19"/>
        <v>0.1</v>
      </c>
      <c r="O651" s="68">
        <f t="shared" si="20"/>
        <v>6728.4000000000005</v>
      </c>
      <c r="P651" s="68">
        <f t="shared" si="21"/>
        <v>74012.399999999994</v>
      </c>
      <c r="Q651" s="13"/>
      <c r="R651" s="13"/>
      <c r="S651" s="13"/>
      <c r="T651" s="13"/>
      <c r="U651" s="13"/>
      <c r="V651" s="13">
        <v>1238612</v>
      </c>
      <c r="W651" s="13" t="s">
        <v>1802</v>
      </c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</row>
    <row r="652" spans="1:34">
      <c r="A652" s="13">
        <v>1238622</v>
      </c>
      <c r="B652" s="75"/>
      <c r="C652" s="75"/>
      <c r="D652" s="83"/>
      <c r="E652" s="83"/>
      <c r="F652" s="13"/>
      <c r="G652" s="13"/>
      <c r="H652" s="63" t="s">
        <v>399</v>
      </c>
      <c r="I652" s="13" t="s">
        <v>400</v>
      </c>
      <c r="J652" s="64">
        <v>41509</v>
      </c>
      <c r="K652" s="65">
        <f t="shared" ca="1" si="17"/>
        <v>10</v>
      </c>
      <c r="L652" s="65" t="str">
        <f t="shared" ca="1" si="18"/>
        <v>4 Weeks</v>
      </c>
      <c r="M652" s="66">
        <v>93251</v>
      </c>
      <c r="N652" s="67">
        <f t="shared" si="19"/>
        <v>0.12</v>
      </c>
      <c r="O652" s="68">
        <f t="shared" si="20"/>
        <v>11190.119999999999</v>
      </c>
      <c r="P652" s="68">
        <f t="shared" si="21"/>
        <v>104441.12</v>
      </c>
      <c r="Q652" s="13"/>
      <c r="R652" s="13"/>
      <c r="S652" s="13"/>
      <c r="T652" s="13"/>
      <c r="U652" s="13"/>
      <c r="V652" s="13">
        <v>1238622</v>
      </c>
      <c r="W652" s="13" t="s">
        <v>1803</v>
      </c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</row>
    <row r="653" spans="1:34">
      <c r="A653" s="13">
        <v>1238632</v>
      </c>
      <c r="B653" s="75"/>
      <c r="C653" s="75"/>
      <c r="D653" s="83"/>
      <c r="E653" s="83"/>
      <c r="F653" s="13"/>
      <c r="G653" s="13"/>
      <c r="H653" s="63"/>
      <c r="I653" s="13" t="s">
        <v>394</v>
      </c>
      <c r="J653" s="64">
        <v>42260</v>
      </c>
      <c r="K653" s="65">
        <f t="shared" ca="1" si="17"/>
        <v>8</v>
      </c>
      <c r="L653" s="65" t="str">
        <f t="shared" ca="1" si="18"/>
        <v>4 Weeks</v>
      </c>
      <c r="M653" s="66">
        <v>53771</v>
      </c>
      <c r="N653" s="67">
        <f t="shared" si="19"/>
        <v>7.0000000000000007E-2</v>
      </c>
      <c r="O653" s="68">
        <f t="shared" si="20"/>
        <v>3763.9700000000003</v>
      </c>
      <c r="P653" s="68">
        <f t="shared" si="21"/>
        <v>57534.97</v>
      </c>
      <c r="Q653" s="13"/>
      <c r="R653" s="13"/>
      <c r="S653" s="13"/>
      <c r="T653" s="13"/>
      <c r="U653" s="13"/>
      <c r="V653" s="13">
        <v>1238632</v>
      </c>
      <c r="W653" s="13" t="s">
        <v>1804</v>
      </c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</row>
    <row r="654" spans="1:34">
      <c r="A654" s="13">
        <v>1238642</v>
      </c>
      <c r="B654" s="75"/>
      <c r="C654" s="75"/>
      <c r="D654" s="83"/>
      <c r="E654" s="83"/>
      <c r="F654" s="13"/>
      <c r="G654" s="13"/>
      <c r="H654" s="63" t="s">
        <v>411</v>
      </c>
      <c r="I654" s="13" t="s">
        <v>394</v>
      </c>
      <c r="J654" s="64">
        <v>40429</v>
      </c>
      <c r="K654" s="65">
        <f t="shared" ca="1" si="17"/>
        <v>13</v>
      </c>
      <c r="L654" s="65" t="str">
        <f t="shared" ca="1" si="18"/>
        <v>4 Weeks</v>
      </c>
      <c r="M654" s="66">
        <v>32015</v>
      </c>
      <c r="N654" s="67">
        <f t="shared" si="19"/>
        <v>0.05</v>
      </c>
      <c r="O654" s="68">
        <f t="shared" si="20"/>
        <v>1600.75</v>
      </c>
      <c r="P654" s="68">
        <f t="shared" si="21"/>
        <v>33615.75</v>
      </c>
      <c r="Q654" s="13"/>
      <c r="R654" s="13"/>
      <c r="S654" s="13"/>
      <c r="T654" s="13"/>
      <c r="U654" s="13"/>
      <c r="V654" s="13">
        <v>1238642</v>
      </c>
      <c r="W654" s="13" t="s">
        <v>1805</v>
      </c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</row>
    <row r="655" spans="1:34">
      <c r="A655" s="13">
        <v>1238652</v>
      </c>
      <c r="B655" s="75"/>
      <c r="C655" s="75"/>
      <c r="D655" s="83"/>
      <c r="E655" s="83"/>
      <c r="F655" s="13"/>
      <c r="G655" s="13"/>
      <c r="H655" s="63" t="s">
        <v>416</v>
      </c>
      <c r="I655" s="13" t="s">
        <v>388</v>
      </c>
      <c r="J655" s="64">
        <v>41524</v>
      </c>
      <c r="K655" s="65">
        <f t="shared" ca="1" si="17"/>
        <v>10</v>
      </c>
      <c r="L655" s="65" t="str">
        <f t="shared" ca="1" si="18"/>
        <v>6 Weeks</v>
      </c>
      <c r="M655" s="66">
        <v>38798</v>
      </c>
      <c r="N655" s="67">
        <f t="shared" si="19"/>
        <v>0.06</v>
      </c>
      <c r="O655" s="68">
        <f t="shared" si="20"/>
        <v>2327.88</v>
      </c>
      <c r="P655" s="68">
        <f t="shared" si="21"/>
        <v>41125.879999999997</v>
      </c>
      <c r="Q655" s="13"/>
      <c r="R655" s="13"/>
      <c r="S655" s="13"/>
      <c r="T655" s="13"/>
      <c r="U655" s="13"/>
      <c r="V655" s="13">
        <v>1238652</v>
      </c>
      <c r="W655" s="13" t="s">
        <v>1806</v>
      </c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</row>
    <row r="656" spans="1:34">
      <c r="A656" s="13">
        <v>1238662</v>
      </c>
      <c r="B656" s="75"/>
      <c r="C656" s="75"/>
      <c r="D656" s="83"/>
      <c r="E656" s="83"/>
      <c r="F656" s="13"/>
      <c r="G656" s="13"/>
      <c r="H656" s="63" t="s">
        <v>421</v>
      </c>
      <c r="I656" s="13" t="s">
        <v>394</v>
      </c>
      <c r="J656" s="64">
        <v>40079</v>
      </c>
      <c r="K656" s="65">
        <f t="shared" ca="1" si="17"/>
        <v>14</v>
      </c>
      <c r="L656" s="65" t="str">
        <f t="shared" ca="1" si="18"/>
        <v>4 Weeks</v>
      </c>
      <c r="M656" s="66">
        <v>15813</v>
      </c>
      <c r="N656" s="67">
        <f t="shared" si="19"/>
        <v>0.01</v>
      </c>
      <c r="O656" s="68">
        <f t="shared" si="20"/>
        <v>158.13</v>
      </c>
      <c r="P656" s="68">
        <f t="shared" si="21"/>
        <v>15971.13</v>
      </c>
      <c r="Q656" s="13"/>
      <c r="R656" s="13"/>
      <c r="S656" s="13"/>
      <c r="T656" s="13"/>
      <c r="U656" s="13"/>
      <c r="V656" s="13">
        <v>1238662</v>
      </c>
      <c r="W656" s="13" t="s">
        <v>1807</v>
      </c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</row>
    <row r="657" spans="1:34">
      <c r="A657" s="13">
        <v>1238672</v>
      </c>
      <c r="B657" s="75"/>
      <c r="C657" s="75"/>
      <c r="D657" s="83"/>
      <c r="E657" s="83"/>
      <c r="F657" s="13"/>
      <c r="G657" s="13"/>
      <c r="H657" s="63" t="s">
        <v>426</v>
      </c>
      <c r="I657" s="13" t="s">
        <v>388</v>
      </c>
      <c r="J657" s="64">
        <v>37517</v>
      </c>
      <c r="K657" s="65">
        <f t="shared" ca="1" si="17"/>
        <v>21</v>
      </c>
      <c r="L657" s="65" t="str">
        <f t="shared" ca="1" si="18"/>
        <v>6 Weeks</v>
      </c>
      <c r="M657" s="66">
        <v>89723</v>
      </c>
      <c r="N657" s="67">
        <f t="shared" si="19"/>
        <v>0.12</v>
      </c>
      <c r="O657" s="68">
        <f t="shared" si="20"/>
        <v>10766.76</v>
      </c>
      <c r="P657" s="68">
        <f t="shared" si="21"/>
        <v>100489.76</v>
      </c>
      <c r="Q657" s="13"/>
      <c r="R657" s="13"/>
      <c r="S657" s="13"/>
      <c r="T657" s="13"/>
      <c r="U657" s="13"/>
      <c r="V657" s="13">
        <v>1238672</v>
      </c>
      <c r="W657" s="13" t="s">
        <v>1808</v>
      </c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</row>
    <row r="658" spans="1:34">
      <c r="A658" s="13">
        <v>1238682</v>
      </c>
      <c r="B658" s="75"/>
      <c r="C658" s="75"/>
      <c r="D658" s="83"/>
      <c r="E658" s="83"/>
      <c r="F658" s="13"/>
      <c r="G658" s="13"/>
      <c r="H658" s="63" t="s">
        <v>431</v>
      </c>
      <c r="I658" s="13"/>
      <c r="J658" s="64">
        <v>38230</v>
      </c>
      <c r="K658" s="65">
        <f t="shared" ca="1" si="17"/>
        <v>19</v>
      </c>
      <c r="L658" s="65" t="str">
        <f t="shared" ca="1" si="18"/>
        <v>4 Weeks</v>
      </c>
      <c r="M658" s="66">
        <v>57677</v>
      </c>
      <c r="N658" s="67">
        <f t="shared" si="19"/>
        <v>0.08</v>
      </c>
      <c r="O658" s="68">
        <f t="shared" si="20"/>
        <v>4614.16</v>
      </c>
      <c r="P658" s="68">
        <f t="shared" si="21"/>
        <v>62291.16</v>
      </c>
      <c r="Q658" s="13"/>
      <c r="R658" s="13"/>
      <c r="S658" s="13"/>
      <c r="T658" s="13"/>
      <c r="U658" s="13"/>
      <c r="V658" s="13">
        <v>1238682</v>
      </c>
      <c r="W658" s="13" t="s">
        <v>1809</v>
      </c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</row>
    <row r="659" spans="1:34">
      <c r="A659" s="13">
        <v>1238692</v>
      </c>
      <c r="B659" s="75"/>
      <c r="C659" s="75"/>
      <c r="D659" s="83"/>
      <c r="E659" s="83"/>
      <c r="F659" s="13"/>
      <c r="G659" s="13"/>
      <c r="H659" s="63"/>
      <c r="I659" s="13" t="s">
        <v>388</v>
      </c>
      <c r="J659" s="64">
        <v>38241</v>
      </c>
      <c r="K659" s="65">
        <f t="shared" ca="1" si="17"/>
        <v>19</v>
      </c>
      <c r="L659" s="65" t="str">
        <f t="shared" ca="1" si="18"/>
        <v>6 Weeks</v>
      </c>
      <c r="M659" s="66">
        <v>72839</v>
      </c>
      <c r="N659" s="67">
        <f t="shared" si="19"/>
        <v>0.1</v>
      </c>
      <c r="O659" s="68">
        <f t="shared" si="20"/>
        <v>7283.9000000000005</v>
      </c>
      <c r="P659" s="68">
        <f t="shared" si="21"/>
        <v>80122.899999999994</v>
      </c>
      <c r="Q659" s="13"/>
      <c r="R659" s="13"/>
      <c r="S659" s="13"/>
      <c r="T659" s="13"/>
      <c r="U659" s="13"/>
      <c r="V659" s="13">
        <v>1238692</v>
      </c>
      <c r="W659" s="13" t="s">
        <v>1810</v>
      </c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</row>
    <row r="660" spans="1:34">
      <c r="A660" s="13">
        <v>1238702</v>
      </c>
      <c r="B660" s="75"/>
      <c r="C660" s="75"/>
      <c r="D660" s="83"/>
      <c r="E660" s="83"/>
      <c r="F660" s="13"/>
      <c r="G660" s="13"/>
      <c r="H660" s="63" t="s">
        <v>441</v>
      </c>
      <c r="I660" s="13" t="s">
        <v>400</v>
      </c>
      <c r="J660" s="64">
        <v>40808</v>
      </c>
      <c r="K660" s="65">
        <f t="shared" ca="1" si="17"/>
        <v>12</v>
      </c>
      <c r="L660" s="65" t="str">
        <f t="shared" ca="1" si="18"/>
        <v>4 Weeks</v>
      </c>
      <c r="M660" s="66">
        <v>37979</v>
      </c>
      <c r="N660" s="67">
        <f t="shared" si="19"/>
        <v>0.06</v>
      </c>
      <c r="O660" s="68">
        <f t="shared" si="20"/>
        <v>2278.7399999999998</v>
      </c>
      <c r="P660" s="68">
        <f t="shared" si="21"/>
        <v>40257.74</v>
      </c>
      <c r="Q660" s="13"/>
      <c r="R660" s="13"/>
      <c r="S660" s="13"/>
      <c r="T660" s="13"/>
      <c r="U660" s="13"/>
      <c r="V660" s="13">
        <v>1238702</v>
      </c>
      <c r="W660" s="13" t="s">
        <v>1811</v>
      </c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</row>
    <row r="661" spans="1:34">
      <c r="A661" s="13">
        <v>1238712</v>
      </c>
      <c r="B661" s="75"/>
      <c r="C661" s="75"/>
      <c r="D661" s="83"/>
      <c r="E661" s="83"/>
      <c r="F661" s="13"/>
      <c r="G661" s="13"/>
      <c r="H661" s="63" t="s">
        <v>446</v>
      </c>
      <c r="I661" s="13" t="s">
        <v>388</v>
      </c>
      <c r="J661" s="64">
        <v>40445</v>
      </c>
      <c r="K661" s="65">
        <f t="shared" ca="1" si="17"/>
        <v>13</v>
      </c>
      <c r="L661" s="65" t="str">
        <f t="shared" ca="1" si="18"/>
        <v>6 Weeks</v>
      </c>
      <c r="M661" s="66">
        <v>29673</v>
      </c>
      <c r="N661" s="67">
        <f t="shared" si="19"/>
        <v>0.05</v>
      </c>
      <c r="O661" s="68">
        <f t="shared" si="20"/>
        <v>1483.65</v>
      </c>
      <c r="P661" s="68">
        <f t="shared" si="21"/>
        <v>31156.65</v>
      </c>
      <c r="Q661" s="13"/>
      <c r="R661" s="13"/>
      <c r="S661" s="13"/>
      <c r="T661" s="13"/>
      <c r="U661" s="13"/>
      <c r="V661" s="13">
        <v>1238712</v>
      </c>
      <c r="W661" s="13" t="s">
        <v>1812</v>
      </c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</row>
    <row r="662" spans="1:34">
      <c r="A662" s="13">
        <v>1238722</v>
      </c>
      <c r="B662" s="75"/>
      <c r="C662" s="75"/>
      <c r="D662" s="83"/>
      <c r="E662" s="83"/>
      <c r="F662" s="13"/>
      <c r="G662" s="13"/>
      <c r="H662" s="63" t="s">
        <v>451</v>
      </c>
      <c r="I662" s="13" t="s">
        <v>394</v>
      </c>
      <c r="J662" s="64">
        <v>40809</v>
      </c>
      <c r="K662" s="65">
        <f t="shared" ca="1" si="17"/>
        <v>12</v>
      </c>
      <c r="L662" s="65" t="str">
        <f t="shared" ca="1" si="18"/>
        <v>4 Weeks</v>
      </c>
      <c r="M662" s="66">
        <v>56690</v>
      </c>
      <c r="N662" s="67">
        <f t="shared" si="19"/>
        <v>0.08</v>
      </c>
      <c r="O662" s="68">
        <f t="shared" si="20"/>
        <v>4535.2</v>
      </c>
      <c r="P662" s="68">
        <f t="shared" si="21"/>
        <v>61225.2</v>
      </c>
      <c r="Q662" s="13"/>
      <c r="R662" s="13"/>
      <c r="S662" s="13"/>
      <c r="T662" s="13"/>
      <c r="U662" s="13"/>
      <c r="V662" s="13">
        <v>1238722</v>
      </c>
      <c r="W662" s="13" t="s">
        <v>1813</v>
      </c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</row>
    <row r="663" spans="1:34">
      <c r="A663" s="13">
        <v>1238732</v>
      </c>
      <c r="B663" s="75"/>
      <c r="C663" s="75"/>
      <c r="D663" s="83"/>
      <c r="E663" s="83"/>
      <c r="F663" s="13"/>
      <c r="G663" s="13"/>
      <c r="H663" s="63" t="s">
        <v>456</v>
      </c>
      <c r="I663" s="13" t="s">
        <v>388</v>
      </c>
      <c r="J663" s="64">
        <v>40813</v>
      </c>
      <c r="K663" s="65">
        <f t="shared" ca="1" si="17"/>
        <v>12</v>
      </c>
      <c r="L663" s="65" t="str">
        <f t="shared" ca="1" si="18"/>
        <v>6 Weeks</v>
      </c>
      <c r="M663" s="66">
        <v>85302</v>
      </c>
      <c r="N663" s="67">
        <f t="shared" si="19"/>
        <v>0.12</v>
      </c>
      <c r="O663" s="68">
        <f t="shared" si="20"/>
        <v>10236.24</v>
      </c>
      <c r="P663" s="68">
        <f t="shared" si="21"/>
        <v>95538.240000000005</v>
      </c>
      <c r="Q663" s="13"/>
      <c r="R663" s="13"/>
      <c r="S663" s="13"/>
      <c r="T663" s="13"/>
      <c r="U663" s="13"/>
      <c r="V663" s="13">
        <v>1238732</v>
      </c>
      <c r="W663" s="13" t="s">
        <v>1814</v>
      </c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</row>
    <row r="664" spans="1:34">
      <c r="A664" s="13">
        <v>1238742</v>
      </c>
      <c r="B664" s="75"/>
      <c r="C664" s="75"/>
      <c r="D664" s="83"/>
      <c r="E664" s="83"/>
      <c r="F664" s="13"/>
      <c r="G664" s="13"/>
      <c r="H664" s="63" t="s">
        <v>461</v>
      </c>
      <c r="I664" s="13" t="s">
        <v>388</v>
      </c>
      <c r="J664" s="64">
        <v>37893</v>
      </c>
      <c r="K664" s="65">
        <f t="shared" ca="1" si="17"/>
        <v>20</v>
      </c>
      <c r="L664" s="65" t="str">
        <f t="shared" ca="1" si="18"/>
        <v>6 Weeks</v>
      </c>
      <c r="M664" s="66">
        <v>83129</v>
      </c>
      <c r="N664" s="67">
        <f t="shared" si="19"/>
        <v>0.11</v>
      </c>
      <c r="O664" s="68">
        <f t="shared" si="20"/>
        <v>9144.19</v>
      </c>
      <c r="P664" s="68">
        <f t="shared" si="21"/>
        <v>92273.19</v>
      </c>
      <c r="Q664" s="13"/>
      <c r="R664" s="13"/>
      <c r="S664" s="13"/>
      <c r="T664" s="13"/>
      <c r="U664" s="13"/>
      <c r="V664" s="13">
        <v>1238742</v>
      </c>
      <c r="W664" s="13" t="s">
        <v>1815</v>
      </c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</row>
    <row r="665" spans="1:34">
      <c r="A665" s="13">
        <v>1238752</v>
      </c>
      <c r="B665" s="75"/>
      <c r="C665" s="75"/>
      <c r="D665" s="83"/>
      <c r="E665" s="83"/>
      <c r="F665" s="13"/>
      <c r="G665" s="13"/>
      <c r="H665" s="63" t="s">
        <v>466</v>
      </c>
      <c r="I665" s="13" t="s">
        <v>388</v>
      </c>
      <c r="J665" s="64">
        <v>38283</v>
      </c>
      <c r="K665" s="65">
        <f t="shared" ca="1" si="17"/>
        <v>19</v>
      </c>
      <c r="L665" s="65" t="str">
        <f t="shared" ca="1" si="18"/>
        <v>6 Weeks</v>
      </c>
      <c r="M665" s="66">
        <v>90920</v>
      </c>
      <c r="N665" s="67">
        <f t="shared" si="19"/>
        <v>0.12</v>
      </c>
      <c r="O665" s="68">
        <f t="shared" si="20"/>
        <v>10910.4</v>
      </c>
      <c r="P665" s="68">
        <f t="shared" si="21"/>
        <v>101830.39999999999</v>
      </c>
      <c r="Q665" s="13"/>
      <c r="R665" s="13"/>
      <c r="S665" s="13"/>
      <c r="T665" s="13"/>
      <c r="U665" s="13"/>
      <c r="V665" s="13">
        <v>1238752</v>
      </c>
      <c r="W665" s="13" t="s">
        <v>1816</v>
      </c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</row>
    <row r="666" spans="1:34">
      <c r="A666" s="13">
        <v>1238762</v>
      </c>
      <c r="B666" s="75"/>
      <c r="C666" s="75"/>
      <c r="D666" s="83"/>
      <c r="E666" s="83"/>
      <c r="F666" s="13"/>
      <c r="G666" s="13"/>
      <c r="H666" s="63"/>
      <c r="I666" s="13" t="s">
        <v>388</v>
      </c>
      <c r="J666" s="64">
        <v>41911</v>
      </c>
      <c r="K666" s="65">
        <f t="shared" ca="1" si="17"/>
        <v>9</v>
      </c>
      <c r="L666" s="65" t="str">
        <f t="shared" ca="1" si="18"/>
        <v>4 Weeks</v>
      </c>
      <c r="M666" s="66">
        <v>100076</v>
      </c>
      <c r="N666" s="67">
        <f t="shared" si="19"/>
        <v>0.13</v>
      </c>
      <c r="O666" s="68">
        <f t="shared" si="20"/>
        <v>13009.880000000001</v>
      </c>
      <c r="P666" s="68">
        <f t="shared" si="21"/>
        <v>113085.88</v>
      </c>
      <c r="Q666" s="13"/>
      <c r="R666" s="13"/>
      <c r="S666" s="13"/>
      <c r="T666" s="13"/>
      <c r="U666" s="13"/>
      <c r="V666" s="13">
        <v>1238762</v>
      </c>
      <c r="W666" s="13" t="s">
        <v>1817</v>
      </c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</row>
    <row r="667" spans="1:34">
      <c r="A667" s="13">
        <v>1238772</v>
      </c>
      <c r="B667" s="75"/>
      <c r="C667" s="75"/>
      <c r="D667" s="83"/>
      <c r="E667" s="83"/>
      <c r="F667" s="13"/>
      <c r="G667" s="13"/>
      <c r="H667" s="63" t="s">
        <v>476</v>
      </c>
      <c r="I667" s="13" t="s">
        <v>400</v>
      </c>
      <c r="J667" s="64">
        <v>41912</v>
      </c>
      <c r="K667" s="65">
        <f t="shared" ca="1" si="17"/>
        <v>9</v>
      </c>
      <c r="L667" s="65" t="str">
        <f t="shared" ca="1" si="18"/>
        <v>4 Weeks</v>
      </c>
      <c r="M667" s="66">
        <v>49655</v>
      </c>
      <c r="N667" s="67">
        <f t="shared" si="19"/>
        <v>7.0000000000000007E-2</v>
      </c>
      <c r="O667" s="68">
        <f t="shared" si="20"/>
        <v>3475.8500000000004</v>
      </c>
      <c r="P667" s="68">
        <f t="shared" si="21"/>
        <v>53130.85</v>
      </c>
      <c r="Q667" s="13"/>
      <c r="R667" s="13"/>
      <c r="S667" s="13"/>
      <c r="T667" s="13"/>
      <c r="U667" s="13"/>
      <c r="V667" s="13">
        <v>1238772</v>
      </c>
      <c r="W667" s="13" t="s">
        <v>1818</v>
      </c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</row>
    <row r="668" spans="1:34">
      <c r="A668" s="13">
        <v>1238782</v>
      </c>
      <c r="B668" s="75"/>
      <c r="C668" s="75"/>
      <c r="D668" s="83"/>
      <c r="E668" s="83"/>
      <c r="F668" s="13"/>
      <c r="G668" s="13"/>
      <c r="H668" s="63" t="s">
        <v>481</v>
      </c>
      <c r="I668" s="13" t="s">
        <v>406</v>
      </c>
      <c r="J668" s="64">
        <v>40482</v>
      </c>
      <c r="K668" s="65">
        <f t="shared" ca="1" si="17"/>
        <v>13</v>
      </c>
      <c r="L668" s="65" t="str">
        <f t="shared" ca="1" si="18"/>
        <v>4 Weeks</v>
      </c>
      <c r="M668" s="66">
        <v>31122</v>
      </c>
      <c r="N668" s="67">
        <f t="shared" si="19"/>
        <v>0.05</v>
      </c>
      <c r="O668" s="68">
        <f t="shared" si="20"/>
        <v>1556.1000000000001</v>
      </c>
      <c r="P668" s="68">
        <f t="shared" si="21"/>
        <v>32678.1</v>
      </c>
      <c r="Q668" s="13"/>
      <c r="R668" s="13"/>
      <c r="S668" s="13"/>
      <c r="T668" s="13"/>
      <c r="U668" s="13"/>
      <c r="V668" s="13">
        <v>1238782</v>
      </c>
      <c r="W668" s="13" t="s">
        <v>1819</v>
      </c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</row>
    <row r="669" spans="1:34">
      <c r="A669" s="13">
        <v>1238792</v>
      </c>
      <c r="B669" s="75"/>
      <c r="C669" s="75"/>
      <c r="D669" s="83"/>
      <c r="E669" s="83"/>
      <c r="F669" s="13"/>
      <c r="G669" s="13"/>
      <c r="H669" s="63" t="s">
        <v>486</v>
      </c>
      <c r="I669" s="13" t="s">
        <v>406</v>
      </c>
      <c r="J669" s="64">
        <v>40137</v>
      </c>
      <c r="K669" s="65">
        <f t="shared" ca="1" si="17"/>
        <v>14</v>
      </c>
      <c r="L669" s="65" t="str">
        <f t="shared" ca="1" si="18"/>
        <v>4 Weeks</v>
      </c>
      <c r="M669" s="66">
        <v>33233</v>
      </c>
      <c r="N669" s="67">
        <f t="shared" si="19"/>
        <v>0.05</v>
      </c>
      <c r="O669" s="68">
        <f t="shared" si="20"/>
        <v>1661.65</v>
      </c>
      <c r="P669" s="68">
        <f t="shared" si="21"/>
        <v>34894.65</v>
      </c>
      <c r="Q669" s="13"/>
      <c r="R669" s="13"/>
      <c r="S669" s="13"/>
      <c r="T669" s="13"/>
      <c r="U669" s="13"/>
      <c r="V669" s="13">
        <v>1238792</v>
      </c>
      <c r="W669" s="13" t="s">
        <v>1820</v>
      </c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</row>
    <row r="670" spans="1:34">
      <c r="A670" s="13">
        <v>1238802</v>
      </c>
      <c r="B670" s="75"/>
      <c r="C670" s="75"/>
      <c r="D670" s="83"/>
      <c r="E670" s="83"/>
      <c r="F670" s="13"/>
      <c r="G670" s="13"/>
      <c r="H670" s="63" t="s">
        <v>491</v>
      </c>
      <c r="I670" s="13" t="s">
        <v>388</v>
      </c>
      <c r="J670" s="64">
        <v>37946</v>
      </c>
      <c r="K670" s="65">
        <f t="shared" ca="1" si="17"/>
        <v>20</v>
      </c>
      <c r="L670" s="65" t="str">
        <f t="shared" ca="1" si="18"/>
        <v>6 Weeks</v>
      </c>
      <c r="M670" s="66">
        <v>75453</v>
      </c>
      <c r="N670" s="67">
        <f t="shared" si="19"/>
        <v>0.11</v>
      </c>
      <c r="O670" s="68">
        <f t="shared" si="20"/>
        <v>8299.83</v>
      </c>
      <c r="P670" s="68">
        <f t="shared" si="21"/>
        <v>83752.83</v>
      </c>
      <c r="Q670" s="13"/>
      <c r="R670" s="13"/>
      <c r="S670" s="13"/>
      <c r="T670" s="13"/>
      <c r="U670" s="13"/>
      <c r="V670" s="13">
        <v>1238802</v>
      </c>
      <c r="W670" s="13" t="s">
        <v>1821</v>
      </c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</row>
    <row r="671" spans="1:34">
      <c r="A671" s="13">
        <v>1238812</v>
      </c>
      <c r="B671" s="75"/>
      <c r="C671" s="75"/>
      <c r="D671" s="83"/>
      <c r="E671" s="83"/>
      <c r="F671" s="13"/>
      <c r="G671" s="13"/>
      <c r="H671" s="63" t="s">
        <v>496</v>
      </c>
      <c r="I671" s="13" t="s">
        <v>388</v>
      </c>
      <c r="J671" s="64">
        <v>41954</v>
      </c>
      <c r="K671" s="65">
        <f t="shared" ca="1" si="17"/>
        <v>9</v>
      </c>
      <c r="L671" s="65" t="str">
        <f t="shared" ca="1" si="18"/>
        <v>4 Weeks</v>
      </c>
      <c r="M671" s="66">
        <v>26607</v>
      </c>
      <c r="N671" s="67">
        <f t="shared" si="19"/>
        <v>0.05</v>
      </c>
      <c r="O671" s="68">
        <f t="shared" si="20"/>
        <v>1330.3500000000001</v>
      </c>
      <c r="P671" s="68">
        <f t="shared" si="21"/>
        <v>27937.35</v>
      </c>
      <c r="Q671" s="13"/>
      <c r="R671" s="13"/>
      <c r="S671" s="13"/>
      <c r="T671" s="13"/>
      <c r="U671" s="13"/>
      <c r="V671" s="13">
        <v>1238812</v>
      </c>
      <c r="W671" s="13" t="s">
        <v>1822</v>
      </c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</row>
    <row r="672" spans="1:34">
      <c r="A672" s="13">
        <v>1238822</v>
      </c>
      <c r="B672" s="75"/>
      <c r="C672" s="75"/>
      <c r="D672" s="83"/>
      <c r="E672" s="83"/>
      <c r="F672" s="13"/>
      <c r="G672" s="13"/>
      <c r="H672" s="63" t="s">
        <v>501</v>
      </c>
      <c r="I672" s="13" t="s">
        <v>388</v>
      </c>
      <c r="J672" s="64">
        <v>41954</v>
      </c>
      <c r="K672" s="65">
        <f t="shared" ca="1" si="17"/>
        <v>9</v>
      </c>
      <c r="L672" s="65" t="str">
        <f t="shared" ca="1" si="18"/>
        <v>4 Weeks</v>
      </c>
      <c r="M672" s="66">
        <v>46505</v>
      </c>
      <c r="N672" s="67">
        <f t="shared" si="19"/>
        <v>7.0000000000000007E-2</v>
      </c>
      <c r="O672" s="68">
        <f t="shared" si="20"/>
        <v>3255.3500000000004</v>
      </c>
      <c r="P672" s="68">
        <f t="shared" si="21"/>
        <v>49760.35</v>
      </c>
      <c r="Q672" s="13"/>
      <c r="R672" s="13"/>
      <c r="S672" s="13"/>
      <c r="T672" s="13"/>
      <c r="U672" s="13"/>
      <c r="V672" s="13">
        <v>1238822</v>
      </c>
      <c r="W672" s="13" t="s">
        <v>1823</v>
      </c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</row>
    <row r="673" spans="1:34">
      <c r="A673" s="13">
        <v>1238832</v>
      </c>
      <c r="B673" s="75"/>
      <c r="C673" s="75"/>
      <c r="D673" s="83"/>
      <c r="E673" s="83"/>
      <c r="F673" s="13"/>
      <c r="G673" s="13"/>
      <c r="H673" s="63" t="s">
        <v>506</v>
      </c>
      <c r="I673" s="13" t="s">
        <v>394</v>
      </c>
      <c r="J673" s="64">
        <v>41970</v>
      </c>
      <c r="K673" s="65">
        <f t="shared" ca="1" si="17"/>
        <v>9</v>
      </c>
      <c r="L673" s="65" t="str">
        <f t="shared" ca="1" si="18"/>
        <v>4 Weeks</v>
      </c>
      <c r="M673" s="66">
        <v>15551</v>
      </c>
      <c r="N673" s="67">
        <f t="shared" si="19"/>
        <v>0.01</v>
      </c>
      <c r="O673" s="68">
        <f t="shared" si="20"/>
        <v>155.51</v>
      </c>
      <c r="P673" s="68">
        <f t="shared" si="21"/>
        <v>15706.51</v>
      </c>
      <c r="Q673" s="13"/>
      <c r="R673" s="13"/>
      <c r="S673" s="13"/>
      <c r="T673" s="13"/>
      <c r="U673" s="13"/>
      <c r="V673" s="13">
        <v>1238832</v>
      </c>
      <c r="W673" s="13" t="s">
        <v>1824</v>
      </c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</row>
    <row r="674" spans="1:34">
      <c r="A674" s="13">
        <v>1238842</v>
      </c>
      <c r="B674" s="75"/>
      <c r="C674" s="75"/>
      <c r="D674" s="83"/>
      <c r="E674" s="83"/>
      <c r="F674" s="13"/>
      <c r="G674" s="13"/>
      <c r="H674" s="63" t="s">
        <v>511</v>
      </c>
      <c r="I674" s="13" t="s">
        <v>400</v>
      </c>
      <c r="J674" s="64">
        <v>41980</v>
      </c>
      <c r="K674" s="65">
        <f t="shared" ca="1" si="17"/>
        <v>9</v>
      </c>
      <c r="L674" s="65" t="str">
        <f t="shared" ca="1" si="18"/>
        <v>4 Weeks</v>
      </c>
      <c r="M674" s="66">
        <v>40058</v>
      </c>
      <c r="N674" s="67">
        <f t="shared" si="19"/>
        <v>0.06</v>
      </c>
      <c r="O674" s="68">
        <f t="shared" si="20"/>
        <v>2403.48</v>
      </c>
      <c r="P674" s="68">
        <f t="shared" si="21"/>
        <v>42461.48</v>
      </c>
      <c r="Q674" s="13"/>
      <c r="R674" s="13"/>
      <c r="S674" s="13"/>
      <c r="T674" s="13"/>
      <c r="U674" s="13"/>
      <c r="V674" s="13">
        <v>1238842</v>
      </c>
      <c r="W674" s="13" t="s">
        <v>1825</v>
      </c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</row>
    <row r="675" spans="1:34">
      <c r="A675" s="13">
        <v>1238852</v>
      </c>
      <c r="B675" s="75"/>
      <c r="C675" s="75"/>
      <c r="D675" s="83"/>
      <c r="E675" s="83"/>
      <c r="F675" s="13"/>
      <c r="G675" s="13"/>
      <c r="H675" s="63" t="s">
        <v>516</v>
      </c>
      <c r="I675" s="13" t="s">
        <v>400</v>
      </c>
      <c r="J675" s="64">
        <v>41992</v>
      </c>
      <c r="K675" s="65">
        <f t="shared" ca="1" si="17"/>
        <v>8</v>
      </c>
      <c r="L675" s="65" t="str">
        <f t="shared" ca="1" si="18"/>
        <v>4 Weeks</v>
      </c>
      <c r="M675" s="66">
        <v>30062</v>
      </c>
      <c r="N675" s="67">
        <f t="shared" si="19"/>
        <v>0.05</v>
      </c>
      <c r="O675" s="68">
        <f t="shared" si="20"/>
        <v>1503.1000000000001</v>
      </c>
      <c r="P675" s="68">
        <f t="shared" si="21"/>
        <v>31565.1</v>
      </c>
      <c r="Q675" s="13"/>
      <c r="R675" s="13"/>
      <c r="S675" s="13"/>
      <c r="T675" s="13"/>
      <c r="U675" s="13"/>
      <c r="V675" s="13">
        <v>1238852</v>
      </c>
      <c r="W675" s="13" t="s">
        <v>1826</v>
      </c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</row>
    <row r="676" spans="1:34">
      <c r="A676" s="13">
        <v>1238862</v>
      </c>
      <c r="B676" s="75"/>
      <c r="C676" s="75"/>
      <c r="D676" s="83"/>
      <c r="E676" s="83"/>
      <c r="F676" s="13"/>
      <c r="G676" s="13"/>
      <c r="H676" s="63"/>
      <c r="I676" s="13" t="s">
        <v>400</v>
      </c>
      <c r="J676" s="64">
        <v>40513</v>
      </c>
      <c r="K676" s="65">
        <f t="shared" ca="1" si="17"/>
        <v>13</v>
      </c>
      <c r="L676" s="65" t="str">
        <f t="shared" ca="1" si="18"/>
        <v>4 Weeks</v>
      </c>
      <c r="M676" s="66">
        <v>87266</v>
      </c>
      <c r="N676" s="67">
        <f t="shared" si="19"/>
        <v>0.12</v>
      </c>
      <c r="O676" s="68">
        <f t="shared" si="20"/>
        <v>10471.92</v>
      </c>
      <c r="P676" s="68">
        <f t="shared" si="21"/>
        <v>97737.919999999998</v>
      </c>
      <c r="Q676" s="13"/>
      <c r="R676" s="13"/>
      <c r="S676" s="13"/>
      <c r="T676" s="13"/>
      <c r="U676" s="13"/>
      <c r="V676" s="13">
        <v>1238862</v>
      </c>
      <c r="W676" s="13" t="s">
        <v>1827</v>
      </c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</row>
    <row r="677" spans="1:34">
      <c r="A677" s="13">
        <v>1238872</v>
      </c>
      <c r="B677" s="75"/>
      <c r="C677" s="75"/>
      <c r="D677" s="83"/>
      <c r="E677" s="83"/>
      <c r="F677" s="13"/>
      <c r="G677" s="13"/>
      <c r="H677" s="63" t="s">
        <v>526</v>
      </c>
      <c r="I677" s="13" t="s">
        <v>400</v>
      </c>
      <c r="J677" s="64">
        <v>40522</v>
      </c>
      <c r="K677" s="65">
        <f t="shared" ca="1" si="17"/>
        <v>13</v>
      </c>
      <c r="L677" s="65" t="str">
        <f t="shared" ca="1" si="18"/>
        <v>4 Weeks</v>
      </c>
      <c r="M677" s="66">
        <v>90773</v>
      </c>
      <c r="N677" s="67">
        <f t="shared" si="19"/>
        <v>0.12</v>
      </c>
      <c r="O677" s="68">
        <f t="shared" si="20"/>
        <v>10892.76</v>
      </c>
      <c r="P677" s="68">
        <f t="shared" si="21"/>
        <v>101665.76</v>
      </c>
      <c r="Q677" s="13"/>
      <c r="R677" s="13"/>
      <c r="S677" s="13"/>
      <c r="T677" s="13"/>
      <c r="U677" s="13"/>
      <c r="V677" s="13">
        <v>1238872</v>
      </c>
      <c r="W677" s="13" t="s">
        <v>1828</v>
      </c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</row>
    <row r="678" spans="1:34">
      <c r="A678" s="13">
        <v>1238882</v>
      </c>
      <c r="B678" s="75"/>
      <c r="C678" s="75"/>
      <c r="D678" s="83"/>
      <c r="E678" s="83"/>
      <c r="F678" s="13"/>
      <c r="G678" s="13"/>
      <c r="H678" s="63"/>
      <c r="I678" s="13" t="s">
        <v>394</v>
      </c>
      <c r="J678" s="64">
        <v>40527</v>
      </c>
      <c r="K678" s="65">
        <f t="shared" ca="1" si="17"/>
        <v>12</v>
      </c>
      <c r="L678" s="65" t="str">
        <f t="shared" ca="1" si="18"/>
        <v>4 Weeks</v>
      </c>
      <c r="M678" s="66">
        <v>12978</v>
      </c>
      <c r="N678" s="67">
        <f t="shared" si="19"/>
        <v>0.01</v>
      </c>
      <c r="O678" s="68">
        <f t="shared" si="20"/>
        <v>129.78</v>
      </c>
      <c r="P678" s="68">
        <f t="shared" si="21"/>
        <v>13107.78</v>
      </c>
      <c r="Q678" s="13"/>
      <c r="R678" s="13"/>
      <c r="S678" s="13"/>
      <c r="T678" s="13"/>
      <c r="U678" s="13"/>
      <c r="V678" s="13">
        <v>1238882</v>
      </c>
      <c r="W678" s="13" t="s">
        <v>1829</v>
      </c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</row>
    <row r="679" spans="1:34">
      <c r="A679" s="13">
        <v>1238892</v>
      </c>
      <c r="B679" s="75"/>
      <c r="C679" s="75"/>
      <c r="D679" s="83"/>
      <c r="E679" s="83"/>
      <c r="F679" s="13"/>
      <c r="G679" s="13"/>
      <c r="H679" s="63" t="s">
        <v>536</v>
      </c>
      <c r="I679" s="13" t="s">
        <v>388</v>
      </c>
      <c r="J679" s="64">
        <v>37604</v>
      </c>
      <c r="K679" s="65">
        <f t="shared" ca="1" si="17"/>
        <v>20</v>
      </c>
      <c r="L679" s="65" t="str">
        <f t="shared" ca="1" si="18"/>
        <v>6 Weeks</v>
      </c>
      <c r="M679" s="66">
        <v>71442</v>
      </c>
      <c r="N679" s="67">
        <f t="shared" si="19"/>
        <v>0.1</v>
      </c>
      <c r="O679" s="68">
        <f t="shared" si="20"/>
        <v>7144.2000000000007</v>
      </c>
      <c r="P679" s="68">
        <f t="shared" si="21"/>
        <v>78586.2</v>
      </c>
      <c r="Q679" s="13"/>
      <c r="R679" s="13"/>
      <c r="S679" s="13"/>
      <c r="T679" s="13"/>
      <c r="U679" s="13"/>
      <c r="V679" s="13">
        <v>1238892</v>
      </c>
      <c r="W679" s="13" t="s">
        <v>1830</v>
      </c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</row>
    <row r="680" spans="1:34">
      <c r="A680" s="13">
        <v>1238902</v>
      </c>
      <c r="B680" s="75"/>
      <c r="C680" s="75"/>
      <c r="D680" s="83"/>
      <c r="E680" s="83"/>
      <c r="F680" s="13"/>
      <c r="G680" s="13"/>
      <c r="H680" s="63"/>
      <c r="I680" s="13" t="s">
        <v>400</v>
      </c>
      <c r="J680" s="64">
        <v>38339</v>
      </c>
      <c r="K680" s="65">
        <f t="shared" ca="1" si="17"/>
        <v>18</v>
      </c>
      <c r="L680" s="65" t="str">
        <f t="shared" ca="1" si="18"/>
        <v>4 Weeks</v>
      </c>
      <c r="M680" s="66">
        <v>89093</v>
      </c>
      <c r="N680" s="67">
        <f t="shared" si="19"/>
        <v>0.12</v>
      </c>
      <c r="O680" s="68">
        <f t="shared" si="20"/>
        <v>10691.16</v>
      </c>
      <c r="P680" s="68">
        <f t="shared" si="21"/>
        <v>99784.16</v>
      </c>
      <c r="Q680" s="13"/>
      <c r="R680" s="13"/>
      <c r="S680" s="13"/>
      <c r="T680" s="13"/>
      <c r="U680" s="13"/>
      <c r="V680" s="13">
        <v>1238902</v>
      </c>
      <c r="W680" s="13" t="s">
        <v>1831</v>
      </c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</row>
    <row r="681" spans="1:34">
      <c r="A681" s="13">
        <v>1238912</v>
      </c>
      <c r="B681" s="75"/>
      <c r="C681" s="75"/>
      <c r="D681" s="83"/>
      <c r="E681" s="83"/>
      <c r="F681" s="13"/>
      <c r="G681" s="13"/>
      <c r="H681" s="63"/>
      <c r="I681" s="13" t="s">
        <v>388</v>
      </c>
      <c r="J681" s="64">
        <v>40876</v>
      </c>
      <c r="K681" s="65">
        <f t="shared" ca="1" si="17"/>
        <v>12</v>
      </c>
      <c r="L681" s="65" t="str">
        <f t="shared" ca="1" si="18"/>
        <v>6 Weeks</v>
      </c>
      <c r="M681" s="66">
        <v>91686</v>
      </c>
      <c r="N681" s="67">
        <f t="shared" si="19"/>
        <v>0.12</v>
      </c>
      <c r="O681" s="68">
        <f t="shared" si="20"/>
        <v>11002.32</v>
      </c>
      <c r="P681" s="68">
        <f t="shared" si="21"/>
        <v>102688.32000000001</v>
      </c>
      <c r="Q681" s="13"/>
      <c r="R681" s="13"/>
      <c r="S681" s="13"/>
      <c r="T681" s="13"/>
      <c r="U681" s="13"/>
      <c r="V681" s="13">
        <v>1238912</v>
      </c>
      <c r="W681" s="13" t="s">
        <v>1832</v>
      </c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</row>
    <row r="682" spans="1:34">
      <c r="A682" s="13">
        <v>1238922</v>
      </c>
      <c r="B682" s="75"/>
      <c r="C682" s="75"/>
      <c r="D682" s="83"/>
      <c r="E682" s="83"/>
      <c r="F682" s="13"/>
      <c r="G682" s="13"/>
      <c r="H682" s="63" t="s">
        <v>551</v>
      </c>
      <c r="I682" s="13" t="s">
        <v>400</v>
      </c>
      <c r="J682" s="64">
        <v>41608</v>
      </c>
      <c r="K682" s="65">
        <f t="shared" ca="1" si="17"/>
        <v>10</v>
      </c>
      <c r="L682" s="65" t="str">
        <f t="shared" ca="1" si="18"/>
        <v>4 Weeks</v>
      </c>
      <c r="M682" s="66">
        <v>54611</v>
      </c>
      <c r="N682" s="67">
        <f t="shared" si="19"/>
        <v>7.0000000000000007E-2</v>
      </c>
      <c r="O682" s="68">
        <f t="shared" si="20"/>
        <v>3822.7700000000004</v>
      </c>
      <c r="P682" s="68">
        <f t="shared" si="21"/>
        <v>58433.770000000004</v>
      </c>
      <c r="Q682" s="13"/>
      <c r="R682" s="13"/>
      <c r="S682" s="13"/>
      <c r="T682" s="13"/>
      <c r="U682" s="13"/>
      <c r="V682" s="13">
        <v>1238922</v>
      </c>
      <c r="W682" s="13" t="s">
        <v>1833</v>
      </c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</row>
    <row r="683" spans="1:34">
      <c r="A683" s="13">
        <v>1238932</v>
      </c>
      <c r="B683" s="75"/>
      <c r="C683" s="75"/>
      <c r="D683" s="83"/>
      <c r="E683" s="83"/>
      <c r="F683" s="13"/>
      <c r="G683" s="13"/>
      <c r="H683" s="63"/>
      <c r="I683" s="13" t="s">
        <v>400</v>
      </c>
      <c r="J683" s="64">
        <v>42368</v>
      </c>
      <c r="K683" s="65">
        <f t="shared" ca="1" si="17"/>
        <v>7</v>
      </c>
      <c r="L683" s="65" t="str">
        <f t="shared" ca="1" si="18"/>
        <v>4 Weeks</v>
      </c>
      <c r="M683" s="66">
        <v>68303</v>
      </c>
      <c r="N683" s="67">
        <f t="shared" si="19"/>
        <v>0.1</v>
      </c>
      <c r="O683" s="68">
        <f t="shared" si="20"/>
        <v>6830.3</v>
      </c>
      <c r="P683" s="68">
        <f t="shared" si="21"/>
        <v>75133.3</v>
      </c>
      <c r="Q683" s="13"/>
      <c r="R683" s="13"/>
      <c r="S683" s="13"/>
      <c r="T683" s="13"/>
      <c r="U683" s="13"/>
      <c r="V683" s="13">
        <v>1238932</v>
      </c>
      <c r="W683" s="13" t="s">
        <v>1834</v>
      </c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</row>
    <row r="684" spans="1:34">
      <c r="A684" s="13">
        <v>1238942</v>
      </c>
      <c r="B684" s="75"/>
      <c r="C684" s="75"/>
      <c r="D684" s="83"/>
      <c r="E684" s="83"/>
      <c r="F684" s="13"/>
      <c r="G684" s="13"/>
      <c r="H684" s="63" t="s">
        <v>561</v>
      </c>
      <c r="I684" s="13" t="s">
        <v>388</v>
      </c>
      <c r="J684" s="64">
        <v>42385</v>
      </c>
      <c r="K684" s="65">
        <f t="shared" ca="1" si="17"/>
        <v>7</v>
      </c>
      <c r="L684" s="65" t="str">
        <f t="shared" ca="1" si="18"/>
        <v>4 Weeks</v>
      </c>
      <c r="M684" s="66">
        <v>72513</v>
      </c>
      <c r="N684" s="67">
        <f t="shared" si="19"/>
        <v>0.1</v>
      </c>
      <c r="O684" s="68">
        <f t="shared" si="20"/>
        <v>7251.3</v>
      </c>
      <c r="P684" s="68">
        <f t="shared" si="21"/>
        <v>79764.3</v>
      </c>
      <c r="Q684" s="13"/>
      <c r="R684" s="13"/>
      <c r="S684" s="13"/>
      <c r="T684" s="13"/>
      <c r="U684" s="13"/>
      <c r="V684" s="13">
        <v>1238942</v>
      </c>
      <c r="W684" s="13" t="s">
        <v>1835</v>
      </c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</row>
    <row r="685" spans="1:34">
      <c r="A685" s="13">
        <v>1238952</v>
      </c>
      <c r="B685" s="75"/>
      <c r="C685" s="75"/>
      <c r="D685" s="83"/>
      <c r="E685" s="83"/>
      <c r="F685" s="13"/>
      <c r="G685" s="13"/>
      <c r="H685" s="63" t="s">
        <v>566</v>
      </c>
      <c r="I685" s="13" t="s">
        <v>394</v>
      </c>
      <c r="J685" s="64">
        <v>40541</v>
      </c>
      <c r="K685" s="65">
        <f t="shared" ca="1" si="17"/>
        <v>12</v>
      </c>
      <c r="L685" s="65" t="str">
        <f t="shared" ca="1" si="18"/>
        <v>4 Weeks</v>
      </c>
      <c r="M685" s="66">
        <v>57225</v>
      </c>
      <c r="N685" s="67">
        <f t="shared" si="19"/>
        <v>0.08</v>
      </c>
      <c r="O685" s="68">
        <f t="shared" si="20"/>
        <v>4578</v>
      </c>
      <c r="P685" s="68">
        <f t="shared" si="21"/>
        <v>61803</v>
      </c>
      <c r="Q685" s="13"/>
      <c r="R685" s="13"/>
      <c r="S685" s="13"/>
      <c r="T685" s="13"/>
      <c r="U685" s="13"/>
      <c r="V685" s="13">
        <v>1238952</v>
      </c>
      <c r="W685" s="13" t="s">
        <v>1836</v>
      </c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</row>
    <row r="686" spans="1:34">
      <c r="A686" s="13">
        <v>1238962</v>
      </c>
      <c r="B686" s="75"/>
      <c r="C686" s="75"/>
      <c r="D686" s="83"/>
      <c r="E686" s="83"/>
      <c r="F686" s="13"/>
      <c r="G686" s="13"/>
      <c r="H686" s="63"/>
      <c r="I686" s="13" t="s">
        <v>400</v>
      </c>
      <c r="J686" s="64">
        <v>40546</v>
      </c>
      <c r="K686" s="65">
        <f t="shared" ca="1" si="17"/>
        <v>12</v>
      </c>
      <c r="L686" s="65" t="str">
        <f t="shared" ca="1" si="18"/>
        <v>4 Weeks</v>
      </c>
      <c r="M686" s="66">
        <v>40709</v>
      </c>
      <c r="N686" s="67">
        <f t="shared" si="19"/>
        <v>0.06</v>
      </c>
      <c r="O686" s="68">
        <f t="shared" si="20"/>
        <v>2442.54</v>
      </c>
      <c r="P686" s="68">
        <f t="shared" si="21"/>
        <v>43151.54</v>
      </c>
      <c r="Q686" s="13"/>
      <c r="R686" s="13"/>
      <c r="S686" s="13"/>
      <c r="T686" s="13"/>
      <c r="U686" s="13"/>
      <c r="V686" s="13">
        <v>1238962</v>
      </c>
      <c r="W686" s="13" t="s">
        <v>1837</v>
      </c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</row>
    <row r="687" spans="1:34">
      <c r="A687" s="13">
        <v>1238972</v>
      </c>
      <c r="B687" s="75"/>
      <c r="C687" s="75"/>
      <c r="D687" s="83"/>
      <c r="E687" s="83"/>
      <c r="F687" s="13"/>
      <c r="G687" s="13"/>
      <c r="H687" s="63" t="s">
        <v>576</v>
      </c>
      <c r="I687" s="13" t="s">
        <v>400</v>
      </c>
      <c r="J687" s="64">
        <v>40922</v>
      </c>
      <c r="K687" s="65">
        <f t="shared" ca="1" si="17"/>
        <v>11</v>
      </c>
      <c r="L687" s="65" t="str">
        <f t="shared" ca="1" si="18"/>
        <v>4 Weeks</v>
      </c>
      <c r="M687" s="66">
        <v>52101</v>
      </c>
      <c r="N687" s="67">
        <f t="shared" si="19"/>
        <v>7.0000000000000007E-2</v>
      </c>
      <c r="O687" s="68">
        <f t="shared" si="20"/>
        <v>3647.07</v>
      </c>
      <c r="P687" s="68">
        <f t="shared" si="21"/>
        <v>55748.07</v>
      </c>
      <c r="Q687" s="13"/>
      <c r="R687" s="13"/>
      <c r="S687" s="13"/>
      <c r="T687" s="13"/>
      <c r="U687" s="13"/>
      <c r="V687" s="13">
        <v>1238972</v>
      </c>
      <c r="W687" s="13" t="s">
        <v>1838</v>
      </c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</row>
    <row r="688" spans="1:34">
      <c r="A688" s="13">
        <v>1238982</v>
      </c>
      <c r="B688" s="75"/>
      <c r="C688" s="75"/>
      <c r="D688" s="83"/>
      <c r="E688" s="83"/>
      <c r="F688" s="13"/>
      <c r="G688" s="13"/>
      <c r="H688" s="63" t="s">
        <v>581</v>
      </c>
      <c r="I688" s="13" t="s">
        <v>406</v>
      </c>
      <c r="J688" s="64">
        <v>41634</v>
      </c>
      <c r="K688" s="65">
        <f t="shared" ca="1" si="17"/>
        <v>9</v>
      </c>
      <c r="L688" s="65" t="str">
        <f t="shared" ca="1" si="18"/>
        <v>4 Weeks</v>
      </c>
      <c r="M688" s="66">
        <v>38987</v>
      </c>
      <c r="N688" s="67">
        <f t="shared" si="19"/>
        <v>0.06</v>
      </c>
      <c r="O688" s="68">
        <f t="shared" si="20"/>
        <v>2339.2199999999998</v>
      </c>
      <c r="P688" s="68">
        <f t="shared" si="21"/>
        <v>41326.22</v>
      </c>
      <c r="Q688" s="13"/>
      <c r="R688" s="13"/>
      <c r="S688" s="13"/>
      <c r="T688" s="13"/>
      <c r="U688" s="13"/>
      <c r="V688" s="13">
        <v>1238982</v>
      </c>
      <c r="W688" s="13" t="s">
        <v>1839</v>
      </c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</row>
    <row r="689" spans="1:34">
      <c r="A689" s="13">
        <v>1238992</v>
      </c>
      <c r="B689" s="75"/>
      <c r="C689" s="75"/>
      <c r="D689" s="83"/>
      <c r="E689" s="83"/>
      <c r="F689" s="13"/>
      <c r="G689" s="13"/>
      <c r="H689" s="63" t="s">
        <v>586</v>
      </c>
      <c r="I689" s="13" t="s">
        <v>388</v>
      </c>
      <c r="J689" s="64">
        <v>41663</v>
      </c>
      <c r="K689" s="65">
        <f t="shared" ca="1" si="17"/>
        <v>9</v>
      </c>
      <c r="L689" s="65" t="str">
        <f t="shared" ca="1" si="18"/>
        <v>4 Weeks</v>
      </c>
      <c r="M689" s="66">
        <v>67421</v>
      </c>
      <c r="N689" s="67">
        <f t="shared" si="19"/>
        <v>0.1</v>
      </c>
      <c r="O689" s="68">
        <f t="shared" si="20"/>
        <v>6742.1</v>
      </c>
      <c r="P689" s="68">
        <f t="shared" si="21"/>
        <v>74163.100000000006</v>
      </c>
      <c r="Q689" s="13"/>
      <c r="R689" s="13"/>
      <c r="S689" s="13"/>
      <c r="T689" s="13"/>
      <c r="U689" s="13"/>
      <c r="V689" s="13">
        <v>1238992</v>
      </c>
      <c r="W689" s="13" t="s">
        <v>1840</v>
      </c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</row>
    <row r="690" spans="1:34">
      <c r="A690" s="13">
        <v>1239002</v>
      </c>
      <c r="B690" s="75"/>
      <c r="C690" s="75"/>
      <c r="D690" s="83"/>
      <c r="E690" s="83"/>
      <c r="F690" s="13"/>
      <c r="G690" s="13"/>
      <c r="H690" s="63" t="s">
        <v>591</v>
      </c>
      <c r="I690" s="13" t="s">
        <v>388</v>
      </c>
      <c r="J690" s="64">
        <v>40188</v>
      </c>
      <c r="K690" s="65">
        <f t="shared" ca="1" si="17"/>
        <v>13</v>
      </c>
      <c r="L690" s="65" t="str">
        <f t="shared" ca="1" si="18"/>
        <v>6 Weeks</v>
      </c>
      <c r="M690" s="66">
        <v>47796</v>
      </c>
      <c r="N690" s="67">
        <f t="shared" si="19"/>
        <v>7.0000000000000007E-2</v>
      </c>
      <c r="O690" s="68">
        <f t="shared" si="20"/>
        <v>3345.7200000000003</v>
      </c>
      <c r="P690" s="68">
        <f t="shared" si="21"/>
        <v>51141.72</v>
      </c>
      <c r="Q690" s="13"/>
      <c r="R690" s="13"/>
      <c r="S690" s="13"/>
      <c r="T690" s="13"/>
      <c r="U690" s="13"/>
      <c r="V690" s="13">
        <v>1239002</v>
      </c>
      <c r="W690" s="13" t="s">
        <v>1841</v>
      </c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</row>
    <row r="691" spans="1:34">
      <c r="A691" s="13">
        <v>1239012</v>
      </c>
      <c r="B691" s="75"/>
      <c r="C691" s="75"/>
      <c r="D691" s="83"/>
      <c r="E691" s="83"/>
      <c r="F691" s="13"/>
      <c r="G691" s="13"/>
      <c r="H691" s="63" t="s">
        <v>596</v>
      </c>
      <c r="I691" s="13" t="s">
        <v>394</v>
      </c>
      <c r="J691" s="64">
        <v>37639</v>
      </c>
      <c r="K691" s="65">
        <f t="shared" ca="1" si="17"/>
        <v>20</v>
      </c>
      <c r="L691" s="65" t="str">
        <f t="shared" ca="1" si="18"/>
        <v>4 Weeks</v>
      </c>
      <c r="M691" s="66">
        <v>22901</v>
      </c>
      <c r="N691" s="67">
        <f t="shared" si="19"/>
        <v>0.01</v>
      </c>
      <c r="O691" s="68">
        <f t="shared" si="20"/>
        <v>229.01</v>
      </c>
      <c r="P691" s="68">
        <f t="shared" si="21"/>
        <v>23130.01</v>
      </c>
      <c r="Q691" s="13"/>
      <c r="R691" s="13"/>
      <c r="S691" s="13"/>
      <c r="T691" s="13"/>
      <c r="U691" s="13"/>
      <c r="V691" s="13">
        <v>1239012</v>
      </c>
      <c r="W691" s="13" t="s">
        <v>1842</v>
      </c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</row>
    <row r="692" spans="1:34">
      <c r="A692" s="13">
        <v>1239022</v>
      </c>
      <c r="B692" s="75"/>
      <c r="C692" s="75"/>
      <c r="D692" s="83"/>
      <c r="E692" s="83"/>
      <c r="F692" s="13"/>
      <c r="G692" s="13"/>
      <c r="H692" s="63"/>
      <c r="I692" s="13" t="s">
        <v>400</v>
      </c>
      <c r="J692" s="64">
        <v>38373</v>
      </c>
      <c r="K692" s="65">
        <f t="shared" ca="1" si="17"/>
        <v>18</v>
      </c>
      <c r="L692" s="65" t="str">
        <f t="shared" ca="1" si="18"/>
        <v>4 Weeks</v>
      </c>
      <c r="M692" s="66">
        <v>32655</v>
      </c>
      <c r="N692" s="67">
        <f t="shared" si="19"/>
        <v>0.05</v>
      </c>
      <c r="O692" s="68">
        <f t="shared" si="20"/>
        <v>1632.75</v>
      </c>
      <c r="P692" s="68">
        <f t="shared" si="21"/>
        <v>34287.75</v>
      </c>
      <c r="Q692" s="13"/>
      <c r="R692" s="13"/>
      <c r="S692" s="13"/>
      <c r="T692" s="13"/>
      <c r="U692" s="13"/>
      <c r="V692" s="13">
        <v>1239022</v>
      </c>
      <c r="W692" s="13" t="s">
        <v>1843</v>
      </c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</row>
    <row r="693" spans="1:34">
      <c r="A693" s="13">
        <v>1239032</v>
      </c>
      <c r="B693" s="75"/>
      <c r="C693" s="75"/>
      <c r="D693" s="83"/>
      <c r="E693" s="83"/>
      <c r="F693" s="13"/>
      <c r="G693" s="13"/>
      <c r="H693" s="63" t="s">
        <v>606</v>
      </c>
      <c r="I693" s="13" t="s">
        <v>400</v>
      </c>
      <c r="J693" s="64">
        <v>38727</v>
      </c>
      <c r="K693" s="65">
        <f t="shared" ca="1" si="17"/>
        <v>17</v>
      </c>
      <c r="L693" s="65" t="str">
        <f t="shared" ca="1" si="18"/>
        <v>4 Weeks</v>
      </c>
      <c r="M693" s="66">
        <v>56700</v>
      </c>
      <c r="N693" s="67">
        <f t="shared" si="19"/>
        <v>0.08</v>
      </c>
      <c r="O693" s="68">
        <f t="shared" si="20"/>
        <v>4536</v>
      </c>
      <c r="P693" s="68">
        <f t="shared" si="21"/>
        <v>61236</v>
      </c>
      <c r="Q693" s="13"/>
      <c r="R693" s="13"/>
      <c r="S693" s="13"/>
      <c r="T693" s="13"/>
      <c r="U693" s="13"/>
      <c r="V693" s="13">
        <v>1239032</v>
      </c>
      <c r="W693" s="13" t="s">
        <v>1844</v>
      </c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</row>
    <row r="694" spans="1:34">
      <c r="A694" s="13">
        <v>1239042</v>
      </c>
      <c r="B694" s="75"/>
      <c r="C694" s="75"/>
      <c r="D694" s="83"/>
      <c r="E694" s="83"/>
      <c r="F694" s="13"/>
      <c r="G694" s="13"/>
      <c r="H694" s="63" t="s">
        <v>611</v>
      </c>
      <c r="I694" s="13" t="s">
        <v>388</v>
      </c>
      <c r="J694" s="64">
        <v>39084</v>
      </c>
      <c r="K694" s="65">
        <f t="shared" ca="1" si="17"/>
        <v>16</v>
      </c>
      <c r="L694" s="65" t="str">
        <f t="shared" ca="1" si="18"/>
        <v>6 Weeks</v>
      </c>
      <c r="M694" s="66">
        <v>55461</v>
      </c>
      <c r="N694" s="67">
        <f t="shared" si="19"/>
        <v>0.08</v>
      </c>
      <c r="O694" s="68">
        <f t="shared" si="20"/>
        <v>4436.88</v>
      </c>
      <c r="P694" s="68">
        <f t="shared" si="21"/>
        <v>59897.88</v>
      </c>
      <c r="Q694" s="13"/>
      <c r="R694" s="13"/>
      <c r="S694" s="13"/>
      <c r="T694" s="13"/>
      <c r="U694" s="13"/>
      <c r="V694" s="13">
        <v>1239042</v>
      </c>
      <c r="W694" s="13" t="s">
        <v>1845</v>
      </c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</row>
    <row r="695" spans="1:34">
      <c r="A695" s="13">
        <v>1239052</v>
      </c>
      <c r="B695" s="75"/>
      <c r="C695" s="75"/>
      <c r="D695" s="83"/>
      <c r="E695" s="83"/>
      <c r="F695" s="13"/>
      <c r="G695" s="13"/>
      <c r="H695" s="63" t="s">
        <v>616</v>
      </c>
      <c r="I695" s="13" t="s">
        <v>388</v>
      </c>
      <c r="J695" s="64">
        <v>40557</v>
      </c>
      <c r="K695" s="65">
        <f t="shared" ca="1" si="17"/>
        <v>12</v>
      </c>
      <c r="L695" s="65" t="str">
        <f t="shared" ca="1" si="18"/>
        <v>6 Weeks</v>
      </c>
      <c r="M695" s="66">
        <v>28854</v>
      </c>
      <c r="N695" s="67">
        <f t="shared" si="19"/>
        <v>0.05</v>
      </c>
      <c r="O695" s="68">
        <f t="shared" si="20"/>
        <v>1442.7</v>
      </c>
      <c r="P695" s="68">
        <f t="shared" si="21"/>
        <v>30296.7</v>
      </c>
      <c r="Q695" s="13"/>
      <c r="R695" s="13"/>
      <c r="S695" s="13"/>
      <c r="T695" s="13"/>
      <c r="U695" s="13"/>
      <c r="V695" s="13">
        <v>1239052</v>
      </c>
      <c r="W695" s="13" t="s">
        <v>1846</v>
      </c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</row>
    <row r="696" spans="1:34">
      <c r="A696" s="13">
        <v>1239062</v>
      </c>
      <c r="B696" s="75"/>
      <c r="C696" s="75"/>
      <c r="D696" s="83"/>
      <c r="E696" s="83"/>
      <c r="F696" s="13"/>
      <c r="G696" s="13"/>
      <c r="H696" s="63" t="s">
        <v>621</v>
      </c>
      <c r="I696" s="13" t="s">
        <v>388</v>
      </c>
      <c r="J696" s="64">
        <v>41292</v>
      </c>
      <c r="K696" s="65">
        <f t="shared" ca="1" si="17"/>
        <v>10</v>
      </c>
      <c r="L696" s="65" t="str">
        <f t="shared" ca="1" si="18"/>
        <v>6 Weeks</v>
      </c>
      <c r="M696" s="66">
        <v>40415</v>
      </c>
      <c r="N696" s="67">
        <f t="shared" si="19"/>
        <v>0.06</v>
      </c>
      <c r="O696" s="68">
        <f t="shared" si="20"/>
        <v>2424.9</v>
      </c>
      <c r="P696" s="68">
        <f t="shared" si="21"/>
        <v>42839.9</v>
      </c>
      <c r="Q696" s="13"/>
      <c r="R696" s="13"/>
      <c r="S696" s="13"/>
      <c r="T696" s="13"/>
      <c r="U696" s="13"/>
      <c r="V696" s="13">
        <v>1239062</v>
      </c>
      <c r="W696" s="13" t="s">
        <v>1847</v>
      </c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</row>
    <row r="697" spans="1:34">
      <c r="A697" s="13">
        <v>1239072</v>
      </c>
      <c r="B697" s="75"/>
      <c r="C697" s="75"/>
      <c r="D697" s="83"/>
      <c r="E697" s="83"/>
      <c r="F697" s="13"/>
      <c r="G697" s="13"/>
      <c r="H697" s="63" t="s">
        <v>626</v>
      </c>
      <c r="I697" s="13" t="s">
        <v>400</v>
      </c>
      <c r="J697" s="64">
        <v>42399</v>
      </c>
      <c r="K697" s="65">
        <f t="shared" ca="1" si="17"/>
        <v>7</v>
      </c>
      <c r="L697" s="65" t="str">
        <f t="shared" ca="1" si="18"/>
        <v>4 Weeks</v>
      </c>
      <c r="M697" s="66">
        <v>81197</v>
      </c>
      <c r="N697" s="67">
        <f t="shared" si="19"/>
        <v>0.11</v>
      </c>
      <c r="O697" s="68">
        <f t="shared" si="20"/>
        <v>8931.67</v>
      </c>
      <c r="P697" s="68">
        <f t="shared" si="21"/>
        <v>90128.67</v>
      </c>
      <c r="Q697" s="13"/>
      <c r="R697" s="13"/>
      <c r="S697" s="13"/>
      <c r="T697" s="13"/>
      <c r="U697" s="13"/>
      <c r="V697" s="13">
        <v>1239072</v>
      </c>
      <c r="W697" s="13" t="s">
        <v>1848</v>
      </c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</row>
    <row r="698" spans="1:34">
      <c r="A698" s="13">
        <v>1239082</v>
      </c>
      <c r="B698" s="75"/>
      <c r="C698" s="75"/>
      <c r="D698" s="83"/>
      <c r="E698" s="83"/>
      <c r="F698" s="13"/>
      <c r="G698" s="13"/>
      <c r="H698" s="63"/>
      <c r="I698" s="13" t="s">
        <v>400</v>
      </c>
      <c r="J698" s="64">
        <v>41667</v>
      </c>
      <c r="K698" s="65">
        <f t="shared" ca="1" si="17"/>
        <v>9</v>
      </c>
      <c r="L698" s="65" t="str">
        <f t="shared" ca="1" si="18"/>
        <v>4 Weeks</v>
      </c>
      <c r="M698" s="66">
        <v>48248</v>
      </c>
      <c r="N698" s="67">
        <f t="shared" si="19"/>
        <v>7.0000000000000007E-2</v>
      </c>
      <c r="O698" s="68">
        <f t="shared" si="20"/>
        <v>3377.36</v>
      </c>
      <c r="P698" s="68">
        <f t="shared" si="21"/>
        <v>51625.36</v>
      </c>
      <c r="Q698" s="13"/>
      <c r="R698" s="13"/>
      <c r="S698" s="13"/>
      <c r="T698" s="13"/>
      <c r="U698" s="13"/>
      <c r="V698" s="13">
        <v>1239082</v>
      </c>
      <c r="W698" s="13" t="s">
        <v>1849</v>
      </c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</row>
    <row r="699" spans="1:34">
      <c r="A699" s="13">
        <v>1239092</v>
      </c>
      <c r="B699" s="75"/>
      <c r="C699" s="75"/>
      <c r="D699" s="83"/>
      <c r="E699" s="83"/>
      <c r="F699" s="13"/>
      <c r="G699" s="13"/>
      <c r="H699" s="63" t="s">
        <v>636</v>
      </c>
      <c r="I699" s="13" t="s">
        <v>394</v>
      </c>
      <c r="J699" s="64">
        <v>41684</v>
      </c>
      <c r="K699" s="65">
        <f t="shared" ca="1" si="17"/>
        <v>9</v>
      </c>
      <c r="L699" s="65" t="str">
        <f t="shared" ca="1" si="18"/>
        <v>4 Weeks</v>
      </c>
      <c r="M699" s="66">
        <v>44016</v>
      </c>
      <c r="N699" s="67">
        <f t="shared" si="19"/>
        <v>0.06</v>
      </c>
      <c r="O699" s="68">
        <f t="shared" si="20"/>
        <v>2640.96</v>
      </c>
      <c r="P699" s="68">
        <f t="shared" si="21"/>
        <v>46656.959999999999</v>
      </c>
      <c r="Q699" s="13"/>
      <c r="R699" s="13"/>
      <c r="S699" s="13"/>
      <c r="T699" s="13"/>
      <c r="U699" s="13"/>
      <c r="V699" s="13">
        <v>1239092</v>
      </c>
      <c r="W699" s="13" t="s">
        <v>1850</v>
      </c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</row>
    <row r="700" spans="1:34">
      <c r="A700" s="13">
        <v>1239102</v>
      </c>
      <c r="B700" s="75"/>
      <c r="C700" s="75"/>
      <c r="D700" s="83"/>
      <c r="E700" s="83"/>
      <c r="F700" s="13"/>
      <c r="G700" s="13"/>
      <c r="H700" s="13" t="s">
        <v>641</v>
      </c>
      <c r="I700" s="13" t="s">
        <v>388</v>
      </c>
      <c r="J700" s="64">
        <v>41694</v>
      </c>
      <c r="K700" s="65">
        <f t="shared" ca="1" si="17"/>
        <v>9</v>
      </c>
      <c r="L700" s="65" t="str">
        <f t="shared" ca="1" si="18"/>
        <v>4 Weeks</v>
      </c>
      <c r="M700" s="66">
        <v>36603</v>
      </c>
      <c r="N700" s="67">
        <f t="shared" si="19"/>
        <v>0.06</v>
      </c>
      <c r="O700" s="68">
        <f t="shared" si="20"/>
        <v>2196.1799999999998</v>
      </c>
      <c r="P700" s="68">
        <f t="shared" si="21"/>
        <v>38799.18</v>
      </c>
      <c r="Q700" s="13"/>
      <c r="R700" s="13"/>
      <c r="S700" s="13"/>
      <c r="T700" s="13"/>
      <c r="U700" s="13"/>
      <c r="V700" s="13">
        <v>1239102</v>
      </c>
      <c r="W700" s="13" t="s">
        <v>1851</v>
      </c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</row>
    <row r="701" spans="1:34">
      <c r="A701" s="13">
        <v>1239112</v>
      </c>
      <c r="B701" s="75"/>
      <c r="C701" s="75"/>
      <c r="D701" s="83"/>
      <c r="E701" s="83"/>
      <c r="F701" s="13"/>
      <c r="G701" s="13"/>
      <c r="H701" s="13" t="s">
        <v>645</v>
      </c>
      <c r="I701" s="13" t="s">
        <v>388</v>
      </c>
      <c r="J701" s="64">
        <v>37299</v>
      </c>
      <c r="K701" s="65">
        <f t="shared" ca="1" si="17"/>
        <v>21</v>
      </c>
      <c r="L701" s="65" t="str">
        <f t="shared" ca="1" si="18"/>
        <v>6 Weeks</v>
      </c>
      <c r="M701" s="66">
        <v>74466</v>
      </c>
      <c r="N701" s="67">
        <f t="shared" si="19"/>
        <v>0.1</v>
      </c>
      <c r="O701" s="68">
        <f t="shared" si="20"/>
        <v>7446.6</v>
      </c>
      <c r="P701" s="68">
        <f t="shared" si="21"/>
        <v>81912.600000000006</v>
      </c>
      <c r="Q701" s="13"/>
      <c r="R701" s="13"/>
      <c r="S701" s="13"/>
      <c r="T701" s="13"/>
      <c r="U701" s="13"/>
      <c r="V701" s="13">
        <v>1239112</v>
      </c>
      <c r="W701" s="13" t="s">
        <v>1852</v>
      </c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</row>
    <row r="702" spans="1:34">
      <c r="A702" s="13">
        <v>1239122</v>
      </c>
      <c r="B702" s="75"/>
      <c r="C702" s="75"/>
      <c r="D702" s="83"/>
      <c r="E702" s="83"/>
      <c r="F702" s="13"/>
      <c r="G702" s="13"/>
      <c r="H702" s="13" t="s">
        <v>649</v>
      </c>
      <c r="I702" s="13" t="s">
        <v>388</v>
      </c>
      <c r="J702" s="64">
        <v>38769</v>
      </c>
      <c r="K702" s="65">
        <f t="shared" ca="1" si="17"/>
        <v>17</v>
      </c>
      <c r="L702" s="65" t="str">
        <f t="shared" ca="1" si="18"/>
        <v>6 Weeks</v>
      </c>
      <c r="M702" s="66">
        <v>69647</v>
      </c>
      <c r="N702" s="67">
        <f t="shared" si="19"/>
        <v>0.1</v>
      </c>
      <c r="O702" s="68">
        <f t="shared" si="20"/>
        <v>6964.7000000000007</v>
      </c>
      <c r="P702" s="68">
        <f t="shared" si="21"/>
        <v>76611.7</v>
      </c>
      <c r="Q702" s="13"/>
      <c r="R702" s="13"/>
      <c r="S702" s="13"/>
      <c r="T702" s="13"/>
      <c r="U702" s="13"/>
      <c r="V702" s="13">
        <v>1239122</v>
      </c>
      <c r="W702" s="13" t="s">
        <v>1853</v>
      </c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</row>
    <row r="703" spans="1:34">
      <c r="A703" s="13">
        <v>1239132</v>
      </c>
      <c r="B703" s="75"/>
      <c r="C703" s="75"/>
      <c r="D703" s="83"/>
      <c r="E703" s="83"/>
      <c r="F703" s="13"/>
      <c r="G703" s="13"/>
      <c r="H703" s="13" t="s">
        <v>653</v>
      </c>
      <c r="I703" s="13" t="s">
        <v>388</v>
      </c>
      <c r="J703" s="64">
        <v>40953</v>
      </c>
      <c r="K703" s="65">
        <f t="shared" ca="1" si="17"/>
        <v>11</v>
      </c>
      <c r="L703" s="65" t="str">
        <f t="shared" ca="1" si="18"/>
        <v>6 Weeks</v>
      </c>
      <c r="M703" s="66">
        <v>26366</v>
      </c>
      <c r="N703" s="67">
        <f t="shared" si="19"/>
        <v>0.05</v>
      </c>
      <c r="O703" s="68">
        <f t="shared" si="20"/>
        <v>1318.3000000000002</v>
      </c>
      <c r="P703" s="68">
        <f t="shared" si="21"/>
        <v>27684.3</v>
      </c>
      <c r="Q703" s="13"/>
      <c r="R703" s="13"/>
      <c r="S703" s="13"/>
      <c r="T703" s="13"/>
      <c r="U703" s="13"/>
      <c r="V703" s="13">
        <v>1239132</v>
      </c>
      <c r="W703" s="13" t="s">
        <v>1854</v>
      </c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</row>
    <row r="704" spans="1:34">
      <c r="A704" s="13">
        <v>1239142</v>
      </c>
      <c r="B704" s="75"/>
      <c r="C704" s="75"/>
      <c r="D704" s="83"/>
      <c r="E704" s="83"/>
      <c r="F704" s="13"/>
      <c r="G704" s="13"/>
      <c r="H704" s="63" t="s">
        <v>387</v>
      </c>
      <c r="I704" s="13" t="s">
        <v>400</v>
      </c>
      <c r="J704" s="64">
        <v>40993</v>
      </c>
      <c r="K704" s="65">
        <f t="shared" ca="1" si="17"/>
        <v>11</v>
      </c>
      <c r="L704" s="65" t="str">
        <f t="shared" ca="1" si="18"/>
        <v>4 Weeks</v>
      </c>
      <c r="M704" s="66">
        <v>26964</v>
      </c>
      <c r="N704" s="67">
        <f t="shared" si="19"/>
        <v>0.05</v>
      </c>
      <c r="O704" s="68">
        <f t="shared" si="20"/>
        <v>1348.2</v>
      </c>
      <c r="P704" s="68">
        <f t="shared" si="21"/>
        <v>28312.2</v>
      </c>
      <c r="Q704" s="13"/>
      <c r="R704" s="13"/>
      <c r="S704" s="13"/>
      <c r="T704" s="13"/>
      <c r="U704" s="13"/>
      <c r="V704" s="13">
        <v>1239142</v>
      </c>
      <c r="W704" s="13" t="s">
        <v>1855</v>
      </c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</row>
    <row r="705" spans="1:34">
      <c r="A705" s="13">
        <v>1239152</v>
      </c>
      <c r="B705" s="75"/>
      <c r="C705" s="75"/>
      <c r="D705" s="83"/>
      <c r="E705" s="83"/>
      <c r="F705" s="13"/>
      <c r="G705" s="13"/>
      <c r="H705" s="63"/>
      <c r="I705" s="13" t="s">
        <v>400</v>
      </c>
      <c r="J705" s="64">
        <v>42074</v>
      </c>
      <c r="K705" s="65">
        <f t="shared" ca="1" si="17"/>
        <v>8</v>
      </c>
      <c r="L705" s="65" t="str">
        <f t="shared" ca="1" si="18"/>
        <v>4 Weeks</v>
      </c>
      <c r="M705" s="66">
        <v>72167</v>
      </c>
      <c r="N705" s="67">
        <f t="shared" si="19"/>
        <v>0.1</v>
      </c>
      <c r="O705" s="68">
        <f t="shared" si="20"/>
        <v>7216.7000000000007</v>
      </c>
      <c r="P705" s="68">
        <f t="shared" si="21"/>
        <v>79383.7</v>
      </c>
      <c r="Q705" s="13"/>
      <c r="R705" s="13"/>
      <c r="S705" s="13"/>
      <c r="T705" s="13"/>
      <c r="U705" s="13"/>
      <c r="V705" s="13">
        <v>1239152</v>
      </c>
      <c r="W705" s="13" t="s">
        <v>1856</v>
      </c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</row>
    <row r="706" spans="1:34">
      <c r="A706" s="13">
        <v>1239162</v>
      </c>
      <c r="B706" s="75"/>
      <c r="C706" s="75"/>
      <c r="D706" s="83"/>
      <c r="E706" s="83"/>
      <c r="F706" s="13"/>
      <c r="G706" s="13"/>
      <c r="H706" s="63" t="s">
        <v>399</v>
      </c>
      <c r="I706" s="13" t="s">
        <v>400</v>
      </c>
      <c r="J706" s="64">
        <v>42085</v>
      </c>
      <c r="K706" s="65">
        <f t="shared" ca="1" si="17"/>
        <v>8</v>
      </c>
      <c r="L706" s="65" t="str">
        <f t="shared" ca="1" si="18"/>
        <v>4 Weeks</v>
      </c>
      <c r="M706" s="66">
        <v>70613</v>
      </c>
      <c r="N706" s="67">
        <f t="shared" si="19"/>
        <v>0.1</v>
      </c>
      <c r="O706" s="68">
        <f t="shared" si="20"/>
        <v>7061.3</v>
      </c>
      <c r="P706" s="68">
        <f t="shared" si="21"/>
        <v>77674.3</v>
      </c>
      <c r="Q706" s="13"/>
      <c r="R706" s="13"/>
      <c r="S706" s="13"/>
      <c r="T706" s="13"/>
      <c r="U706" s="13"/>
      <c r="V706" s="13">
        <v>1239162</v>
      </c>
      <c r="W706" s="13" t="s">
        <v>1857</v>
      </c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</row>
    <row r="707" spans="1:34">
      <c r="A707" s="13">
        <v>1239172</v>
      </c>
      <c r="B707" s="75"/>
      <c r="C707" s="75"/>
      <c r="D707" s="83"/>
      <c r="E707" s="83"/>
      <c r="F707" s="13"/>
      <c r="G707" s="13"/>
      <c r="H707" s="63" t="s">
        <v>405</v>
      </c>
      <c r="I707" s="13" t="s">
        <v>394</v>
      </c>
      <c r="J707" s="64">
        <v>40617</v>
      </c>
      <c r="K707" s="65">
        <f t="shared" ca="1" si="17"/>
        <v>12</v>
      </c>
      <c r="L707" s="65" t="str">
        <f t="shared" ca="1" si="18"/>
        <v>4 Weeks</v>
      </c>
      <c r="M707" s="66">
        <v>26565</v>
      </c>
      <c r="N707" s="67">
        <f t="shared" si="19"/>
        <v>0.05</v>
      </c>
      <c r="O707" s="68">
        <f t="shared" si="20"/>
        <v>1328.25</v>
      </c>
      <c r="P707" s="68">
        <f t="shared" si="21"/>
        <v>27893.25</v>
      </c>
      <c r="Q707" s="13"/>
      <c r="R707" s="13"/>
      <c r="S707" s="13"/>
      <c r="T707" s="13"/>
      <c r="U707" s="13"/>
      <c r="V707" s="13">
        <v>1239172</v>
      </c>
      <c r="W707" s="13" t="s">
        <v>1858</v>
      </c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</row>
    <row r="708" spans="1:34">
      <c r="A708" s="13">
        <v>1239182</v>
      </c>
      <c r="B708" s="75"/>
      <c r="C708" s="75"/>
      <c r="D708" s="83"/>
      <c r="E708" s="83"/>
      <c r="F708" s="13"/>
      <c r="G708" s="13"/>
      <c r="H708" s="63" t="s">
        <v>411</v>
      </c>
      <c r="I708" s="13" t="s">
        <v>400</v>
      </c>
      <c r="J708" s="64">
        <v>41725</v>
      </c>
      <c r="K708" s="65">
        <f t="shared" ca="1" si="17"/>
        <v>9</v>
      </c>
      <c r="L708" s="65" t="str">
        <f t="shared" ca="1" si="18"/>
        <v>4 Weeks</v>
      </c>
      <c r="M708" s="66">
        <v>101451</v>
      </c>
      <c r="N708" s="67">
        <f t="shared" si="19"/>
        <v>0.13</v>
      </c>
      <c r="O708" s="68">
        <f t="shared" si="20"/>
        <v>13188.630000000001</v>
      </c>
      <c r="P708" s="68">
        <f t="shared" si="21"/>
        <v>114639.63</v>
      </c>
      <c r="Q708" s="13"/>
      <c r="R708" s="13"/>
      <c r="S708" s="13"/>
      <c r="T708" s="13"/>
      <c r="U708" s="13"/>
      <c r="V708" s="13">
        <v>1239182</v>
      </c>
      <c r="W708" s="13" t="s">
        <v>1859</v>
      </c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</row>
    <row r="709" spans="1:34">
      <c r="A709" s="13">
        <v>1239192</v>
      </c>
      <c r="B709" s="75"/>
      <c r="C709" s="75"/>
      <c r="D709" s="83"/>
      <c r="E709" s="83"/>
      <c r="F709" s="13"/>
      <c r="G709" s="13"/>
      <c r="H709" s="63" t="s">
        <v>416</v>
      </c>
      <c r="I709" s="13" t="s">
        <v>394</v>
      </c>
      <c r="J709" s="64">
        <v>37327</v>
      </c>
      <c r="K709" s="65">
        <f t="shared" ca="1" si="17"/>
        <v>21</v>
      </c>
      <c r="L709" s="65" t="str">
        <f t="shared" ca="1" si="18"/>
        <v>4 Weeks</v>
      </c>
      <c r="M709" s="66">
        <v>53256</v>
      </c>
      <c r="N709" s="67">
        <f t="shared" si="19"/>
        <v>7.0000000000000007E-2</v>
      </c>
      <c r="O709" s="68">
        <f t="shared" si="20"/>
        <v>3727.9200000000005</v>
      </c>
      <c r="P709" s="68">
        <f t="shared" si="21"/>
        <v>56983.92</v>
      </c>
      <c r="Q709" s="13"/>
      <c r="R709" s="13"/>
      <c r="S709" s="13"/>
      <c r="T709" s="13"/>
      <c r="U709" s="13"/>
      <c r="V709" s="13">
        <v>1239192</v>
      </c>
      <c r="W709" s="13" t="s">
        <v>1860</v>
      </c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</row>
    <row r="710" spans="1:34">
      <c r="A710" s="13">
        <v>1239202</v>
      </c>
      <c r="B710" s="75"/>
      <c r="C710" s="75"/>
      <c r="D710" s="83"/>
      <c r="E710" s="83"/>
      <c r="F710" s="13"/>
      <c r="G710" s="13"/>
      <c r="H710" s="63" t="s">
        <v>421</v>
      </c>
      <c r="I710" s="13" t="s">
        <v>400</v>
      </c>
      <c r="J710" s="64">
        <v>38415</v>
      </c>
      <c r="K710" s="65">
        <f t="shared" ca="1" si="17"/>
        <v>18</v>
      </c>
      <c r="L710" s="65" t="str">
        <f t="shared" ca="1" si="18"/>
        <v>4 Weeks</v>
      </c>
      <c r="M710" s="66">
        <v>29495</v>
      </c>
      <c r="N710" s="67">
        <f t="shared" si="19"/>
        <v>0.05</v>
      </c>
      <c r="O710" s="68">
        <f t="shared" si="20"/>
        <v>1474.75</v>
      </c>
      <c r="P710" s="68">
        <f t="shared" si="21"/>
        <v>30969.75</v>
      </c>
      <c r="Q710" s="13"/>
      <c r="R710" s="13"/>
      <c r="S710" s="13"/>
      <c r="T710" s="13"/>
      <c r="U710" s="13"/>
      <c r="V710" s="13">
        <v>1239202</v>
      </c>
      <c r="W710" s="13" t="s">
        <v>1861</v>
      </c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</row>
    <row r="711" spans="1:34">
      <c r="A711" s="13">
        <v>1239212</v>
      </c>
      <c r="B711" s="75"/>
      <c r="C711" s="75"/>
      <c r="D711" s="83"/>
      <c r="E711" s="83"/>
      <c r="F711" s="13"/>
      <c r="G711" s="13"/>
      <c r="H711" s="63" t="s">
        <v>426</v>
      </c>
      <c r="I711" s="13" t="s">
        <v>388</v>
      </c>
      <c r="J711" s="64">
        <v>41751</v>
      </c>
      <c r="K711" s="65">
        <f t="shared" ca="1" si="17"/>
        <v>9</v>
      </c>
      <c r="L711" s="65" t="str">
        <f t="shared" ca="1" si="18"/>
        <v>4 Weeks</v>
      </c>
      <c r="M711" s="66">
        <v>31343</v>
      </c>
      <c r="N711" s="67">
        <f t="shared" si="19"/>
        <v>0.05</v>
      </c>
      <c r="O711" s="68">
        <f t="shared" si="20"/>
        <v>1567.15</v>
      </c>
      <c r="P711" s="68">
        <f t="shared" si="21"/>
        <v>32910.15</v>
      </c>
      <c r="Q711" s="13"/>
      <c r="R711" s="13"/>
      <c r="S711" s="13"/>
      <c r="T711" s="13"/>
      <c r="U711" s="13"/>
      <c r="V711" s="13">
        <v>1239212</v>
      </c>
      <c r="W711" s="13" t="s">
        <v>1862</v>
      </c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</row>
    <row r="712" spans="1:34">
      <c r="A712" s="13">
        <v>1239222</v>
      </c>
      <c r="B712" s="75"/>
      <c r="C712" s="75"/>
      <c r="D712" s="83"/>
      <c r="E712" s="83"/>
      <c r="F712" s="13"/>
      <c r="G712" s="13"/>
      <c r="H712" s="63"/>
      <c r="I712" s="13" t="s">
        <v>388</v>
      </c>
      <c r="J712" s="64">
        <v>37354</v>
      </c>
      <c r="K712" s="65">
        <f t="shared" ca="1" si="17"/>
        <v>21</v>
      </c>
      <c r="L712" s="65" t="str">
        <f t="shared" ca="1" si="18"/>
        <v>6 Weeks</v>
      </c>
      <c r="M712" s="66">
        <v>55923</v>
      </c>
      <c r="N712" s="67">
        <f t="shared" si="19"/>
        <v>0.08</v>
      </c>
      <c r="O712" s="68">
        <f t="shared" si="20"/>
        <v>4473.84</v>
      </c>
      <c r="P712" s="68">
        <f t="shared" si="21"/>
        <v>60396.84</v>
      </c>
      <c r="Q712" s="13"/>
      <c r="R712" s="13"/>
      <c r="S712" s="13"/>
      <c r="T712" s="13"/>
      <c r="U712" s="13"/>
      <c r="V712" s="13">
        <v>1239222</v>
      </c>
      <c r="W712" s="13" t="s">
        <v>1863</v>
      </c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</row>
    <row r="713" spans="1:34">
      <c r="A713" s="13">
        <v>1239232</v>
      </c>
      <c r="B713" s="75"/>
      <c r="C713" s="75"/>
      <c r="D713" s="83"/>
      <c r="E713" s="83"/>
      <c r="F713" s="13"/>
      <c r="G713" s="13"/>
      <c r="H713" s="63" t="s">
        <v>436</v>
      </c>
      <c r="I713" s="13" t="s">
        <v>406</v>
      </c>
      <c r="J713" s="64">
        <v>37732</v>
      </c>
      <c r="K713" s="65">
        <f t="shared" ca="1" si="17"/>
        <v>20</v>
      </c>
      <c r="L713" s="65" t="str">
        <f t="shared" ca="1" si="18"/>
        <v>4 Weeks</v>
      </c>
      <c r="M713" s="66">
        <v>37580</v>
      </c>
      <c r="N713" s="67">
        <f t="shared" si="19"/>
        <v>0.06</v>
      </c>
      <c r="O713" s="68">
        <f t="shared" si="20"/>
        <v>2254.7999999999997</v>
      </c>
      <c r="P713" s="68">
        <f t="shared" si="21"/>
        <v>39834.800000000003</v>
      </c>
      <c r="Q713" s="13"/>
      <c r="R713" s="13"/>
      <c r="S713" s="13"/>
      <c r="T713" s="13"/>
      <c r="U713" s="13"/>
      <c r="V713" s="13">
        <v>1239232</v>
      </c>
      <c r="W713" s="13" t="s">
        <v>1864</v>
      </c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</row>
    <row r="714" spans="1:34">
      <c r="A714" s="13">
        <v>1239242</v>
      </c>
      <c r="B714" s="75"/>
      <c r="C714" s="75"/>
      <c r="D714" s="83"/>
      <c r="E714" s="83"/>
      <c r="F714" s="13"/>
      <c r="G714" s="13"/>
      <c r="H714" s="63" t="s">
        <v>441</v>
      </c>
      <c r="I714" s="13" t="s">
        <v>394</v>
      </c>
      <c r="J714" s="64">
        <v>37736</v>
      </c>
      <c r="K714" s="65">
        <f t="shared" ca="1" si="17"/>
        <v>20</v>
      </c>
      <c r="L714" s="65" t="str">
        <f t="shared" ca="1" si="18"/>
        <v>4 Weeks</v>
      </c>
      <c r="M714" s="66">
        <v>30251</v>
      </c>
      <c r="N714" s="67">
        <f t="shared" si="19"/>
        <v>0.05</v>
      </c>
      <c r="O714" s="68">
        <f t="shared" si="20"/>
        <v>1512.5500000000002</v>
      </c>
      <c r="P714" s="68">
        <f t="shared" si="21"/>
        <v>31763.55</v>
      </c>
      <c r="Q714" s="13"/>
      <c r="R714" s="13"/>
      <c r="S714" s="13"/>
      <c r="T714" s="13"/>
      <c r="U714" s="13"/>
      <c r="V714" s="13">
        <v>1239242</v>
      </c>
      <c r="W714" s="13" t="s">
        <v>1865</v>
      </c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</row>
    <row r="715" spans="1:34">
      <c r="A715" s="13">
        <v>1239252</v>
      </c>
      <c r="B715" s="75"/>
      <c r="C715" s="75"/>
      <c r="D715" s="83"/>
      <c r="E715" s="83"/>
      <c r="F715" s="13"/>
      <c r="G715" s="13"/>
      <c r="H715" s="63" t="s">
        <v>446</v>
      </c>
      <c r="I715" s="13" t="s">
        <v>388</v>
      </c>
      <c r="J715" s="64">
        <v>40996</v>
      </c>
      <c r="K715" s="65">
        <f t="shared" ca="1" si="17"/>
        <v>11</v>
      </c>
      <c r="L715" s="65" t="str">
        <f t="shared" ca="1" si="18"/>
        <v>6 Weeks</v>
      </c>
      <c r="M715" s="66">
        <v>51440</v>
      </c>
      <c r="N715" s="67">
        <f t="shared" si="19"/>
        <v>7.0000000000000007E-2</v>
      </c>
      <c r="O715" s="68">
        <f t="shared" si="20"/>
        <v>3600.8</v>
      </c>
      <c r="P715" s="68">
        <f t="shared" si="21"/>
        <v>55040.800000000003</v>
      </c>
      <c r="Q715" s="13"/>
      <c r="R715" s="13"/>
      <c r="S715" s="13"/>
      <c r="T715" s="13"/>
      <c r="U715" s="13"/>
      <c r="V715" s="13">
        <v>1239252</v>
      </c>
      <c r="W715" s="13" t="s">
        <v>1866</v>
      </c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</row>
    <row r="716" spans="1:34">
      <c r="A716" s="13">
        <v>1239262</v>
      </c>
      <c r="B716" s="75"/>
      <c r="C716" s="75"/>
      <c r="D716" s="83"/>
      <c r="E716" s="83"/>
      <c r="F716" s="13"/>
      <c r="G716" s="13"/>
      <c r="H716" s="63" t="s">
        <v>451</v>
      </c>
      <c r="I716" s="13" t="s">
        <v>406</v>
      </c>
      <c r="J716" s="64">
        <v>41016</v>
      </c>
      <c r="K716" s="65">
        <f t="shared" ca="1" si="17"/>
        <v>11</v>
      </c>
      <c r="L716" s="65" t="str">
        <f t="shared" ca="1" si="18"/>
        <v>4 Weeks</v>
      </c>
      <c r="M716" s="66">
        <v>43134</v>
      </c>
      <c r="N716" s="67">
        <f t="shared" si="19"/>
        <v>0.06</v>
      </c>
      <c r="O716" s="68">
        <f t="shared" si="20"/>
        <v>2588.04</v>
      </c>
      <c r="P716" s="68">
        <f t="shared" si="21"/>
        <v>45722.04</v>
      </c>
      <c r="Q716" s="13"/>
      <c r="R716" s="13"/>
      <c r="S716" s="13"/>
      <c r="T716" s="13"/>
      <c r="U716" s="13"/>
      <c r="V716" s="13">
        <v>1239262</v>
      </c>
      <c r="W716" s="13" t="s">
        <v>1867</v>
      </c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</row>
    <row r="717" spans="1:34">
      <c r="A717" s="13">
        <v>1239272</v>
      </c>
      <c r="B717" s="75"/>
      <c r="C717" s="75"/>
      <c r="D717" s="83"/>
      <c r="E717" s="83"/>
      <c r="F717" s="13"/>
      <c r="G717" s="13"/>
      <c r="H717" s="63" t="s">
        <v>456</v>
      </c>
      <c r="I717" s="13" t="s">
        <v>388</v>
      </c>
      <c r="J717" s="64">
        <v>41002</v>
      </c>
      <c r="K717" s="65">
        <f t="shared" ca="1" si="17"/>
        <v>11</v>
      </c>
      <c r="L717" s="65" t="str">
        <f t="shared" ca="1" si="18"/>
        <v>6 Weeks</v>
      </c>
      <c r="M717" s="66">
        <v>95141</v>
      </c>
      <c r="N717" s="67">
        <f t="shared" si="19"/>
        <v>0.13</v>
      </c>
      <c r="O717" s="68">
        <f t="shared" si="20"/>
        <v>12368.33</v>
      </c>
      <c r="P717" s="68">
        <f t="shared" si="21"/>
        <v>107509.33</v>
      </c>
      <c r="Q717" s="13"/>
      <c r="R717" s="13"/>
      <c r="S717" s="13"/>
      <c r="T717" s="13"/>
      <c r="U717" s="13"/>
      <c r="V717" s="13">
        <v>1239272</v>
      </c>
      <c r="W717" s="13" t="s">
        <v>1868</v>
      </c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</row>
    <row r="718" spans="1:34">
      <c r="A718" s="13">
        <v>1239282</v>
      </c>
      <c r="B718" s="75"/>
      <c r="C718" s="75"/>
      <c r="D718" s="83"/>
      <c r="E718" s="83"/>
      <c r="F718" s="13"/>
      <c r="G718" s="13"/>
      <c r="H718" s="63" t="s">
        <v>461</v>
      </c>
      <c r="I718" s="13" t="s">
        <v>400</v>
      </c>
      <c r="J718" s="64">
        <v>41002</v>
      </c>
      <c r="K718" s="65">
        <f t="shared" ca="1" si="17"/>
        <v>11</v>
      </c>
      <c r="L718" s="65" t="str">
        <f t="shared" ca="1" si="18"/>
        <v>4 Weeks</v>
      </c>
      <c r="M718" s="66">
        <v>99383</v>
      </c>
      <c r="N718" s="67">
        <f t="shared" si="19"/>
        <v>0.13</v>
      </c>
      <c r="O718" s="68">
        <f t="shared" si="20"/>
        <v>12919.79</v>
      </c>
      <c r="P718" s="68">
        <f t="shared" si="21"/>
        <v>112302.79000000001</v>
      </c>
      <c r="Q718" s="13"/>
      <c r="R718" s="13"/>
      <c r="S718" s="13"/>
      <c r="T718" s="13"/>
      <c r="U718" s="13"/>
      <c r="V718" s="13">
        <v>1239282</v>
      </c>
      <c r="W718" s="13" t="s">
        <v>1869</v>
      </c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</row>
    <row r="719" spans="1:34">
      <c r="A719" s="13">
        <v>1239292</v>
      </c>
      <c r="B719" s="75"/>
      <c r="C719" s="75"/>
      <c r="D719" s="83"/>
      <c r="E719" s="83"/>
      <c r="F719" s="13"/>
      <c r="G719" s="13"/>
      <c r="H719" s="63" t="s">
        <v>466</v>
      </c>
      <c r="I719" s="13" t="s">
        <v>400</v>
      </c>
      <c r="J719" s="64">
        <v>41042</v>
      </c>
      <c r="K719" s="65">
        <f t="shared" ca="1" si="17"/>
        <v>11</v>
      </c>
      <c r="L719" s="65" t="str">
        <f t="shared" ca="1" si="18"/>
        <v>4 Weeks</v>
      </c>
      <c r="M719" s="66">
        <v>73479</v>
      </c>
      <c r="N719" s="67">
        <f t="shared" si="19"/>
        <v>0.1</v>
      </c>
      <c r="O719" s="68">
        <f t="shared" si="20"/>
        <v>7347.9000000000005</v>
      </c>
      <c r="P719" s="68">
        <f t="shared" si="21"/>
        <v>80826.899999999994</v>
      </c>
      <c r="Q719" s="13"/>
      <c r="R719" s="13"/>
      <c r="S719" s="13"/>
      <c r="T719" s="13"/>
      <c r="U719" s="13"/>
      <c r="V719" s="13">
        <v>1239292</v>
      </c>
      <c r="W719" s="13" t="s">
        <v>1870</v>
      </c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</row>
    <row r="720" spans="1:34">
      <c r="A720" s="13">
        <v>1239302</v>
      </c>
      <c r="B720" s="75"/>
      <c r="C720" s="75"/>
      <c r="D720" s="83"/>
      <c r="E720" s="83"/>
      <c r="F720" s="13"/>
      <c r="G720" s="13"/>
      <c r="H720" s="63" t="s">
        <v>471</v>
      </c>
      <c r="I720" s="13" t="s">
        <v>400</v>
      </c>
      <c r="J720" s="64">
        <v>42141</v>
      </c>
      <c r="K720" s="65">
        <f t="shared" ca="1" si="17"/>
        <v>8</v>
      </c>
      <c r="L720" s="65" t="str">
        <f t="shared" ca="1" si="18"/>
        <v>4 Weeks</v>
      </c>
      <c r="M720" s="66">
        <v>66413</v>
      </c>
      <c r="N720" s="67">
        <f t="shared" si="19"/>
        <v>0.1</v>
      </c>
      <c r="O720" s="68">
        <f t="shared" si="20"/>
        <v>6641.3</v>
      </c>
      <c r="P720" s="68">
        <f t="shared" si="21"/>
        <v>73054.3</v>
      </c>
      <c r="Q720" s="13"/>
      <c r="R720" s="13"/>
      <c r="S720" s="13"/>
      <c r="T720" s="13"/>
      <c r="U720" s="13"/>
      <c r="V720" s="13">
        <v>1239302</v>
      </c>
      <c r="W720" s="13" t="s">
        <v>1871</v>
      </c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</row>
    <row r="721" spans="1:34">
      <c r="A721" s="13">
        <v>1239312</v>
      </c>
      <c r="B721" s="75"/>
      <c r="C721" s="75"/>
      <c r="D721" s="83"/>
      <c r="E721" s="83"/>
      <c r="F721" s="13"/>
      <c r="G721" s="13"/>
      <c r="H721" s="63" t="s">
        <v>476</v>
      </c>
      <c r="I721" s="13" t="s">
        <v>388</v>
      </c>
      <c r="J721" s="64">
        <v>42500</v>
      </c>
      <c r="K721" s="65">
        <f t="shared" ca="1" si="17"/>
        <v>7</v>
      </c>
      <c r="L721" s="65" t="str">
        <f t="shared" ca="1" si="18"/>
        <v>4 Weeks</v>
      </c>
      <c r="M721" s="66">
        <v>37149</v>
      </c>
      <c r="N721" s="67">
        <f t="shared" si="19"/>
        <v>0.06</v>
      </c>
      <c r="O721" s="68">
        <f t="shared" si="20"/>
        <v>2228.94</v>
      </c>
      <c r="P721" s="68">
        <f t="shared" si="21"/>
        <v>39377.94</v>
      </c>
      <c r="Q721" s="13"/>
      <c r="R721" s="13"/>
      <c r="S721" s="13"/>
      <c r="T721" s="13"/>
      <c r="U721" s="13"/>
      <c r="V721" s="13">
        <v>1239312</v>
      </c>
      <c r="W721" s="13" t="s">
        <v>1872</v>
      </c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</row>
    <row r="722" spans="1:34">
      <c r="A722" s="13">
        <v>1239322</v>
      </c>
      <c r="B722" s="75"/>
      <c r="C722" s="75"/>
      <c r="D722" s="83"/>
      <c r="E722" s="83"/>
      <c r="F722" s="13"/>
      <c r="G722" s="13"/>
      <c r="H722" s="63" t="s">
        <v>481</v>
      </c>
      <c r="I722" s="13" t="s">
        <v>388</v>
      </c>
      <c r="J722" s="64">
        <v>40673</v>
      </c>
      <c r="K722" s="65">
        <f t="shared" ca="1" si="17"/>
        <v>12</v>
      </c>
      <c r="L722" s="65" t="str">
        <f t="shared" ca="1" si="18"/>
        <v>6 Weeks</v>
      </c>
      <c r="M722" s="66">
        <v>100748</v>
      </c>
      <c r="N722" s="67">
        <f t="shared" si="19"/>
        <v>0.13</v>
      </c>
      <c r="O722" s="68">
        <f t="shared" si="20"/>
        <v>13097.24</v>
      </c>
      <c r="P722" s="68">
        <f t="shared" si="21"/>
        <v>113845.24</v>
      </c>
      <c r="Q722" s="13"/>
      <c r="R722" s="13"/>
      <c r="S722" s="13"/>
      <c r="T722" s="13"/>
      <c r="U722" s="13"/>
      <c r="V722" s="13">
        <v>1239322</v>
      </c>
      <c r="W722" s="13" t="s">
        <v>1873</v>
      </c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</row>
    <row r="723" spans="1:34">
      <c r="A723" s="13">
        <v>1239332</v>
      </c>
      <c r="B723" s="75"/>
      <c r="C723" s="75"/>
      <c r="D723" s="83"/>
      <c r="E723" s="83"/>
      <c r="F723" s="13"/>
      <c r="G723" s="13"/>
      <c r="H723" s="63" t="s">
        <v>486</v>
      </c>
      <c r="I723" s="13" t="s">
        <v>388</v>
      </c>
      <c r="J723" s="64">
        <v>38117</v>
      </c>
      <c r="K723" s="65">
        <f t="shared" ca="1" si="17"/>
        <v>19</v>
      </c>
      <c r="L723" s="65" t="str">
        <f t="shared" ca="1" si="18"/>
        <v>6 Weeks</v>
      </c>
      <c r="M723" s="66">
        <v>55020</v>
      </c>
      <c r="N723" s="67">
        <f t="shared" si="19"/>
        <v>0.08</v>
      </c>
      <c r="O723" s="68">
        <f t="shared" si="20"/>
        <v>4401.6000000000004</v>
      </c>
      <c r="P723" s="68">
        <f t="shared" si="21"/>
        <v>59421.599999999999</v>
      </c>
      <c r="Q723" s="13"/>
      <c r="R723" s="13"/>
      <c r="S723" s="13"/>
      <c r="T723" s="13"/>
      <c r="U723" s="13"/>
      <c r="V723" s="13">
        <v>1239332</v>
      </c>
      <c r="W723" s="13" t="s">
        <v>1874</v>
      </c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</row>
    <row r="724" spans="1:34">
      <c r="A724" s="13">
        <v>1239342</v>
      </c>
      <c r="B724" s="75"/>
      <c r="C724" s="75"/>
      <c r="D724" s="83"/>
      <c r="E724" s="83"/>
      <c r="F724" s="13"/>
      <c r="G724" s="13"/>
      <c r="H724" s="63" t="s">
        <v>491</v>
      </c>
      <c r="I724" s="13" t="s">
        <v>388</v>
      </c>
      <c r="J724" s="64">
        <v>42536</v>
      </c>
      <c r="K724" s="65">
        <f t="shared" ca="1" si="17"/>
        <v>7</v>
      </c>
      <c r="L724" s="65" t="str">
        <f t="shared" ca="1" si="18"/>
        <v>4 Weeks</v>
      </c>
      <c r="M724" s="66">
        <v>68712</v>
      </c>
      <c r="N724" s="67">
        <f t="shared" si="19"/>
        <v>0.1</v>
      </c>
      <c r="O724" s="68">
        <f t="shared" si="20"/>
        <v>6871.2000000000007</v>
      </c>
      <c r="P724" s="68">
        <f t="shared" si="21"/>
        <v>75583.199999999997</v>
      </c>
      <c r="Q724" s="13"/>
      <c r="R724" s="13"/>
      <c r="S724" s="13"/>
      <c r="T724" s="13"/>
      <c r="U724" s="13"/>
      <c r="V724" s="13">
        <v>1239342</v>
      </c>
      <c r="W724" s="13" t="s">
        <v>1875</v>
      </c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</row>
    <row r="725" spans="1:34">
      <c r="A725" s="13">
        <v>1239352</v>
      </c>
      <c r="B725" s="75"/>
      <c r="C725" s="75"/>
      <c r="D725" s="83"/>
      <c r="E725" s="83"/>
      <c r="F725" s="13"/>
      <c r="G725" s="13"/>
      <c r="H725" s="63" t="s">
        <v>496</v>
      </c>
      <c r="I725" s="13" t="s">
        <v>388</v>
      </c>
      <c r="J725" s="64">
        <v>41058</v>
      </c>
      <c r="K725" s="65">
        <f t="shared" ca="1" si="17"/>
        <v>11</v>
      </c>
      <c r="L725" s="65" t="str">
        <f t="shared" ca="1" si="18"/>
        <v>6 Weeks</v>
      </c>
      <c r="M725" s="66">
        <v>80294</v>
      </c>
      <c r="N725" s="67">
        <f t="shared" si="19"/>
        <v>0.11</v>
      </c>
      <c r="O725" s="68">
        <f t="shared" si="20"/>
        <v>8832.34</v>
      </c>
      <c r="P725" s="68">
        <f t="shared" si="21"/>
        <v>89126.34</v>
      </c>
      <c r="Q725" s="13"/>
      <c r="R725" s="13"/>
      <c r="S725" s="13"/>
      <c r="T725" s="13"/>
      <c r="U725" s="13"/>
      <c r="V725" s="13">
        <v>1239352</v>
      </c>
      <c r="W725" s="13" t="s">
        <v>1876</v>
      </c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</row>
    <row r="726" spans="1:34">
      <c r="A726" s="13">
        <v>1239362</v>
      </c>
      <c r="B726" s="75"/>
      <c r="C726" s="75"/>
      <c r="D726" s="83"/>
      <c r="E726" s="83"/>
      <c r="F726" s="13"/>
      <c r="G726" s="13"/>
      <c r="H726" s="63" t="s">
        <v>501</v>
      </c>
      <c r="I726" s="13" t="s">
        <v>388</v>
      </c>
      <c r="J726" s="64">
        <v>40709</v>
      </c>
      <c r="K726" s="65">
        <f t="shared" ca="1" si="17"/>
        <v>12</v>
      </c>
      <c r="L726" s="65" t="str">
        <f t="shared" ca="1" si="18"/>
        <v>6 Weeks</v>
      </c>
      <c r="M726" s="66">
        <v>74823</v>
      </c>
      <c r="N726" s="67">
        <f t="shared" si="19"/>
        <v>0.1</v>
      </c>
      <c r="O726" s="68">
        <f t="shared" si="20"/>
        <v>7482.3</v>
      </c>
      <c r="P726" s="68">
        <f t="shared" si="21"/>
        <v>82305.3</v>
      </c>
      <c r="Q726" s="13"/>
      <c r="R726" s="13"/>
      <c r="S726" s="13"/>
      <c r="T726" s="13"/>
      <c r="U726" s="13"/>
      <c r="V726" s="13">
        <v>1239362</v>
      </c>
      <c r="W726" s="13" t="s">
        <v>1877</v>
      </c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</row>
    <row r="727" spans="1:34">
      <c r="A727" s="13">
        <v>1239372</v>
      </c>
      <c r="B727" s="75"/>
      <c r="C727" s="75"/>
      <c r="D727" s="83"/>
      <c r="E727" s="83"/>
      <c r="F727" s="13"/>
      <c r="G727" s="13"/>
      <c r="H727" s="63" t="s">
        <v>506</v>
      </c>
      <c r="I727" s="13" t="s">
        <v>388</v>
      </c>
      <c r="J727" s="64">
        <v>40337</v>
      </c>
      <c r="K727" s="65">
        <f t="shared" ca="1" si="17"/>
        <v>13</v>
      </c>
      <c r="L727" s="65" t="str">
        <f t="shared" ca="1" si="18"/>
        <v>6 Weeks</v>
      </c>
      <c r="M727" s="66">
        <v>99708</v>
      </c>
      <c r="N727" s="67">
        <f t="shared" si="19"/>
        <v>0.13</v>
      </c>
      <c r="O727" s="68">
        <f t="shared" si="20"/>
        <v>12962.04</v>
      </c>
      <c r="P727" s="68">
        <f t="shared" si="21"/>
        <v>112670.04000000001</v>
      </c>
      <c r="Q727" s="13"/>
      <c r="R727" s="13"/>
      <c r="S727" s="13"/>
      <c r="T727" s="13"/>
      <c r="U727" s="13"/>
      <c r="V727" s="13">
        <v>1239372</v>
      </c>
      <c r="W727" s="13" t="s">
        <v>1878</v>
      </c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</row>
    <row r="728" spans="1:34">
      <c r="A728" s="13">
        <v>1239382</v>
      </c>
      <c r="B728" s="75"/>
      <c r="C728" s="75"/>
      <c r="D728" s="83"/>
      <c r="E728" s="83"/>
      <c r="F728" s="13"/>
      <c r="G728" s="13"/>
      <c r="H728" s="63" t="s">
        <v>511</v>
      </c>
      <c r="I728" s="13" t="s">
        <v>388</v>
      </c>
      <c r="J728" s="64">
        <v>39602</v>
      </c>
      <c r="K728" s="65">
        <f t="shared" ca="1" si="17"/>
        <v>15</v>
      </c>
      <c r="L728" s="65" t="str">
        <f t="shared" ca="1" si="18"/>
        <v>6 Weeks</v>
      </c>
      <c r="M728" s="66">
        <v>55766</v>
      </c>
      <c r="N728" s="67">
        <f t="shared" si="19"/>
        <v>0.08</v>
      </c>
      <c r="O728" s="68">
        <f t="shared" si="20"/>
        <v>4461.28</v>
      </c>
      <c r="P728" s="68">
        <f t="shared" si="21"/>
        <v>60227.28</v>
      </c>
      <c r="Q728" s="13"/>
      <c r="R728" s="13"/>
      <c r="S728" s="13"/>
      <c r="T728" s="13"/>
      <c r="U728" s="13"/>
      <c r="V728" s="13">
        <v>1239382</v>
      </c>
      <c r="W728" s="13" t="s">
        <v>1879</v>
      </c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</row>
    <row r="729" spans="1:34">
      <c r="A729" s="13">
        <v>1239392</v>
      </c>
      <c r="B729" s="75"/>
      <c r="C729" s="75"/>
      <c r="D729" s="83"/>
      <c r="E729" s="83"/>
      <c r="F729" s="13"/>
      <c r="G729" s="13"/>
      <c r="H729" s="63" t="s">
        <v>516</v>
      </c>
      <c r="I729" s="13" t="s">
        <v>388</v>
      </c>
      <c r="J729" s="64">
        <v>39621</v>
      </c>
      <c r="K729" s="65">
        <f t="shared" ca="1" si="17"/>
        <v>15</v>
      </c>
      <c r="L729" s="65" t="str">
        <f t="shared" ca="1" si="18"/>
        <v>6 Weeks</v>
      </c>
      <c r="M729" s="66">
        <v>93954</v>
      </c>
      <c r="N729" s="67">
        <f t="shared" si="19"/>
        <v>0.12</v>
      </c>
      <c r="O729" s="68">
        <f t="shared" si="20"/>
        <v>11274.48</v>
      </c>
      <c r="P729" s="68">
        <f t="shared" si="21"/>
        <v>105228.48</v>
      </c>
      <c r="Q729" s="13"/>
      <c r="R729" s="13"/>
      <c r="S729" s="13"/>
      <c r="T729" s="13"/>
      <c r="U729" s="13"/>
      <c r="V729" s="13">
        <v>1239392</v>
      </c>
      <c r="W729" s="13" t="s">
        <v>1880</v>
      </c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</row>
    <row r="730" spans="1:34">
      <c r="A730" s="13">
        <v>1239402</v>
      </c>
      <c r="B730" s="75"/>
      <c r="C730" s="75"/>
      <c r="D730" s="83"/>
      <c r="E730" s="83"/>
      <c r="F730" s="13"/>
      <c r="G730" s="13"/>
      <c r="H730" s="63" t="s">
        <v>521</v>
      </c>
      <c r="I730" s="13" t="s">
        <v>388</v>
      </c>
      <c r="J730" s="64">
        <v>40715</v>
      </c>
      <c r="K730" s="65">
        <f t="shared" ca="1" si="17"/>
        <v>12</v>
      </c>
      <c r="L730" s="65" t="str">
        <f t="shared" ca="1" si="18"/>
        <v>6 Weeks</v>
      </c>
      <c r="M730" s="66">
        <v>79538</v>
      </c>
      <c r="N730" s="67">
        <f t="shared" si="19"/>
        <v>0.11</v>
      </c>
      <c r="O730" s="68">
        <f t="shared" si="20"/>
        <v>8749.18</v>
      </c>
      <c r="P730" s="68">
        <f t="shared" si="21"/>
        <v>88287.18</v>
      </c>
      <c r="Q730" s="13"/>
      <c r="R730" s="13"/>
      <c r="S730" s="13"/>
      <c r="T730" s="13"/>
      <c r="U730" s="13"/>
      <c r="V730" s="13">
        <v>1239402</v>
      </c>
      <c r="W730" s="73" t="s">
        <v>1881</v>
      </c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</row>
    <row r="731" spans="1:34">
      <c r="A731" s="13">
        <v>1239412</v>
      </c>
      <c r="B731" s="75"/>
      <c r="C731" s="75"/>
      <c r="D731" s="83"/>
      <c r="E731" s="83"/>
      <c r="F731" s="13"/>
      <c r="G731" s="13"/>
      <c r="H731" s="63" t="s">
        <v>526</v>
      </c>
      <c r="I731" s="13" t="s">
        <v>400</v>
      </c>
      <c r="J731" s="64">
        <v>41797</v>
      </c>
      <c r="K731" s="65">
        <f t="shared" ca="1" si="17"/>
        <v>9</v>
      </c>
      <c r="L731" s="65" t="str">
        <f t="shared" ca="1" si="18"/>
        <v>4 Weeks</v>
      </c>
      <c r="M731" s="66">
        <v>53792</v>
      </c>
      <c r="N731" s="67">
        <f t="shared" si="19"/>
        <v>7.0000000000000007E-2</v>
      </c>
      <c r="O731" s="68">
        <f t="shared" si="20"/>
        <v>3765.4400000000005</v>
      </c>
      <c r="P731" s="68">
        <f t="shared" si="21"/>
        <v>57557.440000000002</v>
      </c>
      <c r="Q731" s="13"/>
      <c r="R731" s="13"/>
      <c r="S731" s="13"/>
      <c r="T731" s="13"/>
      <c r="U731" s="13"/>
      <c r="V731" s="13">
        <v>1239412</v>
      </c>
      <c r="W731" s="13" t="s">
        <v>1882</v>
      </c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</row>
    <row r="732" spans="1:34">
      <c r="A732" s="13">
        <v>1239422</v>
      </c>
      <c r="B732" s="75"/>
      <c r="C732" s="75"/>
      <c r="D732" s="83"/>
      <c r="E732" s="83"/>
      <c r="F732" s="13"/>
      <c r="G732" s="13"/>
      <c r="H732" s="63" t="s">
        <v>531</v>
      </c>
      <c r="I732" s="13" t="s">
        <v>388</v>
      </c>
      <c r="J732" s="64">
        <v>41810</v>
      </c>
      <c r="K732" s="65">
        <f t="shared" ca="1" si="17"/>
        <v>9</v>
      </c>
      <c r="L732" s="65" t="str">
        <f t="shared" ca="1" si="18"/>
        <v>4 Weeks</v>
      </c>
      <c r="M732" s="66">
        <v>81701</v>
      </c>
      <c r="N732" s="67">
        <f t="shared" si="19"/>
        <v>0.11</v>
      </c>
      <c r="O732" s="68">
        <f t="shared" si="20"/>
        <v>8987.11</v>
      </c>
      <c r="P732" s="68">
        <f t="shared" si="21"/>
        <v>90688.11</v>
      </c>
      <c r="Q732" s="13"/>
      <c r="R732" s="13"/>
      <c r="S732" s="13"/>
      <c r="T732" s="13"/>
      <c r="U732" s="13"/>
      <c r="V732" s="13">
        <v>1239422</v>
      </c>
      <c r="W732" s="13" t="s">
        <v>1883</v>
      </c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</row>
    <row r="733" spans="1:34">
      <c r="A733" s="13">
        <v>1239432</v>
      </c>
      <c r="B733" s="75"/>
      <c r="C733" s="75"/>
      <c r="D733" s="83"/>
      <c r="E733" s="83"/>
      <c r="F733" s="13"/>
      <c r="G733" s="13"/>
      <c r="H733" s="63" t="s">
        <v>536</v>
      </c>
      <c r="I733" s="13" t="s">
        <v>388</v>
      </c>
      <c r="J733" s="64">
        <v>38958</v>
      </c>
      <c r="K733" s="65">
        <f t="shared" ca="1" si="17"/>
        <v>17</v>
      </c>
      <c r="L733" s="65" t="str">
        <f t="shared" ca="1" si="18"/>
        <v>6 Weeks</v>
      </c>
      <c r="M733" s="66">
        <v>49434</v>
      </c>
      <c r="N733" s="67">
        <f t="shared" si="19"/>
        <v>7.0000000000000007E-2</v>
      </c>
      <c r="O733" s="68">
        <f t="shared" si="20"/>
        <v>3460.38</v>
      </c>
      <c r="P733" s="68">
        <f t="shared" si="21"/>
        <v>52894.38</v>
      </c>
      <c r="Q733" s="13"/>
      <c r="R733" s="13"/>
      <c r="S733" s="13"/>
      <c r="T733" s="13"/>
      <c r="U733" s="13"/>
      <c r="V733" s="13">
        <v>1239432</v>
      </c>
      <c r="W733" s="13" t="s">
        <v>1884</v>
      </c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</row>
    <row r="734" spans="1:34">
      <c r="A734" s="13">
        <v>1239442</v>
      </c>
      <c r="B734" s="75"/>
      <c r="C734" s="75"/>
      <c r="D734" s="83"/>
      <c r="E734" s="83"/>
      <c r="F734" s="13"/>
      <c r="G734" s="13"/>
      <c r="H734" s="63" t="s">
        <v>541</v>
      </c>
      <c r="I734" s="13" t="s">
        <v>388</v>
      </c>
      <c r="J734" s="64">
        <v>38265</v>
      </c>
      <c r="K734" s="65">
        <f t="shared" ca="1" si="17"/>
        <v>19</v>
      </c>
      <c r="L734" s="65" t="str">
        <f t="shared" ca="1" si="18"/>
        <v>6 Weeks</v>
      </c>
      <c r="M734" s="66">
        <v>73542</v>
      </c>
      <c r="N734" s="67">
        <f t="shared" si="19"/>
        <v>0.1</v>
      </c>
      <c r="O734" s="68">
        <f t="shared" si="20"/>
        <v>7354.2000000000007</v>
      </c>
      <c r="P734" s="68">
        <f t="shared" si="21"/>
        <v>80896.2</v>
      </c>
      <c r="Q734" s="13"/>
      <c r="R734" s="13"/>
      <c r="S734" s="13"/>
      <c r="T734" s="13"/>
      <c r="U734" s="13"/>
      <c r="V734" s="13">
        <v>1239442</v>
      </c>
      <c r="W734" s="13" t="s">
        <v>1885</v>
      </c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</row>
    <row r="735" spans="1:34">
      <c r="A735" s="13">
        <v>1239452</v>
      </c>
      <c r="B735" s="75"/>
      <c r="C735" s="75"/>
      <c r="D735" s="83"/>
      <c r="E735" s="83"/>
      <c r="F735" s="13"/>
      <c r="G735" s="13"/>
      <c r="H735" s="63" t="s">
        <v>546</v>
      </c>
      <c r="I735" s="13" t="s">
        <v>400</v>
      </c>
      <c r="J735" s="64">
        <v>41966</v>
      </c>
      <c r="K735" s="65">
        <f t="shared" ca="1" si="17"/>
        <v>9</v>
      </c>
      <c r="L735" s="65" t="str">
        <f t="shared" ca="1" si="18"/>
        <v>4 Weeks</v>
      </c>
      <c r="M735" s="66">
        <v>98774</v>
      </c>
      <c r="N735" s="67">
        <f t="shared" si="19"/>
        <v>0.13</v>
      </c>
      <c r="O735" s="68">
        <f t="shared" si="20"/>
        <v>12840.62</v>
      </c>
      <c r="P735" s="68">
        <f t="shared" si="21"/>
        <v>111614.62</v>
      </c>
      <c r="Q735" s="13"/>
      <c r="R735" s="13"/>
      <c r="S735" s="13"/>
      <c r="T735" s="13"/>
      <c r="U735" s="13"/>
      <c r="V735" s="13">
        <v>1239452</v>
      </c>
      <c r="W735" s="13" t="s">
        <v>1886</v>
      </c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</row>
    <row r="736" spans="1:34">
      <c r="A736" s="13">
        <v>1239462</v>
      </c>
      <c r="B736" s="75"/>
      <c r="C736" s="75"/>
      <c r="D736" s="83"/>
      <c r="E736" s="83"/>
      <c r="F736" s="13"/>
      <c r="G736" s="13"/>
      <c r="H736" s="63" t="s">
        <v>551</v>
      </c>
      <c r="I736" s="13" t="s">
        <v>400</v>
      </c>
      <c r="J736" s="64">
        <v>41993</v>
      </c>
      <c r="K736" s="65">
        <f t="shared" ca="1" si="17"/>
        <v>8</v>
      </c>
      <c r="L736" s="65" t="str">
        <f t="shared" ca="1" si="18"/>
        <v>4 Weeks</v>
      </c>
      <c r="M736" s="66">
        <v>76388</v>
      </c>
      <c r="N736" s="67">
        <f t="shared" si="19"/>
        <v>0.11</v>
      </c>
      <c r="O736" s="68">
        <f t="shared" si="20"/>
        <v>8402.68</v>
      </c>
      <c r="P736" s="68">
        <f t="shared" si="21"/>
        <v>84790.68</v>
      </c>
      <c r="Q736" s="13"/>
      <c r="R736" s="13"/>
      <c r="S736" s="13"/>
      <c r="T736" s="13"/>
      <c r="U736" s="13"/>
      <c r="V736" s="13">
        <v>1239462</v>
      </c>
      <c r="W736" s="13" t="s">
        <v>1887</v>
      </c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</row>
    <row r="737" spans="1:34">
      <c r="A737" s="13">
        <v>1239472</v>
      </c>
      <c r="B737" s="75"/>
      <c r="C737" s="75"/>
      <c r="D737" s="83"/>
      <c r="E737" s="83"/>
      <c r="F737" s="13"/>
      <c r="G737" s="13"/>
      <c r="H737" s="63" t="s">
        <v>556</v>
      </c>
      <c r="I737" s="13" t="s">
        <v>388</v>
      </c>
      <c r="J737" s="64">
        <v>38347</v>
      </c>
      <c r="K737" s="65">
        <f t="shared" ca="1" si="17"/>
        <v>18</v>
      </c>
      <c r="L737" s="65" t="str">
        <f t="shared" ca="1" si="18"/>
        <v>6 Weeks</v>
      </c>
      <c r="M737" s="66">
        <v>46988</v>
      </c>
      <c r="N737" s="67">
        <f t="shared" si="19"/>
        <v>7.0000000000000007E-2</v>
      </c>
      <c r="O737" s="68">
        <f t="shared" si="20"/>
        <v>3289.1600000000003</v>
      </c>
      <c r="P737" s="68">
        <f t="shared" si="21"/>
        <v>50277.16</v>
      </c>
      <c r="Q737" s="13"/>
      <c r="R737" s="13"/>
      <c r="S737" s="13"/>
      <c r="T737" s="13"/>
      <c r="U737" s="13"/>
      <c r="V737" s="13">
        <v>1239472</v>
      </c>
      <c r="W737" s="13" t="s">
        <v>1888</v>
      </c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</row>
    <row r="738" spans="1:34">
      <c r="A738" s="13">
        <v>1239482</v>
      </c>
      <c r="B738" s="75"/>
      <c r="C738" s="75"/>
      <c r="D738" s="83"/>
      <c r="E738" s="83"/>
      <c r="F738" s="13"/>
      <c r="G738" s="13"/>
      <c r="H738" s="63" t="s">
        <v>561</v>
      </c>
      <c r="I738" s="13" t="s">
        <v>400</v>
      </c>
      <c r="J738" s="64">
        <v>40390</v>
      </c>
      <c r="K738" s="65">
        <f t="shared" ca="1" si="17"/>
        <v>13</v>
      </c>
      <c r="L738" s="65" t="str">
        <f t="shared" ca="1" si="18"/>
        <v>4 Weeks</v>
      </c>
      <c r="M738" s="66">
        <v>70182</v>
      </c>
      <c r="N738" s="67">
        <f t="shared" si="19"/>
        <v>0.1</v>
      </c>
      <c r="O738" s="68">
        <f t="shared" si="20"/>
        <v>7018.2000000000007</v>
      </c>
      <c r="P738" s="68">
        <f t="shared" si="21"/>
        <v>77200.2</v>
      </c>
      <c r="Q738" s="13"/>
      <c r="R738" s="13"/>
      <c r="S738" s="13"/>
      <c r="T738" s="13"/>
      <c r="U738" s="13"/>
      <c r="V738" s="13">
        <v>1239482</v>
      </c>
      <c r="W738" s="13" t="s">
        <v>1889</v>
      </c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</row>
    <row r="739" spans="1:34">
      <c r="A739" s="13">
        <v>1239492</v>
      </c>
      <c r="B739" s="75"/>
      <c r="C739" s="75"/>
      <c r="D739" s="83"/>
      <c r="E739" s="83"/>
      <c r="F739" s="13"/>
      <c r="G739" s="13"/>
      <c r="H739" s="63" t="s">
        <v>566</v>
      </c>
      <c r="I739" s="13" t="s">
        <v>394</v>
      </c>
      <c r="J739" s="64">
        <v>37831</v>
      </c>
      <c r="K739" s="65">
        <f t="shared" ca="1" si="17"/>
        <v>20</v>
      </c>
      <c r="L739" s="65" t="str">
        <f t="shared" ca="1" si="18"/>
        <v>4 Weeks</v>
      </c>
      <c r="M739" s="66">
        <v>36099</v>
      </c>
      <c r="N739" s="67">
        <f t="shared" si="19"/>
        <v>0.06</v>
      </c>
      <c r="O739" s="68">
        <f t="shared" si="20"/>
        <v>2165.94</v>
      </c>
      <c r="P739" s="68">
        <f t="shared" si="21"/>
        <v>38264.94</v>
      </c>
      <c r="Q739" s="13"/>
      <c r="R739" s="13"/>
      <c r="S739" s="13"/>
      <c r="T739" s="13"/>
      <c r="U739" s="13"/>
      <c r="V739" s="13">
        <v>1239492</v>
      </c>
      <c r="W739" s="13" t="s">
        <v>1890</v>
      </c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</row>
    <row r="740" spans="1:34">
      <c r="A740" s="13">
        <v>1239502</v>
      </c>
      <c r="B740" s="75"/>
      <c r="C740" s="75"/>
      <c r="D740" s="83"/>
      <c r="E740" s="83"/>
      <c r="F740" s="13"/>
      <c r="G740" s="13"/>
      <c r="H740" s="63" t="s">
        <v>571</v>
      </c>
      <c r="I740" s="13" t="s">
        <v>400</v>
      </c>
      <c r="J740" s="64">
        <v>40913</v>
      </c>
      <c r="K740" s="65">
        <f t="shared" ca="1" si="17"/>
        <v>11</v>
      </c>
      <c r="L740" s="65" t="str">
        <f t="shared" ca="1" si="18"/>
        <v>4 Weeks</v>
      </c>
      <c r="M740" s="66">
        <v>74760</v>
      </c>
      <c r="N740" s="67">
        <f t="shared" si="19"/>
        <v>0.1</v>
      </c>
      <c r="O740" s="68">
        <f t="shared" si="20"/>
        <v>7476</v>
      </c>
      <c r="P740" s="68">
        <f t="shared" si="21"/>
        <v>82236</v>
      </c>
      <c r="Q740" s="13"/>
      <c r="R740" s="13"/>
      <c r="S740" s="13"/>
      <c r="T740" s="13"/>
      <c r="U740" s="13"/>
      <c r="V740" s="13">
        <v>1239502</v>
      </c>
      <c r="W740" s="13" t="s">
        <v>1891</v>
      </c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</row>
    <row r="741" spans="1:34">
      <c r="A741" s="13">
        <v>1239512</v>
      </c>
      <c r="B741" s="75"/>
      <c r="C741" s="75"/>
      <c r="D741" s="83"/>
      <c r="E741" s="83"/>
      <c r="F741" s="13"/>
      <c r="G741" s="13"/>
      <c r="H741" s="63" t="s">
        <v>576</v>
      </c>
      <c r="I741" s="13" t="s">
        <v>388</v>
      </c>
      <c r="J741" s="64">
        <v>41658</v>
      </c>
      <c r="K741" s="65">
        <f t="shared" ca="1" si="17"/>
        <v>9</v>
      </c>
      <c r="L741" s="65" t="str">
        <f t="shared" ca="1" si="18"/>
        <v>4 Weeks</v>
      </c>
      <c r="M741" s="66">
        <v>53918</v>
      </c>
      <c r="N741" s="67">
        <f t="shared" si="19"/>
        <v>7.0000000000000007E-2</v>
      </c>
      <c r="O741" s="68">
        <f t="shared" si="20"/>
        <v>3774.26</v>
      </c>
      <c r="P741" s="68">
        <f t="shared" si="21"/>
        <v>57692.26</v>
      </c>
      <c r="Q741" s="13"/>
      <c r="R741" s="13"/>
      <c r="S741" s="13"/>
      <c r="T741" s="13"/>
      <c r="U741" s="13"/>
      <c r="V741" s="13">
        <v>1239512</v>
      </c>
      <c r="W741" s="13" t="s">
        <v>1892</v>
      </c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</row>
    <row r="742" spans="1:34">
      <c r="A742" s="13">
        <v>1239522</v>
      </c>
      <c r="B742" s="75"/>
      <c r="C742" s="75"/>
      <c r="D742" s="83"/>
      <c r="E742" s="83"/>
      <c r="F742" s="13"/>
      <c r="G742" s="13"/>
      <c r="H742" s="63" t="s">
        <v>581</v>
      </c>
      <c r="I742" s="13" t="s">
        <v>406</v>
      </c>
      <c r="J742" s="64">
        <v>41817</v>
      </c>
      <c r="K742" s="65">
        <f t="shared" ca="1" si="17"/>
        <v>9</v>
      </c>
      <c r="L742" s="65" t="str">
        <f t="shared" ca="1" si="18"/>
        <v>4 Weeks</v>
      </c>
      <c r="M742" s="66">
        <v>21998</v>
      </c>
      <c r="N742" s="67">
        <f t="shared" si="19"/>
        <v>0.01</v>
      </c>
      <c r="O742" s="68">
        <f t="shared" si="20"/>
        <v>219.98000000000002</v>
      </c>
      <c r="P742" s="68">
        <f t="shared" si="21"/>
        <v>22217.98</v>
      </c>
      <c r="Q742" s="13"/>
      <c r="R742" s="13"/>
      <c r="S742" s="13"/>
      <c r="T742" s="13"/>
      <c r="U742" s="13"/>
      <c r="V742" s="13">
        <v>1239522</v>
      </c>
      <c r="W742" s="13" t="s">
        <v>1893</v>
      </c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</row>
    <row r="743" spans="1:34">
      <c r="A743" s="13"/>
      <c r="B743" s="75"/>
      <c r="C743" s="75"/>
      <c r="D743" s="83"/>
      <c r="E743" s="83"/>
      <c r="F743" s="13"/>
      <c r="G743" s="13"/>
      <c r="H743" s="63"/>
      <c r="I743" s="13"/>
      <c r="J743" s="13"/>
      <c r="K743" s="13"/>
      <c r="L743" s="13"/>
      <c r="M743" s="66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</row>
    <row r="744" spans="1:34">
      <c r="A744" s="13"/>
      <c r="B744" s="75"/>
      <c r="C744" s="75"/>
      <c r="D744" s="83"/>
      <c r="E744" s="83"/>
      <c r="F744" s="13"/>
      <c r="G744" s="13"/>
      <c r="H744" s="63"/>
      <c r="I744" s="13"/>
      <c r="J744" s="13"/>
      <c r="K744" s="13"/>
      <c r="L744" s="13"/>
      <c r="M744" s="66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</row>
    <row r="745" spans="1:34">
      <c r="A745" s="13"/>
      <c r="B745" s="75"/>
      <c r="C745" s="75"/>
      <c r="D745" s="83"/>
      <c r="E745" s="83"/>
      <c r="F745" s="13"/>
      <c r="G745" s="13"/>
      <c r="H745" s="63"/>
      <c r="I745" s="13"/>
      <c r="J745" s="13"/>
      <c r="K745" s="13"/>
      <c r="L745" s="13"/>
      <c r="M745" s="66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</row>
    <row r="746" spans="1:34">
      <c r="A746" s="13"/>
      <c r="B746" s="75"/>
      <c r="C746" s="75"/>
      <c r="D746" s="83"/>
      <c r="E746" s="83"/>
      <c r="F746" s="13"/>
      <c r="G746" s="13"/>
      <c r="H746" s="63"/>
      <c r="I746" s="13"/>
      <c r="J746" s="13"/>
      <c r="K746" s="13"/>
      <c r="L746" s="13"/>
      <c r="M746" s="66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</row>
    <row r="747" spans="1:34">
      <c r="A747" s="13"/>
      <c r="B747" s="75"/>
      <c r="C747" s="75"/>
      <c r="D747" s="83"/>
      <c r="E747" s="83"/>
      <c r="F747" s="13"/>
      <c r="G747" s="13"/>
      <c r="H747" s="63"/>
      <c r="I747" s="13"/>
      <c r="J747" s="13"/>
      <c r="K747" s="13"/>
      <c r="L747" s="13"/>
      <c r="M747" s="66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</row>
    <row r="748" spans="1:34">
      <c r="A748" s="13"/>
      <c r="B748" s="75"/>
      <c r="C748" s="75"/>
      <c r="D748" s="83"/>
      <c r="E748" s="83"/>
      <c r="F748" s="13"/>
      <c r="G748" s="13"/>
      <c r="H748" s="63"/>
      <c r="I748" s="13"/>
      <c r="J748" s="13"/>
      <c r="K748" s="13"/>
      <c r="L748" s="13"/>
      <c r="M748" s="66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</row>
    <row r="749" spans="1:34">
      <c r="A749" s="13"/>
      <c r="B749" s="75"/>
      <c r="C749" s="75"/>
      <c r="D749" s="83"/>
      <c r="E749" s="83"/>
      <c r="F749" s="13"/>
      <c r="G749" s="13"/>
      <c r="H749" s="63"/>
      <c r="I749" s="13"/>
      <c r="J749" s="13"/>
      <c r="K749" s="13"/>
      <c r="L749" s="13"/>
      <c r="M749" s="66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</row>
    <row r="750" spans="1:34">
      <c r="A750" s="13"/>
      <c r="B750" s="75"/>
      <c r="C750" s="75"/>
      <c r="D750" s="83"/>
      <c r="E750" s="83"/>
      <c r="F750" s="13"/>
      <c r="G750" s="13"/>
      <c r="H750" s="63"/>
      <c r="I750" s="13"/>
      <c r="J750" s="13"/>
      <c r="K750" s="13"/>
      <c r="L750" s="13"/>
      <c r="M750" s="66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</row>
    <row r="751" spans="1:34">
      <c r="A751" s="13"/>
      <c r="B751" s="75"/>
      <c r="C751" s="75"/>
      <c r="D751" s="83"/>
      <c r="E751" s="83"/>
      <c r="F751" s="13"/>
      <c r="G751" s="13"/>
      <c r="H751" s="63"/>
      <c r="I751" s="13"/>
      <c r="J751" s="13"/>
      <c r="K751" s="13"/>
      <c r="L751" s="13"/>
      <c r="M751" s="66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</row>
    <row r="752" spans="1:34">
      <c r="A752" s="13"/>
      <c r="B752" s="75"/>
      <c r="C752" s="75"/>
      <c r="D752" s="83"/>
      <c r="E752" s="83"/>
      <c r="F752" s="13"/>
      <c r="G752" s="13"/>
      <c r="H752" s="63"/>
      <c r="I752" s="13"/>
      <c r="J752" s="13"/>
      <c r="K752" s="13"/>
      <c r="L752" s="13"/>
      <c r="M752" s="66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</row>
    <row r="753" spans="1:34">
      <c r="A753" s="13"/>
      <c r="B753" s="75"/>
      <c r="C753" s="75"/>
      <c r="D753" s="83"/>
      <c r="E753" s="83"/>
      <c r="F753" s="13"/>
      <c r="G753" s="13"/>
      <c r="H753" s="63"/>
      <c r="I753" s="13"/>
      <c r="J753" s="13"/>
      <c r="K753" s="13"/>
      <c r="L753" s="13"/>
      <c r="M753" s="66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</row>
    <row r="754" spans="1:34">
      <c r="A754" s="13"/>
      <c r="B754" s="75"/>
      <c r="C754" s="75"/>
      <c r="D754" s="83"/>
      <c r="E754" s="83"/>
      <c r="F754" s="13"/>
      <c r="G754" s="13"/>
      <c r="H754" s="13"/>
      <c r="I754" s="13"/>
      <c r="J754" s="13"/>
      <c r="K754" s="13"/>
      <c r="L754" s="13"/>
      <c r="M754" s="66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</row>
    <row r="755" spans="1:34">
      <c r="A755" s="13"/>
      <c r="B755" s="75"/>
      <c r="C755" s="75"/>
      <c r="D755" s="83"/>
      <c r="E755" s="83"/>
      <c r="F755" s="13"/>
      <c r="G755" s="13"/>
      <c r="H755" s="13"/>
      <c r="I755" s="13"/>
      <c r="J755" s="13"/>
      <c r="K755" s="13"/>
      <c r="L755" s="13"/>
      <c r="M755" s="66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</row>
    <row r="756" spans="1:34">
      <c r="A756" s="13"/>
      <c r="B756" s="75"/>
      <c r="C756" s="75"/>
      <c r="D756" s="83"/>
      <c r="E756" s="83"/>
      <c r="F756" s="13"/>
      <c r="G756" s="13"/>
      <c r="H756" s="13"/>
      <c r="I756" s="13"/>
      <c r="J756" s="13"/>
      <c r="K756" s="13"/>
      <c r="L756" s="13"/>
      <c r="M756" s="66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</row>
    <row r="757" spans="1:34">
      <c r="A757" s="13"/>
      <c r="B757" s="75"/>
      <c r="C757" s="75"/>
      <c r="D757" s="83"/>
      <c r="E757" s="83"/>
      <c r="F757" s="13"/>
      <c r="G757" s="13"/>
      <c r="H757" s="13"/>
      <c r="I757" s="13"/>
      <c r="J757" s="13"/>
      <c r="K757" s="13"/>
      <c r="L757" s="13"/>
      <c r="M757" s="66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</row>
    <row r="758" spans="1:34">
      <c r="A758" s="13"/>
      <c r="B758" s="75"/>
      <c r="C758" s="75"/>
      <c r="D758" s="83"/>
      <c r="E758" s="83"/>
      <c r="F758" s="13"/>
      <c r="G758" s="13"/>
      <c r="H758" s="13"/>
      <c r="I758" s="13"/>
      <c r="J758" s="13"/>
      <c r="K758" s="13"/>
      <c r="L758" s="13"/>
      <c r="M758" s="66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</row>
    <row r="759" spans="1:34">
      <c r="A759" s="13"/>
      <c r="B759" s="75"/>
      <c r="C759" s="75"/>
      <c r="D759" s="83"/>
      <c r="E759" s="83"/>
      <c r="F759" s="13"/>
      <c r="G759" s="13"/>
      <c r="H759" s="13"/>
      <c r="I759" s="13"/>
      <c r="J759" s="13"/>
      <c r="K759" s="13"/>
      <c r="L759" s="13"/>
      <c r="M759" s="66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</row>
    <row r="760" spans="1:34">
      <c r="A760" s="13"/>
      <c r="B760" s="75"/>
      <c r="C760" s="75"/>
      <c r="D760" s="83"/>
      <c r="E760" s="83"/>
      <c r="F760" s="13"/>
      <c r="G760" s="13"/>
      <c r="H760" s="13"/>
      <c r="I760" s="13"/>
      <c r="J760" s="13"/>
      <c r="K760" s="13"/>
      <c r="L760" s="13"/>
      <c r="M760" s="66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</row>
    <row r="761" spans="1:34">
      <c r="A761" s="13"/>
      <c r="B761" s="75"/>
      <c r="C761" s="75"/>
      <c r="D761" s="83"/>
      <c r="E761" s="83"/>
      <c r="F761" s="13"/>
      <c r="G761" s="13"/>
      <c r="H761" s="13"/>
      <c r="I761" s="13"/>
      <c r="J761" s="13"/>
      <c r="K761" s="13"/>
      <c r="L761" s="13"/>
      <c r="M761" s="66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</row>
    <row r="762" spans="1:34">
      <c r="A762" s="13"/>
      <c r="B762" s="75"/>
      <c r="C762" s="75"/>
      <c r="D762" s="83"/>
      <c r="E762" s="83"/>
      <c r="F762" s="13"/>
      <c r="G762" s="13"/>
      <c r="H762" s="13"/>
      <c r="I762" s="13"/>
      <c r="J762" s="13"/>
      <c r="K762" s="13"/>
      <c r="L762" s="13"/>
      <c r="M762" s="66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</row>
    <row r="763" spans="1:34">
      <c r="A763" s="13"/>
      <c r="B763" s="75"/>
      <c r="C763" s="75"/>
      <c r="D763" s="83"/>
      <c r="E763" s="83"/>
      <c r="F763" s="13"/>
      <c r="G763" s="13"/>
      <c r="H763" s="13"/>
      <c r="I763" s="13"/>
      <c r="J763" s="13"/>
      <c r="K763" s="13"/>
      <c r="L763" s="13"/>
      <c r="M763" s="66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</row>
    <row r="764" spans="1:34">
      <c r="A764" s="13"/>
      <c r="B764" s="75"/>
      <c r="C764" s="75"/>
      <c r="D764" s="83"/>
      <c r="E764" s="83"/>
      <c r="F764" s="13"/>
      <c r="G764" s="13"/>
      <c r="H764" s="13"/>
      <c r="I764" s="13"/>
      <c r="J764" s="13"/>
      <c r="K764" s="13"/>
      <c r="L764" s="13"/>
      <c r="M764" s="66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</row>
    <row r="765" spans="1:34">
      <c r="A765" s="13"/>
      <c r="B765" s="75"/>
      <c r="C765" s="75"/>
      <c r="D765" s="83"/>
      <c r="E765" s="83"/>
      <c r="F765" s="13"/>
      <c r="G765" s="13"/>
      <c r="H765" s="13"/>
      <c r="I765" s="13"/>
      <c r="J765" s="13"/>
      <c r="K765" s="13"/>
      <c r="L765" s="13"/>
      <c r="M765" s="66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</row>
    <row r="766" spans="1:34">
      <c r="A766" s="13"/>
      <c r="B766" s="75"/>
      <c r="C766" s="75"/>
      <c r="D766" s="83"/>
      <c r="E766" s="83"/>
      <c r="F766" s="13"/>
      <c r="G766" s="13"/>
      <c r="H766" s="13"/>
      <c r="I766" s="13"/>
      <c r="J766" s="13"/>
      <c r="K766" s="13"/>
      <c r="L766" s="13"/>
      <c r="M766" s="66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</row>
    <row r="767" spans="1:34">
      <c r="A767" s="13"/>
      <c r="B767" s="75"/>
      <c r="C767" s="75"/>
      <c r="D767" s="83"/>
      <c r="E767" s="83"/>
      <c r="F767" s="13"/>
      <c r="G767" s="13"/>
      <c r="H767" s="13"/>
      <c r="I767" s="13"/>
      <c r="J767" s="13"/>
      <c r="K767" s="13"/>
      <c r="L767" s="13"/>
      <c r="M767" s="66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</row>
    <row r="768" spans="1:34">
      <c r="A768" s="13"/>
      <c r="B768" s="75"/>
      <c r="C768" s="75"/>
      <c r="D768" s="83"/>
      <c r="E768" s="83"/>
      <c r="F768" s="13"/>
      <c r="G768" s="13"/>
      <c r="H768" s="13"/>
      <c r="I768" s="13"/>
      <c r="J768" s="13"/>
      <c r="K768" s="13"/>
      <c r="L768" s="13"/>
      <c r="M768" s="66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</row>
    <row r="769" spans="1:34">
      <c r="A769" s="13"/>
      <c r="B769" s="75"/>
      <c r="C769" s="75"/>
      <c r="D769" s="83"/>
      <c r="E769" s="83"/>
      <c r="F769" s="13"/>
      <c r="G769" s="13"/>
      <c r="H769" s="13"/>
      <c r="I769" s="13"/>
      <c r="J769" s="13"/>
      <c r="K769" s="13"/>
      <c r="L769" s="13"/>
      <c r="M769" s="66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</row>
    <row r="770" spans="1:34">
      <c r="A770" s="13"/>
      <c r="B770" s="75"/>
      <c r="C770" s="75"/>
      <c r="D770" s="83"/>
      <c r="E770" s="83"/>
      <c r="F770" s="13"/>
      <c r="G770" s="13"/>
      <c r="H770" s="13"/>
      <c r="I770" s="13"/>
      <c r="J770" s="13"/>
      <c r="K770" s="13"/>
      <c r="L770" s="13"/>
      <c r="M770" s="66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</row>
    <row r="771" spans="1:34">
      <c r="A771" s="13"/>
      <c r="B771" s="75"/>
      <c r="C771" s="75"/>
      <c r="D771" s="83"/>
      <c r="E771" s="83"/>
      <c r="F771" s="13"/>
      <c r="G771" s="13"/>
      <c r="H771" s="13"/>
      <c r="I771" s="13"/>
      <c r="J771" s="13"/>
      <c r="K771" s="13"/>
      <c r="L771" s="13"/>
      <c r="M771" s="66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</row>
    <row r="772" spans="1:34">
      <c r="A772" s="13"/>
      <c r="B772" s="75"/>
      <c r="C772" s="75"/>
      <c r="D772" s="83"/>
      <c r="E772" s="83"/>
      <c r="F772" s="13"/>
      <c r="G772" s="13"/>
      <c r="H772" s="13"/>
      <c r="I772" s="13"/>
      <c r="J772" s="13"/>
      <c r="K772" s="13"/>
      <c r="L772" s="13"/>
      <c r="M772" s="66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</row>
    <row r="773" spans="1:34">
      <c r="A773" s="13"/>
      <c r="B773" s="75"/>
      <c r="C773" s="75"/>
      <c r="D773" s="83"/>
      <c r="E773" s="83"/>
      <c r="F773" s="13"/>
      <c r="G773" s="13"/>
      <c r="H773" s="13"/>
      <c r="I773" s="13"/>
      <c r="J773" s="13"/>
      <c r="K773" s="13"/>
      <c r="L773" s="13"/>
      <c r="M773" s="66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</row>
    <row r="774" spans="1:34">
      <c r="A774" s="13"/>
      <c r="B774" s="75"/>
      <c r="C774" s="75"/>
      <c r="D774" s="83"/>
      <c r="E774" s="83"/>
      <c r="F774" s="13"/>
      <c r="G774" s="13"/>
      <c r="H774" s="13"/>
      <c r="I774" s="13"/>
      <c r="J774" s="13"/>
      <c r="K774" s="13"/>
      <c r="L774" s="13"/>
      <c r="M774" s="66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</row>
    <row r="775" spans="1:34">
      <c r="A775" s="13"/>
      <c r="B775" s="75"/>
      <c r="C775" s="75"/>
      <c r="D775" s="83"/>
      <c r="E775" s="83"/>
      <c r="F775" s="13"/>
      <c r="G775" s="13"/>
      <c r="H775" s="13"/>
      <c r="I775" s="13"/>
      <c r="J775" s="13"/>
      <c r="K775" s="13"/>
      <c r="L775" s="13"/>
      <c r="M775" s="66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</row>
    <row r="776" spans="1:34">
      <c r="A776" s="13"/>
      <c r="B776" s="75"/>
      <c r="C776" s="75"/>
      <c r="D776" s="83"/>
      <c r="E776" s="83"/>
      <c r="F776" s="13"/>
      <c r="G776" s="13"/>
      <c r="H776" s="13"/>
      <c r="I776" s="13"/>
      <c r="J776" s="13"/>
      <c r="K776" s="13"/>
      <c r="L776" s="13"/>
      <c r="M776" s="66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</row>
    <row r="777" spans="1:34">
      <c r="A777" s="13"/>
      <c r="B777" s="75"/>
      <c r="C777" s="75"/>
      <c r="D777" s="83"/>
      <c r="E777" s="83"/>
      <c r="F777" s="13"/>
      <c r="G777" s="13"/>
      <c r="H777" s="13"/>
      <c r="I777" s="13"/>
      <c r="J777" s="13"/>
      <c r="K777" s="13"/>
      <c r="L777" s="13"/>
      <c r="M777" s="66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</row>
    <row r="778" spans="1:34">
      <c r="A778" s="13"/>
      <c r="B778" s="75"/>
      <c r="C778" s="75"/>
      <c r="D778" s="83"/>
      <c r="E778" s="83"/>
      <c r="F778" s="13"/>
      <c r="G778" s="13"/>
      <c r="H778" s="13"/>
      <c r="I778" s="13"/>
      <c r="J778" s="13"/>
      <c r="K778" s="13"/>
      <c r="L778" s="13"/>
      <c r="M778" s="66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</row>
    <row r="779" spans="1:34">
      <c r="A779" s="13"/>
      <c r="B779" s="75"/>
      <c r="C779" s="75"/>
      <c r="D779" s="83"/>
      <c r="E779" s="83"/>
      <c r="F779" s="13"/>
      <c r="G779" s="13"/>
      <c r="H779" s="13"/>
      <c r="I779" s="13"/>
      <c r="J779" s="13"/>
      <c r="K779" s="13"/>
      <c r="L779" s="13"/>
      <c r="M779" s="66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</row>
    <row r="780" spans="1:34">
      <c r="A780" s="13"/>
      <c r="B780" s="75"/>
      <c r="C780" s="75"/>
      <c r="D780" s="83"/>
      <c r="E780" s="83"/>
      <c r="F780" s="13"/>
      <c r="G780" s="13"/>
      <c r="H780" s="13"/>
      <c r="I780" s="13"/>
      <c r="J780" s="13"/>
      <c r="K780" s="13"/>
      <c r="L780" s="13"/>
      <c r="M780" s="66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</row>
    <row r="781" spans="1:34">
      <c r="A781" s="13"/>
      <c r="B781" s="75"/>
      <c r="C781" s="75"/>
      <c r="D781" s="83"/>
      <c r="E781" s="83"/>
      <c r="F781" s="13"/>
      <c r="G781" s="13"/>
      <c r="H781" s="13"/>
      <c r="I781" s="13"/>
      <c r="J781" s="13"/>
      <c r="K781" s="13"/>
      <c r="L781" s="13"/>
      <c r="M781" s="66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</row>
    <row r="782" spans="1:34">
      <c r="A782" s="13"/>
      <c r="B782" s="75"/>
      <c r="C782" s="75"/>
      <c r="D782" s="83"/>
      <c r="E782" s="83"/>
      <c r="F782" s="13"/>
      <c r="G782" s="13"/>
      <c r="H782" s="13"/>
      <c r="I782" s="13"/>
      <c r="J782" s="13"/>
      <c r="K782" s="13"/>
      <c r="L782" s="13"/>
      <c r="M782" s="66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</row>
    <row r="783" spans="1:34">
      <c r="A783" s="13"/>
      <c r="B783" s="75"/>
      <c r="C783" s="75"/>
      <c r="D783" s="83"/>
      <c r="E783" s="83"/>
      <c r="F783" s="13"/>
      <c r="G783" s="13"/>
      <c r="H783" s="13"/>
      <c r="I783" s="13"/>
      <c r="J783" s="13"/>
      <c r="K783" s="13"/>
      <c r="L783" s="13"/>
      <c r="M783" s="66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</row>
    <row r="784" spans="1:34">
      <c r="A784" s="13"/>
      <c r="B784" s="75"/>
      <c r="C784" s="75"/>
      <c r="D784" s="83"/>
      <c r="E784" s="83"/>
      <c r="F784" s="13"/>
      <c r="G784" s="13"/>
      <c r="H784" s="13"/>
      <c r="I784" s="13"/>
      <c r="J784" s="13"/>
      <c r="K784" s="13"/>
      <c r="L784" s="13"/>
      <c r="M784" s="66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</row>
    <row r="785" spans="1:34">
      <c r="A785" s="13"/>
      <c r="B785" s="75"/>
      <c r="C785" s="75"/>
      <c r="D785" s="83"/>
      <c r="E785" s="83"/>
      <c r="F785" s="13"/>
      <c r="G785" s="13"/>
      <c r="H785" s="13"/>
      <c r="I785" s="13"/>
      <c r="J785" s="13"/>
      <c r="K785" s="13"/>
      <c r="L785" s="13"/>
      <c r="M785" s="66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</row>
    <row r="786" spans="1:34">
      <c r="A786" s="13"/>
      <c r="B786" s="13"/>
      <c r="C786" s="13"/>
      <c r="D786" s="80"/>
      <c r="E786" s="80"/>
      <c r="F786" s="13"/>
      <c r="G786" s="13"/>
      <c r="H786" s="13"/>
      <c r="I786" s="13"/>
      <c r="J786" s="13"/>
      <c r="K786" s="13"/>
      <c r="L786" s="13"/>
      <c r="M786" s="66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</row>
    <row r="787" spans="1:34">
      <c r="A787" s="13"/>
      <c r="B787" s="13"/>
      <c r="C787" s="13"/>
      <c r="D787" s="80"/>
      <c r="E787" s="80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</row>
    <row r="788" spans="1:34">
      <c r="A788" s="26"/>
      <c r="B788" s="26"/>
      <c r="C788" s="26"/>
      <c r="D788" s="84"/>
      <c r="E788" s="84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</row>
    <row r="789" spans="1:34">
      <c r="A789" s="26"/>
      <c r="B789" s="26"/>
      <c r="C789" s="26"/>
      <c r="D789" s="84"/>
      <c r="E789" s="84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</row>
    <row r="790" spans="1:34">
      <c r="A790" s="26"/>
      <c r="B790" s="26"/>
      <c r="C790" s="26"/>
      <c r="D790" s="84"/>
      <c r="E790" s="84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</row>
    <row r="791" spans="1:34">
      <c r="A791" s="26"/>
      <c r="B791" s="26"/>
      <c r="C791" s="26"/>
      <c r="D791" s="84"/>
      <c r="E791" s="84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</row>
    <row r="792" spans="1:34">
      <c r="A792" s="26"/>
      <c r="B792" s="26"/>
      <c r="C792" s="26"/>
      <c r="D792" s="84"/>
      <c r="E792" s="84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</row>
    <row r="793" spans="1:34">
      <c r="A793" s="26"/>
      <c r="B793" s="26"/>
      <c r="C793" s="26"/>
      <c r="D793" s="84"/>
      <c r="E793" s="84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</row>
    <row r="794" spans="1:34">
      <c r="A794" s="26"/>
      <c r="B794" s="26"/>
      <c r="C794" s="26"/>
      <c r="D794" s="84"/>
      <c r="E794" s="84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</row>
    <row r="795" spans="1:34">
      <c r="A795" s="26"/>
      <c r="B795" s="26"/>
      <c r="C795" s="26"/>
      <c r="D795" s="84"/>
      <c r="E795" s="84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</row>
    <row r="796" spans="1:34">
      <c r="A796" s="26"/>
      <c r="B796" s="26"/>
      <c r="C796" s="26"/>
      <c r="D796" s="84"/>
      <c r="E796" s="84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</row>
    <row r="797" spans="1:34">
      <c r="A797" s="26"/>
      <c r="B797" s="26"/>
      <c r="C797" s="26"/>
      <c r="D797" s="84"/>
      <c r="E797" s="84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</row>
    <row r="798" spans="1:34">
      <c r="A798" s="26"/>
      <c r="B798" s="26"/>
      <c r="C798" s="26"/>
      <c r="D798" s="84"/>
      <c r="E798" s="84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</row>
    <row r="799" spans="1:34">
      <c r="A799" s="26"/>
      <c r="B799" s="26"/>
      <c r="C799" s="26"/>
      <c r="D799" s="84"/>
      <c r="E799" s="84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</row>
    <row r="800" spans="1:34">
      <c r="A800" s="26"/>
      <c r="B800" s="26"/>
      <c r="C800" s="26"/>
      <c r="D800" s="84"/>
      <c r="E800" s="84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</row>
    <row r="801" spans="1:34">
      <c r="A801" s="26"/>
      <c r="B801" s="26"/>
      <c r="C801" s="26"/>
      <c r="D801" s="84"/>
      <c r="E801" s="84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</row>
    <row r="802" spans="1:34">
      <c r="A802" s="26"/>
      <c r="B802" s="26"/>
      <c r="C802" s="26"/>
      <c r="D802" s="84"/>
      <c r="E802" s="84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</row>
    <row r="803" spans="1:34">
      <c r="A803" s="26"/>
      <c r="B803" s="26"/>
      <c r="C803" s="26"/>
      <c r="D803" s="84"/>
      <c r="E803" s="84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</row>
    <row r="804" spans="1:34">
      <c r="A804" s="26"/>
      <c r="B804" s="26"/>
      <c r="C804" s="26"/>
      <c r="D804" s="84"/>
      <c r="E804" s="84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</row>
    <row r="805" spans="1:34">
      <c r="A805" s="26"/>
      <c r="B805" s="26"/>
      <c r="C805" s="26"/>
      <c r="D805" s="84"/>
      <c r="E805" s="84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</row>
    <row r="806" spans="1:34">
      <c r="A806" s="26"/>
      <c r="B806" s="26"/>
      <c r="C806" s="26"/>
      <c r="D806" s="84"/>
      <c r="E806" s="84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</row>
    <row r="807" spans="1:34">
      <c r="A807" s="26"/>
      <c r="B807" s="26"/>
      <c r="C807" s="26"/>
      <c r="D807" s="84"/>
      <c r="E807" s="84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</row>
    <row r="808" spans="1:34">
      <c r="A808" s="26"/>
      <c r="B808" s="26"/>
      <c r="C808" s="26"/>
      <c r="D808" s="84"/>
      <c r="E808" s="84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</row>
    <row r="809" spans="1:34">
      <c r="A809" s="26"/>
      <c r="B809" s="26"/>
      <c r="C809" s="26"/>
      <c r="D809" s="84"/>
      <c r="E809" s="84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</row>
    <row r="810" spans="1:34">
      <c r="A810" s="26"/>
      <c r="B810" s="26"/>
      <c r="C810" s="26"/>
      <c r="D810" s="84"/>
      <c r="E810" s="84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</row>
    <row r="811" spans="1:34">
      <c r="A811" s="26"/>
      <c r="B811" s="26"/>
      <c r="C811" s="26"/>
      <c r="D811" s="84"/>
      <c r="E811" s="84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</row>
    <row r="812" spans="1:34">
      <c r="A812" s="26"/>
      <c r="B812" s="26"/>
      <c r="C812" s="26"/>
      <c r="D812" s="84"/>
      <c r="E812" s="84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</row>
    <row r="813" spans="1:34">
      <c r="A813" s="26"/>
      <c r="B813" s="26"/>
      <c r="C813" s="26"/>
      <c r="D813" s="84"/>
      <c r="E813" s="84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</row>
    <row r="814" spans="1:34">
      <c r="A814" s="26"/>
      <c r="B814" s="26"/>
      <c r="C814" s="26"/>
      <c r="D814" s="84"/>
      <c r="E814" s="84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</row>
    <row r="815" spans="1:34">
      <c r="A815" s="26"/>
      <c r="B815" s="26"/>
      <c r="C815" s="26"/>
      <c r="D815" s="84"/>
      <c r="E815" s="84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</row>
    <row r="816" spans="1:34">
      <c r="A816" s="26"/>
      <c r="B816" s="26"/>
      <c r="C816" s="26"/>
      <c r="D816" s="84"/>
      <c r="E816" s="84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</row>
    <row r="817" spans="1:34">
      <c r="A817" s="26"/>
      <c r="B817" s="26"/>
      <c r="C817" s="26"/>
      <c r="D817" s="84"/>
      <c r="E817" s="84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</row>
    <row r="818" spans="1:34">
      <c r="A818" s="26"/>
      <c r="B818" s="26"/>
      <c r="C818" s="26"/>
      <c r="D818" s="84"/>
      <c r="E818" s="84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</row>
    <row r="819" spans="1:34">
      <c r="A819" s="26"/>
      <c r="B819" s="26"/>
      <c r="C819" s="26"/>
      <c r="D819" s="84"/>
      <c r="E819" s="84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</row>
    <row r="820" spans="1:34">
      <c r="A820" s="26"/>
      <c r="B820" s="26"/>
      <c r="C820" s="26"/>
      <c r="D820" s="84"/>
      <c r="E820" s="84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</row>
    <row r="821" spans="1:34">
      <c r="A821" s="26"/>
      <c r="B821" s="26"/>
      <c r="C821" s="26"/>
      <c r="D821" s="84"/>
      <c r="E821" s="84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</row>
    <row r="822" spans="1:34">
      <c r="A822" s="26"/>
      <c r="B822" s="26"/>
      <c r="C822" s="26"/>
      <c r="D822" s="84"/>
      <c r="E822" s="84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</row>
    <row r="823" spans="1:34">
      <c r="A823" s="26"/>
      <c r="B823" s="26"/>
      <c r="C823" s="26"/>
      <c r="D823" s="84"/>
      <c r="E823" s="84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</row>
    <row r="824" spans="1:34">
      <c r="A824" s="26"/>
      <c r="B824" s="26"/>
      <c r="C824" s="26"/>
      <c r="D824" s="84"/>
      <c r="E824" s="84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</row>
    <row r="825" spans="1:34">
      <c r="A825" s="26"/>
      <c r="B825" s="26"/>
      <c r="C825" s="26"/>
      <c r="D825" s="84"/>
      <c r="E825" s="84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</row>
    <row r="826" spans="1:34">
      <c r="A826" s="26"/>
      <c r="B826" s="26"/>
      <c r="C826" s="26"/>
      <c r="D826" s="84"/>
      <c r="E826" s="84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</row>
    <row r="827" spans="1:34">
      <c r="A827" s="26"/>
      <c r="B827" s="26"/>
      <c r="C827" s="26"/>
      <c r="D827" s="84"/>
      <c r="E827" s="84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</row>
    <row r="828" spans="1:34">
      <c r="A828" s="26"/>
      <c r="B828" s="26"/>
      <c r="C828" s="26"/>
      <c r="D828" s="84"/>
      <c r="E828" s="84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</row>
    <row r="829" spans="1:34">
      <c r="A829" s="26"/>
      <c r="B829" s="26"/>
      <c r="C829" s="26"/>
      <c r="D829" s="84"/>
      <c r="E829" s="84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</row>
    <row r="830" spans="1:34">
      <c r="A830" s="26"/>
      <c r="B830" s="26"/>
      <c r="C830" s="26"/>
      <c r="D830" s="84"/>
      <c r="E830" s="84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</row>
    <row r="831" spans="1:34">
      <c r="A831" s="26"/>
      <c r="B831" s="26"/>
      <c r="C831" s="26"/>
      <c r="D831" s="84"/>
      <c r="E831" s="84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</row>
    <row r="832" spans="1:34">
      <c r="A832" s="26"/>
      <c r="B832" s="26"/>
      <c r="C832" s="26"/>
      <c r="D832" s="84"/>
      <c r="E832" s="84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</row>
    <row r="833" spans="1:34">
      <c r="A833" s="26"/>
      <c r="B833" s="26"/>
      <c r="C833" s="26"/>
      <c r="D833" s="84"/>
      <c r="E833" s="84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</row>
    <row r="834" spans="1:34">
      <c r="A834" s="26"/>
      <c r="B834" s="26"/>
      <c r="C834" s="26"/>
      <c r="D834" s="84"/>
      <c r="E834" s="84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</row>
    <row r="835" spans="1:34">
      <c r="A835" s="26"/>
      <c r="B835" s="26"/>
      <c r="C835" s="26"/>
      <c r="D835" s="84"/>
      <c r="E835" s="84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</row>
    <row r="836" spans="1:34">
      <c r="A836" s="26"/>
      <c r="B836" s="26"/>
      <c r="C836" s="26"/>
      <c r="D836" s="84"/>
      <c r="E836" s="84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</row>
    <row r="837" spans="1:34">
      <c r="A837" s="26"/>
      <c r="B837" s="26"/>
      <c r="C837" s="26"/>
      <c r="D837" s="84"/>
      <c r="E837" s="84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</row>
    <row r="838" spans="1:34">
      <c r="A838" s="26"/>
      <c r="B838" s="26"/>
      <c r="C838" s="26"/>
      <c r="D838" s="84"/>
      <c r="E838" s="84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</row>
    <row r="839" spans="1:34">
      <c r="A839" s="26"/>
      <c r="B839" s="26"/>
      <c r="C839" s="26"/>
      <c r="D839" s="84"/>
      <c r="E839" s="84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</row>
    <row r="840" spans="1:34">
      <c r="A840" s="26"/>
      <c r="B840" s="26"/>
      <c r="C840" s="26"/>
      <c r="D840" s="84"/>
      <c r="E840" s="84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</row>
    <row r="841" spans="1:34">
      <c r="A841" s="26"/>
      <c r="B841" s="26"/>
      <c r="C841" s="26"/>
      <c r="D841" s="84"/>
      <c r="E841" s="84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</row>
    <row r="842" spans="1:34">
      <c r="A842" s="26"/>
      <c r="B842" s="26"/>
      <c r="C842" s="26"/>
      <c r="D842" s="84"/>
      <c r="E842" s="84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</row>
    <row r="843" spans="1:34">
      <c r="A843" s="26"/>
      <c r="B843" s="26"/>
      <c r="C843" s="26"/>
      <c r="D843" s="84"/>
      <c r="E843" s="84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</row>
    <row r="844" spans="1:34">
      <c r="A844" s="26"/>
      <c r="B844" s="26"/>
      <c r="C844" s="26"/>
      <c r="D844" s="84"/>
      <c r="E844" s="84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</row>
    <row r="845" spans="1:34">
      <c r="A845" s="26"/>
      <c r="B845" s="26"/>
      <c r="C845" s="26"/>
      <c r="D845" s="84"/>
      <c r="E845" s="84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</row>
    <row r="846" spans="1:34">
      <c r="A846" s="26"/>
      <c r="B846" s="26"/>
      <c r="C846" s="26"/>
      <c r="D846" s="84"/>
      <c r="E846" s="84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</row>
    <row r="847" spans="1:34">
      <c r="A847" s="26"/>
      <c r="B847" s="26"/>
      <c r="C847" s="26"/>
      <c r="D847" s="84"/>
      <c r="E847" s="84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</row>
    <row r="848" spans="1:34">
      <c r="A848" s="26"/>
      <c r="B848" s="26"/>
      <c r="C848" s="26"/>
      <c r="D848" s="84"/>
      <c r="E848" s="84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</row>
    <row r="849" spans="1:34">
      <c r="A849" s="26"/>
      <c r="B849" s="26"/>
      <c r="C849" s="26"/>
      <c r="D849" s="84"/>
      <c r="E849" s="84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</row>
    <row r="850" spans="1:34">
      <c r="A850" s="26"/>
      <c r="B850" s="26"/>
      <c r="C850" s="26"/>
      <c r="D850" s="84"/>
      <c r="E850" s="84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</row>
    <row r="851" spans="1:34">
      <c r="A851" s="26"/>
      <c r="B851" s="26"/>
      <c r="C851" s="26"/>
      <c r="D851" s="84"/>
      <c r="E851" s="84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</row>
    <row r="852" spans="1:34">
      <c r="A852" s="26"/>
      <c r="B852" s="26"/>
      <c r="C852" s="26"/>
      <c r="D852" s="84"/>
      <c r="E852" s="84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</row>
    <row r="853" spans="1:34">
      <c r="A853" s="26"/>
      <c r="B853" s="26"/>
      <c r="C853" s="26"/>
      <c r="D853" s="84"/>
      <c r="E853" s="84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</row>
    <row r="854" spans="1:34">
      <c r="A854" s="26"/>
      <c r="B854" s="26"/>
      <c r="C854" s="26"/>
      <c r="D854" s="84"/>
      <c r="E854" s="84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</row>
    <row r="855" spans="1:34">
      <c r="A855" s="26"/>
      <c r="B855" s="26"/>
      <c r="C855" s="26"/>
      <c r="D855" s="84"/>
      <c r="E855" s="84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</row>
    <row r="856" spans="1:34">
      <c r="A856" s="26"/>
      <c r="B856" s="26"/>
      <c r="C856" s="26"/>
      <c r="D856" s="84"/>
      <c r="E856" s="84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</row>
    <row r="857" spans="1:34">
      <c r="A857" s="26"/>
      <c r="B857" s="26"/>
      <c r="C857" s="26"/>
      <c r="D857" s="84"/>
      <c r="E857" s="84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</row>
    <row r="858" spans="1:34">
      <c r="A858" s="26"/>
      <c r="B858" s="26"/>
      <c r="C858" s="26"/>
      <c r="D858" s="84"/>
      <c r="E858" s="84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</row>
    <row r="859" spans="1:34">
      <c r="A859" s="26"/>
      <c r="B859" s="26"/>
      <c r="C859" s="26"/>
      <c r="D859" s="84"/>
      <c r="E859" s="84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</row>
    <row r="860" spans="1:34">
      <c r="A860" s="26"/>
      <c r="B860" s="26"/>
      <c r="C860" s="26"/>
      <c r="D860" s="84"/>
      <c r="E860" s="84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</row>
    <row r="861" spans="1:34">
      <c r="A861" s="26"/>
      <c r="B861" s="26"/>
      <c r="C861" s="26"/>
      <c r="D861" s="84"/>
      <c r="E861" s="84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</row>
    <row r="862" spans="1:34">
      <c r="A862" s="26"/>
      <c r="B862" s="26"/>
      <c r="C862" s="26"/>
      <c r="D862" s="84"/>
      <c r="E862" s="84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</row>
    <row r="863" spans="1:34">
      <c r="A863" s="26"/>
      <c r="B863" s="26"/>
      <c r="C863" s="26"/>
      <c r="D863" s="84"/>
      <c r="E863" s="84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</row>
    <row r="864" spans="1:34">
      <c r="A864" s="26"/>
      <c r="B864" s="26"/>
      <c r="C864" s="26"/>
      <c r="D864" s="84"/>
      <c r="E864" s="84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</row>
    <row r="865" spans="1:34">
      <c r="A865" s="26"/>
      <c r="B865" s="26"/>
      <c r="C865" s="26"/>
      <c r="D865" s="84"/>
      <c r="E865" s="84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</row>
    <row r="866" spans="1:34">
      <c r="A866" s="26"/>
      <c r="B866" s="26"/>
      <c r="C866" s="26"/>
      <c r="D866" s="84"/>
      <c r="E866" s="84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</row>
    <row r="867" spans="1:34">
      <c r="A867" s="26"/>
      <c r="B867" s="26"/>
      <c r="C867" s="26"/>
      <c r="D867" s="84"/>
      <c r="E867" s="84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</row>
    <row r="868" spans="1:34">
      <c r="A868" s="26"/>
      <c r="B868" s="26"/>
      <c r="C868" s="26"/>
      <c r="D868" s="84"/>
      <c r="E868" s="84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</row>
    <row r="869" spans="1:34">
      <c r="A869" s="26"/>
      <c r="B869" s="26"/>
      <c r="C869" s="26"/>
      <c r="D869" s="84"/>
      <c r="E869" s="84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</row>
    <row r="870" spans="1:34">
      <c r="A870" s="26"/>
      <c r="B870" s="26"/>
      <c r="C870" s="26"/>
      <c r="D870" s="84"/>
      <c r="E870" s="84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</row>
    <row r="871" spans="1:34">
      <c r="A871" s="26"/>
      <c r="B871" s="26"/>
      <c r="C871" s="26"/>
      <c r="D871" s="84"/>
      <c r="E871" s="84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</row>
    <row r="872" spans="1:34">
      <c r="A872" s="26"/>
      <c r="B872" s="26"/>
      <c r="C872" s="26"/>
      <c r="D872" s="84"/>
      <c r="E872" s="84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</row>
    <row r="873" spans="1:34">
      <c r="A873" s="26"/>
      <c r="B873" s="26"/>
      <c r="C873" s="26"/>
      <c r="D873" s="84"/>
      <c r="E873" s="84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</row>
    <row r="874" spans="1:34">
      <c r="A874" s="26"/>
      <c r="B874" s="26"/>
      <c r="C874" s="26"/>
      <c r="D874" s="84"/>
      <c r="E874" s="84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</row>
    <row r="875" spans="1:34">
      <c r="A875" s="26"/>
      <c r="B875" s="26"/>
      <c r="C875" s="26"/>
      <c r="D875" s="84"/>
      <c r="E875" s="84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</row>
    <row r="876" spans="1:34">
      <c r="A876" s="26"/>
      <c r="B876" s="26"/>
      <c r="C876" s="26"/>
      <c r="D876" s="84"/>
      <c r="E876" s="84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</row>
    <row r="877" spans="1:34">
      <c r="A877" s="26"/>
      <c r="B877" s="26"/>
      <c r="C877" s="26"/>
      <c r="D877" s="84"/>
      <c r="E877" s="84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</row>
    <row r="878" spans="1:34">
      <c r="A878" s="26"/>
      <c r="B878" s="26"/>
      <c r="C878" s="26"/>
      <c r="D878" s="84"/>
      <c r="E878" s="84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</row>
    <row r="879" spans="1:34">
      <c r="A879" s="26"/>
      <c r="B879" s="26"/>
      <c r="C879" s="26"/>
      <c r="D879" s="84"/>
      <c r="E879" s="84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</row>
    <row r="880" spans="1:34">
      <c r="A880" s="26"/>
      <c r="B880" s="26"/>
      <c r="C880" s="26"/>
      <c r="D880" s="84"/>
      <c r="E880" s="84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</row>
    <row r="881" spans="1:34">
      <c r="A881" s="26"/>
      <c r="B881" s="26"/>
      <c r="C881" s="26"/>
      <c r="D881" s="84"/>
      <c r="E881" s="84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</row>
    <row r="882" spans="1:34">
      <c r="A882" s="26"/>
      <c r="B882" s="26"/>
      <c r="C882" s="26"/>
      <c r="D882" s="84"/>
      <c r="E882" s="84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</row>
    <row r="883" spans="1:34">
      <c r="A883" s="26"/>
      <c r="B883" s="26"/>
      <c r="C883" s="26"/>
      <c r="D883" s="84"/>
      <c r="E883" s="84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</row>
    <row r="884" spans="1:34">
      <c r="A884" s="26"/>
      <c r="B884" s="26"/>
      <c r="C884" s="26"/>
      <c r="D884" s="84"/>
      <c r="E884" s="84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</row>
    <row r="885" spans="1:34">
      <c r="A885" s="26"/>
      <c r="B885" s="26"/>
      <c r="C885" s="26"/>
      <c r="D885" s="84"/>
      <c r="E885" s="84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</row>
    <row r="886" spans="1:34">
      <c r="A886" s="26"/>
      <c r="B886" s="26"/>
      <c r="C886" s="26"/>
      <c r="D886" s="84"/>
      <c r="E886" s="84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</row>
    <row r="887" spans="1:34">
      <c r="A887" s="26"/>
      <c r="B887" s="26"/>
      <c r="C887" s="26"/>
      <c r="D887" s="84"/>
      <c r="E887" s="84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</row>
    <row r="888" spans="1:34">
      <c r="A888" s="26"/>
      <c r="B888" s="26"/>
      <c r="C888" s="26"/>
      <c r="D888" s="84"/>
      <c r="E888" s="84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</row>
    <row r="889" spans="1:34">
      <c r="A889" s="26"/>
      <c r="B889" s="26"/>
      <c r="C889" s="26"/>
      <c r="D889" s="84"/>
      <c r="E889" s="84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</row>
    <row r="890" spans="1:34">
      <c r="A890" s="26"/>
      <c r="B890" s="26"/>
      <c r="C890" s="26"/>
      <c r="D890" s="84"/>
      <c r="E890" s="84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</row>
    <row r="891" spans="1:34">
      <c r="A891" s="26"/>
      <c r="B891" s="26"/>
      <c r="C891" s="26"/>
      <c r="D891" s="84"/>
      <c r="E891" s="84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</row>
    <row r="892" spans="1:34">
      <c r="A892" s="26"/>
      <c r="B892" s="26"/>
      <c r="C892" s="26"/>
      <c r="D892" s="84"/>
      <c r="E892" s="84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</row>
    <row r="893" spans="1:34">
      <c r="A893" s="26"/>
      <c r="B893" s="26"/>
      <c r="C893" s="26"/>
      <c r="D893" s="84"/>
      <c r="E893" s="84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</row>
    <row r="894" spans="1:34">
      <c r="A894" s="26"/>
      <c r="B894" s="26"/>
      <c r="C894" s="26"/>
      <c r="D894" s="84"/>
      <c r="E894" s="84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</row>
    <row r="895" spans="1:34">
      <c r="A895" s="26"/>
      <c r="B895" s="26"/>
      <c r="C895" s="26"/>
      <c r="D895" s="84"/>
      <c r="E895" s="84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</row>
    <row r="896" spans="1:34">
      <c r="A896" s="26"/>
      <c r="B896" s="26"/>
      <c r="C896" s="26"/>
      <c r="D896" s="84"/>
      <c r="E896" s="84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</row>
    <row r="897" spans="1:34">
      <c r="A897" s="26"/>
      <c r="B897" s="26"/>
      <c r="C897" s="26"/>
      <c r="D897" s="84"/>
      <c r="E897" s="84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</row>
    <row r="898" spans="1:34">
      <c r="A898" s="26"/>
      <c r="B898" s="26"/>
      <c r="C898" s="26"/>
      <c r="D898" s="84"/>
      <c r="E898" s="84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</row>
    <row r="899" spans="1:34">
      <c r="A899" s="26"/>
      <c r="B899" s="26"/>
      <c r="C899" s="26"/>
      <c r="D899" s="84"/>
      <c r="E899" s="84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</row>
    <row r="900" spans="1:34">
      <c r="A900" s="26"/>
      <c r="B900" s="26"/>
      <c r="C900" s="26"/>
      <c r="D900" s="84"/>
      <c r="E900" s="84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</row>
    <row r="901" spans="1:34">
      <c r="A901" s="26"/>
      <c r="B901" s="26"/>
      <c r="C901" s="26"/>
      <c r="D901" s="84"/>
      <c r="E901" s="84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</row>
    <row r="902" spans="1:34">
      <c r="A902" s="26"/>
      <c r="B902" s="26"/>
      <c r="C902" s="26"/>
      <c r="D902" s="84"/>
      <c r="E902" s="84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</row>
    <row r="903" spans="1:34">
      <c r="A903" s="26"/>
      <c r="B903" s="26"/>
      <c r="C903" s="26"/>
      <c r="D903" s="84"/>
      <c r="E903" s="84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</row>
    <row r="904" spans="1:34">
      <c r="A904" s="26"/>
      <c r="B904" s="26"/>
      <c r="C904" s="26"/>
      <c r="D904" s="84"/>
      <c r="E904" s="84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</row>
    <row r="905" spans="1:34">
      <c r="A905" s="26"/>
      <c r="B905" s="26"/>
      <c r="C905" s="26"/>
      <c r="D905" s="84"/>
      <c r="E905" s="84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</row>
    <row r="906" spans="1:34">
      <c r="A906" s="26"/>
      <c r="B906" s="26"/>
      <c r="C906" s="26"/>
      <c r="D906" s="84"/>
      <c r="E906" s="84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</row>
    <row r="907" spans="1:34">
      <c r="A907" s="26"/>
      <c r="B907" s="26"/>
      <c r="C907" s="26"/>
      <c r="D907" s="84"/>
      <c r="E907" s="84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</row>
    <row r="908" spans="1:34">
      <c r="A908" s="26"/>
      <c r="B908" s="26"/>
      <c r="C908" s="26"/>
      <c r="D908" s="84"/>
      <c r="E908" s="84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</row>
    <row r="909" spans="1:34">
      <c r="A909" s="26"/>
      <c r="B909" s="26"/>
      <c r="C909" s="26"/>
      <c r="D909" s="84"/>
      <c r="E909" s="84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</row>
    <row r="910" spans="1:34">
      <c r="A910" s="26"/>
      <c r="B910" s="26"/>
      <c r="C910" s="26"/>
      <c r="D910" s="84"/>
      <c r="E910" s="84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</row>
    <row r="911" spans="1:34">
      <c r="A911" s="26"/>
      <c r="B911" s="26"/>
      <c r="C911" s="26"/>
      <c r="D911" s="84"/>
      <c r="E911" s="84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</row>
    <row r="912" spans="1:34">
      <c r="A912" s="26"/>
      <c r="B912" s="26"/>
      <c r="C912" s="26"/>
      <c r="D912" s="84"/>
      <c r="E912" s="84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</row>
    <row r="913" spans="1:34">
      <c r="A913" s="26"/>
      <c r="B913" s="26"/>
      <c r="C913" s="26"/>
      <c r="D913" s="84"/>
      <c r="E913" s="84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</row>
    <row r="914" spans="1:34">
      <c r="A914" s="26"/>
      <c r="B914" s="26"/>
      <c r="C914" s="26"/>
      <c r="D914" s="84"/>
      <c r="E914" s="84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</row>
    <row r="915" spans="1:34">
      <c r="A915" s="26"/>
      <c r="B915" s="26"/>
      <c r="C915" s="26"/>
      <c r="D915" s="84"/>
      <c r="E915" s="84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</row>
    <row r="916" spans="1:34">
      <c r="A916" s="26"/>
      <c r="B916" s="26"/>
      <c r="C916" s="26"/>
      <c r="D916" s="84"/>
      <c r="E916" s="84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</row>
    <row r="917" spans="1:34">
      <c r="A917" s="26"/>
      <c r="B917" s="26"/>
      <c r="C917" s="26"/>
      <c r="D917" s="84"/>
      <c r="E917" s="84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</row>
    <row r="918" spans="1:34">
      <c r="A918" s="26"/>
      <c r="B918" s="26"/>
      <c r="C918" s="26"/>
      <c r="D918" s="84"/>
      <c r="E918" s="84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</row>
    <row r="919" spans="1:34">
      <c r="A919" s="26"/>
      <c r="B919" s="26"/>
      <c r="C919" s="26"/>
      <c r="D919" s="84"/>
      <c r="E919" s="84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</row>
    <row r="920" spans="1:34">
      <c r="A920" s="26"/>
      <c r="B920" s="26"/>
      <c r="C920" s="26"/>
      <c r="D920" s="84"/>
      <c r="E920" s="84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</row>
    <row r="921" spans="1:34">
      <c r="A921" s="26"/>
      <c r="B921" s="26"/>
      <c r="C921" s="26"/>
      <c r="D921" s="84"/>
      <c r="E921" s="84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</row>
    <row r="922" spans="1:34">
      <c r="A922" s="26"/>
      <c r="B922" s="26"/>
      <c r="C922" s="26"/>
      <c r="D922" s="84"/>
      <c r="E922" s="84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</row>
    <row r="923" spans="1:34">
      <c r="A923" s="26"/>
      <c r="B923" s="26"/>
      <c r="C923" s="26"/>
      <c r="D923" s="84"/>
      <c r="E923" s="84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</row>
    <row r="924" spans="1:34">
      <c r="A924" s="26"/>
      <c r="B924" s="26"/>
      <c r="C924" s="26"/>
      <c r="D924" s="84"/>
      <c r="E924" s="84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</row>
    <row r="925" spans="1:34">
      <c r="A925" s="26"/>
      <c r="B925" s="26"/>
      <c r="C925" s="26"/>
      <c r="D925" s="84"/>
      <c r="E925" s="84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</row>
    <row r="926" spans="1:34">
      <c r="A926" s="26"/>
      <c r="B926" s="26"/>
      <c r="C926" s="26"/>
      <c r="D926" s="84"/>
      <c r="E926" s="84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</row>
    <row r="927" spans="1:34">
      <c r="A927" s="26"/>
      <c r="B927" s="26"/>
      <c r="C927" s="26"/>
      <c r="D927" s="84"/>
      <c r="E927" s="84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</row>
    <row r="928" spans="1:34">
      <c r="A928" s="26"/>
      <c r="B928" s="26"/>
      <c r="C928" s="26"/>
      <c r="D928" s="84"/>
      <c r="E928" s="84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</row>
    <row r="929" spans="1:34">
      <c r="A929" s="26"/>
      <c r="B929" s="26"/>
      <c r="C929" s="26"/>
      <c r="D929" s="84"/>
      <c r="E929" s="84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</row>
    <row r="930" spans="1:34">
      <c r="A930" s="26"/>
      <c r="B930" s="26"/>
      <c r="C930" s="26"/>
      <c r="D930" s="84"/>
      <c r="E930" s="84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</row>
    <row r="931" spans="1:34">
      <c r="A931" s="26"/>
      <c r="B931" s="26"/>
      <c r="C931" s="26"/>
      <c r="D931" s="84"/>
      <c r="E931" s="84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</row>
    <row r="932" spans="1:34">
      <c r="A932" s="26"/>
      <c r="B932" s="26"/>
      <c r="C932" s="26"/>
      <c r="D932" s="84"/>
      <c r="E932" s="84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</row>
    <row r="933" spans="1:34">
      <c r="A933" s="26"/>
      <c r="B933" s="26"/>
      <c r="C933" s="26"/>
      <c r="D933" s="84"/>
      <c r="E933" s="84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</row>
    <row r="934" spans="1:34">
      <c r="A934" s="26"/>
      <c r="B934" s="26"/>
      <c r="C934" s="26"/>
      <c r="D934" s="84"/>
      <c r="E934" s="84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</row>
    <row r="935" spans="1:34">
      <c r="A935" s="26"/>
      <c r="B935" s="26"/>
      <c r="C935" s="26"/>
      <c r="D935" s="84"/>
      <c r="E935" s="84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</row>
    <row r="936" spans="1:34">
      <c r="A936" s="26"/>
      <c r="B936" s="26"/>
      <c r="C936" s="26"/>
      <c r="D936" s="84"/>
      <c r="E936" s="84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</row>
    <row r="937" spans="1:34">
      <c r="A937" s="26"/>
      <c r="B937" s="26"/>
      <c r="C937" s="26"/>
      <c r="D937" s="84"/>
      <c r="E937" s="84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</row>
    <row r="938" spans="1:34">
      <c r="A938" s="26"/>
      <c r="B938" s="26"/>
      <c r="C938" s="26"/>
      <c r="D938" s="84"/>
      <c r="E938" s="84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</row>
    <row r="939" spans="1:34">
      <c r="A939" s="26"/>
      <c r="B939" s="26"/>
      <c r="C939" s="26"/>
      <c r="D939" s="84"/>
      <c r="E939" s="84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</row>
    <row r="940" spans="1:34">
      <c r="A940" s="26"/>
      <c r="B940" s="26"/>
      <c r="C940" s="26"/>
      <c r="D940" s="84"/>
      <c r="E940" s="84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</row>
    <row r="941" spans="1:34">
      <c r="A941" s="26"/>
      <c r="B941" s="26"/>
      <c r="C941" s="26"/>
      <c r="D941" s="84"/>
      <c r="E941" s="84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</row>
    <row r="942" spans="1:34">
      <c r="A942" s="26"/>
      <c r="B942" s="26"/>
      <c r="C942" s="26"/>
      <c r="D942" s="84"/>
      <c r="E942" s="84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</row>
    <row r="943" spans="1:34">
      <c r="A943" s="26"/>
      <c r="B943" s="26"/>
      <c r="C943" s="26"/>
      <c r="D943" s="84"/>
      <c r="E943" s="84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</row>
    <row r="944" spans="1:34">
      <c r="A944" s="26"/>
      <c r="B944" s="26"/>
      <c r="C944" s="26"/>
      <c r="D944" s="84"/>
      <c r="E944" s="84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</row>
    <row r="945" spans="1:34">
      <c r="A945" s="26"/>
      <c r="B945" s="26"/>
      <c r="C945" s="26"/>
      <c r="D945" s="84"/>
      <c r="E945" s="84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</row>
    <row r="946" spans="1:34">
      <c r="A946" s="26"/>
      <c r="B946" s="26"/>
      <c r="C946" s="26"/>
      <c r="D946" s="84"/>
      <c r="E946" s="84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</row>
    <row r="947" spans="1:34">
      <c r="A947" s="26"/>
      <c r="B947" s="26"/>
      <c r="C947" s="26"/>
      <c r="D947" s="84"/>
      <c r="E947" s="84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</row>
    <row r="948" spans="1:34">
      <c r="A948" s="26"/>
      <c r="B948" s="26"/>
      <c r="C948" s="26"/>
      <c r="D948" s="84"/>
      <c r="E948" s="84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</row>
    <row r="949" spans="1:34">
      <c r="A949" s="26"/>
      <c r="B949" s="26"/>
      <c r="C949" s="26"/>
      <c r="D949" s="84"/>
      <c r="E949" s="84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</row>
    <row r="950" spans="1:34">
      <c r="A950" s="26"/>
      <c r="B950" s="26"/>
      <c r="C950" s="26"/>
      <c r="D950" s="84"/>
      <c r="E950" s="84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</row>
    <row r="951" spans="1:34">
      <c r="A951" s="26"/>
      <c r="B951" s="26"/>
      <c r="C951" s="26"/>
      <c r="D951" s="84"/>
      <c r="E951" s="84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</row>
    <row r="952" spans="1:34">
      <c r="A952" s="26"/>
      <c r="B952" s="26"/>
      <c r="C952" s="26"/>
      <c r="D952" s="84"/>
      <c r="E952" s="84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</row>
    <row r="953" spans="1:34">
      <c r="A953" s="26"/>
      <c r="B953" s="26"/>
      <c r="C953" s="26"/>
      <c r="D953" s="84"/>
      <c r="E953" s="84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</row>
    <row r="954" spans="1:34">
      <c r="A954" s="26"/>
      <c r="B954" s="26"/>
      <c r="C954" s="26"/>
      <c r="D954" s="84"/>
      <c r="E954" s="84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</row>
    <row r="955" spans="1:34">
      <c r="A955" s="26"/>
      <c r="B955" s="26"/>
      <c r="C955" s="26"/>
      <c r="D955" s="84"/>
      <c r="E955" s="84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</row>
    <row r="956" spans="1:34">
      <c r="A956" s="26"/>
      <c r="B956" s="26"/>
      <c r="C956" s="26"/>
      <c r="D956" s="84"/>
      <c r="E956" s="84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</row>
    <row r="957" spans="1:34">
      <c r="A957" s="26"/>
      <c r="B957" s="26"/>
      <c r="C957" s="26"/>
      <c r="D957" s="84"/>
      <c r="E957" s="84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</row>
    <row r="958" spans="1:34">
      <c r="A958" s="26"/>
      <c r="B958" s="26"/>
      <c r="C958" s="26"/>
      <c r="D958" s="84"/>
      <c r="E958" s="84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</row>
    <row r="959" spans="1:34">
      <c r="A959" s="26"/>
      <c r="B959" s="26"/>
      <c r="C959" s="26"/>
      <c r="D959" s="84"/>
      <c r="E959" s="84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</row>
    <row r="960" spans="1:34">
      <c r="A960" s="26"/>
      <c r="B960" s="26"/>
      <c r="C960" s="26"/>
      <c r="D960" s="84"/>
      <c r="E960" s="84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</row>
    <row r="961" spans="1:34">
      <c r="A961" s="26"/>
      <c r="B961" s="26"/>
      <c r="C961" s="26"/>
      <c r="D961" s="84"/>
      <c r="E961" s="84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</row>
    <row r="962" spans="1:34">
      <c r="A962" s="26"/>
      <c r="B962" s="26"/>
      <c r="C962" s="26"/>
      <c r="D962" s="84"/>
      <c r="E962" s="84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</row>
    <row r="963" spans="1:34">
      <c r="A963" s="26"/>
      <c r="B963" s="26"/>
      <c r="C963" s="26"/>
      <c r="D963" s="84"/>
      <c r="E963" s="84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</row>
    <row r="964" spans="1:34">
      <c r="A964" s="26"/>
      <c r="B964" s="26"/>
      <c r="C964" s="26"/>
      <c r="D964" s="84"/>
      <c r="E964" s="84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</row>
    <row r="965" spans="1:34">
      <c r="A965" s="26"/>
      <c r="B965" s="26"/>
      <c r="C965" s="26"/>
      <c r="D965" s="84"/>
      <c r="E965" s="84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</row>
    <row r="966" spans="1:34">
      <c r="A966" s="26"/>
      <c r="B966" s="26"/>
      <c r="C966" s="26"/>
      <c r="D966" s="84"/>
      <c r="E966" s="84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</row>
    <row r="967" spans="1:34">
      <c r="A967" s="26"/>
      <c r="B967" s="26"/>
      <c r="C967" s="26"/>
      <c r="D967" s="84"/>
      <c r="E967" s="84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</row>
    <row r="968" spans="1:34">
      <c r="A968" s="26"/>
      <c r="B968" s="26"/>
      <c r="C968" s="26"/>
      <c r="D968" s="84"/>
      <c r="E968" s="84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</row>
    <row r="969" spans="1:34">
      <c r="A969" s="26"/>
      <c r="B969" s="26"/>
      <c r="C969" s="26"/>
      <c r="D969" s="84"/>
      <c r="E969" s="84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</row>
    <row r="970" spans="1:34">
      <c r="A970" s="26"/>
      <c r="B970" s="26"/>
      <c r="C970" s="26"/>
      <c r="D970" s="84"/>
      <c r="E970" s="84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</row>
    <row r="971" spans="1:34">
      <c r="A971" s="26"/>
      <c r="B971" s="26"/>
      <c r="C971" s="26"/>
      <c r="D971" s="84"/>
      <c r="E971" s="84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</row>
    <row r="972" spans="1:34">
      <c r="A972" s="26"/>
      <c r="B972" s="26"/>
      <c r="C972" s="26"/>
      <c r="D972" s="84"/>
      <c r="E972" s="84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</row>
    <row r="973" spans="1:34">
      <c r="A973" s="26"/>
      <c r="B973" s="26"/>
      <c r="C973" s="26"/>
      <c r="D973" s="84"/>
      <c r="E973" s="84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</row>
    <row r="974" spans="1:34">
      <c r="A974" s="26"/>
      <c r="B974" s="26"/>
      <c r="C974" s="26"/>
      <c r="D974" s="84"/>
      <c r="E974" s="84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</row>
    <row r="975" spans="1:34">
      <c r="A975" s="26"/>
      <c r="B975" s="26"/>
      <c r="C975" s="26"/>
      <c r="D975" s="84"/>
      <c r="E975" s="84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</row>
    <row r="976" spans="1:34">
      <c r="A976" s="26"/>
      <c r="B976" s="26"/>
      <c r="C976" s="26"/>
      <c r="D976" s="84"/>
      <c r="E976" s="84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</row>
    <row r="977" spans="1:34">
      <c r="A977" s="26"/>
      <c r="B977" s="26"/>
      <c r="C977" s="26"/>
      <c r="D977" s="84"/>
      <c r="E977" s="84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</row>
    <row r="978" spans="1:34">
      <c r="A978" s="26"/>
      <c r="B978" s="26"/>
      <c r="C978" s="26"/>
      <c r="D978" s="84"/>
      <c r="E978" s="84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</row>
    <row r="979" spans="1:34">
      <c r="A979" s="26"/>
      <c r="B979" s="26"/>
      <c r="C979" s="26"/>
      <c r="D979" s="84"/>
      <c r="E979" s="84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</row>
    <row r="980" spans="1:34">
      <c r="A980" s="26"/>
      <c r="B980" s="26"/>
      <c r="C980" s="26"/>
      <c r="D980" s="84"/>
      <c r="E980" s="84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</row>
    <row r="981" spans="1:34">
      <c r="A981" s="26"/>
      <c r="B981" s="26"/>
      <c r="C981" s="26"/>
      <c r="D981" s="84"/>
      <c r="E981" s="84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</row>
    <row r="982" spans="1:34">
      <c r="A982" s="26"/>
      <c r="B982" s="26"/>
      <c r="C982" s="26"/>
      <c r="D982" s="84"/>
      <c r="E982" s="84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</row>
    <row r="983" spans="1:34">
      <c r="A983" s="26"/>
      <c r="B983" s="26"/>
      <c r="C983" s="26"/>
      <c r="D983" s="84"/>
      <c r="E983" s="84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</row>
    <row r="984" spans="1:34">
      <c r="A984" s="26"/>
      <c r="B984" s="26"/>
      <c r="C984" s="26"/>
      <c r="D984" s="84"/>
      <c r="E984" s="84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</row>
    <row r="985" spans="1:34">
      <c r="A985" s="26"/>
      <c r="B985" s="26"/>
      <c r="C985" s="26"/>
      <c r="D985" s="84"/>
      <c r="E985" s="84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</row>
    <row r="986" spans="1:34">
      <c r="A986" s="26"/>
      <c r="B986" s="26"/>
      <c r="C986" s="26"/>
      <c r="D986" s="84"/>
      <c r="E986" s="84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</row>
    <row r="987" spans="1:34">
      <c r="A987" s="26"/>
      <c r="B987" s="26"/>
      <c r="C987" s="26"/>
      <c r="D987" s="84"/>
      <c r="E987" s="84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</row>
    <row r="988" spans="1:34">
      <c r="A988" s="26"/>
      <c r="B988" s="26"/>
      <c r="C988" s="26"/>
      <c r="D988" s="84"/>
      <c r="E988" s="84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</row>
    <row r="989" spans="1:34">
      <c r="A989" s="26"/>
      <c r="B989" s="26"/>
      <c r="C989" s="26"/>
      <c r="D989" s="84"/>
      <c r="E989" s="84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</row>
    <row r="990" spans="1:34">
      <c r="A990" s="26"/>
      <c r="B990" s="26"/>
      <c r="C990" s="26"/>
      <c r="D990" s="84"/>
      <c r="E990" s="84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</row>
    <row r="991" spans="1:34">
      <c r="A991" s="26"/>
      <c r="B991" s="26"/>
      <c r="C991" s="26"/>
      <c r="D991" s="84"/>
      <c r="E991" s="84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</row>
    <row r="992" spans="1:34">
      <c r="A992" s="26"/>
      <c r="B992" s="26"/>
      <c r="C992" s="26"/>
      <c r="D992" s="84"/>
      <c r="E992" s="84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</row>
    <row r="993" spans="1:34">
      <c r="A993" s="26"/>
      <c r="B993" s="26"/>
      <c r="C993" s="26"/>
      <c r="D993" s="84"/>
      <c r="E993" s="84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</row>
    <row r="994" spans="1:34">
      <c r="A994" s="26"/>
      <c r="B994" s="26"/>
      <c r="C994" s="26"/>
      <c r="D994" s="84"/>
      <c r="E994" s="84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</row>
    <row r="995" spans="1:34">
      <c r="A995" s="26"/>
      <c r="B995" s="26"/>
      <c r="C995" s="26"/>
      <c r="D995" s="84"/>
      <c r="E995" s="84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</row>
    <row r="996" spans="1:34">
      <c r="A996" s="26"/>
      <c r="B996" s="26"/>
      <c r="C996" s="26"/>
      <c r="D996" s="84"/>
      <c r="E996" s="84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</row>
    <row r="997" spans="1:34">
      <c r="A997" s="26"/>
      <c r="B997" s="26"/>
      <c r="C997" s="26"/>
      <c r="D997" s="84"/>
      <c r="E997" s="84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</row>
    <row r="998" spans="1:34">
      <c r="A998" s="26"/>
      <c r="B998" s="26"/>
      <c r="C998" s="26"/>
      <c r="D998" s="84"/>
      <c r="E998" s="84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</row>
    <row r="999" spans="1:34">
      <c r="A999" s="26"/>
      <c r="B999" s="26"/>
      <c r="C999" s="26"/>
      <c r="D999" s="84"/>
      <c r="E999" s="84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</row>
    <row r="1000" spans="1:34">
      <c r="A1000" s="26"/>
      <c r="B1000" s="26"/>
      <c r="C1000" s="26"/>
      <c r="D1000" s="84"/>
      <c r="E1000" s="84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38761D"/>
    <outlinePr summaryBelow="0" summaryRight="0"/>
  </sheetPr>
  <dimension ref="A1:Z317"/>
  <sheetViews>
    <sheetView workbookViewId="0"/>
  </sheetViews>
  <sheetFormatPr defaultColWidth="14.44140625" defaultRowHeight="15" customHeight="1"/>
  <sheetData>
    <row r="1" spans="1:26">
      <c r="A1" s="85" t="s">
        <v>1894</v>
      </c>
      <c r="B1" s="86" t="s">
        <v>1895</v>
      </c>
      <c r="C1" s="87" t="s">
        <v>1896</v>
      </c>
      <c r="D1" s="86" t="s">
        <v>1897</v>
      </c>
      <c r="E1" s="87" t="s">
        <v>1898</v>
      </c>
      <c r="F1" s="86" t="s">
        <v>1899</v>
      </c>
      <c r="H1" s="88" t="s">
        <v>1900</v>
      </c>
      <c r="I1" s="88" t="s">
        <v>1898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>
      <c r="A2" s="89">
        <v>19409.7</v>
      </c>
      <c r="B2" s="44">
        <v>340.95</v>
      </c>
      <c r="C2" s="90">
        <v>4</v>
      </c>
      <c r="D2" s="91">
        <f t="shared" ref="D2:D256" si="0">B2*C2</f>
        <v>1363.8</v>
      </c>
      <c r="E2" s="92"/>
      <c r="F2" s="91"/>
      <c r="G2" s="93"/>
      <c r="H2" s="94">
        <v>0</v>
      </c>
      <c r="I2" s="95">
        <v>0</v>
      </c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>
      <c r="A3" s="89">
        <v>19543.68</v>
      </c>
      <c r="B3" s="44">
        <v>799.95</v>
      </c>
      <c r="C3" s="90">
        <v>3</v>
      </c>
      <c r="D3" s="91">
        <f t="shared" si="0"/>
        <v>2399.8500000000004</v>
      </c>
      <c r="E3" s="96"/>
      <c r="F3" s="91"/>
      <c r="G3" s="93"/>
      <c r="H3" s="94">
        <v>500</v>
      </c>
      <c r="I3" s="97">
        <v>2.5000000000000001E-2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>
      <c r="A4" s="89">
        <v>19764.66</v>
      </c>
      <c r="B4" s="44">
        <v>168.95</v>
      </c>
      <c r="C4" s="90">
        <v>2</v>
      </c>
      <c r="D4" s="91">
        <f t="shared" si="0"/>
        <v>337.9</v>
      </c>
      <c r="E4" s="96"/>
      <c r="F4" s="91"/>
      <c r="G4" s="93"/>
      <c r="H4" s="94">
        <v>1000</v>
      </c>
      <c r="I4" s="97">
        <v>3.5000000000000003E-2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>
      <c r="A5" s="89">
        <v>20074.38</v>
      </c>
      <c r="B5" s="44">
        <v>168.95</v>
      </c>
      <c r="C5" s="90">
        <v>5</v>
      </c>
      <c r="D5" s="91">
        <f t="shared" si="0"/>
        <v>844.75</v>
      </c>
      <c r="E5" s="96"/>
      <c r="F5" s="91"/>
      <c r="G5" s="93"/>
      <c r="H5" s="94">
        <v>1500</v>
      </c>
      <c r="I5" s="97">
        <v>0.05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>
      <c r="A6" s="89">
        <v>20112.66</v>
      </c>
      <c r="B6" s="44">
        <v>340.95</v>
      </c>
      <c r="C6" s="90">
        <v>11</v>
      </c>
      <c r="D6" s="91">
        <f t="shared" si="0"/>
        <v>3750.45</v>
      </c>
      <c r="E6" s="96"/>
      <c r="F6" s="91"/>
      <c r="G6" s="93"/>
      <c r="H6" s="94">
        <v>2000</v>
      </c>
      <c r="I6" s="97">
        <v>7.4999999999999997E-2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>
      <c r="A7" s="89">
        <v>20161.38</v>
      </c>
      <c r="B7" s="44">
        <v>168.95</v>
      </c>
      <c r="C7" s="90">
        <v>9</v>
      </c>
      <c r="D7" s="91">
        <f t="shared" si="0"/>
        <v>1520.55</v>
      </c>
      <c r="E7" s="96"/>
      <c r="F7" s="91"/>
      <c r="G7" s="93"/>
      <c r="H7" s="94">
        <v>2500</v>
      </c>
      <c r="I7" s="97">
        <v>0.09</v>
      </c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>
      <c r="A8" s="89">
        <v>20171.82</v>
      </c>
      <c r="B8" s="44">
        <v>79.95</v>
      </c>
      <c r="C8" s="90">
        <v>2</v>
      </c>
      <c r="D8" s="91">
        <f t="shared" si="0"/>
        <v>159.9</v>
      </c>
      <c r="E8" s="96"/>
      <c r="F8" s="91"/>
      <c r="G8" s="93"/>
      <c r="H8" s="13"/>
      <c r="I8" s="13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>
      <c r="A9" s="89">
        <v>20204.88</v>
      </c>
      <c r="B9" s="44">
        <v>79.95</v>
      </c>
      <c r="C9" s="90">
        <v>15</v>
      </c>
      <c r="D9" s="91">
        <f t="shared" si="0"/>
        <v>1199.25</v>
      </c>
      <c r="E9" s="96"/>
      <c r="F9" s="91"/>
      <c r="G9" s="93"/>
      <c r="H9" s="13"/>
      <c r="I9" s="13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>
      <c r="A10" s="89">
        <v>21080.1</v>
      </c>
      <c r="B10" s="44">
        <v>340.95</v>
      </c>
      <c r="C10" s="90">
        <v>1</v>
      </c>
      <c r="D10" s="91">
        <f t="shared" si="0"/>
        <v>340.95</v>
      </c>
      <c r="E10" s="96"/>
      <c r="F10" s="91"/>
      <c r="G10" s="93"/>
      <c r="H10" s="13"/>
      <c r="I10" s="13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>
      <c r="A11" s="89">
        <v>21228</v>
      </c>
      <c r="B11" s="44">
        <v>168.95</v>
      </c>
      <c r="C11" s="90">
        <v>14</v>
      </c>
      <c r="D11" s="91">
        <f t="shared" si="0"/>
        <v>2365.2999999999997</v>
      </c>
      <c r="E11" s="96"/>
      <c r="F11" s="91"/>
      <c r="G11" s="93"/>
      <c r="H11" s="13"/>
      <c r="I11" s="13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>
      <c r="A12" s="89">
        <v>21285.42</v>
      </c>
      <c r="B12" s="44">
        <v>340.95</v>
      </c>
      <c r="C12" s="90">
        <v>14</v>
      </c>
      <c r="D12" s="91">
        <f t="shared" si="0"/>
        <v>4773.3</v>
      </c>
      <c r="E12" s="96"/>
      <c r="F12" s="91"/>
      <c r="G12" s="93"/>
      <c r="H12" s="13"/>
      <c r="I12" s="13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>
      <c r="A13" s="89">
        <v>21736.079999999998</v>
      </c>
      <c r="B13" s="44">
        <v>799.95</v>
      </c>
      <c r="C13" s="90">
        <v>7</v>
      </c>
      <c r="D13" s="91">
        <f t="shared" si="0"/>
        <v>5599.6500000000005</v>
      </c>
      <c r="E13" s="96"/>
      <c r="F13" s="91"/>
      <c r="G13" s="93"/>
      <c r="H13" s="13"/>
      <c r="I13" s="13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>
      <c r="A14" s="89">
        <v>21873.54</v>
      </c>
      <c r="B14" s="44">
        <v>340.95</v>
      </c>
      <c r="C14" s="90">
        <v>8</v>
      </c>
      <c r="D14" s="91">
        <f t="shared" si="0"/>
        <v>2727.6</v>
      </c>
      <c r="E14" s="96"/>
      <c r="F14" s="91"/>
      <c r="G14" s="93"/>
      <c r="H14" s="13"/>
      <c r="I14" s="13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>
      <c r="A15" s="89">
        <v>22188.48</v>
      </c>
      <c r="B15" s="44">
        <v>340.95</v>
      </c>
      <c r="C15" s="90">
        <v>9</v>
      </c>
      <c r="D15" s="91">
        <f t="shared" si="0"/>
        <v>3068.5499999999997</v>
      </c>
      <c r="E15" s="96"/>
      <c r="F15" s="91"/>
      <c r="G15" s="93"/>
      <c r="H15" s="13"/>
      <c r="I15" s="13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>
      <c r="A16" s="89">
        <v>22921.02</v>
      </c>
      <c r="B16" s="44">
        <v>799.95</v>
      </c>
      <c r="C16" s="90">
        <v>14</v>
      </c>
      <c r="D16" s="91">
        <f t="shared" si="0"/>
        <v>11199.300000000001</v>
      </c>
      <c r="E16" s="96"/>
      <c r="F16" s="91"/>
      <c r="G16" s="93"/>
      <c r="H16" s="13"/>
      <c r="I16" s="13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>
      <c r="A17" s="89">
        <v>22924.5</v>
      </c>
      <c r="B17" s="44">
        <v>168.95</v>
      </c>
      <c r="C17" s="90">
        <v>7</v>
      </c>
      <c r="D17" s="91">
        <f t="shared" si="0"/>
        <v>1182.6499999999999</v>
      </c>
      <c r="E17" s="96"/>
      <c r="F17" s="91"/>
      <c r="G17" s="93"/>
      <c r="H17" s="13"/>
      <c r="I17" s="13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>
      <c r="A18" s="89">
        <v>22929.72</v>
      </c>
      <c r="B18" s="44">
        <v>799.95</v>
      </c>
      <c r="C18" s="90">
        <v>16</v>
      </c>
      <c r="D18" s="91">
        <f t="shared" si="0"/>
        <v>12799.2</v>
      </c>
      <c r="E18" s="96"/>
      <c r="F18" s="91"/>
      <c r="G18" s="93"/>
      <c r="H18" s="13"/>
      <c r="I18" s="13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>
      <c r="A19" s="89">
        <v>22936.68</v>
      </c>
      <c r="B19" s="44">
        <v>340.95</v>
      </c>
      <c r="C19" s="90">
        <v>3</v>
      </c>
      <c r="D19" s="91">
        <f t="shared" si="0"/>
        <v>1022.8499999999999</v>
      </c>
      <c r="E19" s="96"/>
      <c r="F19" s="91"/>
      <c r="G19" s="93"/>
      <c r="H19" s="13"/>
      <c r="I19" s="13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>
      <c r="A20" s="89">
        <v>23075.88</v>
      </c>
      <c r="B20" s="44">
        <v>168.95</v>
      </c>
      <c r="C20" s="90">
        <v>13</v>
      </c>
      <c r="D20" s="91">
        <f t="shared" si="0"/>
        <v>2196.35</v>
      </c>
      <c r="E20" s="96"/>
      <c r="F20" s="91"/>
      <c r="G20" s="93"/>
      <c r="H20" s="13"/>
      <c r="I20" s="13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>
      <c r="A21" s="89">
        <v>23140.26</v>
      </c>
      <c r="B21" s="44">
        <v>340.95</v>
      </c>
      <c r="C21" s="90">
        <v>12</v>
      </c>
      <c r="D21" s="91">
        <f t="shared" si="0"/>
        <v>4091.3999999999996</v>
      </c>
      <c r="E21" s="96"/>
      <c r="F21" s="91"/>
      <c r="G21" s="93"/>
      <c r="H21" s="13"/>
      <c r="I21" s="13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>
      <c r="A22" s="89">
        <v>23472.6</v>
      </c>
      <c r="B22" s="44">
        <v>79.95</v>
      </c>
      <c r="C22" s="90">
        <v>3</v>
      </c>
      <c r="D22" s="91">
        <f t="shared" si="0"/>
        <v>239.85000000000002</v>
      </c>
      <c r="E22" s="96"/>
      <c r="F22" s="91"/>
      <c r="G22" s="93"/>
      <c r="H22" s="13"/>
      <c r="I22" s="13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>
      <c r="A23" s="89">
        <v>23618.76</v>
      </c>
      <c r="B23" s="44">
        <v>340.95</v>
      </c>
      <c r="C23" s="90">
        <v>12</v>
      </c>
      <c r="D23" s="91">
        <f t="shared" si="0"/>
        <v>4091.3999999999996</v>
      </c>
      <c r="E23" s="96"/>
      <c r="F23" s="91"/>
      <c r="G23" s="93"/>
      <c r="H23" s="13"/>
      <c r="I23" s="13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>
      <c r="A24" s="89">
        <v>23961.54</v>
      </c>
      <c r="B24" s="44">
        <v>799.95</v>
      </c>
      <c r="C24" s="90">
        <v>8</v>
      </c>
      <c r="D24" s="91">
        <f t="shared" si="0"/>
        <v>6399.6</v>
      </c>
      <c r="E24" s="96"/>
      <c r="F24" s="91"/>
      <c r="G24" s="93"/>
      <c r="H24" s="13"/>
      <c r="I24" s="13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>
      <c r="A25" s="89">
        <v>24255.599999999999</v>
      </c>
      <c r="B25" s="44">
        <v>168.95</v>
      </c>
      <c r="C25" s="90">
        <v>6</v>
      </c>
      <c r="D25" s="91">
        <f t="shared" si="0"/>
        <v>1013.6999999999999</v>
      </c>
      <c r="E25" s="96"/>
      <c r="F25" s="91"/>
      <c r="G25" s="93"/>
      <c r="H25" s="13"/>
      <c r="I25" s="13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>
      <c r="A26" s="89">
        <v>24662.76</v>
      </c>
      <c r="B26" s="44">
        <v>168.95</v>
      </c>
      <c r="C26" s="90">
        <v>3</v>
      </c>
      <c r="D26" s="91">
        <f t="shared" si="0"/>
        <v>506.84999999999997</v>
      </c>
      <c r="E26" s="96"/>
      <c r="F26" s="91"/>
      <c r="G26" s="93"/>
      <c r="H26" s="13"/>
      <c r="I26" s="13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>
      <c r="A27" s="89">
        <v>24833.279999999999</v>
      </c>
      <c r="B27" s="44">
        <v>799.95</v>
      </c>
      <c r="C27" s="90">
        <v>10</v>
      </c>
      <c r="D27" s="91">
        <f t="shared" si="0"/>
        <v>7999.5</v>
      </c>
      <c r="E27" s="96"/>
      <c r="F27" s="91"/>
      <c r="G27" s="93"/>
      <c r="H27" s="13"/>
      <c r="I27" s="13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>
      <c r="A28" s="89">
        <v>24996.84</v>
      </c>
      <c r="B28" s="44">
        <v>79.95</v>
      </c>
      <c r="C28" s="90">
        <v>2</v>
      </c>
      <c r="D28" s="91">
        <f t="shared" si="0"/>
        <v>159.9</v>
      </c>
      <c r="E28" s="96"/>
      <c r="F28" s="91"/>
      <c r="G28" s="93"/>
      <c r="H28" s="13"/>
      <c r="I28" s="13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>
      <c r="A29" s="89">
        <v>25236.959999999999</v>
      </c>
      <c r="B29" s="44">
        <v>168.95</v>
      </c>
      <c r="C29" s="90">
        <v>15</v>
      </c>
      <c r="D29" s="91">
        <f t="shared" si="0"/>
        <v>2534.25</v>
      </c>
      <c r="E29" s="96"/>
      <c r="F29" s="91"/>
      <c r="G29" s="93"/>
      <c r="H29" s="13"/>
      <c r="I29" s="13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>
      <c r="A30" s="89">
        <v>25263.06</v>
      </c>
      <c r="B30" s="44">
        <v>799.95</v>
      </c>
      <c r="C30" s="90">
        <v>8</v>
      </c>
      <c r="D30" s="91">
        <f t="shared" si="0"/>
        <v>6399.6</v>
      </c>
      <c r="E30" s="96"/>
      <c r="F30" s="91"/>
      <c r="G30" s="93"/>
      <c r="H30" s="13"/>
      <c r="I30" s="13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>
      <c r="A31" s="89">
        <v>25416.18</v>
      </c>
      <c r="B31" s="44">
        <v>340.95</v>
      </c>
      <c r="C31" s="90">
        <v>3</v>
      </c>
      <c r="D31" s="91">
        <f t="shared" si="0"/>
        <v>1022.8499999999999</v>
      </c>
      <c r="E31" s="96"/>
      <c r="F31" s="91"/>
      <c r="G31" s="93"/>
      <c r="H31" s="13"/>
      <c r="I31" s="13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>
      <c r="A32" s="89">
        <v>25564.079999999998</v>
      </c>
      <c r="B32" s="44">
        <v>799.95</v>
      </c>
      <c r="C32" s="90">
        <v>6</v>
      </c>
      <c r="D32" s="91">
        <f t="shared" si="0"/>
        <v>4799.7000000000007</v>
      </c>
      <c r="E32" s="96"/>
      <c r="F32" s="91"/>
      <c r="G32" s="93"/>
      <c r="H32" s="13"/>
      <c r="I32" s="13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>
      <c r="A33" s="89">
        <v>26087.82</v>
      </c>
      <c r="B33" s="44">
        <v>799.95</v>
      </c>
      <c r="C33" s="90">
        <v>11</v>
      </c>
      <c r="D33" s="91">
        <f t="shared" si="0"/>
        <v>8799.4500000000007</v>
      </c>
      <c r="E33" s="96"/>
      <c r="F33" s="91"/>
      <c r="G33" s="93"/>
      <c r="H33" s="13"/>
      <c r="I33" s="13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>
      <c r="A34" s="89">
        <v>26195.7</v>
      </c>
      <c r="B34" s="44">
        <v>340.95</v>
      </c>
      <c r="C34" s="90">
        <v>2</v>
      </c>
      <c r="D34" s="91">
        <f t="shared" si="0"/>
        <v>681.9</v>
      </c>
      <c r="E34" s="96"/>
      <c r="F34" s="91"/>
      <c r="G34" s="93"/>
      <c r="H34" s="13"/>
      <c r="I34" s="13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>
      <c r="A35" s="89">
        <v>26251.38</v>
      </c>
      <c r="B35" s="44">
        <v>340.95</v>
      </c>
      <c r="C35" s="90">
        <v>11</v>
      </c>
      <c r="D35" s="91">
        <f t="shared" si="0"/>
        <v>3750.45</v>
      </c>
      <c r="E35" s="96"/>
      <c r="F35" s="91"/>
      <c r="G35" s="93"/>
      <c r="H35" s="13"/>
      <c r="I35" s="13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>
      <c r="A36" s="89">
        <v>26543.7</v>
      </c>
      <c r="B36" s="44">
        <v>79.95</v>
      </c>
      <c r="C36" s="90">
        <v>1</v>
      </c>
      <c r="D36" s="91">
        <f t="shared" si="0"/>
        <v>79.95</v>
      </c>
      <c r="E36" s="96"/>
      <c r="F36" s="91"/>
      <c r="G36" s="93"/>
      <c r="H36" s="13"/>
      <c r="I36" s="13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>
      <c r="A37" s="89">
        <v>26738.579999999998</v>
      </c>
      <c r="B37" s="44">
        <v>340.95</v>
      </c>
      <c r="C37" s="90">
        <v>14</v>
      </c>
      <c r="D37" s="91">
        <f t="shared" si="0"/>
        <v>4773.3</v>
      </c>
      <c r="E37" s="96"/>
      <c r="F37" s="91"/>
      <c r="G37" s="93"/>
      <c r="H37" s="13"/>
      <c r="I37" s="13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>
      <c r="A38" s="89">
        <v>26961.3</v>
      </c>
      <c r="B38" s="44">
        <v>79.95</v>
      </c>
      <c r="C38" s="90">
        <v>5</v>
      </c>
      <c r="D38" s="91">
        <f t="shared" si="0"/>
        <v>399.75</v>
      </c>
      <c r="E38" s="96"/>
      <c r="F38" s="91"/>
      <c r="G38" s="93"/>
      <c r="H38" s="13"/>
      <c r="I38" s="13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>
      <c r="A39" s="89">
        <v>27161.4</v>
      </c>
      <c r="B39" s="44">
        <v>79.95</v>
      </c>
      <c r="C39" s="90">
        <v>13</v>
      </c>
      <c r="D39" s="91">
        <f t="shared" si="0"/>
        <v>1039.3500000000001</v>
      </c>
      <c r="E39" s="96"/>
      <c r="F39" s="91"/>
      <c r="G39" s="93"/>
      <c r="H39" s="13"/>
      <c r="I39" s="13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>
      <c r="A40" s="89">
        <v>27448.5</v>
      </c>
      <c r="B40" s="44">
        <v>340.95</v>
      </c>
      <c r="C40" s="90">
        <v>1</v>
      </c>
      <c r="D40" s="91">
        <f t="shared" si="0"/>
        <v>340.95</v>
      </c>
      <c r="E40" s="96"/>
      <c r="F40" s="91"/>
      <c r="G40" s="93"/>
      <c r="H40" s="13"/>
      <c r="I40" s="13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>
      <c r="A41" s="89">
        <v>27518.1</v>
      </c>
      <c r="B41" s="44">
        <v>340.95</v>
      </c>
      <c r="C41" s="90">
        <v>18</v>
      </c>
      <c r="D41" s="91">
        <f t="shared" si="0"/>
        <v>6137.0999999999995</v>
      </c>
      <c r="E41" s="96"/>
      <c r="F41" s="91"/>
      <c r="G41" s="93"/>
      <c r="H41" s="13"/>
      <c r="I41" s="13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>
      <c r="A42" s="89">
        <v>27676.44</v>
      </c>
      <c r="B42" s="44">
        <v>168.95</v>
      </c>
      <c r="C42" s="90">
        <v>10</v>
      </c>
      <c r="D42" s="91">
        <f t="shared" si="0"/>
        <v>1689.5</v>
      </c>
      <c r="E42" s="96"/>
      <c r="F42" s="91"/>
      <c r="G42" s="93"/>
      <c r="H42" s="13"/>
      <c r="I42" s="13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>
      <c r="A43" s="89">
        <v>28158.42</v>
      </c>
      <c r="B43" s="44">
        <v>340.95</v>
      </c>
      <c r="C43" s="90">
        <v>12</v>
      </c>
      <c r="D43" s="91">
        <f t="shared" si="0"/>
        <v>4091.3999999999996</v>
      </c>
      <c r="E43" s="96"/>
      <c r="F43" s="91"/>
      <c r="G43" s="93"/>
      <c r="H43" s="13"/>
      <c r="I43" s="13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>
      <c r="A44" s="89">
        <v>28264.560000000001</v>
      </c>
      <c r="B44" s="44">
        <v>340.95</v>
      </c>
      <c r="C44" s="90">
        <v>8</v>
      </c>
      <c r="D44" s="91">
        <f t="shared" si="0"/>
        <v>2727.6</v>
      </c>
      <c r="E44" s="96"/>
      <c r="F44" s="91"/>
      <c r="G44" s="93"/>
      <c r="H44" s="13"/>
      <c r="I44" s="13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>
      <c r="A45" s="89">
        <v>28377.66</v>
      </c>
      <c r="B45" s="44">
        <v>168.95</v>
      </c>
      <c r="C45" s="90">
        <v>14</v>
      </c>
      <c r="D45" s="91">
        <f t="shared" si="0"/>
        <v>2365.2999999999997</v>
      </c>
      <c r="E45" s="96"/>
      <c r="F45" s="91"/>
      <c r="G45" s="93"/>
      <c r="H45" s="13"/>
      <c r="I45" s="13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>
      <c r="A46" s="89">
        <v>28623</v>
      </c>
      <c r="B46" s="44">
        <v>79.95</v>
      </c>
      <c r="C46" s="90">
        <v>8</v>
      </c>
      <c r="D46" s="91">
        <f t="shared" si="0"/>
        <v>639.6</v>
      </c>
      <c r="E46" s="96"/>
      <c r="F46" s="91"/>
      <c r="G46" s="93"/>
      <c r="H46" s="13"/>
      <c r="I46" s="13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>
      <c r="A47" s="89">
        <v>28649.1</v>
      </c>
      <c r="B47" s="44">
        <v>340.95</v>
      </c>
      <c r="C47" s="90">
        <v>4</v>
      </c>
      <c r="D47" s="91">
        <f t="shared" si="0"/>
        <v>1363.8</v>
      </c>
      <c r="E47" s="96"/>
      <c r="F47" s="91"/>
      <c r="G47" s="93"/>
      <c r="H47" s="13"/>
      <c r="I47" s="13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>
      <c r="A48" s="89">
        <v>28723.919999999998</v>
      </c>
      <c r="B48" s="44">
        <v>340.95</v>
      </c>
      <c r="C48" s="90">
        <v>8</v>
      </c>
      <c r="D48" s="91">
        <f t="shared" si="0"/>
        <v>2727.6</v>
      </c>
      <c r="E48" s="96"/>
      <c r="F48" s="91"/>
      <c r="G48" s="93"/>
      <c r="H48" s="13"/>
      <c r="I48" s="13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>
      <c r="A49" s="89">
        <v>28816.14</v>
      </c>
      <c r="B49" s="44">
        <v>799.95</v>
      </c>
      <c r="C49" s="90">
        <v>3</v>
      </c>
      <c r="D49" s="91">
        <f t="shared" si="0"/>
        <v>2399.8500000000004</v>
      </c>
      <c r="E49" s="96"/>
      <c r="F49" s="91"/>
      <c r="G49" s="93"/>
      <c r="H49" s="13"/>
      <c r="I49" s="13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>
      <c r="A50" s="89">
        <v>28972.74</v>
      </c>
      <c r="B50" s="44">
        <v>799.95</v>
      </c>
      <c r="C50" s="90">
        <v>1</v>
      </c>
      <c r="D50" s="91">
        <f t="shared" si="0"/>
        <v>799.95</v>
      </c>
      <c r="E50" s="96"/>
      <c r="F50" s="91"/>
      <c r="G50" s="93"/>
      <c r="H50" s="13"/>
      <c r="I50" s="13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>
      <c r="A51" s="89">
        <v>29038.86</v>
      </c>
      <c r="B51" s="44">
        <v>340.95</v>
      </c>
      <c r="C51" s="90">
        <v>8</v>
      </c>
      <c r="D51" s="91">
        <f t="shared" si="0"/>
        <v>2727.6</v>
      </c>
      <c r="E51" s="96"/>
      <c r="F51" s="91"/>
      <c r="G51" s="93"/>
      <c r="H51" s="13"/>
      <c r="I51" s="13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>
      <c r="A52" s="89">
        <v>29098.02</v>
      </c>
      <c r="B52" s="44">
        <v>79.95</v>
      </c>
      <c r="C52" s="90">
        <v>13</v>
      </c>
      <c r="D52" s="91">
        <f t="shared" si="0"/>
        <v>1039.3500000000001</v>
      </c>
      <c r="E52" s="96"/>
      <c r="F52" s="91"/>
      <c r="G52" s="93"/>
      <c r="H52" s="13"/>
      <c r="I52" s="13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>
      <c r="A53" s="89">
        <v>29249.4</v>
      </c>
      <c r="B53" s="44">
        <v>340.95</v>
      </c>
      <c r="C53" s="90">
        <v>2</v>
      </c>
      <c r="D53" s="91">
        <f t="shared" si="0"/>
        <v>681.9</v>
      </c>
      <c r="E53" s="96"/>
      <c r="F53" s="91"/>
      <c r="G53" s="93"/>
      <c r="H53" s="13"/>
      <c r="I53" s="13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>
      <c r="A54" s="89">
        <v>29390.34</v>
      </c>
      <c r="B54" s="44">
        <v>168.95</v>
      </c>
      <c r="C54" s="90">
        <v>7</v>
      </c>
      <c r="D54" s="91">
        <f t="shared" si="0"/>
        <v>1182.6499999999999</v>
      </c>
      <c r="E54" s="96"/>
      <c r="F54" s="91"/>
      <c r="G54" s="93"/>
      <c r="H54" s="13"/>
      <c r="I54" s="13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>
      <c r="A55" s="89">
        <v>29472.12</v>
      </c>
      <c r="B55" s="44">
        <v>79.95</v>
      </c>
      <c r="C55" s="90">
        <v>6</v>
      </c>
      <c r="D55" s="91">
        <f t="shared" si="0"/>
        <v>479.70000000000005</v>
      </c>
      <c r="E55" s="96"/>
      <c r="F55" s="91"/>
      <c r="G55" s="93"/>
      <c r="H55" s="13"/>
      <c r="I55" s="13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>
      <c r="A56" s="89">
        <v>29477.34</v>
      </c>
      <c r="B56" s="44">
        <v>168.95</v>
      </c>
      <c r="C56" s="90">
        <v>9</v>
      </c>
      <c r="D56" s="91">
        <f t="shared" si="0"/>
        <v>1520.55</v>
      </c>
      <c r="E56" s="96"/>
      <c r="F56" s="91"/>
      <c r="G56" s="93"/>
      <c r="H56" s="13"/>
      <c r="I56" s="13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>
      <c r="A57" s="89">
        <v>29733.119999999999</v>
      </c>
      <c r="B57" s="44">
        <v>340.95</v>
      </c>
      <c r="C57" s="90">
        <v>4</v>
      </c>
      <c r="D57" s="91">
        <f t="shared" si="0"/>
        <v>1363.8</v>
      </c>
      <c r="E57" s="96"/>
      <c r="F57" s="91"/>
      <c r="G57" s="93"/>
      <c r="H57" s="13"/>
      <c r="I57" s="13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>
      <c r="A58" s="89">
        <v>29755.74</v>
      </c>
      <c r="B58" s="44">
        <v>79.95</v>
      </c>
      <c r="C58" s="90">
        <v>3</v>
      </c>
      <c r="D58" s="91">
        <f t="shared" si="0"/>
        <v>239.85000000000002</v>
      </c>
      <c r="E58" s="96"/>
      <c r="F58" s="91"/>
      <c r="G58" s="93"/>
      <c r="H58" s="13"/>
      <c r="I58" s="13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>
      <c r="A59" s="89">
        <v>30028.92</v>
      </c>
      <c r="B59" s="44">
        <v>799.95</v>
      </c>
      <c r="C59" s="90">
        <v>19</v>
      </c>
      <c r="D59" s="91">
        <f t="shared" si="0"/>
        <v>15199.050000000001</v>
      </c>
      <c r="E59" s="96"/>
      <c r="F59" s="91"/>
      <c r="G59" s="93"/>
      <c r="H59" s="13"/>
      <c r="I59" s="13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>
      <c r="A60" s="89">
        <v>30237.72</v>
      </c>
      <c r="B60" s="44">
        <v>799.95</v>
      </c>
      <c r="C60" s="90">
        <v>13</v>
      </c>
      <c r="D60" s="91">
        <f t="shared" si="0"/>
        <v>10399.35</v>
      </c>
      <c r="E60" s="96"/>
      <c r="F60" s="91"/>
      <c r="G60" s="93"/>
      <c r="H60" s="13"/>
      <c r="I60" s="13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>
      <c r="A61" s="89">
        <v>30636.18</v>
      </c>
      <c r="B61" s="44">
        <v>79.95</v>
      </c>
      <c r="C61" s="90">
        <v>11</v>
      </c>
      <c r="D61" s="91">
        <f t="shared" si="0"/>
        <v>879.45</v>
      </c>
      <c r="E61" s="96"/>
      <c r="F61" s="91"/>
      <c r="G61" s="93"/>
      <c r="H61" s="13"/>
      <c r="I61" s="13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>
      <c r="A62" s="89">
        <v>30672.720000000001</v>
      </c>
      <c r="B62" s="44">
        <v>799.95</v>
      </c>
      <c r="C62" s="90">
        <v>10</v>
      </c>
      <c r="D62" s="91">
        <f t="shared" si="0"/>
        <v>7999.5</v>
      </c>
      <c r="E62" s="96"/>
      <c r="F62" s="91"/>
      <c r="G62" s="93"/>
      <c r="H62" s="13"/>
      <c r="I62" s="13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>
      <c r="A63" s="89">
        <v>30773.64</v>
      </c>
      <c r="B63" s="44">
        <v>340.95</v>
      </c>
      <c r="C63" s="90">
        <v>4</v>
      </c>
      <c r="D63" s="91">
        <f t="shared" si="0"/>
        <v>1363.8</v>
      </c>
      <c r="E63" s="96"/>
      <c r="F63" s="91"/>
      <c r="G63" s="93"/>
      <c r="H63" s="13"/>
      <c r="I63" s="13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>
      <c r="A64" s="89">
        <v>31233</v>
      </c>
      <c r="B64" s="44">
        <v>340.95</v>
      </c>
      <c r="C64" s="90">
        <v>2</v>
      </c>
      <c r="D64" s="91">
        <f t="shared" si="0"/>
        <v>681.9</v>
      </c>
      <c r="E64" s="96"/>
      <c r="F64" s="91"/>
      <c r="G64" s="93"/>
      <c r="H64" s="13"/>
      <c r="I64" s="13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>
      <c r="A65" s="89">
        <v>31276.5</v>
      </c>
      <c r="B65" s="44">
        <v>340.95</v>
      </c>
      <c r="C65" s="90">
        <v>6</v>
      </c>
      <c r="D65" s="91">
        <f t="shared" si="0"/>
        <v>2045.6999999999998</v>
      </c>
      <c r="E65" s="96"/>
      <c r="F65" s="91"/>
      <c r="G65" s="93"/>
      <c r="H65" s="13"/>
      <c r="I65" s="13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>
      <c r="A66" s="89">
        <v>31306.079999999998</v>
      </c>
      <c r="B66" s="44">
        <v>168.95</v>
      </c>
      <c r="C66" s="90">
        <v>1</v>
      </c>
      <c r="D66" s="91">
        <f t="shared" si="0"/>
        <v>168.95</v>
      </c>
      <c r="E66" s="96"/>
      <c r="F66" s="91"/>
      <c r="G66" s="93"/>
      <c r="H66" s="13"/>
      <c r="I66" s="13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>
      <c r="A67" s="89">
        <v>31542.720000000001</v>
      </c>
      <c r="B67" s="44">
        <v>799.95</v>
      </c>
      <c r="C67" s="90">
        <v>8</v>
      </c>
      <c r="D67" s="91">
        <f t="shared" si="0"/>
        <v>6399.6</v>
      </c>
      <c r="E67" s="96"/>
      <c r="F67" s="91"/>
      <c r="G67" s="93"/>
      <c r="H67" s="13"/>
      <c r="I67" s="13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>
      <c r="A68" s="89">
        <v>31741.079999999998</v>
      </c>
      <c r="B68" s="44">
        <v>340.95</v>
      </c>
      <c r="C68" s="90">
        <v>7</v>
      </c>
      <c r="D68" s="91">
        <f t="shared" si="0"/>
        <v>2386.65</v>
      </c>
      <c r="E68" s="96"/>
      <c r="F68" s="91"/>
      <c r="G68" s="93"/>
      <c r="H68" s="13"/>
      <c r="I68" s="13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>
      <c r="A69" s="89">
        <v>31788.06</v>
      </c>
      <c r="B69" s="44">
        <v>340.95</v>
      </c>
      <c r="C69" s="90">
        <v>10</v>
      </c>
      <c r="D69" s="91">
        <f t="shared" si="0"/>
        <v>3409.5</v>
      </c>
      <c r="E69" s="96"/>
      <c r="F69" s="91"/>
      <c r="G69" s="93"/>
      <c r="H69" s="13"/>
      <c r="I69" s="13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>
      <c r="A70" s="89">
        <v>31819.38</v>
      </c>
      <c r="B70" s="44">
        <v>79.95</v>
      </c>
      <c r="C70" s="90">
        <v>12</v>
      </c>
      <c r="D70" s="91">
        <f t="shared" si="0"/>
        <v>959.40000000000009</v>
      </c>
      <c r="E70" s="96"/>
      <c r="F70" s="91"/>
      <c r="G70" s="93"/>
      <c r="H70" s="13"/>
      <c r="I70" s="13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>
      <c r="A71" s="89">
        <v>31873.32</v>
      </c>
      <c r="B71" s="44">
        <v>168.95</v>
      </c>
      <c r="C71" s="90">
        <v>10</v>
      </c>
      <c r="D71" s="91">
        <f t="shared" si="0"/>
        <v>1689.5</v>
      </c>
      <c r="E71" s="96"/>
      <c r="F71" s="91"/>
      <c r="G71" s="93"/>
      <c r="H71" s="13"/>
      <c r="I71" s="13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>
      <c r="A72" s="89">
        <v>31930.74</v>
      </c>
      <c r="B72" s="44">
        <v>168.95</v>
      </c>
      <c r="C72" s="90">
        <v>4</v>
      </c>
      <c r="D72" s="91">
        <f t="shared" si="0"/>
        <v>675.8</v>
      </c>
      <c r="E72" s="96"/>
      <c r="F72" s="91"/>
      <c r="G72" s="93"/>
      <c r="H72" s="13"/>
      <c r="I72" s="13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>
      <c r="A73" s="89">
        <v>32202.18</v>
      </c>
      <c r="B73" s="44">
        <v>79.95</v>
      </c>
      <c r="C73" s="90">
        <v>1</v>
      </c>
      <c r="D73" s="91">
        <f t="shared" si="0"/>
        <v>79.95</v>
      </c>
      <c r="E73" s="96"/>
      <c r="F73" s="91"/>
      <c r="G73" s="93"/>
      <c r="H73" s="13"/>
      <c r="I73" s="13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>
      <c r="A74" s="89">
        <v>32210.880000000001</v>
      </c>
      <c r="B74" s="44">
        <v>340.95</v>
      </c>
      <c r="C74" s="90">
        <v>1</v>
      </c>
      <c r="D74" s="91">
        <f t="shared" si="0"/>
        <v>340.95</v>
      </c>
      <c r="E74" s="96"/>
      <c r="F74" s="91"/>
      <c r="G74" s="93"/>
      <c r="H74" s="13"/>
      <c r="I74" s="13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>
      <c r="A75" s="89">
        <v>32668.5</v>
      </c>
      <c r="B75" s="44">
        <v>79.95</v>
      </c>
      <c r="C75" s="90">
        <v>1</v>
      </c>
      <c r="D75" s="91">
        <f t="shared" si="0"/>
        <v>79.95</v>
      </c>
      <c r="E75" s="96"/>
      <c r="F75" s="91"/>
      <c r="G75" s="93"/>
      <c r="H75" s="13"/>
      <c r="I75" s="13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>
      <c r="A76" s="89">
        <v>32746.799999999999</v>
      </c>
      <c r="B76" s="44">
        <v>79.95</v>
      </c>
      <c r="C76" s="90">
        <v>12</v>
      </c>
      <c r="D76" s="91">
        <f t="shared" si="0"/>
        <v>959.40000000000009</v>
      </c>
      <c r="E76" s="96"/>
      <c r="F76" s="91"/>
      <c r="G76" s="93"/>
      <c r="H76" s="13"/>
      <c r="I76" s="13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>
      <c r="A77" s="89">
        <v>32762.46</v>
      </c>
      <c r="B77" s="44">
        <v>340.95</v>
      </c>
      <c r="C77" s="90">
        <v>2</v>
      </c>
      <c r="D77" s="91">
        <f t="shared" si="0"/>
        <v>681.9</v>
      </c>
      <c r="E77" s="96"/>
      <c r="F77" s="91"/>
      <c r="G77" s="93"/>
      <c r="H77" s="13"/>
      <c r="I77" s="13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>
      <c r="A78" s="89">
        <v>32833.800000000003</v>
      </c>
      <c r="B78" s="44">
        <v>799.95</v>
      </c>
      <c r="C78" s="90">
        <v>18</v>
      </c>
      <c r="D78" s="91">
        <f t="shared" si="0"/>
        <v>14399.1</v>
      </c>
      <c r="E78" s="96"/>
      <c r="F78" s="91"/>
      <c r="G78" s="93"/>
      <c r="H78" s="13"/>
      <c r="I78" s="13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>
      <c r="A79" s="89">
        <v>32863.379999999997</v>
      </c>
      <c r="B79" s="44">
        <v>168.95</v>
      </c>
      <c r="C79" s="90">
        <v>13</v>
      </c>
      <c r="D79" s="91">
        <f t="shared" si="0"/>
        <v>2196.35</v>
      </c>
      <c r="E79" s="96"/>
      <c r="F79" s="91"/>
      <c r="G79" s="93"/>
      <c r="H79" s="13"/>
      <c r="I79" s="13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>
      <c r="A80" s="89">
        <v>32882.519999999997</v>
      </c>
      <c r="B80" s="44">
        <v>799.95</v>
      </c>
      <c r="C80" s="90">
        <v>5</v>
      </c>
      <c r="D80" s="91">
        <f t="shared" si="0"/>
        <v>3999.75</v>
      </c>
      <c r="E80" s="96"/>
      <c r="F80" s="91"/>
      <c r="G80" s="93"/>
      <c r="H80" s="13"/>
      <c r="I80" s="13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>
      <c r="A81" s="89">
        <v>33037.379999999997</v>
      </c>
      <c r="B81" s="44">
        <v>340.95</v>
      </c>
      <c r="C81" s="90">
        <v>6</v>
      </c>
      <c r="D81" s="91">
        <f t="shared" si="0"/>
        <v>2045.6999999999998</v>
      </c>
      <c r="E81" s="96"/>
      <c r="F81" s="91"/>
      <c r="G81" s="93"/>
      <c r="H81" s="13"/>
      <c r="I81" s="13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>
      <c r="A82" s="89">
        <v>33253.14</v>
      </c>
      <c r="B82" s="44">
        <v>168.95</v>
      </c>
      <c r="C82" s="90">
        <v>15</v>
      </c>
      <c r="D82" s="91">
        <f t="shared" si="0"/>
        <v>2534.25</v>
      </c>
      <c r="E82" s="96"/>
      <c r="F82" s="91"/>
      <c r="G82" s="93"/>
      <c r="H82" s="13"/>
      <c r="I82" s="13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>
      <c r="A83" s="89">
        <v>33267.06</v>
      </c>
      <c r="B83" s="44">
        <v>340.95</v>
      </c>
      <c r="C83" s="90">
        <v>12</v>
      </c>
      <c r="D83" s="91">
        <f t="shared" si="0"/>
        <v>4091.3999999999996</v>
      </c>
      <c r="E83" s="96"/>
      <c r="F83" s="91"/>
      <c r="G83" s="93"/>
      <c r="H83" s="13"/>
      <c r="I83" s="13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>
      <c r="A84" s="89">
        <v>33340.14</v>
      </c>
      <c r="B84" s="44">
        <v>799.95</v>
      </c>
      <c r="C84" s="90">
        <v>13</v>
      </c>
      <c r="D84" s="91">
        <f t="shared" si="0"/>
        <v>10399.35</v>
      </c>
      <c r="E84" s="96"/>
      <c r="F84" s="91"/>
      <c r="G84" s="93"/>
      <c r="H84" s="13"/>
      <c r="I84" s="13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>
      <c r="A85" s="89">
        <v>33414.959999999999</v>
      </c>
      <c r="B85" s="44">
        <v>340.95</v>
      </c>
      <c r="C85" s="90">
        <v>9</v>
      </c>
      <c r="D85" s="91">
        <f t="shared" si="0"/>
        <v>3068.5499999999997</v>
      </c>
      <c r="E85" s="96"/>
      <c r="F85" s="91"/>
      <c r="G85" s="93"/>
      <c r="H85" s="13"/>
      <c r="I85" s="13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>
      <c r="A86" s="89">
        <v>33881.279999999999</v>
      </c>
      <c r="B86" s="44">
        <v>168.95</v>
      </c>
      <c r="C86" s="90">
        <v>10</v>
      </c>
      <c r="D86" s="91">
        <f t="shared" si="0"/>
        <v>1689.5</v>
      </c>
      <c r="E86" s="96"/>
      <c r="F86" s="91"/>
      <c r="G86" s="93"/>
      <c r="H86" s="13"/>
      <c r="I86" s="13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>
      <c r="A87" s="89">
        <v>33909.120000000003</v>
      </c>
      <c r="B87" s="44">
        <v>340.95</v>
      </c>
      <c r="C87" s="90">
        <v>8</v>
      </c>
      <c r="D87" s="91">
        <f t="shared" si="0"/>
        <v>2727.6</v>
      </c>
      <c r="E87" s="96"/>
      <c r="F87" s="91"/>
      <c r="G87" s="93"/>
      <c r="H87" s="13"/>
      <c r="I87" s="13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>
      <c r="A88" s="89">
        <v>34074.42</v>
      </c>
      <c r="B88" s="44">
        <v>79.95</v>
      </c>
      <c r="C88" s="90">
        <v>7</v>
      </c>
      <c r="D88" s="91">
        <f t="shared" si="0"/>
        <v>559.65</v>
      </c>
      <c r="E88" s="96"/>
      <c r="F88" s="91"/>
      <c r="G88" s="93"/>
      <c r="H88" s="13"/>
      <c r="I88" s="13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>
      <c r="A89" s="89">
        <v>34206.659999999996</v>
      </c>
      <c r="B89" s="44">
        <v>799.95</v>
      </c>
      <c r="C89" s="90">
        <v>9</v>
      </c>
      <c r="D89" s="91">
        <f t="shared" si="0"/>
        <v>7199.55</v>
      </c>
      <c r="E89" s="96"/>
      <c r="F89" s="91"/>
      <c r="G89" s="93"/>
      <c r="H89" s="13"/>
      <c r="I89" s="13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>
      <c r="A90" s="89">
        <v>34819.14</v>
      </c>
      <c r="B90" s="44">
        <v>79.95</v>
      </c>
      <c r="C90" s="90">
        <v>20</v>
      </c>
      <c r="D90" s="91">
        <f t="shared" si="0"/>
        <v>1599</v>
      </c>
      <c r="E90" s="96"/>
      <c r="F90" s="91"/>
      <c r="G90" s="93"/>
      <c r="H90" s="13"/>
      <c r="I90" s="13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>
      <c r="A91" s="89">
        <v>35240.22</v>
      </c>
      <c r="B91" s="44">
        <v>79.95</v>
      </c>
      <c r="C91" s="90">
        <v>14</v>
      </c>
      <c r="D91" s="91">
        <f t="shared" si="0"/>
        <v>1119.3</v>
      </c>
      <c r="E91" s="96"/>
      <c r="F91" s="91"/>
      <c r="G91" s="93"/>
      <c r="H91" s="13"/>
      <c r="I91" s="13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>
      <c r="A92" s="89">
        <v>35419.440000000002</v>
      </c>
      <c r="B92" s="44">
        <v>79.95</v>
      </c>
      <c r="C92" s="90">
        <v>4</v>
      </c>
      <c r="D92" s="91">
        <f t="shared" si="0"/>
        <v>319.8</v>
      </c>
      <c r="E92" s="96"/>
      <c r="F92" s="91"/>
      <c r="G92" s="93"/>
      <c r="H92" s="13"/>
      <c r="I92" s="13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>
      <c r="A93" s="89">
        <v>35581.26</v>
      </c>
      <c r="B93" s="44">
        <v>340.95</v>
      </c>
      <c r="C93" s="90">
        <v>5</v>
      </c>
      <c r="D93" s="91">
        <f t="shared" si="0"/>
        <v>1704.75</v>
      </c>
      <c r="E93" s="96"/>
      <c r="F93" s="91"/>
      <c r="G93" s="93"/>
      <c r="H93" s="13"/>
      <c r="I93" s="13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>
      <c r="A94" s="89">
        <v>35708.28</v>
      </c>
      <c r="B94" s="44">
        <v>799.95</v>
      </c>
      <c r="C94" s="90">
        <v>16</v>
      </c>
      <c r="D94" s="91">
        <f t="shared" si="0"/>
        <v>12799.2</v>
      </c>
      <c r="E94" s="96"/>
      <c r="F94" s="91"/>
      <c r="G94" s="93"/>
      <c r="H94" s="13"/>
      <c r="I94" s="13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>
      <c r="A95" s="89">
        <v>35856.18</v>
      </c>
      <c r="B95" s="44">
        <v>79.95</v>
      </c>
      <c r="C95" s="90">
        <v>3</v>
      </c>
      <c r="D95" s="91">
        <f t="shared" si="0"/>
        <v>239.85000000000002</v>
      </c>
      <c r="E95" s="96"/>
      <c r="F95" s="91"/>
      <c r="G95" s="93"/>
      <c r="H95" s="13"/>
      <c r="I95" s="13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>
      <c r="A96" s="89">
        <v>36310.32</v>
      </c>
      <c r="B96" s="44">
        <v>168.95</v>
      </c>
      <c r="C96" s="90">
        <v>1</v>
      </c>
      <c r="D96" s="91">
        <f t="shared" si="0"/>
        <v>168.95</v>
      </c>
      <c r="E96" s="96"/>
      <c r="F96" s="91"/>
      <c r="G96" s="93"/>
      <c r="H96" s="13"/>
      <c r="I96" s="13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>
      <c r="A97" s="89">
        <v>37248.18</v>
      </c>
      <c r="B97" s="44">
        <v>340.95</v>
      </c>
      <c r="C97" s="90">
        <v>6</v>
      </c>
      <c r="D97" s="91">
        <f t="shared" si="0"/>
        <v>2045.6999999999998</v>
      </c>
      <c r="E97" s="96"/>
      <c r="F97" s="91"/>
      <c r="G97" s="93"/>
      <c r="H97" s="13"/>
      <c r="I97" s="13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>
      <c r="A98" s="89">
        <v>37376.94</v>
      </c>
      <c r="B98" s="44">
        <v>168.95</v>
      </c>
      <c r="C98" s="90">
        <v>6</v>
      </c>
      <c r="D98" s="91">
        <f t="shared" si="0"/>
        <v>1013.6999999999999</v>
      </c>
      <c r="E98" s="96"/>
      <c r="F98" s="91"/>
      <c r="G98" s="93"/>
      <c r="H98" s="13"/>
      <c r="I98" s="13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>
      <c r="A99" s="89">
        <v>37488.300000000003</v>
      </c>
      <c r="B99" s="44">
        <v>340.95</v>
      </c>
      <c r="C99" s="90">
        <v>5</v>
      </c>
      <c r="D99" s="91">
        <f t="shared" si="0"/>
        <v>1704.75</v>
      </c>
      <c r="E99" s="96"/>
      <c r="F99" s="91"/>
      <c r="G99" s="93"/>
      <c r="H99" s="13"/>
      <c r="I99" s="13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>
      <c r="A100" s="89">
        <v>37601.4</v>
      </c>
      <c r="B100" s="44">
        <v>340.95</v>
      </c>
      <c r="C100" s="90">
        <v>3</v>
      </c>
      <c r="D100" s="91">
        <f t="shared" si="0"/>
        <v>1022.8499999999999</v>
      </c>
      <c r="E100" s="96"/>
      <c r="F100" s="91"/>
      <c r="G100" s="93"/>
      <c r="H100" s="13"/>
      <c r="I100" s="13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>
      <c r="A101" s="89">
        <v>37763.22</v>
      </c>
      <c r="B101" s="44">
        <v>340.95</v>
      </c>
      <c r="C101" s="90">
        <v>13</v>
      </c>
      <c r="D101" s="91">
        <f t="shared" si="0"/>
        <v>4432.3499999999995</v>
      </c>
      <c r="E101" s="96"/>
      <c r="F101" s="91"/>
      <c r="G101" s="93"/>
      <c r="H101" s="13"/>
      <c r="I101" s="13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>
      <c r="A102" s="89">
        <v>37831.08</v>
      </c>
      <c r="B102" s="44">
        <v>340.95</v>
      </c>
      <c r="C102" s="90">
        <v>6</v>
      </c>
      <c r="D102" s="91">
        <f t="shared" si="0"/>
        <v>2045.6999999999998</v>
      </c>
      <c r="E102" s="96"/>
      <c r="F102" s="91"/>
      <c r="G102" s="93"/>
      <c r="H102" s="13"/>
      <c r="I102" s="13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>
      <c r="A103" s="89">
        <v>37945.919999999998</v>
      </c>
      <c r="B103" s="44">
        <v>799.95</v>
      </c>
      <c r="C103" s="90">
        <v>14</v>
      </c>
      <c r="D103" s="91">
        <f t="shared" si="0"/>
        <v>11199.300000000001</v>
      </c>
      <c r="E103" s="96"/>
      <c r="F103" s="91"/>
      <c r="G103" s="93"/>
      <c r="H103" s="13"/>
      <c r="I103" s="13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>
      <c r="A104" s="89">
        <v>38184.300000000003</v>
      </c>
      <c r="B104" s="44">
        <v>168.95</v>
      </c>
      <c r="C104" s="90">
        <v>12</v>
      </c>
      <c r="D104" s="91">
        <f t="shared" si="0"/>
        <v>2027.3999999999999</v>
      </c>
      <c r="E104" s="96"/>
      <c r="F104" s="91"/>
      <c r="G104" s="93"/>
      <c r="H104" s="13"/>
      <c r="I104" s="13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>
      <c r="A105" s="89">
        <v>38267.82</v>
      </c>
      <c r="B105" s="44">
        <v>340.95</v>
      </c>
      <c r="C105" s="90">
        <v>9</v>
      </c>
      <c r="D105" s="91">
        <f t="shared" si="0"/>
        <v>3068.5499999999997</v>
      </c>
      <c r="E105" s="96"/>
      <c r="F105" s="91"/>
      <c r="G105" s="93"/>
      <c r="H105" s="13"/>
      <c r="I105" s="13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>
      <c r="A106" s="89">
        <v>38314.800000000003</v>
      </c>
      <c r="B106" s="44">
        <v>340.95</v>
      </c>
      <c r="C106" s="90">
        <v>7</v>
      </c>
      <c r="D106" s="91">
        <f t="shared" si="0"/>
        <v>2386.65</v>
      </c>
      <c r="E106" s="96"/>
      <c r="F106" s="91"/>
      <c r="G106" s="93"/>
      <c r="H106" s="13"/>
      <c r="I106" s="13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>
      <c r="A107" s="89">
        <v>38340.9</v>
      </c>
      <c r="B107" s="44">
        <v>168.95</v>
      </c>
      <c r="C107" s="90">
        <v>6</v>
      </c>
      <c r="D107" s="91">
        <f t="shared" si="0"/>
        <v>1013.6999999999999</v>
      </c>
      <c r="E107" s="96"/>
      <c r="F107" s="91"/>
      <c r="G107" s="93"/>
      <c r="H107" s="13"/>
      <c r="I107" s="13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>
      <c r="A108" s="89">
        <v>38629.74</v>
      </c>
      <c r="B108" s="44">
        <v>79.95</v>
      </c>
      <c r="C108" s="90">
        <v>9</v>
      </c>
      <c r="D108" s="91">
        <f t="shared" si="0"/>
        <v>719.55000000000007</v>
      </c>
      <c r="E108" s="96"/>
      <c r="F108" s="91"/>
      <c r="G108" s="93"/>
      <c r="H108" s="13"/>
      <c r="I108" s="13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>
      <c r="A109" s="89">
        <v>38730.659999999996</v>
      </c>
      <c r="B109" s="44">
        <v>799.95</v>
      </c>
      <c r="C109" s="90">
        <v>8</v>
      </c>
      <c r="D109" s="91">
        <f t="shared" si="0"/>
        <v>6399.6</v>
      </c>
      <c r="E109" s="96"/>
      <c r="F109" s="91"/>
      <c r="G109" s="93"/>
      <c r="H109" s="13"/>
      <c r="I109" s="13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>
      <c r="A110" s="89">
        <v>38842.019999999997</v>
      </c>
      <c r="B110" s="44">
        <v>799.95</v>
      </c>
      <c r="C110" s="90">
        <v>8</v>
      </c>
      <c r="D110" s="91">
        <f t="shared" si="0"/>
        <v>6399.6</v>
      </c>
      <c r="E110" s="96"/>
      <c r="F110" s="91"/>
      <c r="G110" s="93"/>
      <c r="H110" s="13"/>
      <c r="I110" s="13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>
      <c r="A111" s="89">
        <v>39190.019999999997</v>
      </c>
      <c r="B111" s="44">
        <v>799.95</v>
      </c>
      <c r="C111" s="90">
        <v>11</v>
      </c>
      <c r="D111" s="91">
        <f t="shared" si="0"/>
        <v>8799.4500000000007</v>
      </c>
      <c r="E111" s="96"/>
      <c r="F111" s="91"/>
      <c r="G111" s="93"/>
      <c r="H111" s="13"/>
      <c r="I111" s="13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>
      <c r="A112" s="89">
        <v>39457.980000000003</v>
      </c>
      <c r="B112" s="44">
        <v>168.95</v>
      </c>
      <c r="C112" s="90">
        <v>12</v>
      </c>
      <c r="D112" s="91">
        <f t="shared" si="0"/>
        <v>2027.3999999999999</v>
      </c>
      <c r="E112" s="96"/>
      <c r="F112" s="91"/>
      <c r="G112" s="93"/>
      <c r="H112" s="13"/>
      <c r="I112" s="13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>
      <c r="A113" s="89">
        <v>39532.800000000003</v>
      </c>
      <c r="B113" s="44">
        <v>799.95</v>
      </c>
      <c r="C113" s="90">
        <v>5</v>
      </c>
      <c r="D113" s="91">
        <f t="shared" si="0"/>
        <v>3999.75</v>
      </c>
      <c r="E113" s="96"/>
      <c r="F113" s="91"/>
      <c r="G113" s="93"/>
      <c r="H113" s="13"/>
      <c r="I113" s="13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>
      <c r="A114" s="89">
        <v>39934.74</v>
      </c>
      <c r="B114" s="44">
        <v>799.95</v>
      </c>
      <c r="C114" s="90">
        <v>9</v>
      </c>
      <c r="D114" s="91">
        <f t="shared" si="0"/>
        <v>7199.55</v>
      </c>
      <c r="E114" s="96"/>
      <c r="F114" s="91"/>
      <c r="G114" s="93"/>
      <c r="H114" s="13"/>
      <c r="I114" s="13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>
      <c r="A115" s="89">
        <v>39957.360000000001</v>
      </c>
      <c r="B115" s="44">
        <v>168.95</v>
      </c>
      <c r="C115" s="90">
        <v>6</v>
      </c>
      <c r="D115" s="91">
        <f t="shared" si="0"/>
        <v>1013.6999999999999</v>
      </c>
      <c r="E115" s="96"/>
      <c r="F115" s="91"/>
      <c r="G115" s="93"/>
      <c r="H115" s="13"/>
      <c r="I115" s="13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>
      <c r="A116" s="89">
        <v>40230.54</v>
      </c>
      <c r="B116" s="44">
        <v>340.95</v>
      </c>
      <c r="C116" s="90">
        <v>8</v>
      </c>
      <c r="D116" s="91">
        <f t="shared" si="0"/>
        <v>2727.6</v>
      </c>
      <c r="E116" s="96"/>
      <c r="F116" s="91"/>
      <c r="G116" s="93"/>
      <c r="H116" s="13"/>
      <c r="I116" s="13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>
      <c r="A117" s="89">
        <v>40287.96</v>
      </c>
      <c r="B117" s="44">
        <v>340.95</v>
      </c>
      <c r="C117" s="90">
        <v>5</v>
      </c>
      <c r="D117" s="91">
        <f t="shared" si="0"/>
        <v>1704.75</v>
      </c>
      <c r="E117" s="96"/>
      <c r="F117" s="91"/>
      <c r="G117" s="93"/>
      <c r="H117" s="13"/>
      <c r="I117" s="13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>
      <c r="A118" s="89">
        <v>40380.18</v>
      </c>
      <c r="B118" s="44">
        <v>168.95</v>
      </c>
      <c r="C118" s="90">
        <v>7</v>
      </c>
      <c r="D118" s="91">
        <f t="shared" si="0"/>
        <v>1182.6499999999999</v>
      </c>
      <c r="E118" s="96"/>
      <c r="F118" s="91"/>
      <c r="G118" s="93"/>
      <c r="H118" s="13"/>
      <c r="I118" s="13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>
      <c r="A119" s="89">
        <v>40434.120000000003</v>
      </c>
      <c r="B119" s="44">
        <v>799.95</v>
      </c>
      <c r="C119" s="90">
        <v>10</v>
      </c>
      <c r="D119" s="91">
        <f t="shared" si="0"/>
        <v>7999.5</v>
      </c>
      <c r="E119" s="96"/>
      <c r="F119" s="91"/>
      <c r="G119" s="93"/>
      <c r="H119" s="13"/>
      <c r="I119" s="13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>
      <c r="A120" s="89">
        <v>40576.800000000003</v>
      </c>
      <c r="B120" s="44">
        <v>340.95</v>
      </c>
      <c r="C120" s="90">
        <v>15</v>
      </c>
      <c r="D120" s="91">
        <f t="shared" si="0"/>
        <v>5114.25</v>
      </c>
      <c r="E120" s="96"/>
      <c r="F120" s="91"/>
      <c r="G120" s="93"/>
      <c r="H120" s="13"/>
      <c r="I120" s="13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>
      <c r="A121" s="89">
        <v>40675.980000000003</v>
      </c>
      <c r="B121" s="44">
        <v>168.95</v>
      </c>
      <c r="C121" s="90">
        <v>1</v>
      </c>
      <c r="D121" s="91">
        <f t="shared" si="0"/>
        <v>168.95</v>
      </c>
      <c r="E121" s="96"/>
      <c r="F121" s="91"/>
      <c r="G121" s="93"/>
      <c r="H121" s="13"/>
      <c r="I121" s="13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>
      <c r="A122" s="89">
        <v>41001.360000000001</v>
      </c>
      <c r="B122" s="44">
        <v>79.95</v>
      </c>
      <c r="C122" s="90">
        <v>12</v>
      </c>
      <c r="D122" s="91">
        <f t="shared" si="0"/>
        <v>959.40000000000009</v>
      </c>
      <c r="E122" s="96"/>
      <c r="F122" s="91"/>
      <c r="G122" s="93"/>
      <c r="H122" s="13"/>
      <c r="I122" s="13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>
      <c r="A123" s="89">
        <v>41050.080000000002</v>
      </c>
      <c r="B123" s="44">
        <v>340.95</v>
      </c>
      <c r="C123" s="90">
        <v>17</v>
      </c>
      <c r="D123" s="91">
        <f t="shared" si="0"/>
        <v>5796.15</v>
      </c>
      <c r="E123" s="96"/>
      <c r="F123" s="91"/>
      <c r="G123" s="93"/>
      <c r="H123" s="13"/>
      <c r="I123" s="13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>
      <c r="A124" s="89">
        <v>41177.1</v>
      </c>
      <c r="B124" s="44">
        <v>340.95</v>
      </c>
      <c r="C124" s="90">
        <v>11</v>
      </c>
      <c r="D124" s="91">
        <f t="shared" si="0"/>
        <v>3750.45</v>
      </c>
      <c r="E124" s="96"/>
      <c r="F124" s="91"/>
      <c r="G124" s="93"/>
      <c r="H124" s="13"/>
      <c r="I124" s="13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>
      <c r="A125" s="89">
        <v>41206.68</v>
      </c>
      <c r="B125" s="44">
        <v>79.95</v>
      </c>
      <c r="C125" s="90">
        <v>8</v>
      </c>
      <c r="D125" s="91">
        <f t="shared" si="0"/>
        <v>639.6</v>
      </c>
      <c r="E125" s="96"/>
      <c r="F125" s="91"/>
      <c r="G125" s="93"/>
      <c r="H125" s="13"/>
      <c r="I125" s="13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>
      <c r="A126" s="89">
        <v>41271.06</v>
      </c>
      <c r="B126" s="44">
        <v>340.95</v>
      </c>
      <c r="C126" s="90">
        <v>10</v>
      </c>
      <c r="D126" s="91">
        <f t="shared" si="0"/>
        <v>3409.5</v>
      </c>
      <c r="E126" s="96"/>
      <c r="F126" s="91"/>
      <c r="G126" s="93"/>
      <c r="H126" s="13"/>
      <c r="I126" s="13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>
      <c r="A127" s="89">
        <v>41502.480000000003</v>
      </c>
      <c r="B127" s="44">
        <v>340.95</v>
      </c>
      <c r="C127" s="90">
        <v>12</v>
      </c>
      <c r="D127" s="91">
        <f t="shared" si="0"/>
        <v>4091.3999999999996</v>
      </c>
      <c r="E127" s="96"/>
      <c r="F127" s="91"/>
      <c r="G127" s="93"/>
      <c r="H127" s="13"/>
      <c r="I127" s="13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>
      <c r="A128" s="89">
        <v>41770.44</v>
      </c>
      <c r="B128" s="44">
        <v>340.95</v>
      </c>
      <c r="C128" s="90">
        <v>5</v>
      </c>
      <c r="D128" s="91">
        <f t="shared" si="0"/>
        <v>1704.75</v>
      </c>
      <c r="E128" s="96"/>
      <c r="F128" s="91"/>
      <c r="G128" s="93"/>
      <c r="H128" s="13"/>
      <c r="I128" s="13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>
      <c r="A129" s="89">
        <v>41817.42</v>
      </c>
      <c r="B129" s="44">
        <v>340.95</v>
      </c>
      <c r="C129" s="90">
        <v>13</v>
      </c>
      <c r="D129" s="91">
        <f t="shared" si="0"/>
        <v>4432.3499999999995</v>
      </c>
      <c r="E129" s="96"/>
      <c r="F129" s="91"/>
      <c r="G129" s="93"/>
      <c r="H129" s="13"/>
      <c r="I129" s="13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>
      <c r="A130" s="89">
        <v>41834.82</v>
      </c>
      <c r="B130" s="44">
        <v>79.95</v>
      </c>
      <c r="C130" s="90">
        <v>6</v>
      </c>
      <c r="D130" s="91">
        <f t="shared" si="0"/>
        <v>479.70000000000005</v>
      </c>
      <c r="E130" s="96"/>
      <c r="F130" s="91"/>
      <c r="G130" s="93"/>
      <c r="H130" s="13"/>
      <c r="I130" s="13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>
      <c r="A131" s="89">
        <v>42010.559999999998</v>
      </c>
      <c r="B131" s="44">
        <v>79.95</v>
      </c>
      <c r="C131" s="90">
        <v>3</v>
      </c>
      <c r="D131" s="91">
        <f t="shared" si="0"/>
        <v>239.85000000000002</v>
      </c>
      <c r="E131" s="96"/>
      <c r="F131" s="91"/>
      <c r="G131" s="93"/>
      <c r="H131" s="13"/>
      <c r="I131" s="13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>
      <c r="A132" s="89">
        <v>42647.4</v>
      </c>
      <c r="B132" s="44">
        <v>168.95</v>
      </c>
      <c r="C132" s="90">
        <v>12</v>
      </c>
      <c r="D132" s="91">
        <f t="shared" si="0"/>
        <v>2027.3999999999999</v>
      </c>
      <c r="E132" s="96"/>
      <c r="F132" s="91"/>
      <c r="G132" s="93"/>
      <c r="H132" s="13"/>
      <c r="I132" s="13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>
      <c r="A133" s="89">
        <v>42737.88</v>
      </c>
      <c r="B133" s="44">
        <v>799.95</v>
      </c>
      <c r="C133" s="90">
        <v>20</v>
      </c>
      <c r="D133" s="91">
        <f t="shared" si="0"/>
        <v>15999</v>
      </c>
      <c r="E133" s="96"/>
      <c r="F133" s="91"/>
      <c r="G133" s="93"/>
      <c r="H133" s="13"/>
      <c r="I133" s="13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>
      <c r="A134" s="89">
        <v>43155.48</v>
      </c>
      <c r="B134" s="44">
        <v>799.95</v>
      </c>
      <c r="C134" s="90">
        <v>18</v>
      </c>
      <c r="D134" s="91">
        <f t="shared" si="0"/>
        <v>14399.1</v>
      </c>
      <c r="E134" s="96"/>
      <c r="F134" s="91"/>
      <c r="G134" s="93"/>
      <c r="H134" s="13"/>
      <c r="I134" s="13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>
      <c r="A135" s="89">
        <v>43435.62</v>
      </c>
      <c r="B135" s="44">
        <v>799.95</v>
      </c>
      <c r="C135" s="90">
        <v>4</v>
      </c>
      <c r="D135" s="91">
        <f t="shared" si="0"/>
        <v>3199.8</v>
      </c>
      <c r="E135" s="96"/>
      <c r="F135" s="91"/>
      <c r="G135" s="93"/>
      <c r="H135" s="13"/>
      <c r="I135" s="13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>
      <c r="A136" s="89">
        <v>43479.12</v>
      </c>
      <c r="B136" s="44">
        <v>168.95</v>
      </c>
      <c r="C136" s="90">
        <v>15</v>
      </c>
      <c r="D136" s="91">
        <f t="shared" si="0"/>
        <v>2534.25</v>
      </c>
      <c r="E136" s="96"/>
      <c r="F136" s="91"/>
      <c r="G136" s="93"/>
      <c r="H136" s="13"/>
      <c r="I136" s="13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>
      <c r="A137" s="89">
        <v>43889.760000000002</v>
      </c>
      <c r="B137" s="44">
        <v>799.95</v>
      </c>
      <c r="C137" s="90">
        <v>12</v>
      </c>
      <c r="D137" s="91">
        <f t="shared" si="0"/>
        <v>9599.4000000000015</v>
      </c>
      <c r="E137" s="96"/>
      <c r="F137" s="91"/>
      <c r="G137" s="93"/>
      <c r="H137" s="13"/>
      <c r="I137" s="13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>
      <c r="A138" s="89">
        <v>43912.38</v>
      </c>
      <c r="B138" s="44">
        <v>79.95</v>
      </c>
      <c r="C138" s="90">
        <v>20</v>
      </c>
      <c r="D138" s="91">
        <f t="shared" si="0"/>
        <v>1599</v>
      </c>
      <c r="E138" s="96"/>
      <c r="F138" s="91"/>
      <c r="G138" s="93"/>
      <c r="H138" s="13"/>
      <c r="I138" s="13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>
      <c r="A139" s="89">
        <v>43988.94</v>
      </c>
      <c r="B139" s="44">
        <v>799.95</v>
      </c>
      <c r="C139" s="90">
        <v>11</v>
      </c>
      <c r="D139" s="91">
        <f t="shared" si="0"/>
        <v>8799.4500000000007</v>
      </c>
      <c r="E139" s="96"/>
      <c r="F139" s="91"/>
      <c r="G139" s="93"/>
      <c r="H139" s="13"/>
      <c r="I139" s="13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>
      <c r="A140" s="89">
        <v>44124.659999999996</v>
      </c>
      <c r="B140" s="44">
        <v>340.95</v>
      </c>
      <c r="C140" s="90">
        <v>3</v>
      </c>
      <c r="D140" s="91">
        <f t="shared" si="0"/>
        <v>1022.8499999999999</v>
      </c>
      <c r="E140" s="96"/>
      <c r="F140" s="91"/>
      <c r="G140" s="93"/>
      <c r="H140" s="13"/>
      <c r="I140" s="13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>
      <c r="A141" s="89">
        <v>44162.94</v>
      </c>
      <c r="B141" s="44">
        <v>79.95</v>
      </c>
      <c r="C141" s="90">
        <v>13</v>
      </c>
      <c r="D141" s="91">
        <f t="shared" si="0"/>
        <v>1039.3500000000001</v>
      </c>
      <c r="E141" s="96"/>
      <c r="F141" s="91"/>
      <c r="G141" s="93"/>
      <c r="H141" s="13"/>
      <c r="I141" s="13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>
      <c r="A142" s="89">
        <v>44242.98</v>
      </c>
      <c r="B142" s="44">
        <v>340.95</v>
      </c>
      <c r="C142" s="90">
        <v>6</v>
      </c>
      <c r="D142" s="91">
        <f t="shared" si="0"/>
        <v>2045.6999999999998</v>
      </c>
      <c r="E142" s="96"/>
      <c r="F142" s="91"/>
      <c r="G142" s="93"/>
      <c r="H142" s="13"/>
      <c r="I142" s="13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>
      <c r="A143" s="89">
        <v>44432.639999999999</v>
      </c>
      <c r="B143" s="44">
        <v>168.95</v>
      </c>
      <c r="C143" s="90">
        <v>16</v>
      </c>
      <c r="D143" s="91">
        <f t="shared" si="0"/>
        <v>2703.2</v>
      </c>
      <c r="E143" s="96"/>
      <c r="F143" s="91"/>
      <c r="G143" s="93"/>
      <c r="H143" s="13"/>
      <c r="I143" s="13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>
      <c r="A144" s="89">
        <v>44519.64</v>
      </c>
      <c r="B144" s="44">
        <v>799.95</v>
      </c>
      <c r="C144" s="90">
        <v>10</v>
      </c>
      <c r="D144" s="91">
        <f t="shared" si="0"/>
        <v>7999.5</v>
      </c>
      <c r="E144" s="96"/>
      <c r="F144" s="91"/>
      <c r="G144" s="93"/>
      <c r="H144" s="13"/>
      <c r="I144" s="13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>
      <c r="A145" s="89">
        <v>44813.7</v>
      </c>
      <c r="B145" s="44">
        <v>340.95</v>
      </c>
      <c r="C145" s="90">
        <v>13</v>
      </c>
      <c r="D145" s="91">
        <f t="shared" si="0"/>
        <v>4432.3499999999995</v>
      </c>
      <c r="E145" s="96"/>
      <c r="F145" s="91"/>
      <c r="G145" s="93"/>
      <c r="H145" s="13"/>
      <c r="I145" s="13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>
      <c r="A146" s="89">
        <v>44991.18</v>
      </c>
      <c r="B146" s="44">
        <v>340.95</v>
      </c>
      <c r="C146" s="90">
        <v>2</v>
      </c>
      <c r="D146" s="91">
        <f t="shared" si="0"/>
        <v>681.9</v>
      </c>
      <c r="E146" s="96"/>
      <c r="F146" s="91"/>
      <c r="G146" s="93"/>
      <c r="H146" s="13"/>
      <c r="I146" s="13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>
      <c r="A147" s="89">
        <v>45401.82</v>
      </c>
      <c r="B147" s="44">
        <v>168.95</v>
      </c>
      <c r="C147" s="90">
        <v>2</v>
      </c>
      <c r="D147" s="91">
        <f t="shared" si="0"/>
        <v>337.9</v>
      </c>
      <c r="E147" s="96"/>
      <c r="F147" s="91"/>
      <c r="G147" s="93"/>
      <c r="H147" s="13"/>
      <c r="I147" s="13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>
      <c r="A148" s="89">
        <v>45675</v>
      </c>
      <c r="B148" s="44">
        <v>168.95</v>
      </c>
      <c r="C148" s="90">
        <v>14</v>
      </c>
      <c r="D148" s="91">
        <f t="shared" si="0"/>
        <v>2365.2999999999997</v>
      </c>
      <c r="E148" s="96"/>
      <c r="F148" s="91"/>
      <c r="G148" s="93"/>
      <c r="H148" s="13"/>
      <c r="I148" s="13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>
      <c r="A149" s="89">
        <v>45730.68</v>
      </c>
      <c r="B149" s="44">
        <v>340.95</v>
      </c>
      <c r="C149" s="90">
        <v>4</v>
      </c>
      <c r="D149" s="91">
        <f t="shared" si="0"/>
        <v>1363.8</v>
      </c>
      <c r="E149" s="96"/>
      <c r="F149" s="91"/>
      <c r="G149" s="93"/>
      <c r="H149" s="13"/>
      <c r="I149" s="13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>
      <c r="A150" s="89">
        <v>46210.92</v>
      </c>
      <c r="B150" s="44">
        <v>168.95</v>
      </c>
      <c r="C150" s="90">
        <v>15</v>
      </c>
      <c r="D150" s="91">
        <f t="shared" si="0"/>
        <v>2534.25</v>
      </c>
      <c r="E150" s="96"/>
      <c r="F150" s="91"/>
      <c r="G150" s="93"/>
      <c r="H150" s="13"/>
      <c r="I150" s="13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>
      <c r="A151" s="89">
        <v>46294.44</v>
      </c>
      <c r="B151" s="44">
        <v>79.95</v>
      </c>
      <c r="C151" s="90">
        <v>9</v>
      </c>
      <c r="D151" s="91">
        <f t="shared" si="0"/>
        <v>719.55000000000007</v>
      </c>
      <c r="E151" s="96"/>
      <c r="F151" s="91"/>
      <c r="G151" s="93"/>
      <c r="H151" s="13"/>
      <c r="I151" s="13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>
      <c r="A152" s="89">
        <v>46480.62</v>
      </c>
      <c r="B152" s="44">
        <v>340.95</v>
      </c>
      <c r="C152" s="90">
        <v>8</v>
      </c>
      <c r="D152" s="91">
        <f t="shared" si="0"/>
        <v>2727.6</v>
      </c>
      <c r="E152" s="96"/>
      <c r="F152" s="91"/>
      <c r="G152" s="93"/>
      <c r="H152" s="13"/>
      <c r="I152" s="13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>
      <c r="A153" s="89">
        <v>46647.659999999996</v>
      </c>
      <c r="B153" s="44">
        <v>799.95</v>
      </c>
      <c r="C153" s="90">
        <v>11</v>
      </c>
      <c r="D153" s="91">
        <f t="shared" si="0"/>
        <v>8799.4500000000007</v>
      </c>
      <c r="E153" s="96"/>
      <c r="F153" s="91"/>
      <c r="G153" s="93"/>
      <c r="H153" s="13"/>
      <c r="I153" s="13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>
      <c r="A154" s="89">
        <v>46839.06</v>
      </c>
      <c r="B154" s="44">
        <v>79.95</v>
      </c>
      <c r="C154" s="90">
        <v>10</v>
      </c>
      <c r="D154" s="91">
        <f t="shared" si="0"/>
        <v>799.5</v>
      </c>
      <c r="E154" s="96"/>
      <c r="F154" s="91"/>
      <c r="G154" s="93"/>
      <c r="H154" s="13"/>
      <c r="I154" s="13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>
      <c r="A155" s="89">
        <v>47415</v>
      </c>
      <c r="B155" s="44">
        <v>340.95</v>
      </c>
      <c r="C155" s="90">
        <v>7</v>
      </c>
      <c r="D155" s="91">
        <f t="shared" si="0"/>
        <v>2386.65</v>
      </c>
      <c r="E155" s="96"/>
      <c r="F155" s="91"/>
      <c r="G155" s="93"/>
      <c r="H155" s="13"/>
      <c r="I155" s="13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>
      <c r="A156" s="89">
        <v>47540.28</v>
      </c>
      <c r="B156" s="44">
        <v>79.95</v>
      </c>
      <c r="C156" s="90">
        <v>12</v>
      </c>
      <c r="D156" s="91">
        <f t="shared" si="0"/>
        <v>959.40000000000009</v>
      </c>
      <c r="E156" s="96"/>
      <c r="F156" s="91"/>
      <c r="G156" s="93"/>
      <c r="H156" s="13"/>
      <c r="I156" s="13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>
      <c r="A157" s="89">
        <v>47561.159999999996</v>
      </c>
      <c r="B157" s="44">
        <v>340.95</v>
      </c>
      <c r="C157" s="90">
        <v>7</v>
      </c>
      <c r="D157" s="91">
        <f t="shared" si="0"/>
        <v>2386.65</v>
      </c>
      <c r="E157" s="96"/>
      <c r="F157" s="91"/>
      <c r="G157" s="93"/>
      <c r="H157" s="13"/>
      <c r="I157" s="13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>
      <c r="A158" s="89">
        <v>47733.42</v>
      </c>
      <c r="B158" s="44">
        <v>340.95</v>
      </c>
      <c r="C158" s="90">
        <v>1</v>
      </c>
      <c r="D158" s="91">
        <f t="shared" si="0"/>
        <v>340.95</v>
      </c>
      <c r="E158" s="96"/>
      <c r="F158" s="91"/>
      <c r="G158" s="93"/>
      <c r="H158" s="13"/>
      <c r="I158" s="13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>
      <c r="A159" s="89">
        <v>47813.46</v>
      </c>
      <c r="B159" s="44">
        <v>168.95</v>
      </c>
      <c r="C159" s="90">
        <v>12</v>
      </c>
      <c r="D159" s="91">
        <f t="shared" si="0"/>
        <v>2027.3999999999999</v>
      </c>
      <c r="E159" s="96"/>
      <c r="F159" s="91"/>
      <c r="G159" s="93"/>
      <c r="H159" s="13"/>
      <c r="I159" s="13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>
      <c r="A160" s="89">
        <v>48062.28</v>
      </c>
      <c r="B160" s="44">
        <v>799.95</v>
      </c>
      <c r="C160" s="90">
        <v>12</v>
      </c>
      <c r="D160" s="91">
        <f t="shared" si="0"/>
        <v>9599.4000000000015</v>
      </c>
      <c r="E160" s="96"/>
      <c r="F160" s="91"/>
      <c r="G160" s="93"/>
      <c r="H160" s="13"/>
      <c r="I160" s="13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>
      <c r="A161" s="89">
        <v>48206.7</v>
      </c>
      <c r="B161" s="44">
        <v>340.95</v>
      </c>
      <c r="C161" s="90">
        <v>15</v>
      </c>
      <c r="D161" s="91">
        <f t="shared" si="0"/>
        <v>5114.25</v>
      </c>
      <c r="E161" s="96"/>
      <c r="F161" s="91"/>
      <c r="G161" s="93"/>
      <c r="H161" s="13"/>
      <c r="I161" s="13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>
      <c r="A162" s="89">
        <v>48278.04</v>
      </c>
      <c r="B162" s="44">
        <v>340.95</v>
      </c>
      <c r="C162" s="90">
        <v>2</v>
      </c>
      <c r="D162" s="91">
        <f t="shared" si="0"/>
        <v>681.9</v>
      </c>
      <c r="E162" s="96"/>
      <c r="F162" s="91"/>
      <c r="G162" s="93"/>
      <c r="H162" s="13"/>
      <c r="I162" s="13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>
      <c r="A163" s="89">
        <v>48495.54</v>
      </c>
      <c r="B163" s="44">
        <v>340.95</v>
      </c>
      <c r="C163" s="90">
        <v>9</v>
      </c>
      <c r="D163" s="91">
        <f t="shared" si="0"/>
        <v>3068.5499999999997</v>
      </c>
      <c r="E163" s="96"/>
      <c r="F163" s="91"/>
      <c r="G163" s="93"/>
      <c r="H163" s="13"/>
      <c r="I163" s="13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>
      <c r="A164" s="89">
        <v>48591.24</v>
      </c>
      <c r="B164" s="44">
        <v>340.95</v>
      </c>
      <c r="C164" s="90">
        <v>13</v>
      </c>
      <c r="D164" s="91">
        <f t="shared" si="0"/>
        <v>4432.3499999999995</v>
      </c>
      <c r="E164" s="96"/>
      <c r="F164" s="91"/>
      <c r="G164" s="93"/>
      <c r="H164" s="13"/>
      <c r="I164" s="13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>
      <c r="A165" s="89">
        <v>48779.159999999996</v>
      </c>
      <c r="B165" s="44">
        <v>168.95</v>
      </c>
      <c r="C165" s="90">
        <v>15</v>
      </c>
      <c r="D165" s="91">
        <f t="shared" si="0"/>
        <v>2534.25</v>
      </c>
      <c r="E165" s="96"/>
      <c r="F165" s="91"/>
      <c r="G165" s="93"/>
      <c r="H165" s="13"/>
      <c r="I165" s="13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>
      <c r="A166" s="89">
        <v>48817.440000000002</v>
      </c>
      <c r="B166" s="44">
        <v>168.95</v>
      </c>
      <c r="C166" s="90">
        <v>20</v>
      </c>
      <c r="D166" s="91">
        <f t="shared" si="0"/>
        <v>3379</v>
      </c>
      <c r="E166" s="96"/>
      <c r="F166" s="91"/>
      <c r="G166" s="93"/>
      <c r="H166" s="13"/>
      <c r="I166" s="13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>
      <c r="A167" s="89">
        <v>48819.18</v>
      </c>
      <c r="B167" s="44">
        <v>79.95</v>
      </c>
      <c r="C167" s="90">
        <v>12</v>
      </c>
      <c r="D167" s="91">
        <f t="shared" si="0"/>
        <v>959.40000000000009</v>
      </c>
      <c r="E167" s="96"/>
      <c r="F167" s="91"/>
      <c r="G167" s="93"/>
      <c r="H167" s="13"/>
      <c r="I167" s="13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>
      <c r="A168" s="89">
        <v>49087.14</v>
      </c>
      <c r="B168" s="44">
        <v>79.95</v>
      </c>
      <c r="C168" s="90">
        <v>16</v>
      </c>
      <c r="D168" s="91">
        <f t="shared" si="0"/>
        <v>1279.2</v>
      </c>
      <c r="E168" s="96"/>
      <c r="F168" s="91"/>
      <c r="G168" s="93"/>
      <c r="H168" s="13"/>
      <c r="I168" s="13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>
      <c r="A169" s="89">
        <v>49101.06</v>
      </c>
      <c r="B169" s="44">
        <v>340.95</v>
      </c>
      <c r="C169" s="90">
        <v>12</v>
      </c>
      <c r="D169" s="91">
        <f t="shared" si="0"/>
        <v>4091.3999999999996</v>
      </c>
      <c r="E169" s="96"/>
      <c r="F169" s="91"/>
      <c r="G169" s="93"/>
      <c r="H169" s="13"/>
      <c r="I169" s="13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>
      <c r="A170" s="89">
        <v>49288.98</v>
      </c>
      <c r="B170" s="44">
        <v>340.95</v>
      </c>
      <c r="C170" s="90">
        <v>4</v>
      </c>
      <c r="D170" s="91">
        <f t="shared" si="0"/>
        <v>1363.8</v>
      </c>
      <c r="E170" s="96"/>
      <c r="F170" s="91"/>
      <c r="G170" s="93"/>
      <c r="H170" s="13"/>
      <c r="I170" s="13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>
      <c r="A171" s="89">
        <v>49301.159999999996</v>
      </c>
      <c r="B171" s="44">
        <v>79.95</v>
      </c>
      <c r="C171" s="90">
        <v>5</v>
      </c>
      <c r="D171" s="91">
        <f t="shared" si="0"/>
        <v>399.75</v>
      </c>
      <c r="E171" s="96"/>
      <c r="F171" s="91"/>
      <c r="G171" s="93"/>
      <c r="H171" s="13"/>
      <c r="I171" s="13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>
      <c r="A172" s="89">
        <v>49379.46</v>
      </c>
      <c r="B172" s="44">
        <v>799.95</v>
      </c>
      <c r="C172" s="90">
        <v>4</v>
      </c>
      <c r="D172" s="91">
        <f t="shared" si="0"/>
        <v>3199.8</v>
      </c>
      <c r="E172" s="96"/>
      <c r="F172" s="91"/>
      <c r="G172" s="93"/>
      <c r="H172" s="13"/>
      <c r="I172" s="13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>
      <c r="A173" s="89">
        <v>49583.040000000001</v>
      </c>
      <c r="B173" s="44">
        <v>340.95</v>
      </c>
      <c r="C173" s="90">
        <v>6</v>
      </c>
      <c r="D173" s="91">
        <f t="shared" si="0"/>
        <v>2045.6999999999998</v>
      </c>
      <c r="E173" s="96"/>
      <c r="F173" s="91"/>
      <c r="G173" s="93"/>
      <c r="H173" s="13"/>
      <c r="I173" s="13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>
      <c r="A174" s="89">
        <v>50167.68</v>
      </c>
      <c r="B174" s="44">
        <v>340.95</v>
      </c>
      <c r="C174" s="90">
        <v>9</v>
      </c>
      <c r="D174" s="91">
        <f t="shared" si="0"/>
        <v>3068.5499999999997</v>
      </c>
      <c r="E174" s="96"/>
      <c r="F174" s="91"/>
      <c r="G174" s="93"/>
      <c r="H174" s="13"/>
      <c r="I174" s="13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>
      <c r="A175" s="89">
        <v>50332.98</v>
      </c>
      <c r="B175" s="44">
        <v>340.95</v>
      </c>
      <c r="C175" s="90">
        <v>9</v>
      </c>
      <c r="D175" s="91">
        <f t="shared" si="0"/>
        <v>3068.5499999999997</v>
      </c>
      <c r="E175" s="96"/>
      <c r="F175" s="91"/>
      <c r="G175" s="93"/>
      <c r="H175" s="13"/>
      <c r="I175" s="13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>
      <c r="A176" s="89">
        <v>50435.64</v>
      </c>
      <c r="B176" s="44">
        <v>340.95</v>
      </c>
      <c r="C176" s="90">
        <v>17</v>
      </c>
      <c r="D176" s="91">
        <f t="shared" si="0"/>
        <v>5796.15</v>
      </c>
      <c r="E176" s="96"/>
      <c r="F176" s="91"/>
      <c r="G176" s="93"/>
      <c r="H176" s="13"/>
      <c r="I176" s="13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>
      <c r="A177" s="89">
        <v>50534.82</v>
      </c>
      <c r="B177" s="44">
        <v>340.95</v>
      </c>
      <c r="C177" s="90">
        <v>18</v>
      </c>
      <c r="D177" s="91">
        <f t="shared" si="0"/>
        <v>6137.0999999999995</v>
      </c>
      <c r="E177" s="96"/>
      <c r="F177" s="91"/>
      <c r="G177" s="93"/>
      <c r="H177" s="13"/>
      <c r="I177" s="13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>
      <c r="A178" s="89">
        <v>50578.32</v>
      </c>
      <c r="B178" s="44">
        <v>340.95</v>
      </c>
      <c r="C178" s="90">
        <v>5</v>
      </c>
      <c r="D178" s="91">
        <f t="shared" si="0"/>
        <v>1704.75</v>
      </c>
      <c r="E178" s="96"/>
      <c r="F178" s="91"/>
      <c r="G178" s="93"/>
      <c r="H178" s="13"/>
      <c r="I178" s="13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>
      <c r="A179" s="89">
        <v>50936.76</v>
      </c>
      <c r="B179" s="44">
        <v>79.95</v>
      </c>
      <c r="C179" s="90">
        <v>6</v>
      </c>
      <c r="D179" s="91">
        <f t="shared" si="0"/>
        <v>479.70000000000005</v>
      </c>
      <c r="E179" s="96"/>
      <c r="F179" s="91"/>
      <c r="G179" s="93"/>
      <c r="H179" s="13"/>
      <c r="I179" s="13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>
      <c r="A180" s="89">
        <v>51109.02</v>
      </c>
      <c r="B180" s="44">
        <v>168.95</v>
      </c>
      <c r="C180" s="90">
        <v>6</v>
      </c>
      <c r="D180" s="91">
        <f t="shared" si="0"/>
        <v>1013.6999999999999</v>
      </c>
      <c r="E180" s="96"/>
      <c r="F180" s="91"/>
      <c r="G180" s="93"/>
      <c r="H180" s="13"/>
      <c r="I180" s="13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>
      <c r="A181" s="89">
        <v>51215.159999999996</v>
      </c>
      <c r="B181" s="44">
        <v>340.95</v>
      </c>
      <c r="C181" s="90">
        <v>2</v>
      </c>
      <c r="D181" s="91">
        <f t="shared" si="0"/>
        <v>681.9</v>
      </c>
      <c r="E181" s="96"/>
      <c r="F181" s="91"/>
      <c r="G181" s="93"/>
      <c r="H181" s="13"/>
      <c r="I181" s="13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>
      <c r="A182" s="89">
        <v>51239.519999999997</v>
      </c>
      <c r="B182" s="44">
        <v>340.95</v>
      </c>
      <c r="C182" s="90">
        <v>11</v>
      </c>
      <c r="D182" s="91">
        <f t="shared" si="0"/>
        <v>3750.45</v>
      </c>
      <c r="E182" s="96"/>
      <c r="F182" s="91"/>
      <c r="G182" s="93"/>
      <c r="H182" s="13"/>
      <c r="I182" s="13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>
      <c r="A183" s="89">
        <v>51653.64</v>
      </c>
      <c r="B183" s="44">
        <v>168.95</v>
      </c>
      <c r="C183" s="90">
        <v>4</v>
      </c>
      <c r="D183" s="91">
        <f t="shared" si="0"/>
        <v>675.8</v>
      </c>
      <c r="E183" s="96"/>
      <c r="F183" s="91"/>
      <c r="G183" s="93"/>
      <c r="H183" s="13"/>
      <c r="I183" s="13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>
      <c r="A184" s="89">
        <v>51678</v>
      </c>
      <c r="B184" s="44">
        <v>340.95</v>
      </c>
      <c r="C184" s="90">
        <v>11</v>
      </c>
      <c r="D184" s="91">
        <f t="shared" si="0"/>
        <v>3750.45</v>
      </c>
      <c r="E184" s="96"/>
      <c r="F184" s="91"/>
      <c r="G184" s="93"/>
      <c r="H184" s="13"/>
      <c r="I184" s="13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>
      <c r="A185" s="89">
        <v>51994.68</v>
      </c>
      <c r="B185" s="44">
        <v>799.95</v>
      </c>
      <c r="C185" s="90">
        <v>10</v>
      </c>
      <c r="D185" s="91">
        <f t="shared" si="0"/>
        <v>7999.5</v>
      </c>
      <c r="E185" s="96"/>
      <c r="F185" s="91"/>
      <c r="G185" s="93"/>
      <c r="H185" s="13"/>
      <c r="I185" s="13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>
      <c r="A186" s="89">
        <v>52052.1</v>
      </c>
      <c r="B186" s="44">
        <v>799.95</v>
      </c>
      <c r="C186" s="90">
        <v>9</v>
      </c>
      <c r="D186" s="91">
        <f t="shared" si="0"/>
        <v>7199.55</v>
      </c>
      <c r="E186" s="96"/>
      <c r="F186" s="91"/>
      <c r="G186" s="93"/>
      <c r="H186" s="13"/>
      <c r="I186" s="13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>
      <c r="A187" s="89">
        <v>52739.4</v>
      </c>
      <c r="B187" s="44">
        <v>340.95</v>
      </c>
      <c r="C187" s="90">
        <v>14</v>
      </c>
      <c r="D187" s="91">
        <f t="shared" si="0"/>
        <v>4773.3</v>
      </c>
      <c r="E187" s="96"/>
      <c r="F187" s="91"/>
      <c r="G187" s="93"/>
      <c r="H187" s="13"/>
      <c r="I187" s="13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>
      <c r="A188" s="89">
        <v>53009.1</v>
      </c>
      <c r="B188" s="44">
        <v>168.95</v>
      </c>
      <c r="C188" s="90">
        <v>1</v>
      </c>
      <c r="D188" s="91">
        <f t="shared" si="0"/>
        <v>168.95</v>
      </c>
      <c r="E188" s="96"/>
      <c r="F188" s="91"/>
      <c r="G188" s="93"/>
      <c r="H188" s="13"/>
      <c r="I188" s="13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>
      <c r="A189" s="89">
        <v>53158.74</v>
      </c>
      <c r="B189" s="44">
        <v>168.95</v>
      </c>
      <c r="C189" s="90">
        <v>13</v>
      </c>
      <c r="D189" s="91">
        <f t="shared" si="0"/>
        <v>2196.35</v>
      </c>
      <c r="E189" s="96"/>
      <c r="F189" s="91"/>
      <c r="G189" s="93"/>
      <c r="H189" s="13"/>
      <c r="I189" s="13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>
      <c r="A190" s="89">
        <v>53494.559999999998</v>
      </c>
      <c r="B190" s="44">
        <v>340.95</v>
      </c>
      <c r="C190" s="90">
        <v>7</v>
      </c>
      <c r="D190" s="91">
        <f t="shared" si="0"/>
        <v>2386.65</v>
      </c>
      <c r="E190" s="96"/>
      <c r="F190" s="91"/>
      <c r="G190" s="93"/>
      <c r="H190" s="13"/>
      <c r="I190" s="13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>
      <c r="A191" s="89">
        <v>53626.8</v>
      </c>
      <c r="B191" s="44">
        <v>340.95</v>
      </c>
      <c r="C191" s="90">
        <v>6</v>
      </c>
      <c r="D191" s="91">
        <f t="shared" si="0"/>
        <v>2045.6999999999998</v>
      </c>
      <c r="E191" s="96"/>
      <c r="F191" s="91"/>
      <c r="G191" s="93"/>
      <c r="H191" s="13"/>
      <c r="I191" s="13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>
      <c r="A192" s="89">
        <v>53997.42</v>
      </c>
      <c r="B192" s="44">
        <v>340.95</v>
      </c>
      <c r="C192" s="90">
        <v>9</v>
      </c>
      <c r="D192" s="91">
        <f t="shared" si="0"/>
        <v>3068.5499999999997</v>
      </c>
      <c r="E192" s="96"/>
      <c r="F192" s="91"/>
      <c r="G192" s="93"/>
      <c r="H192" s="13"/>
      <c r="I192" s="13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>
      <c r="A193" s="89">
        <v>54013.08</v>
      </c>
      <c r="B193" s="44">
        <v>168.95</v>
      </c>
      <c r="C193" s="90">
        <v>14</v>
      </c>
      <c r="D193" s="91">
        <f t="shared" si="0"/>
        <v>2365.2999999999997</v>
      </c>
      <c r="E193" s="96"/>
      <c r="F193" s="91"/>
      <c r="G193" s="93"/>
      <c r="H193" s="13"/>
      <c r="I193" s="13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>
      <c r="A194" s="89">
        <v>54268.86</v>
      </c>
      <c r="B194" s="44">
        <v>168.95</v>
      </c>
      <c r="C194" s="90">
        <v>15</v>
      </c>
      <c r="D194" s="91">
        <f t="shared" si="0"/>
        <v>2534.25</v>
      </c>
      <c r="E194" s="96"/>
      <c r="F194" s="91"/>
      <c r="G194" s="93"/>
      <c r="H194" s="13"/>
      <c r="I194" s="13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>
      <c r="A195" s="89">
        <v>54425.46</v>
      </c>
      <c r="B195" s="44">
        <v>340.95</v>
      </c>
      <c r="C195" s="90">
        <v>2</v>
      </c>
      <c r="D195" s="91">
        <f t="shared" si="0"/>
        <v>681.9</v>
      </c>
      <c r="E195" s="96"/>
      <c r="F195" s="91"/>
      <c r="G195" s="93"/>
      <c r="H195" s="13"/>
      <c r="I195" s="13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>
      <c r="A196" s="89">
        <v>54430.68</v>
      </c>
      <c r="B196" s="44">
        <v>168.95</v>
      </c>
      <c r="C196" s="90">
        <v>20</v>
      </c>
      <c r="D196" s="91">
        <f t="shared" si="0"/>
        <v>3379</v>
      </c>
      <c r="E196" s="96"/>
      <c r="F196" s="91"/>
      <c r="G196" s="93"/>
      <c r="H196" s="13"/>
      <c r="I196" s="13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>
      <c r="A197" s="89">
        <v>54437.64</v>
      </c>
      <c r="B197" s="44">
        <v>799.95</v>
      </c>
      <c r="C197" s="90">
        <v>9</v>
      </c>
      <c r="D197" s="91">
        <f t="shared" si="0"/>
        <v>7199.55</v>
      </c>
      <c r="E197" s="96"/>
      <c r="F197" s="91"/>
      <c r="G197" s="93"/>
      <c r="H197" s="13"/>
      <c r="I197" s="13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>
      <c r="A198" s="89">
        <v>54580.32</v>
      </c>
      <c r="B198" s="44">
        <v>340.95</v>
      </c>
      <c r="C198" s="90">
        <v>2</v>
      </c>
      <c r="D198" s="91">
        <f t="shared" si="0"/>
        <v>681.9</v>
      </c>
      <c r="E198" s="96"/>
      <c r="F198" s="91"/>
      <c r="G198" s="93"/>
      <c r="H198" s="13"/>
      <c r="I198" s="13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>
      <c r="A199" s="89">
        <v>54656.88</v>
      </c>
      <c r="B199" s="44">
        <v>79.95</v>
      </c>
      <c r="C199" s="90">
        <v>5</v>
      </c>
      <c r="D199" s="91">
        <f t="shared" si="0"/>
        <v>399.75</v>
      </c>
      <c r="E199" s="96"/>
      <c r="F199" s="91"/>
      <c r="G199" s="93"/>
      <c r="H199" s="13"/>
      <c r="I199" s="13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>
      <c r="A200" s="89">
        <v>54773.46</v>
      </c>
      <c r="B200" s="44">
        <v>79.95</v>
      </c>
      <c r="C200" s="90">
        <v>5</v>
      </c>
      <c r="D200" s="91">
        <f t="shared" si="0"/>
        <v>399.75</v>
      </c>
      <c r="E200" s="96"/>
      <c r="F200" s="91"/>
      <c r="G200" s="93"/>
      <c r="H200" s="13"/>
      <c r="I200" s="13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>
      <c r="A201" s="89">
        <v>54811.74</v>
      </c>
      <c r="B201" s="44">
        <v>340.95</v>
      </c>
      <c r="C201" s="90">
        <v>5</v>
      </c>
      <c r="D201" s="91">
        <f t="shared" si="0"/>
        <v>1704.75</v>
      </c>
      <c r="E201" s="96"/>
      <c r="F201" s="91"/>
      <c r="G201" s="93"/>
      <c r="H201" s="13"/>
      <c r="I201" s="13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>
      <c r="A202" s="89">
        <v>54872.639999999999</v>
      </c>
      <c r="B202" s="44">
        <v>168.95</v>
      </c>
      <c r="C202" s="90">
        <v>3</v>
      </c>
      <c r="D202" s="91">
        <f t="shared" si="0"/>
        <v>506.84999999999997</v>
      </c>
      <c r="E202" s="96"/>
      <c r="F202" s="91"/>
      <c r="G202" s="93"/>
      <c r="H202" s="13"/>
      <c r="I202" s="13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>
      <c r="A203" s="89">
        <v>54919.62</v>
      </c>
      <c r="B203" s="44">
        <v>79.95</v>
      </c>
      <c r="C203" s="90">
        <v>3</v>
      </c>
      <c r="D203" s="91">
        <f t="shared" si="0"/>
        <v>239.85000000000002</v>
      </c>
      <c r="E203" s="96"/>
      <c r="F203" s="91"/>
      <c r="G203" s="93"/>
      <c r="H203" s="13"/>
      <c r="I203" s="13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>
      <c r="A204" s="89">
        <v>54933.54</v>
      </c>
      <c r="B204" s="44">
        <v>79.95</v>
      </c>
      <c r="C204" s="90">
        <v>20</v>
      </c>
      <c r="D204" s="91">
        <f t="shared" si="0"/>
        <v>1599</v>
      </c>
      <c r="E204" s="96"/>
      <c r="F204" s="91"/>
      <c r="G204" s="93"/>
      <c r="H204" s="13"/>
      <c r="I204" s="13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>
      <c r="A205" s="89">
        <v>55159.74</v>
      </c>
      <c r="B205" s="44">
        <v>799.95</v>
      </c>
      <c r="C205" s="90">
        <v>11</v>
      </c>
      <c r="D205" s="91">
        <f t="shared" si="0"/>
        <v>8799.4500000000007</v>
      </c>
      <c r="E205" s="96"/>
      <c r="F205" s="91"/>
      <c r="G205" s="93"/>
      <c r="H205" s="13"/>
      <c r="I205" s="13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>
      <c r="A206" s="89">
        <v>55264.14</v>
      </c>
      <c r="B206" s="44">
        <v>799.95</v>
      </c>
      <c r="C206" s="90">
        <v>5</v>
      </c>
      <c r="D206" s="91">
        <f t="shared" si="0"/>
        <v>3999.75</v>
      </c>
      <c r="E206" s="96"/>
      <c r="F206" s="91"/>
      <c r="G206" s="93"/>
      <c r="H206" s="13"/>
      <c r="I206" s="13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>
      <c r="A207" s="89">
        <v>55958.400000000001</v>
      </c>
      <c r="B207" s="44">
        <v>340.95</v>
      </c>
      <c r="C207" s="90">
        <v>9</v>
      </c>
      <c r="D207" s="91">
        <f t="shared" si="0"/>
        <v>3068.5499999999997</v>
      </c>
      <c r="E207" s="96"/>
      <c r="F207" s="91"/>
      <c r="G207" s="93"/>
      <c r="H207" s="13"/>
      <c r="I207" s="13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>
      <c r="A208" s="89">
        <v>56188.08</v>
      </c>
      <c r="B208" s="44">
        <v>340.95</v>
      </c>
      <c r="C208" s="90">
        <v>4</v>
      </c>
      <c r="D208" s="91">
        <f t="shared" si="0"/>
        <v>1363.8</v>
      </c>
      <c r="E208" s="96"/>
      <c r="F208" s="91"/>
      <c r="G208" s="93"/>
      <c r="H208" s="13"/>
      <c r="I208" s="13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>
      <c r="A209" s="89">
        <v>56195.040000000001</v>
      </c>
      <c r="B209" s="44">
        <v>168.95</v>
      </c>
      <c r="C209" s="90">
        <v>7</v>
      </c>
      <c r="D209" s="91">
        <f t="shared" si="0"/>
        <v>1182.6499999999999</v>
      </c>
      <c r="E209" s="96"/>
      <c r="F209" s="91"/>
      <c r="G209" s="93"/>
      <c r="H209" s="13"/>
      <c r="I209" s="13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>
      <c r="A210" s="89">
        <v>56654.400000000001</v>
      </c>
      <c r="B210" s="44">
        <v>799.95</v>
      </c>
      <c r="C210" s="90">
        <v>17</v>
      </c>
      <c r="D210" s="91">
        <f t="shared" si="0"/>
        <v>13599.150000000001</v>
      </c>
      <c r="E210" s="96"/>
      <c r="F210" s="91"/>
      <c r="G210" s="93"/>
      <c r="H210" s="13"/>
      <c r="I210" s="13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>
      <c r="A211" s="89">
        <v>57195.54</v>
      </c>
      <c r="B211" s="44">
        <v>79.95</v>
      </c>
      <c r="C211" s="90">
        <v>5</v>
      </c>
      <c r="D211" s="91">
        <f t="shared" si="0"/>
        <v>399.75</v>
      </c>
      <c r="E211" s="96"/>
      <c r="F211" s="91"/>
      <c r="G211" s="93"/>
      <c r="H211" s="13"/>
      <c r="I211" s="13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>
      <c r="A212" s="89">
        <v>57454.8</v>
      </c>
      <c r="B212" s="44">
        <v>799.95</v>
      </c>
      <c r="C212" s="90">
        <v>11</v>
      </c>
      <c r="D212" s="91">
        <f t="shared" si="0"/>
        <v>8799.4500000000007</v>
      </c>
      <c r="E212" s="96"/>
      <c r="F212" s="91"/>
      <c r="G212" s="93"/>
      <c r="H212" s="13"/>
      <c r="I212" s="13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>
      <c r="A213" s="89">
        <v>57585.3</v>
      </c>
      <c r="B213" s="44">
        <v>168.95</v>
      </c>
      <c r="C213" s="90">
        <v>4</v>
      </c>
      <c r="D213" s="91">
        <f t="shared" si="0"/>
        <v>675.8</v>
      </c>
      <c r="E213" s="96"/>
      <c r="F213" s="91"/>
      <c r="G213" s="93"/>
      <c r="H213" s="13"/>
      <c r="I213" s="13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>
      <c r="A214" s="89">
        <v>57658.38</v>
      </c>
      <c r="B214" s="44">
        <v>799.95</v>
      </c>
      <c r="C214" s="90">
        <v>7</v>
      </c>
      <c r="D214" s="91">
        <f t="shared" si="0"/>
        <v>5599.6500000000005</v>
      </c>
      <c r="E214" s="96"/>
      <c r="F214" s="91"/>
      <c r="G214" s="93"/>
      <c r="H214" s="13"/>
      <c r="I214" s="13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>
      <c r="A215" s="89">
        <v>57971.58</v>
      </c>
      <c r="B215" s="44">
        <v>799.95</v>
      </c>
      <c r="C215" s="90">
        <v>2</v>
      </c>
      <c r="D215" s="91">
        <f t="shared" si="0"/>
        <v>1599.9</v>
      </c>
      <c r="E215" s="96"/>
      <c r="F215" s="91"/>
      <c r="G215" s="93"/>
      <c r="H215" s="13"/>
      <c r="I215" s="13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>
      <c r="A216" s="89">
        <v>58055.1</v>
      </c>
      <c r="B216" s="44">
        <v>340.95</v>
      </c>
      <c r="C216" s="90">
        <v>5</v>
      </c>
      <c r="D216" s="91">
        <f t="shared" si="0"/>
        <v>1704.75</v>
      </c>
      <c r="E216" s="96"/>
      <c r="F216" s="91"/>
      <c r="G216" s="93"/>
      <c r="H216" s="13"/>
      <c r="I216" s="13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>
      <c r="A217" s="89">
        <v>58300.44</v>
      </c>
      <c r="B217" s="44">
        <v>168.95</v>
      </c>
      <c r="C217" s="90">
        <v>3</v>
      </c>
      <c r="D217" s="91">
        <f t="shared" si="0"/>
        <v>506.84999999999997</v>
      </c>
      <c r="E217" s="96"/>
      <c r="F217" s="91"/>
      <c r="G217" s="93"/>
      <c r="H217" s="13"/>
      <c r="I217" s="13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>
      <c r="A218" s="89">
        <v>58370.04</v>
      </c>
      <c r="B218" s="44">
        <v>340.95</v>
      </c>
      <c r="C218" s="90">
        <v>6</v>
      </c>
      <c r="D218" s="91">
        <f t="shared" si="0"/>
        <v>2045.6999999999998</v>
      </c>
      <c r="E218" s="96"/>
      <c r="F218" s="91"/>
      <c r="G218" s="93"/>
      <c r="H218" s="13"/>
      <c r="I218" s="13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>
      <c r="A219" s="89">
        <v>58705.86</v>
      </c>
      <c r="B219" s="44">
        <v>340.95</v>
      </c>
      <c r="C219" s="90">
        <v>8</v>
      </c>
      <c r="D219" s="91">
        <f t="shared" si="0"/>
        <v>2727.6</v>
      </c>
      <c r="E219" s="96"/>
      <c r="F219" s="91"/>
      <c r="G219" s="93"/>
      <c r="H219" s="13"/>
      <c r="I219" s="13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>
      <c r="A220" s="89">
        <v>58711.08</v>
      </c>
      <c r="B220" s="44">
        <v>168.95</v>
      </c>
      <c r="C220" s="90">
        <v>9</v>
      </c>
      <c r="D220" s="91">
        <f t="shared" si="0"/>
        <v>1520.55</v>
      </c>
      <c r="E220" s="96"/>
      <c r="F220" s="91"/>
      <c r="G220" s="93"/>
      <c r="H220" s="13"/>
      <c r="I220" s="13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>
      <c r="A221" s="89">
        <v>58775.46</v>
      </c>
      <c r="B221" s="44">
        <v>168.95</v>
      </c>
      <c r="C221" s="90">
        <v>9</v>
      </c>
      <c r="D221" s="91">
        <f t="shared" si="0"/>
        <v>1520.55</v>
      </c>
      <c r="E221" s="96"/>
      <c r="F221" s="91"/>
      <c r="G221" s="93"/>
      <c r="H221" s="13"/>
      <c r="I221" s="13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>
      <c r="A222" s="89">
        <v>59081.7</v>
      </c>
      <c r="B222" s="44">
        <v>79.95</v>
      </c>
      <c r="C222" s="90">
        <v>11</v>
      </c>
      <c r="D222" s="91">
        <f t="shared" si="0"/>
        <v>879.45</v>
      </c>
      <c r="E222" s="96"/>
      <c r="F222" s="91"/>
      <c r="G222" s="93"/>
      <c r="H222" s="13"/>
      <c r="I222" s="13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>
      <c r="A223" s="89">
        <v>59215.68</v>
      </c>
      <c r="B223" s="44">
        <v>340.95</v>
      </c>
      <c r="C223" s="90">
        <v>10</v>
      </c>
      <c r="D223" s="91">
        <f t="shared" si="0"/>
        <v>3409.5</v>
      </c>
      <c r="E223" s="96"/>
      <c r="F223" s="91"/>
      <c r="G223" s="93"/>
      <c r="H223" s="13"/>
      <c r="I223" s="13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>
      <c r="A224" s="89">
        <v>59334</v>
      </c>
      <c r="B224" s="44">
        <v>340.95</v>
      </c>
      <c r="C224" s="90">
        <v>1</v>
      </c>
      <c r="D224" s="91">
        <f t="shared" si="0"/>
        <v>340.95</v>
      </c>
      <c r="E224" s="96"/>
      <c r="F224" s="91"/>
      <c r="G224" s="93"/>
      <c r="H224" s="13"/>
      <c r="I224" s="13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>
      <c r="A225" s="89">
        <v>59473.2</v>
      </c>
      <c r="B225" s="44">
        <v>340.95</v>
      </c>
      <c r="C225" s="90">
        <v>8</v>
      </c>
      <c r="D225" s="91">
        <f t="shared" si="0"/>
        <v>2727.6</v>
      </c>
      <c r="E225" s="96"/>
      <c r="F225" s="91"/>
      <c r="G225" s="93"/>
      <c r="H225" s="13"/>
      <c r="I225" s="13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>
      <c r="A226" s="89">
        <v>59636.76</v>
      </c>
      <c r="B226" s="44">
        <v>79.95</v>
      </c>
      <c r="C226" s="90">
        <v>10</v>
      </c>
      <c r="D226" s="91">
        <f t="shared" si="0"/>
        <v>799.5</v>
      </c>
      <c r="E226" s="96"/>
      <c r="F226" s="91"/>
      <c r="G226" s="93"/>
      <c r="H226" s="13"/>
      <c r="I226" s="13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>
      <c r="A227" s="89">
        <v>59843.82</v>
      </c>
      <c r="B227" s="44">
        <v>168.95</v>
      </c>
      <c r="C227" s="90">
        <v>13</v>
      </c>
      <c r="D227" s="91">
        <f t="shared" si="0"/>
        <v>2196.35</v>
      </c>
      <c r="E227" s="96"/>
      <c r="F227" s="91"/>
      <c r="G227" s="93"/>
      <c r="H227" s="13"/>
      <c r="I227" s="13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>
      <c r="A228" s="89">
        <v>59871.659999999996</v>
      </c>
      <c r="B228" s="44">
        <v>79.95</v>
      </c>
      <c r="C228" s="90">
        <v>11</v>
      </c>
      <c r="D228" s="91">
        <f t="shared" si="0"/>
        <v>879.45</v>
      </c>
      <c r="E228" s="96"/>
      <c r="F228" s="91"/>
      <c r="G228" s="93"/>
      <c r="H228" s="13"/>
      <c r="I228" s="13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>
      <c r="A229" s="89">
        <v>59955.18</v>
      </c>
      <c r="B229" s="44">
        <v>168.95</v>
      </c>
      <c r="C229" s="90">
        <v>10</v>
      </c>
      <c r="D229" s="91">
        <f t="shared" si="0"/>
        <v>1689.5</v>
      </c>
      <c r="E229" s="96"/>
      <c r="F229" s="91"/>
      <c r="G229" s="93"/>
      <c r="H229" s="13"/>
      <c r="I229" s="13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>
      <c r="A230" s="89">
        <v>59983.02</v>
      </c>
      <c r="B230" s="44">
        <v>340.95</v>
      </c>
      <c r="C230" s="90">
        <v>6</v>
      </c>
      <c r="D230" s="91">
        <f t="shared" si="0"/>
        <v>2045.6999999999998</v>
      </c>
      <c r="E230" s="96"/>
      <c r="F230" s="91"/>
      <c r="G230" s="93"/>
      <c r="H230" s="13"/>
      <c r="I230" s="13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>
      <c r="A231" s="89">
        <v>60031.74</v>
      </c>
      <c r="B231" s="44">
        <v>799.95</v>
      </c>
      <c r="C231" s="90">
        <v>10</v>
      </c>
      <c r="D231" s="91">
        <f t="shared" si="0"/>
        <v>7999.5</v>
      </c>
      <c r="E231" s="96"/>
      <c r="F231" s="91"/>
      <c r="G231" s="93"/>
      <c r="H231" s="13"/>
      <c r="I231" s="13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>
      <c r="A232" s="89">
        <v>60150.06</v>
      </c>
      <c r="B232" s="44">
        <v>168.95</v>
      </c>
      <c r="C232" s="90">
        <v>13</v>
      </c>
      <c r="D232" s="91">
        <f t="shared" si="0"/>
        <v>2196.35</v>
      </c>
      <c r="E232" s="96"/>
      <c r="F232" s="91"/>
      <c r="G232" s="93"/>
      <c r="H232" s="13"/>
      <c r="I232" s="13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>
      <c r="A233" s="89">
        <v>60270.12</v>
      </c>
      <c r="B233" s="44">
        <v>168.95</v>
      </c>
      <c r="C233" s="90">
        <v>18</v>
      </c>
      <c r="D233" s="91">
        <f t="shared" si="0"/>
        <v>3041.1</v>
      </c>
      <c r="E233" s="96"/>
      <c r="F233" s="91"/>
      <c r="G233" s="93"/>
      <c r="H233" s="13"/>
      <c r="I233" s="13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>
      <c r="A234" s="89">
        <v>60320.58</v>
      </c>
      <c r="B234" s="44">
        <v>340.95</v>
      </c>
      <c r="C234" s="90">
        <v>6</v>
      </c>
      <c r="D234" s="91">
        <f t="shared" si="0"/>
        <v>2045.6999999999998</v>
      </c>
      <c r="E234" s="96"/>
      <c r="F234" s="91"/>
      <c r="G234" s="93"/>
      <c r="H234" s="13"/>
      <c r="I234" s="13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>
      <c r="A235" s="89">
        <v>60365.82</v>
      </c>
      <c r="B235" s="44">
        <v>340.95</v>
      </c>
      <c r="C235" s="90">
        <v>2</v>
      </c>
      <c r="D235" s="91">
        <f t="shared" si="0"/>
        <v>681.9</v>
      </c>
      <c r="E235" s="96"/>
      <c r="F235" s="91"/>
      <c r="G235" s="93"/>
      <c r="H235" s="13"/>
      <c r="I235" s="13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>
      <c r="A236" s="89">
        <v>60416.28</v>
      </c>
      <c r="B236" s="44">
        <v>799.95</v>
      </c>
      <c r="C236" s="90">
        <v>13</v>
      </c>
      <c r="D236" s="91">
        <f t="shared" si="0"/>
        <v>10399.35</v>
      </c>
      <c r="E236" s="96"/>
      <c r="F236" s="91"/>
      <c r="G236" s="93"/>
      <c r="H236" s="13"/>
      <c r="I236" s="13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>
      <c r="A237" s="89">
        <v>60445.86</v>
      </c>
      <c r="B237" s="44">
        <v>340.95</v>
      </c>
      <c r="C237" s="90">
        <v>11</v>
      </c>
      <c r="D237" s="91">
        <f t="shared" si="0"/>
        <v>3750.45</v>
      </c>
      <c r="E237" s="96"/>
      <c r="F237" s="91"/>
      <c r="G237" s="93"/>
      <c r="H237" s="13"/>
      <c r="I237" s="13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>
      <c r="A238" s="89">
        <v>60689.46</v>
      </c>
      <c r="B238" s="44">
        <v>168.95</v>
      </c>
      <c r="C238" s="90">
        <v>13</v>
      </c>
      <c r="D238" s="91">
        <f t="shared" si="0"/>
        <v>2196.35</v>
      </c>
      <c r="E238" s="96"/>
      <c r="F238" s="91"/>
      <c r="G238" s="93"/>
      <c r="H238" s="13"/>
      <c r="I238" s="13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>
      <c r="A239" s="89">
        <v>60790.38</v>
      </c>
      <c r="B239" s="44">
        <v>168.95</v>
      </c>
      <c r="C239" s="90">
        <v>2</v>
      </c>
      <c r="D239" s="91">
        <f t="shared" si="0"/>
        <v>337.9</v>
      </c>
      <c r="E239" s="96"/>
      <c r="F239" s="91"/>
      <c r="G239" s="93"/>
      <c r="H239" s="13"/>
      <c r="I239" s="13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>
      <c r="A240" s="89">
        <v>60833.88</v>
      </c>
      <c r="B240" s="44">
        <v>340.95</v>
      </c>
      <c r="C240" s="90">
        <v>7</v>
      </c>
      <c r="D240" s="91">
        <f t="shared" si="0"/>
        <v>2386.65</v>
      </c>
      <c r="E240" s="96"/>
      <c r="F240" s="91"/>
      <c r="G240" s="93"/>
      <c r="H240" s="13"/>
      <c r="I240" s="13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>
      <c r="A241" s="89">
        <v>60849.54</v>
      </c>
      <c r="B241" s="44">
        <v>799.95</v>
      </c>
      <c r="C241" s="90">
        <v>15</v>
      </c>
      <c r="D241" s="91">
        <f t="shared" si="0"/>
        <v>11999.25</v>
      </c>
      <c r="E241" s="96"/>
      <c r="F241" s="91"/>
      <c r="G241" s="93"/>
      <c r="H241" s="13"/>
      <c r="I241" s="13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>
      <c r="A242" s="89">
        <v>60882.6</v>
      </c>
      <c r="B242" s="44">
        <v>799.95</v>
      </c>
      <c r="C242" s="90">
        <v>14</v>
      </c>
      <c r="D242" s="91">
        <f t="shared" si="0"/>
        <v>11199.300000000001</v>
      </c>
      <c r="E242" s="96"/>
      <c r="F242" s="91"/>
      <c r="G242" s="93"/>
      <c r="H242" s="13"/>
      <c r="I242" s="13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>
      <c r="A243" s="89">
        <v>60920.88</v>
      </c>
      <c r="B243" s="44">
        <v>79.95</v>
      </c>
      <c r="C243" s="90">
        <v>14</v>
      </c>
      <c r="D243" s="91">
        <f t="shared" si="0"/>
        <v>1119.3</v>
      </c>
      <c r="E243" s="96"/>
      <c r="F243" s="91"/>
      <c r="G243" s="93"/>
      <c r="H243" s="13"/>
      <c r="I243" s="13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>
      <c r="A244" s="89">
        <v>61051.38</v>
      </c>
      <c r="B244" s="44">
        <v>340.95</v>
      </c>
      <c r="C244" s="90">
        <v>16</v>
      </c>
      <c r="D244" s="91">
        <f t="shared" si="0"/>
        <v>5455.2</v>
      </c>
      <c r="E244" s="96"/>
      <c r="F244" s="91"/>
      <c r="G244" s="93"/>
      <c r="H244" s="13"/>
      <c r="I244" s="13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>
      <c r="A245" s="89">
        <v>61145.34</v>
      </c>
      <c r="B245" s="44">
        <v>799.95</v>
      </c>
      <c r="C245" s="90">
        <v>15</v>
      </c>
      <c r="D245" s="91">
        <f t="shared" si="0"/>
        <v>11999.25</v>
      </c>
      <c r="E245" s="96"/>
      <c r="F245" s="91"/>
      <c r="G245" s="93"/>
      <c r="H245" s="13"/>
      <c r="I245" s="13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>
      <c r="A246" s="89">
        <v>61218.42</v>
      </c>
      <c r="B246" s="44">
        <v>168.95</v>
      </c>
      <c r="C246" s="90">
        <v>11</v>
      </c>
      <c r="D246" s="91">
        <f t="shared" si="0"/>
        <v>1858.4499999999998</v>
      </c>
      <c r="E246" s="96"/>
      <c r="F246" s="91"/>
      <c r="G246" s="93"/>
      <c r="H246" s="13"/>
      <c r="I246" s="13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>
      <c r="A247" s="89">
        <v>61451.58</v>
      </c>
      <c r="B247" s="44">
        <v>340.95</v>
      </c>
      <c r="C247" s="90">
        <v>10</v>
      </c>
      <c r="D247" s="91">
        <f t="shared" si="0"/>
        <v>3409.5</v>
      </c>
      <c r="E247" s="96"/>
      <c r="F247" s="91"/>
      <c r="G247" s="93"/>
      <c r="H247" s="13"/>
      <c r="I247" s="13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>
      <c r="A248" s="89">
        <v>62192.82</v>
      </c>
      <c r="B248" s="44">
        <v>799.95</v>
      </c>
      <c r="C248" s="90">
        <v>13</v>
      </c>
      <c r="D248" s="91">
        <f t="shared" si="0"/>
        <v>10399.35</v>
      </c>
      <c r="E248" s="96"/>
      <c r="F248" s="91"/>
      <c r="G248" s="93"/>
      <c r="H248" s="13"/>
      <c r="I248" s="13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>
      <c r="A249" s="89">
        <v>62325.06</v>
      </c>
      <c r="B249" s="44">
        <v>340.95</v>
      </c>
      <c r="C249" s="90">
        <v>17</v>
      </c>
      <c r="D249" s="91">
        <f t="shared" si="0"/>
        <v>5796.15</v>
      </c>
      <c r="E249" s="96"/>
      <c r="F249" s="91"/>
      <c r="G249" s="93"/>
      <c r="H249" s="13"/>
      <c r="I249" s="13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>
      <c r="A250" s="89">
        <v>62608.68</v>
      </c>
      <c r="B250" s="44">
        <v>168.95</v>
      </c>
      <c r="C250" s="90">
        <v>8</v>
      </c>
      <c r="D250" s="91">
        <f t="shared" si="0"/>
        <v>1351.6</v>
      </c>
      <c r="E250" s="96"/>
      <c r="F250" s="91"/>
      <c r="G250" s="93"/>
      <c r="H250" s="13"/>
      <c r="I250" s="13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>
      <c r="A251" s="89">
        <v>62829.659999999996</v>
      </c>
      <c r="B251" s="44">
        <v>79.95</v>
      </c>
      <c r="C251" s="90">
        <v>8</v>
      </c>
      <c r="D251" s="91">
        <f t="shared" si="0"/>
        <v>639.6</v>
      </c>
      <c r="E251" s="96"/>
      <c r="F251" s="91"/>
      <c r="G251" s="93"/>
      <c r="H251" s="13"/>
      <c r="I251" s="13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>
      <c r="A252" s="89">
        <v>62834.879999999997</v>
      </c>
      <c r="B252" s="44">
        <v>168.95</v>
      </c>
      <c r="C252" s="90">
        <v>15</v>
      </c>
      <c r="D252" s="91">
        <f t="shared" si="0"/>
        <v>2534.25</v>
      </c>
      <c r="E252" s="96"/>
      <c r="F252" s="91"/>
      <c r="G252" s="93"/>
      <c r="H252" s="13"/>
      <c r="I252" s="13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>
      <c r="A253" s="89">
        <v>63311.64</v>
      </c>
      <c r="B253" s="44">
        <v>168.95</v>
      </c>
      <c r="C253" s="90">
        <v>7</v>
      </c>
      <c r="D253" s="91">
        <f t="shared" si="0"/>
        <v>1182.6499999999999</v>
      </c>
      <c r="E253" s="96"/>
      <c r="F253" s="91"/>
      <c r="G253" s="93"/>
      <c r="H253" s="13"/>
      <c r="I253" s="13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>
      <c r="A254" s="89">
        <v>63546.54</v>
      </c>
      <c r="B254" s="44">
        <v>799.95</v>
      </c>
      <c r="C254" s="90">
        <v>5</v>
      </c>
      <c r="D254" s="91">
        <f t="shared" si="0"/>
        <v>3999.75</v>
      </c>
      <c r="E254" s="96"/>
      <c r="F254" s="91"/>
      <c r="G254" s="93"/>
      <c r="H254" s="13"/>
      <c r="I254" s="13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>
      <c r="A255" s="89">
        <v>63583.08</v>
      </c>
      <c r="B255" s="44">
        <v>340.95</v>
      </c>
      <c r="C255" s="90">
        <v>19</v>
      </c>
      <c r="D255" s="91">
        <f t="shared" si="0"/>
        <v>6478.05</v>
      </c>
      <c r="E255" s="96"/>
      <c r="F255" s="91"/>
      <c r="G255" s="93"/>
      <c r="H255" s="13"/>
      <c r="I255" s="13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>
      <c r="A256" s="89">
        <v>63675.3</v>
      </c>
      <c r="B256" s="44">
        <v>340.95</v>
      </c>
      <c r="C256" s="90">
        <v>15</v>
      </c>
      <c r="D256" s="91">
        <f t="shared" si="0"/>
        <v>5114.25</v>
      </c>
      <c r="E256" s="96"/>
      <c r="F256" s="91"/>
      <c r="G256" s="93"/>
      <c r="H256" s="13"/>
      <c r="I256" s="13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>
      <c r="A257" s="89">
        <v>63896.28</v>
      </c>
      <c r="B257" s="44">
        <v>168.95</v>
      </c>
      <c r="C257" s="90">
        <v>11</v>
      </c>
      <c r="D257" s="91">
        <f t="shared" ref="D257:D301" si="1">B257*C257</f>
        <v>1858.4499999999998</v>
      </c>
      <c r="E257" s="96"/>
      <c r="F257" s="91"/>
      <c r="G257" s="93"/>
      <c r="H257" s="13"/>
      <c r="I257" s="13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>
      <c r="A258" s="89">
        <v>64005.9</v>
      </c>
      <c r="B258" s="44">
        <v>340.95</v>
      </c>
      <c r="C258" s="90">
        <v>3</v>
      </c>
      <c r="D258" s="91">
        <f t="shared" si="1"/>
        <v>1022.8499999999999</v>
      </c>
      <c r="E258" s="96"/>
      <c r="F258" s="91"/>
      <c r="G258" s="93"/>
      <c r="H258" s="13"/>
      <c r="I258" s="13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>
      <c r="A259" s="89">
        <v>64157.279999999999</v>
      </c>
      <c r="B259" s="44">
        <v>79.95</v>
      </c>
      <c r="C259" s="90">
        <v>8</v>
      </c>
      <c r="D259" s="91">
        <f t="shared" si="1"/>
        <v>639.6</v>
      </c>
      <c r="E259" s="96"/>
      <c r="F259" s="91"/>
      <c r="G259" s="93"/>
      <c r="H259" s="13"/>
      <c r="I259" s="13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>
      <c r="A260" s="89">
        <v>64722.78</v>
      </c>
      <c r="B260" s="44">
        <v>799.95</v>
      </c>
      <c r="C260" s="90">
        <v>3</v>
      </c>
      <c r="D260" s="91">
        <f t="shared" si="1"/>
        <v>2399.8500000000004</v>
      </c>
      <c r="E260" s="96"/>
      <c r="F260" s="91"/>
      <c r="G260" s="93"/>
      <c r="H260" s="13"/>
      <c r="I260" s="13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>
      <c r="A261" s="89">
        <v>64748.88</v>
      </c>
      <c r="B261" s="44">
        <v>79.95</v>
      </c>
      <c r="C261" s="90">
        <v>10</v>
      </c>
      <c r="D261" s="91">
        <f t="shared" si="1"/>
        <v>799.5</v>
      </c>
      <c r="E261" s="96"/>
      <c r="F261" s="91"/>
      <c r="G261" s="93"/>
      <c r="H261" s="13"/>
      <c r="I261" s="13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>
      <c r="A262" s="89">
        <v>64872.42</v>
      </c>
      <c r="B262" s="44">
        <v>79.95</v>
      </c>
      <c r="C262" s="90">
        <v>2</v>
      </c>
      <c r="D262" s="91">
        <f t="shared" si="1"/>
        <v>159.9</v>
      </c>
      <c r="E262" s="96"/>
      <c r="F262" s="91"/>
      <c r="G262" s="93"/>
      <c r="H262" s="13"/>
      <c r="I262" s="13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>
      <c r="A263" s="89">
        <v>65105.58</v>
      </c>
      <c r="B263" s="44">
        <v>799.95</v>
      </c>
      <c r="C263" s="90">
        <v>2</v>
      </c>
      <c r="D263" s="91">
        <f t="shared" si="1"/>
        <v>1599.9</v>
      </c>
      <c r="E263" s="96"/>
      <c r="F263" s="91"/>
      <c r="G263" s="93"/>
      <c r="H263" s="13"/>
      <c r="I263" s="13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>
      <c r="A264" s="89">
        <v>65147.34</v>
      </c>
      <c r="B264" s="44">
        <v>799.95</v>
      </c>
      <c r="C264" s="90">
        <v>10</v>
      </c>
      <c r="D264" s="91">
        <f t="shared" si="1"/>
        <v>7999.5</v>
      </c>
      <c r="E264" s="96"/>
      <c r="F264" s="91"/>
      <c r="G264" s="93"/>
      <c r="H264" s="13"/>
      <c r="I264" s="13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>
      <c r="A265" s="89">
        <v>65290.02</v>
      </c>
      <c r="B265" s="44">
        <v>340.95</v>
      </c>
      <c r="C265" s="90">
        <v>13</v>
      </c>
      <c r="D265" s="91">
        <f t="shared" si="1"/>
        <v>4432.3499999999995</v>
      </c>
      <c r="E265" s="96"/>
      <c r="F265" s="91"/>
      <c r="G265" s="93"/>
      <c r="H265" s="13"/>
      <c r="I265" s="13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>
      <c r="A266" s="89">
        <v>65554.5</v>
      </c>
      <c r="B266" s="44">
        <v>79.95</v>
      </c>
      <c r="C266" s="90">
        <v>19</v>
      </c>
      <c r="D266" s="91">
        <f t="shared" si="1"/>
        <v>1519.05</v>
      </c>
      <c r="E266" s="96"/>
      <c r="F266" s="91"/>
      <c r="G266" s="93"/>
      <c r="H266" s="13"/>
      <c r="I266" s="13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>
      <c r="A267" s="89">
        <v>65982.539999999994</v>
      </c>
      <c r="B267" s="44">
        <v>79.95</v>
      </c>
      <c r="C267" s="90">
        <v>10</v>
      </c>
      <c r="D267" s="91">
        <f t="shared" si="1"/>
        <v>799.5</v>
      </c>
      <c r="E267" s="96"/>
      <c r="F267" s="91"/>
      <c r="G267" s="93"/>
      <c r="H267" s="13"/>
      <c r="I267" s="13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>
      <c r="A268" s="89">
        <v>66307.92</v>
      </c>
      <c r="B268" s="44">
        <v>340.95</v>
      </c>
      <c r="C268" s="90">
        <v>4</v>
      </c>
      <c r="D268" s="91">
        <f t="shared" si="1"/>
        <v>1363.8</v>
      </c>
      <c r="E268" s="96"/>
      <c r="F268" s="91"/>
      <c r="G268" s="93"/>
      <c r="H268" s="13"/>
      <c r="I268" s="13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>
      <c r="A269" s="89">
        <v>66608.94</v>
      </c>
      <c r="B269" s="44">
        <v>79.95</v>
      </c>
      <c r="C269" s="90">
        <v>2</v>
      </c>
      <c r="D269" s="91">
        <f t="shared" si="1"/>
        <v>159.9</v>
      </c>
      <c r="E269" s="96"/>
      <c r="F269" s="91"/>
      <c r="G269" s="93"/>
      <c r="H269" s="13"/>
      <c r="I269" s="13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>
      <c r="A270" s="89">
        <v>66779.460000000006</v>
      </c>
      <c r="B270" s="44">
        <v>79.95</v>
      </c>
      <c r="C270" s="90">
        <v>13</v>
      </c>
      <c r="D270" s="91">
        <f t="shared" si="1"/>
        <v>1039.3500000000001</v>
      </c>
      <c r="E270" s="96"/>
      <c r="F270" s="91"/>
      <c r="G270" s="93"/>
      <c r="H270" s="13"/>
      <c r="I270" s="13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>
      <c r="A271" s="89">
        <v>67078.740000000005</v>
      </c>
      <c r="B271" s="44">
        <v>799.95</v>
      </c>
      <c r="C271" s="90">
        <v>4</v>
      </c>
      <c r="D271" s="91">
        <f t="shared" si="1"/>
        <v>3199.8</v>
      </c>
      <c r="E271" s="96"/>
      <c r="F271" s="91"/>
      <c r="G271" s="93"/>
      <c r="H271" s="13"/>
      <c r="I271" s="13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>
      <c r="A272" s="89">
        <v>67080.479999999996</v>
      </c>
      <c r="B272" s="44">
        <v>168.95</v>
      </c>
      <c r="C272" s="90">
        <v>15</v>
      </c>
      <c r="D272" s="91">
        <f t="shared" si="1"/>
        <v>2534.25</v>
      </c>
      <c r="E272" s="96"/>
      <c r="F272" s="91"/>
      <c r="G272" s="93"/>
      <c r="H272" s="13"/>
      <c r="I272" s="13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>
      <c r="A273" s="89">
        <v>67412.819999999992</v>
      </c>
      <c r="B273" s="44">
        <v>79.95</v>
      </c>
      <c r="C273" s="90">
        <v>1</v>
      </c>
      <c r="D273" s="91">
        <f t="shared" si="1"/>
        <v>79.95</v>
      </c>
      <c r="E273" s="96"/>
      <c r="F273" s="91"/>
      <c r="G273" s="93"/>
      <c r="H273" s="13"/>
      <c r="I273" s="13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>
      <c r="A274" s="89">
        <v>67799.100000000006</v>
      </c>
      <c r="B274" s="44">
        <v>79.95</v>
      </c>
      <c r="C274" s="90">
        <v>9</v>
      </c>
      <c r="D274" s="91">
        <f t="shared" si="1"/>
        <v>719.55000000000007</v>
      </c>
      <c r="E274" s="96"/>
      <c r="F274" s="91"/>
      <c r="G274" s="93"/>
      <c r="H274" s="13"/>
      <c r="I274" s="13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>
      <c r="A275" s="89">
        <v>67799.100000000006</v>
      </c>
      <c r="B275" s="44">
        <v>799.95</v>
      </c>
      <c r="C275" s="90">
        <v>14</v>
      </c>
      <c r="D275" s="91">
        <f t="shared" si="1"/>
        <v>11199.300000000001</v>
      </c>
      <c r="E275" s="96"/>
      <c r="F275" s="91"/>
      <c r="G275" s="93"/>
      <c r="H275" s="13"/>
      <c r="I275" s="13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>
      <c r="A276" s="89">
        <v>67856.52</v>
      </c>
      <c r="B276" s="44">
        <v>340.95</v>
      </c>
      <c r="C276" s="90">
        <v>13</v>
      </c>
      <c r="D276" s="91">
        <f t="shared" si="1"/>
        <v>4432.3499999999995</v>
      </c>
      <c r="E276" s="96"/>
      <c r="F276" s="91"/>
      <c r="G276" s="93"/>
      <c r="H276" s="13"/>
      <c r="I276" s="13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>
      <c r="A277" s="89">
        <v>68025.3</v>
      </c>
      <c r="B277" s="44">
        <v>799.95</v>
      </c>
      <c r="C277" s="90">
        <v>8</v>
      </c>
      <c r="D277" s="91">
        <f t="shared" si="1"/>
        <v>6399.6</v>
      </c>
      <c r="E277" s="96"/>
      <c r="F277" s="91"/>
      <c r="G277" s="93"/>
      <c r="H277" s="13"/>
      <c r="I277" s="13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>
      <c r="A278" s="89">
        <v>68056.62</v>
      </c>
      <c r="B278" s="44">
        <v>340.95</v>
      </c>
      <c r="C278" s="90">
        <v>8</v>
      </c>
      <c r="D278" s="91">
        <f t="shared" si="1"/>
        <v>2727.6</v>
      </c>
      <c r="E278" s="96"/>
      <c r="F278" s="91"/>
      <c r="G278" s="93"/>
      <c r="H278" s="13"/>
      <c r="I278" s="13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>
      <c r="A279" s="89">
        <v>68063.58</v>
      </c>
      <c r="B279" s="44">
        <v>79.95</v>
      </c>
      <c r="C279" s="90">
        <v>12</v>
      </c>
      <c r="D279" s="91">
        <f t="shared" si="1"/>
        <v>959.40000000000009</v>
      </c>
      <c r="E279" s="96"/>
      <c r="F279" s="91"/>
      <c r="G279" s="93"/>
      <c r="H279" s="13"/>
      <c r="I279" s="13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>
      <c r="A280" s="89">
        <v>68181.899999999994</v>
      </c>
      <c r="B280" s="44">
        <v>799.95</v>
      </c>
      <c r="C280" s="90">
        <v>2</v>
      </c>
      <c r="D280" s="91">
        <f t="shared" si="1"/>
        <v>1599.9</v>
      </c>
      <c r="E280" s="96"/>
      <c r="F280" s="91"/>
      <c r="G280" s="93"/>
      <c r="H280" s="13"/>
      <c r="I280" s="13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>
      <c r="A281" s="89">
        <v>68467.259999999995</v>
      </c>
      <c r="B281" s="44">
        <v>340.95</v>
      </c>
      <c r="C281" s="90">
        <v>12</v>
      </c>
      <c r="D281" s="91">
        <f t="shared" si="1"/>
        <v>4091.3999999999996</v>
      </c>
      <c r="E281" s="96"/>
      <c r="F281" s="91"/>
      <c r="G281" s="93"/>
      <c r="H281" s="13"/>
      <c r="I281" s="13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>
      <c r="A282" s="89">
        <v>68615.16</v>
      </c>
      <c r="B282" s="44">
        <v>168.95</v>
      </c>
      <c r="C282" s="90">
        <v>12</v>
      </c>
      <c r="D282" s="91">
        <f t="shared" si="1"/>
        <v>2027.3999999999999</v>
      </c>
      <c r="E282" s="96"/>
      <c r="F282" s="91"/>
      <c r="G282" s="93"/>
      <c r="H282" s="13"/>
      <c r="I282" s="13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>
      <c r="A283" s="89">
        <v>68806.559999999998</v>
      </c>
      <c r="B283" s="44">
        <v>799.95</v>
      </c>
      <c r="C283" s="90">
        <v>14</v>
      </c>
      <c r="D283" s="91">
        <f t="shared" si="1"/>
        <v>11199.300000000001</v>
      </c>
      <c r="E283" s="96"/>
      <c r="F283" s="91"/>
      <c r="G283" s="93"/>
      <c r="H283" s="13"/>
      <c r="I283" s="13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>
      <c r="A284" s="89">
        <v>68841.36</v>
      </c>
      <c r="B284" s="44">
        <v>79.95</v>
      </c>
      <c r="C284" s="90">
        <v>15</v>
      </c>
      <c r="D284" s="91">
        <f t="shared" si="1"/>
        <v>1199.25</v>
      </c>
      <c r="E284" s="96"/>
      <c r="F284" s="91"/>
      <c r="G284" s="93"/>
      <c r="H284" s="13"/>
      <c r="I284" s="13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>
      <c r="A285" s="89">
        <v>68855.28</v>
      </c>
      <c r="B285" s="44">
        <v>340.95</v>
      </c>
      <c r="C285" s="90">
        <v>8</v>
      </c>
      <c r="D285" s="91">
        <f t="shared" si="1"/>
        <v>2727.6</v>
      </c>
      <c r="E285" s="96"/>
      <c r="F285" s="91"/>
      <c r="G285" s="93"/>
      <c r="H285" s="13"/>
      <c r="I285" s="13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>
      <c r="A286" s="89">
        <v>69170.22</v>
      </c>
      <c r="B286" s="44">
        <v>340.95</v>
      </c>
      <c r="C286" s="90">
        <v>12</v>
      </c>
      <c r="D286" s="91">
        <f t="shared" si="1"/>
        <v>4091.3999999999996</v>
      </c>
      <c r="E286" s="96"/>
      <c r="F286" s="91"/>
      <c r="G286" s="93"/>
      <c r="H286" s="13"/>
      <c r="I286" s="13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>
      <c r="A287" s="89">
        <v>69211.98</v>
      </c>
      <c r="B287" s="44">
        <v>79.95</v>
      </c>
      <c r="C287" s="90">
        <v>1</v>
      </c>
      <c r="D287" s="91">
        <f t="shared" si="1"/>
        <v>79.95</v>
      </c>
      <c r="E287" s="96"/>
      <c r="F287" s="91"/>
      <c r="G287" s="93"/>
      <c r="H287" s="13"/>
      <c r="I287" s="13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>
      <c r="A288" s="89">
        <v>69410.34</v>
      </c>
      <c r="B288" s="44">
        <v>799.95</v>
      </c>
      <c r="C288" s="90">
        <v>1</v>
      </c>
      <c r="D288" s="91">
        <f t="shared" si="1"/>
        <v>799.95</v>
      </c>
      <c r="E288" s="96"/>
      <c r="F288" s="91"/>
      <c r="G288" s="93"/>
      <c r="H288" s="13"/>
      <c r="I288" s="13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>
      <c r="A289" s="89">
        <v>69436.44</v>
      </c>
      <c r="B289" s="44">
        <v>340.95</v>
      </c>
      <c r="C289" s="90">
        <v>10</v>
      </c>
      <c r="D289" s="91">
        <f t="shared" si="1"/>
        <v>3409.5</v>
      </c>
      <c r="E289" s="96"/>
      <c r="F289" s="91"/>
      <c r="G289" s="93"/>
      <c r="H289" s="13"/>
      <c r="I289" s="13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>
      <c r="A290" s="89">
        <v>69513</v>
      </c>
      <c r="B290" s="44">
        <v>340.95</v>
      </c>
      <c r="C290" s="90">
        <v>2</v>
      </c>
      <c r="D290" s="91">
        <f t="shared" si="1"/>
        <v>681.9</v>
      </c>
      <c r="E290" s="96"/>
      <c r="F290" s="91"/>
      <c r="G290" s="93"/>
      <c r="H290" s="13"/>
      <c r="I290" s="13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>
      <c r="A291" s="89">
        <v>69716.58</v>
      </c>
      <c r="B291" s="44">
        <v>168.95</v>
      </c>
      <c r="C291" s="90">
        <v>1</v>
      </c>
      <c r="D291" s="91">
        <f t="shared" si="1"/>
        <v>168.95</v>
      </c>
      <c r="E291" s="96"/>
      <c r="F291" s="91"/>
      <c r="G291" s="93"/>
      <c r="H291" s="13"/>
      <c r="I291" s="13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>
      <c r="A292" s="89">
        <v>69862.740000000005</v>
      </c>
      <c r="B292" s="44">
        <v>79.95</v>
      </c>
      <c r="C292" s="90">
        <v>15</v>
      </c>
      <c r="D292" s="91">
        <f t="shared" si="1"/>
        <v>1199.25</v>
      </c>
      <c r="E292" s="96"/>
      <c r="F292" s="91"/>
      <c r="G292" s="93"/>
      <c r="H292" s="13"/>
      <c r="I292" s="13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>
      <c r="A293" s="89">
        <v>70061.100000000006</v>
      </c>
      <c r="B293" s="44">
        <v>168.95</v>
      </c>
      <c r="C293" s="90">
        <v>5</v>
      </c>
      <c r="D293" s="91">
        <f t="shared" si="1"/>
        <v>844.75</v>
      </c>
      <c r="E293" s="96"/>
      <c r="F293" s="91"/>
      <c r="G293" s="93"/>
      <c r="H293" s="13"/>
      <c r="I293" s="13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>
      <c r="A294" s="89">
        <v>70069.8</v>
      </c>
      <c r="B294" s="44">
        <v>79.95</v>
      </c>
      <c r="C294" s="90">
        <v>7</v>
      </c>
      <c r="D294" s="91">
        <f t="shared" si="1"/>
        <v>559.65</v>
      </c>
      <c r="E294" s="96"/>
      <c r="F294" s="91"/>
      <c r="G294" s="93"/>
      <c r="H294" s="13"/>
      <c r="I294" s="13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>
      <c r="A295" s="89">
        <v>70831.92</v>
      </c>
      <c r="B295" s="44">
        <v>168.95</v>
      </c>
      <c r="C295" s="90">
        <v>12</v>
      </c>
      <c r="D295" s="91">
        <f t="shared" si="1"/>
        <v>2027.3999999999999</v>
      </c>
      <c r="E295" s="96"/>
      <c r="F295" s="91"/>
      <c r="G295" s="93"/>
      <c r="H295" s="13"/>
      <c r="I295" s="13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>
      <c r="A296" s="89">
        <v>70851.06</v>
      </c>
      <c r="B296" s="44">
        <v>799.95</v>
      </c>
      <c r="C296" s="90">
        <v>10</v>
      </c>
      <c r="D296" s="91">
        <f t="shared" si="1"/>
        <v>7999.5</v>
      </c>
      <c r="E296" s="96"/>
      <c r="F296" s="91"/>
      <c r="G296" s="93"/>
      <c r="H296" s="13"/>
      <c r="I296" s="13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>
      <c r="A297" s="89">
        <v>70917.179999999993</v>
      </c>
      <c r="B297" s="44">
        <v>168.95</v>
      </c>
      <c r="C297" s="90">
        <v>6</v>
      </c>
      <c r="D297" s="91">
        <f t="shared" si="1"/>
        <v>1013.6999999999999</v>
      </c>
      <c r="E297" s="96"/>
      <c r="F297" s="91"/>
      <c r="G297" s="93"/>
      <c r="H297" s="13"/>
      <c r="I297" s="13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>
      <c r="A298" s="89">
        <v>71145.119999999995</v>
      </c>
      <c r="B298" s="44">
        <v>168.95</v>
      </c>
      <c r="C298" s="90">
        <v>5</v>
      </c>
      <c r="D298" s="91">
        <f t="shared" si="1"/>
        <v>844.75</v>
      </c>
      <c r="E298" s="96"/>
      <c r="F298" s="91"/>
      <c r="G298" s="93"/>
      <c r="H298" s="13"/>
      <c r="I298" s="13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>
      <c r="A299" s="89">
        <v>71348.7</v>
      </c>
      <c r="B299" s="44">
        <v>340.95</v>
      </c>
      <c r="C299" s="90">
        <v>2</v>
      </c>
      <c r="D299" s="91">
        <f t="shared" si="1"/>
        <v>681.9</v>
      </c>
      <c r="E299" s="96"/>
      <c r="F299" s="91"/>
      <c r="G299" s="93"/>
      <c r="H299" s="13"/>
      <c r="I299" s="13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>
      <c r="A300" s="89">
        <v>71420.039999999994</v>
      </c>
      <c r="B300" s="44">
        <v>340.95</v>
      </c>
      <c r="C300" s="90">
        <v>15</v>
      </c>
      <c r="D300" s="91">
        <f t="shared" si="1"/>
        <v>5114.25</v>
      </c>
      <c r="E300" s="96"/>
      <c r="F300" s="91"/>
      <c r="G300" s="93"/>
      <c r="H300" s="13"/>
      <c r="I300" s="13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>
      <c r="A301" s="89">
        <v>71482.679999999993</v>
      </c>
      <c r="B301" s="44">
        <v>168.95</v>
      </c>
      <c r="C301" s="90">
        <v>15</v>
      </c>
      <c r="D301" s="91">
        <f t="shared" si="1"/>
        <v>2534.25</v>
      </c>
      <c r="E301" s="96"/>
      <c r="F301" s="91"/>
      <c r="G301" s="93"/>
      <c r="H301" s="13"/>
      <c r="I301" s="13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>
      <c r="A302" s="98"/>
      <c r="B302" s="13"/>
      <c r="C302" s="13"/>
      <c r="D302" s="99"/>
      <c r="E302" s="100"/>
      <c r="F302" s="99"/>
      <c r="H302" s="13"/>
      <c r="I302" s="13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>
      <c r="A303" s="98"/>
      <c r="B303" s="13"/>
      <c r="C303" s="13"/>
      <c r="D303" s="99"/>
      <c r="E303" s="100"/>
      <c r="F303" s="99"/>
      <c r="H303" s="13"/>
      <c r="I303" s="13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>
      <c r="A304" s="98"/>
      <c r="B304" s="13"/>
      <c r="C304" s="13"/>
      <c r="D304" s="99"/>
      <c r="E304" s="100"/>
      <c r="F304" s="99"/>
      <c r="H304" s="13"/>
      <c r="I304" s="13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>
      <c r="A305" s="98"/>
      <c r="B305" s="13"/>
      <c r="C305" s="13"/>
      <c r="D305" s="99"/>
      <c r="E305" s="100"/>
      <c r="F305" s="99"/>
      <c r="H305" s="13"/>
      <c r="I305" s="13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>
      <c r="A306" s="98"/>
      <c r="B306" s="13"/>
      <c r="C306" s="13"/>
      <c r="D306" s="99"/>
      <c r="E306" s="100"/>
      <c r="F306" s="99"/>
      <c r="H306" s="13"/>
      <c r="I306" s="13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>
      <c r="A307" s="98"/>
      <c r="B307" s="13"/>
      <c r="C307" s="13"/>
      <c r="D307" s="99"/>
      <c r="E307" s="100"/>
      <c r="F307" s="99"/>
      <c r="H307" s="13"/>
      <c r="I307" s="13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>
      <c r="A308" s="98"/>
      <c r="B308" s="13"/>
      <c r="C308" s="13"/>
      <c r="D308" s="99"/>
      <c r="E308" s="100"/>
      <c r="F308" s="99"/>
      <c r="H308" s="13"/>
      <c r="I308" s="13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>
      <c r="A309" s="98"/>
      <c r="B309" s="13"/>
      <c r="C309" s="13"/>
      <c r="D309" s="99"/>
      <c r="E309" s="100"/>
      <c r="F309" s="99"/>
      <c r="H309" s="13"/>
      <c r="I309" s="13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>
      <c r="A310" s="98"/>
      <c r="B310" s="13"/>
      <c r="C310" s="13"/>
      <c r="D310" s="99"/>
      <c r="E310" s="100"/>
      <c r="F310" s="99"/>
      <c r="H310" s="13"/>
      <c r="I310" s="13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>
      <c r="A311" s="98"/>
      <c r="B311" s="13"/>
      <c r="C311" s="13"/>
      <c r="D311" s="99"/>
      <c r="E311" s="100"/>
      <c r="F311" s="99"/>
      <c r="H311" s="13"/>
      <c r="I311" s="13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>
      <c r="A312" s="98"/>
      <c r="B312" s="13"/>
      <c r="C312" s="13"/>
      <c r="D312" s="99"/>
      <c r="E312" s="100"/>
      <c r="F312" s="99"/>
      <c r="H312" s="13"/>
      <c r="I312" s="13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>
      <c r="A313" s="98"/>
      <c r="B313" s="13"/>
      <c r="C313" s="13"/>
      <c r="D313" s="99"/>
      <c r="E313" s="100"/>
      <c r="F313" s="99"/>
      <c r="H313" s="13"/>
      <c r="I313" s="13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>
      <c r="A314" s="98"/>
      <c r="B314" s="13"/>
      <c r="C314" s="13"/>
      <c r="D314" s="99"/>
      <c r="E314" s="100"/>
      <c r="F314" s="99"/>
      <c r="H314" s="13"/>
      <c r="I314" s="13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>
      <c r="A315" s="98"/>
      <c r="B315" s="13"/>
      <c r="C315" s="13"/>
      <c r="D315" s="99"/>
      <c r="E315" s="100"/>
      <c r="F315" s="99"/>
      <c r="H315" s="13"/>
      <c r="I315" s="13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>
      <c r="A316" s="98"/>
      <c r="B316" s="13"/>
      <c r="C316" s="13"/>
      <c r="D316" s="99"/>
      <c r="E316" s="100"/>
      <c r="F316" s="99"/>
      <c r="H316" s="13"/>
      <c r="I316" s="13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>
      <c r="A317" s="98"/>
      <c r="B317" s="13"/>
      <c r="C317" s="13"/>
      <c r="D317" s="99"/>
      <c r="E317" s="100"/>
      <c r="F317" s="99"/>
      <c r="H317" s="13"/>
      <c r="I317" s="13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38761D"/>
    <outlinePr summaryBelow="0" summaryRight="0"/>
  </sheetPr>
  <dimension ref="A1:Z317"/>
  <sheetViews>
    <sheetView workbookViewId="0"/>
  </sheetViews>
  <sheetFormatPr defaultColWidth="14.44140625" defaultRowHeight="15" customHeight="1"/>
  <sheetData>
    <row r="1" spans="1:26">
      <c r="A1" s="85" t="s">
        <v>1894</v>
      </c>
      <c r="B1" s="86" t="s">
        <v>1895</v>
      </c>
      <c r="C1" s="87" t="s">
        <v>1896</v>
      </c>
      <c r="D1" s="86" t="s">
        <v>1897</v>
      </c>
      <c r="E1" s="87" t="s">
        <v>1898</v>
      </c>
      <c r="F1" s="86" t="s">
        <v>1899</v>
      </c>
      <c r="H1" s="88" t="s">
        <v>1900</v>
      </c>
      <c r="I1" s="88" t="s">
        <v>1898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>
      <c r="A2" s="89">
        <v>19409.7</v>
      </c>
      <c r="B2" s="44">
        <v>340.95</v>
      </c>
      <c r="C2" s="90">
        <v>4</v>
      </c>
      <c r="D2" s="91">
        <f t="shared" ref="D2:D256" si="0">B2*C2</f>
        <v>1363.8</v>
      </c>
      <c r="E2" s="96">
        <f>VLOOKUP(D2,$H$2:$I$7,2,1)</f>
        <v>3.5000000000000003E-2</v>
      </c>
      <c r="F2" s="91">
        <f t="shared" ref="F2:F256" si="1">D2*(100%-E2)</f>
        <v>1316.067</v>
      </c>
      <c r="H2" s="94">
        <v>0</v>
      </c>
      <c r="I2" s="95">
        <v>0</v>
      </c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>
      <c r="A3" s="89">
        <v>19543.68</v>
      </c>
      <c r="B3" s="44">
        <v>799.95</v>
      </c>
      <c r="C3" s="90">
        <v>3</v>
      </c>
      <c r="D3" s="91">
        <f t="shared" si="0"/>
        <v>2399.8500000000004</v>
      </c>
      <c r="E3" s="96">
        <f t="shared" ref="E3:E257" si="2">VLOOKUP(D3,$H$2:$I$7,2)</f>
        <v>7.4999999999999997E-2</v>
      </c>
      <c r="F3" s="91">
        <f t="shared" si="1"/>
        <v>2219.8612500000004</v>
      </c>
      <c r="H3" s="94">
        <v>500</v>
      </c>
      <c r="I3" s="97">
        <v>2.5000000000000001E-2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>
      <c r="A4" s="89">
        <v>19764.66</v>
      </c>
      <c r="B4" s="44">
        <v>168.95</v>
      </c>
      <c r="C4" s="90">
        <v>2</v>
      </c>
      <c r="D4" s="91">
        <f t="shared" si="0"/>
        <v>337.9</v>
      </c>
      <c r="E4" s="96">
        <f t="shared" si="2"/>
        <v>0</v>
      </c>
      <c r="F4" s="91">
        <f t="shared" si="1"/>
        <v>337.9</v>
      </c>
      <c r="H4" s="94">
        <v>1000</v>
      </c>
      <c r="I4" s="97">
        <v>3.5000000000000003E-2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>
      <c r="A5" s="89">
        <v>20074.38</v>
      </c>
      <c r="B5" s="44">
        <v>168.95</v>
      </c>
      <c r="C5" s="90">
        <v>5</v>
      </c>
      <c r="D5" s="91">
        <f t="shared" si="0"/>
        <v>844.75</v>
      </c>
      <c r="E5" s="96">
        <f t="shared" si="2"/>
        <v>2.5000000000000001E-2</v>
      </c>
      <c r="F5" s="91">
        <f t="shared" si="1"/>
        <v>823.63125000000002</v>
      </c>
      <c r="H5" s="94">
        <v>1500</v>
      </c>
      <c r="I5" s="97">
        <v>0.05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>
      <c r="A6" s="89">
        <v>20112.66</v>
      </c>
      <c r="B6" s="44">
        <v>340.95</v>
      </c>
      <c r="C6" s="90">
        <v>11</v>
      </c>
      <c r="D6" s="91">
        <f t="shared" si="0"/>
        <v>3750.45</v>
      </c>
      <c r="E6" s="96">
        <f t="shared" si="2"/>
        <v>0.09</v>
      </c>
      <c r="F6" s="91">
        <f t="shared" si="1"/>
        <v>3412.9094999999998</v>
      </c>
      <c r="H6" s="94">
        <v>2000</v>
      </c>
      <c r="I6" s="97">
        <v>7.4999999999999997E-2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>
      <c r="A7" s="89">
        <v>20161.38</v>
      </c>
      <c r="B7" s="44">
        <v>168.95</v>
      </c>
      <c r="C7" s="90">
        <v>9</v>
      </c>
      <c r="D7" s="91">
        <f t="shared" si="0"/>
        <v>1520.55</v>
      </c>
      <c r="E7" s="96">
        <f t="shared" si="2"/>
        <v>0.05</v>
      </c>
      <c r="F7" s="91">
        <f t="shared" si="1"/>
        <v>1444.5224999999998</v>
      </c>
      <c r="H7" s="94">
        <v>2500</v>
      </c>
      <c r="I7" s="97">
        <v>0.09</v>
      </c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>
      <c r="A8" s="89">
        <v>20171.82</v>
      </c>
      <c r="B8" s="44">
        <v>79.95</v>
      </c>
      <c r="C8" s="90">
        <v>2</v>
      </c>
      <c r="D8" s="91">
        <f t="shared" si="0"/>
        <v>159.9</v>
      </c>
      <c r="E8" s="96">
        <f t="shared" si="2"/>
        <v>0</v>
      </c>
      <c r="F8" s="91">
        <f t="shared" si="1"/>
        <v>159.9</v>
      </c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>
      <c r="A9" s="89">
        <v>20204.88</v>
      </c>
      <c r="B9" s="44">
        <v>79.95</v>
      </c>
      <c r="C9" s="90">
        <v>15</v>
      </c>
      <c r="D9" s="91">
        <f t="shared" si="0"/>
        <v>1199.25</v>
      </c>
      <c r="E9" s="96">
        <f t="shared" si="2"/>
        <v>3.5000000000000003E-2</v>
      </c>
      <c r="F9" s="91">
        <f t="shared" si="1"/>
        <v>1157.2762499999999</v>
      </c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>
      <c r="A10" s="89">
        <v>21080.1</v>
      </c>
      <c r="B10" s="44">
        <v>340.95</v>
      </c>
      <c r="C10" s="90">
        <v>1</v>
      </c>
      <c r="D10" s="91">
        <f t="shared" si="0"/>
        <v>340.95</v>
      </c>
      <c r="E10" s="96">
        <f t="shared" si="2"/>
        <v>0</v>
      </c>
      <c r="F10" s="91">
        <f t="shared" si="1"/>
        <v>340.95</v>
      </c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>
      <c r="A11" s="89">
        <v>21228</v>
      </c>
      <c r="B11" s="44">
        <v>168.95</v>
      </c>
      <c r="C11" s="90">
        <v>14</v>
      </c>
      <c r="D11" s="91">
        <f t="shared" si="0"/>
        <v>2365.2999999999997</v>
      </c>
      <c r="E11" s="96">
        <f t="shared" si="2"/>
        <v>7.4999999999999997E-2</v>
      </c>
      <c r="F11" s="91">
        <f t="shared" si="1"/>
        <v>2187.9024999999997</v>
      </c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>
      <c r="A12" s="89">
        <v>21285.42</v>
      </c>
      <c r="B12" s="44">
        <v>340.95</v>
      </c>
      <c r="C12" s="90">
        <v>14</v>
      </c>
      <c r="D12" s="91">
        <f t="shared" si="0"/>
        <v>4773.3</v>
      </c>
      <c r="E12" s="96">
        <f t="shared" si="2"/>
        <v>0.09</v>
      </c>
      <c r="F12" s="91">
        <f t="shared" si="1"/>
        <v>4343.7030000000004</v>
      </c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>
      <c r="A13" s="89">
        <v>21736.079999999998</v>
      </c>
      <c r="B13" s="44">
        <v>799.95</v>
      </c>
      <c r="C13" s="90">
        <v>7</v>
      </c>
      <c r="D13" s="91">
        <f t="shared" si="0"/>
        <v>5599.6500000000005</v>
      </c>
      <c r="E13" s="96">
        <f t="shared" si="2"/>
        <v>0.09</v>
      </c>
      <c r="F13" s="91">
        <f t="shared" si="1"/>
        <v>5095.6815000000006</v>
      </c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>
      <c r="A14" s="89">
        <v>21873.54</v>
      </c>
      <c r="B14" s="44">
        <v>340.95</v>
      </c>
      <c r="C14" s="90">
        <v>8</v>
      </c>
      <c r="D14" s="91">
        <f t="shared" si="0"/>
        <v>2727.6</v>
      </c>
      <c r="E14" s="96">
        <f t="shared" si="2"/>
        <v>0.09</v>
      </c>
      <c r="F14" s="91">
        <f t="shared" si="1"/>
        <v>2482.116</v>
      </c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>
      <c r="A15" s="89">
        <v>22188.48</v>
      </c>
      <c r="B15" s="44">
        <v>340.95</v>
      </c>
      <c r="C15" s="90">
        <v>9</v>
      </c>
      <c r="D15" s="91">
        <f t="shared" si="0"/>
        <v>3068.5499999999997</v>
      </c>
      <c r="E15" s="96">
        <f t="shared" si="2"/>
        <v>0.09</v>
      </c>
      <c r="F15" s="91">
        <f t="shared" si="1"/>
        <v>2792.3804999999998</v>
      </c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>
      <c r="A16" s="89">
        <v>22921.02</v>
      </c>
      <c r="B16" s="44">
        <v>799.95</v>
      </c>
      <c r="C16" s="90">
        <v>14</v>
      </c>
      <c r="D16" s="91">
        <f t="shared" si="0"/>
        <v>11199.300000000001</v>
      </c>
      <c r="E16" s="96">
        <f t="shared" si="2"/>
        <v>0.09</v>
      </c>
      <c r="F16" s="91">
        <f t="shared" si="1"/>
        <v>10191.363000000001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>
      <c r="A17" s="89">
        <v>22924.5</v>
      </c>
      <c r="B17" s="44">
        <v>168.95</v>
      </c>
      <c r="C17" s="90">
        <v>7</v>
      </c>
      <c r="D17" s="91">
        <f t="shared" si="0"/>
        <v>1182.6499999999999</v>
      </c>
      <c r="E17" s="96">
        <f t="shared" si="2"/>
        <v>3.5000000000000003E-2</v>
      </c>
      <c r="F17" s="91">
        <f t="shared" si="1"/>
        <v>1141.2572499999999</v>
      </c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>
      <c r="A18" s="89">
        <v>22929.72</v>
      </c>
      <c r="B18" s="44">
        <v>799.95</v>
      </c>
      <c r="C18" s="90">
        <v>16</v>
      </c>
      <c r="D18" s="91">
        <f t="shared" si="0"/>
        <v>12799.2</v>
      </c>
      <c r="E18" s="96">
        <f t="shared" si="2"/>
        <v>0.09</v>
      </c>
      <c r="F18" s="91">
        <f t="shared" si="1"/>
        <v>11647.272000000001</v>
      </c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>
      <c r="A19" s="89">
        <v>22936.68</v>
      </c>
      <c r="B19" s="44">
        <v>340.95</v>
      </c>
      <c r="C19" s="90">
        <v>3</v>
      </c>
      <c r="D19" s="91">
        <f t="shared" si="0"/>
        <v>1022.8499999999999</v>
      </c>
      <c r="E19" s="96">
        <f t="shared" si="2"/>
        <v>3.5000000000000003E-2</v>
      </c>
      <c r="F19" s="91">
        <f t="shared" si="1"/>
        <v>987.05024999999989</v>
      </c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>
      <c r="A20" s="89">
        <v>23075.88</v>
      </c>
      <c r="B20" s="44">
        <v>168.95</v>
      </c>
      <c r="C20" s="90">
        <v>13</v>
      </c>
      <c r="D20" s="91">
        <f t="shared" si="0"/>
        <v>2196.35</v>
      </c>
      <c r="E20" s="96">
        <f t="shared" si="2"/>
        <v>7.4999999999999997E-2</v>
      </c>
      <c r="F20" s="91">
        <f t="shared" si="1"/>
        <v>2031.62375</v>
      </c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>
      <c r="A21" s="89">
        <v>23140.26</v>
      </c>
      <c r="B21" s="44">
        <v>340.95</v>
      </c>
      <c r="C21" s="90">
        <v>12</v>
      </c>
      <c r="D21" s="91">
        <f t="shared" si="0"/>
        <v>4091.3999999999996</v>
      </c>
      <c r="E21" s="96">
        <f t="shared" si="2"/>
        <v>0.09</v>
      </c>
      <c r="F21" s="91">
        <f t="shared" si="1"/>
        <v>3723.174</v>
      </c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>
      <c r="A22" s="89">
        <v>23472.6</v>
      </c>
      <c r="B22" s="44">
        <v>79.95</v>
      </c>
      <c r="C22" s="90">
        <v>3</v>
      </c>
      <c r="D22" s="91">
        <f t="shared" si="0"/>
        <v>239.85000000000002</v>
      </c>
      <c r="E22" s="96">
        <f t="shared" si="2"/>
        <v>0</v>
      </c>
      <c r="F22" s="91">
        <f t="shared" si="1"/>
        <v>239.85000000000002</v>
      </c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>
      <c r="A23" s="89">
        <v>23618.76</v>
      </c>
      <c r="B23" s="44">
        <v>340.95</v>
      </c>
      <c r="C23" s="90">
        <v>12</v>
      </c>
      <c r="D23" s="91">
        <f t="shared" si="0"/>
        <v>4091.3999999999996</v>
      </c>
      <c r="E23" s="96">
        <f t="shared" si="2"/>
        <v>0.09</v>
      </c>
      <c r="F23" s="91">
        <f t="shared" si="1"/>
        <v>3723.174</v>
      </c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>
      <c r="A24" s="89">
        <v>23961.54</v>
      </c>
      <c r="B24" s="44">
        <v>799.95</v>
      </c>
      <c r="C24" s="90">
        <v>8</v>
      </c>
      <c r="D24" s="91">
        <f t="shared" si="0"/>
        <v>6399.6</v>
      </c>
      <c r="E24" s="96">
        <f t="shared" si="2"/>
        <v>0.09</v>
      </c>
      <c r="F24" s="91">
        <f t="shared" si="1"/>
        <v>5823.6360000000004</v>
      </c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>
      <c r="A25" s="89">
        <v>24255.599999999999</v>
      </c>
      <c r="B25" s="44">
        <v>168.95</v>
      </c>
      <c r="C25" s="90">
        <v>6</v>
      </c>
      <c r="D25" s="91">
        <f t="shared" si="0"/>
        <v>1013.6999999999999</v>
      </c>
      <c r="E25" s="96">
        <f t="shared" si="2"/>
        <v>3.5000000000000003E-2</v>
      </c>
      <c r="F25" s="91">
        <f t="shared" si="1"/>
        <v>978.2204999999999</v>
      </c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>
      <c r="A26" s="89">
        <v>24662.76</v>
      </c>
      <c r="B26" s="44">
        <v>168.95</v>
      </c>
      <c r="C26" s="90">
        <v>3</v>
      </c>
      <c r="D26" s="91">
        <f t="shared" si="0"/>
        <v>506.84999999999997</v>
      </c>
      <c r="E26" s="96">
        <f t="shared" si="2"/>
        <v>2.5000000000000001E-2</v>
      </c>
      <c r="F26" s="91">
        <f t="shared" si="1"/>
        <v>494.17874999999998</v>
      </c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>
      <c r="A27" s="89">
        <v>24833.279999999999</v>
      </c>
      <c r="B27" s="44">
        <v>799.95</v>
      </c>
      <c r="C27" s="90">
        <v>10</v>
      </c>
      <c r="D27" s="91">
        <f t="shared" si="0"/>
        <v>7999.5</v>
      </c>
      <c r="E27" s="96">
        <f t="shared" si="2"/>
        <v>0.09</v>
      </c>
      <c r="F27" s="91">
        <f t="shared" si="1"/>
        <v>7279.5450000000001</v>
      </c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>
      <c r="A28" s="89">
        <v>24996.84</v>
      </c>
      <c r="B28" s="44">
        <v>79.95</v>
      </c>
      <c r="C28" s="90">
        <v>2</v>
      </c>
      <c r="D28" s="91">
        <f t="shared" si="0"/>
        <v>159.9</v>
      </c>
      <c r="E28" s="96">
        <f t="shared" si="2"/>
        <v>0</v>
      </c>
      <c r="F28" s="91">
        <f t="shared" si="1"/>
        <v>159.9</v>
      </c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>
      <c r="A29" s="89">
        <v>25236.959999999999</v>
      </c>
      <c r="B29" s="44">
        <v>168.95</v>
      </c>
      <c r="C29" s="90">
        <v>15</v>
      </c>
      <c r="D29" s="91">
        <f t="shared" si="0"/>
        <v>2534.25</v>
      </c>
      <c r="E29" s="96">
        <f t="shared" si="2"/>
        <v>0.09</v>
      </c>
      <c r="F29" s="91">
        <f t="shared" si="1"/>
        <v>2306.1675</v>
      </c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>
      <c r="A30" s="89">
        <v>25263.06</v>
      </c>
      <c r="B30" s="44">
        <v>799.95</v>
      </c>
      <c r="C30" s="90">
        <v>8</v>
      </c>
      <c r="D30" s="91">
        <f t="shared" si="0"/>
        <v>6399.6</v>
      </c>
      <c r="E30" s="96">
        <f t="shared" si="2"/>
        <v>0.09</v>
      </c>
      <c r="F30" s="91">
        <f t="shared" si="1"/>
        <v>5823.6360000000004</v>
      </c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>
      <c r="A31" s="89">
        <v>25416.18</v>
      </c>
      <c r="B31" s="44">
        <v>340.95</v>
      </c>
      <c r="C31" s="90">
        <v>3</v>
      </c>
      <c r="D31" s="91">
        <f t="shared" si="0"/>
        <v>1022.8499999999999</v>
      </c>
      <c r="E31" s="96">
        <f t="shared" si="2"/>
        <v>3.5000000000000003E-2</v>
      </c>
      <c r="F31" s="91">
        <f t="shared" si="1"/>
        <v>987.05024999999989</v>
      </c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>
      <c r="A32" s="89">
        <v>25564.079999999998</v>
      </c>
      <c r="B32" s="44">
        <v>799.95</v>
      </c>
      <c r="C32" s="90">
        <v>6</v>
      </c>
      <c r="D32" s="91">
        <f t="shared" si="0"/>
        <v>4799.7000000000007</v>
      </c>
      <c r="E32" s="96">
        <f t="shared" si="2"/>
        <v>0.09</v>
      </c>
      <c r="F32" s="91">
        <f t="shared" si="1"/>
        <v>4367.7270000000008</v>
      </c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>
      <c r="A33" s="89">
        <v>26087.82</v>
      </c>
      <c r="B33" s="44">
        <v>799.95</v>
      </c>
      <c r="C33" s="90">
        <v>11</v>
      </c>
      <c r="D33" s="91">
        <f t="shared" si="0"/>
        <v>8799.4500000000007</v>
      </c>
      <c r="E33" s="96">
        <f t="shared" si="2"/>
        <v>0.09</v>
      </c>
      <c r="F33" s="91">
        <f t="shared" si="1"/>
        <v>8007.4995000000008</v>
      </c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>
      <c r="A34" s="89">
        <v>26195.7</v>
      </c>
      <c r="B34" s="44">
        <v>340.95</v>
      </c>
      <c r="C34" s="90">
        <v>2</v>
      </c>
      <c r="D34" s="91">
        <f t="shared" si="0"/>
        <v>681.9</v>
      </c>
      <c r="E34" s="96">
        <f t="shared" si="2"/>
        <v>2.5000000000000001E-2</v>
      </c>
      <c r="F34" s="91">
        <f t="shared" si="1"/>
        <v>664.85249999999996</v>
      </c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>
      <c r="A35" s="89">
        <v>26251.38</v>
      </c>
      <c r="B35" s="44">
        <v>340.95</v>
      </c>
      <c r="C35" s="90">
        <v>11</v>
      </c>
      <c r="D35" s="91">
        <f t="shared" si="0"/>
        <v>3750.45</v>
      </c>
      <c r="E35" s="96">
        <f t="shared" si="2"/>
        <v>0.09</v>
      </c>
      <c r="F35" s="91">
        <f t="shared" si="1"/>
        <v>3412.9094999999998</v>
      </c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>
      <c r="A36" s="89">
        <v>26543.7</v>
      </c>
      <c r="B36" s="44">
        <v>79.95</v>
      </c>
      <c r="C36" s="90">
        <v>1</v>
      </c>
      <c r="D36" s="91">
        <f t="shared" si="0"/>
        <v>79.95</v>
      </c>
      <c r="E36" s="96">
        <f t="shared" si="2"/>
        <v>0</v>
      </c>
      <c r="F36" s="91">
        <f t="shared" si="1"/>
        <v>79.95</v>
      </c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>
      <c r="A37" s="89">
        <v>26738.579999999998</v>
      </c>
      <c r="B37" s="44">
        <v>340.95</v>
      </c>
      <c r="C37" s="90">
        <v>14</v>
      </c>
      <c r="D37" s="91">
        <f t="shared" si="0"/>
        <v>4773.3</v>
      </c>
      <c r="E37" s="96">
        <f t="shared" si="2"/>
        <v>0.09</v>
      </c>
      <c r="F37" s="91">
        <f t="shared" si="1"/>
        <v>4343.7030000000004</v>
      </c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>
      <c r="A38" s="89">
        <v>26961.3</v>
      </c>
      <c r="B38" s="44">
        <v>79.95</v>
      </c>
      <c r="C38" s="90">
        <v>5</v>
      </c>
      <c r="D38" s="91">
        <f t="shared" si="0"/>
        <v>399.75</v>
      </c>
      <c r="E38" s="96">
        <f t="shared" si="2"/>
        <v>0</v>
      </c>
      <c r="F38" s="91">
        <f t="shared" si="1"/>
        <v>399.75</v>
      </c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>
      <c r="A39" s="89">
        <v>27161.4</v>
      </c>
      <c r="B39" s="44">
        <v>79.95</v>
      </c>
      <c r="C39" s="90">
        <v>13</v>
      </c>
      <c r="D39" s="91">
        <f t="shared" si="0"/>
        <v>1039.3500000000001</v>
      </c>
      <c r="E39" s="96">
        <f t="shared" si="2"/>
        <v>3.5000000000000003E-2</v>
      </c>
      <c r="F39" s="91">
        <f t="shared" si="1"/>
        <v>1002.9727500000001</v>
      </c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>
      <c r="A40" s="89">
        <v>27448.5</v>
      </c>
      <c r="B40" s="44">
        <v>340.95</v>
      </c>
      <c r="C40" s="90">
        <v>1</v>
      </c>
      <c r="D40" s="91">
        <f t="shared" si="0"/>
        <v>340.95</v>
      </c>
      <c r="E40" s="96">
        <f t="shared" si="2"/>
        <v>0</v>
      </c>
      <c r="F40" s="91">
        <f t="shared" si="1"/>
        <v>340.95</v>
      </c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>
      <c r="A41" s="89">
        <v>27518.1</v>
      </c>
      <c r="B41" s="44">
        <v>340.95</v>
      </c>
      <c r="C41" s="90">
        <v>18</v>
      </c>
      <c r="D41" s="91">
        <f t="shared" si="0"/>
        <v>6137.0999999999995</v>
      </c>
      <c r="E41" s="96">
        <f t="shared" si="2"/>
        <v>0.09</v>
      </c>
      <c r="F41" s="91">
        <f t="shared" si="1"/>
        <v>5584.7609999999995</v>
      </c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>
      <c r="A42" s="89">
        <v>27676.44</v>
      </c>
      <c r="B42" s="44">
        <v>168.95</v>
      </c>
      <c r="C42" s="90">
        <v>10</v>
      </c>
      <c r="D42" s="91">
        <f t="shared" si="0"/>
        <v>1689.5</v>
      </c>
      <c r="E42" s="96">
        <f t="shared" si="2"/>
        <v>0.05</v>
      </c>
      <c r="F42" s="91">
        <f t="shared" si="1"/>
        <v>1605.0249999999999</v>
      </c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>
      <c r="A43" s="89">
        <v>28158.42</v>
      </c>
      <c r="B43" s="44">
        <v>340.95</v>
      </c>
      <c r="C43" s="90">
        <v>12</v>
      </c>
      <c r="D43" s="91">
        <f t="shared" si="0"/>
        <v>4091.3999999999996</v>
      </c>
      <c r="E43" s="96">
        <f t="shared" si="2"/>
        <v>0.09</v>
      </c>
      <c r="F43" s="91">
        <f t="shared" si="1"/>
        <v>3723.174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>
      <c r="A44" s="89">
        <v>28264.560000000001</v>
      </c>
      <c r="B44" s="44">
        <v>340.95</v>
      </c>
      <c r="C44" s="90">
        <v>8</v>
      </c>
      <c r="D44" s="91">
        <f t="shared" si="0"/>
        <v>2727.6</v>
      </c>
      <c r="E44" s="96">
        <f t="shared" si="2"/>
        <v>0.09</v>
      </c>
      <c r="F44" s="91">
        <f t="shared" si="1"/>
        <v>2482.116</v>
      </c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>
      <c r="A45" s="89">
        <v>28377.66</v>
      </c>
      <c r="B45" s="44">
        <v>168.95</v>
      </c>
      <c r="C45" s="90">
        <v>14</v>
      </c>
      <c r="D45" s="91">
        <f t="shared" si="0"/>
        <v>2365.2999999999997</v>
      </c>
      <c r="E45" s="96">
        <f t="shared" si="2"/>
        <v>7.4999999999999997E-2</v>
      </c>
      <c r="F45" s="91">
        <f t="shared" si="1"/>
        <v>2187.9024999999997</v>
      </c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>
      <c r="A46" s="89">
        <v>28623</v>
      </c>
      <c r="B46" s="44">
        <v>79.95</v>
      </c>
      <c r="C46" s="90">
        <v>8</v>
      </c>
      <c r="D46" s="91">
        <f t="shared" si="0"/>
        <v>639.6</v>
      </c>
      <c r="E46" s="96">
        <f t="shared" si="2"/>
        <v>2.5000000000000001E-2</v>
      </c>
      <c r="F46" s="91">
        <f t="shared" si="1"/>
        <v>623.61</v>
      </c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>
      <c r="A47" s="89">
        <v>28649.1</v>
      </c>
      <c r="B47" s="44">
        <v>340.95</v>
      </c>
      <c r="C47" s="90">
        <v>4</v>
      </c>
      <c r="D47" s="91">
        <f t="shared" si="0"/>
        <v>1363.8</v>
      </c>
      <c r="E47" s="96">
        <f t="shared" si="2"/>
        <v>3.5000000000000003E-2</v>
      </c>
      <c r="F47" s="91">
        <f t="shared" si="1"/>
        <v>1316.067</v>
      </c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>
      <c r="A48" s="89">
        <v>28723.919999999998</v>
      </c>
      <c r="B48" s="44">
        <v>340.95</v>
      </c>
      <c r="C48" s="90">
        <v>8</v>
      </c>
      <c r="D48" s="91">
        <f t="shared" si="0"/>
        <v>2727.6</v>
      </c>
      <c r="E48" s="96">
        <f t="shared" si="2"/>
        <v>0.09</v>
      </c>
      <c r="F48" s="91">
        <f t="shared" si="1"/>
        <v>2482.116</v>
      </c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>
      <c r="A49" s="89">
        <v>28816.14</v>
      </c>
      <c r="B49" s="44">
        <v>799.95</v>
      </c>
      <c r="C49" s="90">
        <v>3</v>
      </c>
      <c r="D49" s="91">
        <f t="shared" si="0"/>
        <v>2399.8500000000004</v>
      </c>
      <c r="E49" s="96">
        <f t="shared" si="2"/>
        <v>7.4999999999999997E-2</v>
      </c>
      <c r="F49" s="91">
        <f t="shared" si="1"/>
        <v>2219.8612500000004</v>
      </c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>
      <c r="A50" s="89">
        <v>28972.74</v>
      </c>
      <c r="B50" s="44">
        <v>799.95</v>
      </c>
      <c r="C50" s="90">
        <v>1</v>
      </c>
      <c r="D50" s="91">
        <f t="shared" si="0"/>
        <v>799.95</v>
      </c>
      <c r="E50" s="96">
        <f t="shared" si="2"/>
        <v>2.5000000000000001E-2</v>
      </c>
      <c r="F50" s="91">
        <f t="shared" si="1"/>
        <v>779.95125000000007</v>
      </c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>
      <c r="A51" s="89">
        <v>29038.86</v>
      </c>
      <c r="B51" s="44">
        <v>340.95</v>
      </c>
      <c r="C51" s="90">
        <v>8</v>
      </c>
      <c r="D51" s="91">
        <f t="shared" si="0"/>
        <v>2727.6</v>
      </c>
      <c r="E51" s="96">
        <f t="shared" si="2"/>
        <v>0.09</v>
      </c>
      <c r="F51" s="91">
        <f t="shared" si="1"/>
        <v>2482.116</v>
      </c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>
      <c r="A52" s="89">
        <v>29098.02</v>
      </c>
      <c r="B52" s="44">
        <v>79.95</v>
      </c>
      <c r="C52" s="90">
        <v>13</v>
      </c>
      <c r="D52" s="91">
        <f t="shared" si="0"/>
        <v>1039.3500000000001</v>
      </c>
      <c r="E52" s="96">
        <f t="shared" si="2"/>
        <v>3.5000000000000003E-2</v>
      </c>
      <c r="F52" s="91">
        <f t="shared" si="1"/>
        <v>1002.9727500000001</v>
      </c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>
      <c r="A53" s="89">
        <v>29249.4</v>
      </c>
      <c r="B53" s="44">
        <v>340.95</v>
      </c>
      <c r="C53" s="90">
        <v>2</v>
      </c>
      <c r="D53" s="91">
        <f t="shared" si="0"/>
        <v>681.9</v>
      </c>
      <c r="E53" s="96">
        <f t="shared" si="2"/>
        <v>2.5000000000000001E-2</v>
      </c>
      <c r="F53" s="91">
        <f t="shared" si="1"/>
        <v>664.85249999999996</v>
      </c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>
      <c r="A54" s="89">
        <v>29390.34</v>
      </c>
      <c r="B54" s="44">
        <v>168.95</v>
      </c>
      <c r="C54" s="90">
        <v>7</v>
      </c>
      <c r="D54" s="91">
        <f t="shared" si="0"/>
        <v>1182.6499999999999</v>
      </c>
      <c r="E54" s="96">
        <f t="shared" si="2"/>
        <v>3.5000000000000003E-2</v>
      </c>
      <c r="F54" s="91">
        <f t="shared" si="1"/>
        <v>1141.2572499999999</v>
      </c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>
      <c r="A55" s="89">
        <v>29472.12</v>
      </c>
      <c r="B55" s="44">
        <v>79.95</v>
      </c>
      <c r="C55" s="90">
        <v>6</v>
      </c>
      <c r="D55" s="91">
        <f t="shared" si="0"/>
        <v>479.70000000000005</v>
      </c>
      <c r="E55" s="96">
        <f t="shared" si="2"/>
        <v>0</v>
      </c>
      <c r="F55" s="91">
        <f t="shared" si="1"/>
        <v>479.70000000000005</v>
      </c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>
      <c r="A56" s="89">
        <v>29477.34</v>
      </c>
      <c r="B56" s="44">
        <v>168.95</v>
      </c>
      <c r="C56" s="90">
        <v>9</v>
      </c>
      <c r="D56" s="91">
        <f t="shared" si="0"/>
        <v>1520.55</v>
      </c>
      <c r="E56" s="96">
        <f t="shared" si="2"/>
        <v>0.05</v>
      </c>
      <c r="F56" s="91">
        <f t="shared" si="1"/>
        <v>1444.5224999999998</v>
      </c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>
      <c r="A57" s="89">
        <v>29733.119999999999</v>
      </c>
      <c r="B57" s="44">
        <v>340.95</v>
      </c>
      <c r="C57" s="90">
        <v>4</v>
      </c>
      <c r="D57" s="91">
        <f t="shared" si="0"/>
        <v>1363.8</v>
      </c>
      <c r="E57" s="96">
        <f t="shared" si="2"/>
        <v>3.5000000000000003E-2</v>
      </c>
      <c r="F57" s="91">
        <f t="shared" si="1"/>
        <v>1316.067</v>
      </c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>
      <c r="A58" s="89">
        <v>29755.74</v>
      </c>
      <c r="B58" s="44">
        <v>79.95</v>
      </c>
      <c r="C58" s="90">
        <v>3</v>
      </c>
      <c r="D58" s="91">
        <f t="shared" si="0"/>
        <v>239.85000000000002</v>
      </c>
      <c r="E58" s="96">
        <f t="shared" si="2"/>
        <v>0</v>
      </c>
      <c r="F58" s="91">
        <f t="shared" si="1"/>
        <v>239.85000000000002</v>
      </c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>
      <c r="A59" s="89">
        <v>30028.92</v>
      </c>
      <c r="B59" s="44">
        <v>799.95</v>
      </c>
      <c r="C59" s="90">
        <v>19</v>
      </c>
      <c r="D59" s="91">
        <f t="shared" si="0"/>
        <v>15199.050000000001</v>
      </c>
      <c r="E59" s="96">
        <f t="shared" si="2"/>
        <v>0.09</v>
      </c>
      <c r="F59" s="91">
        <f t="shared" si="1"/>
        <v>13831.135500000002</v>
      </c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>
      <c r="A60" s="89">
        <v>30237.72</v>
      </c>
      <c r="B60" s="44">
        <v>799.95</v>
      </c>
      <c r="C60" s="90">
        <v>13</v>
      </c>
      <c r="D60" s="91">
        <f t="shared" si="0"/>
        <v>10399.35</v>
      </c>
      <c r="E60" s="96">
        <f t="shared" si="2"/>
        <v>0.09</v>
      </c>
      <c r="F60" s="91">
        <f t="shared" si="1"/>
        <v>9463.4085000000014</v>
      </c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>
      <c r="A61" s="89">
        <v>30636.18</v>
      </c>
      <c r="B61" s="44">
        <v>79.95</v>
      </c>
      <c r="C61" s="90">
        <v>11</v>
      </c>
      <c r="D61" s="91">
        <f t="shared" si="0"/>
        <v>879.45</v>
      </c>
      <c r="E61" s="96">
        <f t="shared" si="2"/>
        <v>2.5000000000000001E-2</v>
      </c>
      <c r="F61" s="91">
        <f t="shared" si="1"/>
        <v>857.46375</v>
      </c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>
      <c r="A62" s="89">
        <v>30672.720000000001</v>
      </c>
      <c r="B62" s="44">
        <v>799.95</v>
      </c>
      <c r="C62" s="90">
        <v>10</v>
      </c>
      <c r="D62" s="91">
        <f t="shared" si="0"/>
        <v>7999.5</v>
      </c>
      <c r="E62" s="96">
        <f t="shared" si="2"/>
        <v>0.09</v>
      </c>
      <c r="F62" s="91">
        <f t="shared" si="1"/>
        <v>7279.5450000000001</v>
      </c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>
      <c r="A63" s="89">
        <v>30773.64</v>
      </c>
      <c r="B63" s="44">
        <v>340.95</v>
      </c>
      <c r="C63" s="90">
        <v>4</v>
      </c>
      <c r="D63" s="91">
        <f t="shared" si="0"/>
        <v>1363.8</v>
      </c>
      <c r="E63" s="96">
        <f t="shared" si="2"/>
        <v>3.5000000000000003E-2</v>
      </c>
      <c r="F63" s="91">
        <f t="shared" si="1"/>
        <v>1316.067</v>
      </c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>
      <c r="A64" s="89">
        <v>31233</v>
      </c>
      <c r="B64" s="44">
        <v>340.95</v>
      </c>
      <c r="C64" s="90">
        <v>2</v>
      </c>
      <c r="D64" s="91">
        <f t="shared" si="0"/>
        <v>681.9</v>
      </c>
      <c r="E64" s="96">
        <f t="shared" si="2"/>
        <v>2.5000000000000001E-2</v>
      </c>
      <c r="F64" s="91">
        <f t="shared" si="1"/>
        <v>664.85249999999996</v>
      </c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>
      <c r="A65" s="89">
        <v>31276.5</v>
      </c>
      <c r="B65" s="44">
        <v>340.95</v>
      </c>
      <c r="C65" s="90">
        <v>6</v>
      </c>
      <c r="D65" s="91">
        <f t="shared" si="0"/>
        <v>2045.6999999999998</v>
      </c>
      <c r="E65" s="96">
        <f t="shared" si="2"/>
        <v>7.4999999999999997E-2</v>
      </c>
      <c r="F65" s="91">
        <f t="shared" si="1"/>
        <v>1892.2724999999998</v>
      </c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>
      <c r="A66" s="89">
        <v>31306.079999999998</v>
      </c>
      <c r="B66" s="44">
        <v>168.95</v>
      </c>
      <c r="C66" s="90">
        <v>1</v>
      </c>
      <c r="D66" s="91">
        <f t="shared" si="0"/>
        <v>168.95</v>
      </c>
      <c r="E66" s="96">
        <f t="shared" si="2"/>
        <v>0</v>
      </c>
      <c r="F66" s="91">
        <f t="shared" si="1"/>
        <v>168.95</v>
      </c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>
      <c r="A67" s="89">
        <v>31542.720000000001</v>
      </c>
      <c r="B67" s="44">
        <v>799.95</v>
      </c>
      <c r="C67" s="90">
        <v>8</v>
      </c>
      <c r="D67" s="91">
        <f t="shared" si="0"/>
        <v>6399.6</v>
      </c>
      <c r="E67" s="96">
        <f t="shared" si="2"/>
        <v>0.09</v>
      </c>
      <c r="F67" s="91">
        <f t="shared" si="1"/>
        <v>5823.6360000000004</v>
      </c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>
      <c r="A68" s="89">
        <v>31741.079999999998</v>
      </c>
      <c r="B68" s="44">
        <v>340.95</v>
      </c>
      <c r="C68" s="90">
        <v>7</v>
      </c>
      <c r="D68" s="91">
        <f t="shared" si="0"/>
        <v>2386.65</v>
      </c>
      <c r="E68" s="96">
        <f t="shared" si="2"/>
        <v>7.4999999999999997E-2</v>
      </c>
      <c r="F68" s="91">
        <f t="shared" si="1"/>
        <v>2207.6512500000003</v>
      </c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>
      <c r="A69" s="89">
        <v>31788.06</v>
      </c>
      <c r="B69" s="44">
        <v>340.95</v>
      </c>
      <c r="C69" s="90">
        <v>10</v>
      </c>
      <c r="D69" s="91">
        <f t="shared" si="0"/>
        <v>3409.5</v>
      </c>
      <c r="E69" s="96">
        <f t="shared" si="2"/>
        <v>0.09</v>
      </c>
      <c r="F69" s="91">
        <f t="shared" si="1"/>
        <v>3102.645</v>
      </c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>
      <c r="A70" s="89">
        <v>31819.38</v>
      </c>
      <c r="B70" s="44">
        <v>79.95</v>
      </c>
      <c r="C70" s="90">
        <v>12</v>
      </c>
      <c r="D70" s="91">
        <f t="shared" si="0"/>
        <v>959.40000000000009</v>
      </c>
      <c r="E70" s="96">
        <f t="shared" si="2"/>
        <v>2.5000000000000001E-2</v>
      </c>
      <c r="F70" s="91">
        <f t="shared" si="1"/>
        <v>935.41500000000008</v>
      </c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>
      <c r="A71" s="89">
        <v>31873.32</v>
      </c>
      <c r="B71" s="44">
        <v>168.95</v>
      </c>
      <c r="C71" s="90">
        <v>10</v>
      </c>
      <c r="D71" s="91">
        <f t="shared" si="0"/>
        <v>1689.5</v>
      </c>
      <c r="E71" s="96">
        <f t="shared" si="2"/>
        <v>0.05</v>
      </c>
      <c r="F71" s="91">
        <f t="shared" si="1"/>
        <v>1605.0249999999999</v>
      </c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>
      <c r="A72" s="89">
        <v>31930.74</v>
      </c>
      <c r="B72" s="44">
        <v>168.95</v>
      </c>
      <c r="C72" s="90">
        <v>4</v>
      </c>
      <c r="D72" s="91">
        <f t="shared" si="0"/>
        <v>675.8</v>
      </c>
      <c r="E72" s="96">
        <f t="shared" si="2"/>
        <v>2.5000000000000001E-2</v>
      </c>
      <c r="F72" s="91">
        <f t="shared" si="1"/>
        <v>658.90499999999997</v>
      </c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>
      <c r="A73" s="89">
        <v>32202.18</v>
      </c>
      <c r="B73" s="44">
        <v>79.95</v>
      </c>
      <c r="C73" s="90">
        <v>1</v>
      </c>
      <c r="D73" s="91">
        <f t="shared" si="0"/>
        <v>79.95</v>
      </c>
      <c r="E73" s="96">
        <f t="shared" si="2"/>
        <v>0</v>
      </c>
      <c r="F73" s="91">
        <f t="shared" si="1"/>
        <v>79.95</v>
      </c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>
      <c r="A74" s="89">
        <v>32210.880000000001</v>
      </c>
      <c r="B74" s="44">
        <v>340.95</v>
      </c>
      <c r="C74" s="90">
        <v>1</v>
      </c>
      <c r="D74" s="91">
        <f t="shared" si="0"/>
        <v>340.95</v>
      </c>
      <c r="E74" s="96">
        <f t="shared" si="2"/>
        <v>0</v>
      </c>
      <c r="F74" s="91">
        <f t="shared" si="1"/>
        <v>340.95</v>
      </c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>
      <c r="A75" s="89">
        <v>32668.5</v>
      </c>
      <c r="B75" s="44">
        <v>79.95</v>
      </c>
      <c r="C75" s="90">
        <v>1</v>
      </c>
      <c r="D75" s="91">
        <f t="shared" si="0"/>
        <v>79.95</v>
      </c>
      <c r="E75" s="96">
        <f t="shared" si="2"/>
        <v>0</v>
      </c>
      <c r="F75" s="91">
        <f t="shared" si="1"/>
        <v>79.95</v>
      </c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>
      <c r="A76" s="89">
        <v>32746.799999999999</v>
      </c>
      <c r="B76" s="44">
        <v>79.95</v>
      </c>
      <c r="C76" s="90">
        <v>12</v>
      </c>
      <c r="D76" s="91">
        <f t="shared" si="0"/>
        <v>959.40000000000009</v>
      </c>
      <c r="E76" s="96">
        <f t="shared" si="2"/>
        <v>2.5000000000000001E-2</v>
      </c>
      <c r="F76" s="91">
        <f t="shared" si="1"/>
        <v>935.41500000000008</v>
      </c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>
      <c r="A77" s="89">
        <v>32762.46</v>
      </c>
      <c r="B77" s="44">
        <v>340.95</v>
      </c>
      <c r="C77" s="90">
        <v>2</v>
      </c>
      <c r="D77" s="91">
        <f t="shared" si="0"/>
        <v>681.9</v>
      </c>
      <c r="E77" s="96">
        <f t="shared" si="2"/>
        <v>2.5000000000000001E-2</v>
      </c>
      <c r="F77" s="91">
        <f t="shared" si="1"/>
        <v>664.85249999999996</v>
      </c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>
      <c r="A78" s="89">
        <v>32833.800000000003</v>
      </c>
      <c r="B78" s="44">
        <v>799.95</v>
      </c>
      <c r="C78" s="90">
        <v>18</v>
      </c>
      <c r="D78" s="91">
        <f t="shared" si="0"/>
        <v>14399.1</v>
      </c>
      <c r="E78" s="96">
        <f t="shared" si="2"/>
        <v>0.09</v>
      </c>
      <c r="F78" s="91">
        <f t="shared" si="1"/>
        <v>13103.181</v>
      </c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>
      <c r="A79" s="89">
        <v>32863.379999999997</v>
      </c>
      <c r="B79" s="44">
        <v>168.95</v>
      </c>
      <c r="C79" s="90">
        <v>13</v>
      </c>
      <c r="D79" s="91">
        <f t="shared" si="0"/>
        <v>2196.35</v>
      </c>
      <c r="E79" s="96">
        <f t="shared" si="2"/>
        <v>7.4999999999999997E-2</v>
      </c>
      <c r="F79" s="91">
        <f t="shared" si="1"/>
        <v>2031.62375</v>
      </c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>
      <c r="A80" s="89">
        <v>32882.519999999997</v>
      </c>
      <c r="B80" s="44">
        <v>799.95</v>
      </c>
      <c r="C80" s="90">
        <v>5</v>
      </c>
      <c r="D80" s="91">
        <f t="shared" si="0"/>
        <v>3999.75</v>
      </c>
      <c r="E80" s="96">
        <f t="shared" si="2"/>
        <v>0.09</v>
      </c>
      <c r="F80" s="91">
        <f t="shared" si="1"/>
        <v>3639.7725</v>
      </c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>
      <c r="A81" s="89">
        <v>33037.379999999997</v>
      </c>
      <c r="B81" s="44">
        <v>340.95</v>
      </c>
      <c r="C81" s="90">
        <v>6</v>
      </c>
      <c r="D81" s="91">
        <f t="shared" si="0"/>
        <v>2045.6999999999998</v>
      </c>
      <c r="E81" s="96">
        <f t="shared" si="2"/>
        <v>7.4999999999999997E-2</v>
      </c>
      <c r="F81" s="91">
        <f t="shared" si="1"/>
        <v>1892.2724999999998</v>
      </c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>
      <c r="A82" s="89">
        <v>33253.14</v>
      </c>
      <c r="B82" s="44">
        <v>168.95</v>
      </c>
      <c r="C82" s="90">
        <v>15</v>
      </c>
      <c r="D82" s="91">
        <f t="shared" si="0"/>
        <v>2534.25</v>
      </c>
      <c r="E82" s="96">
        <f t="shared" si="2"/>
        <v>0.09</v>
      </c>
      <c r="F82" s="91">
        <f t="shared" si="1"/>
        <v>2306.1675</v>
      </c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>
      <c r="A83" s="89">
        <v>33267.06</v>
      </c>
      <c r="B83" s="44">
        <v>340.95</v>
      </c>
      <c r="C83" s="90">
        <v>12</v>
      </c>
      <c r="D83" s="91">
        <f t="shared" si="0"/>
        <v>4091.3999999999996</v>
      </c>
      <c r="E83" s="96">
        <f t="shared" si="2"/>
        <v>0.09</v>
      </c>
      <c r="F83" s="91">
        <f t="shared" si="1"/>
        <v>3723.174</v>
      </c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>
      <c r="A84" s="89">
        <v>33340.14</v>
      </c>
      <c r="B84" s="44">
        <v>799.95</v>
      </c>
      <c r="C84" s="90">
        <v>13</v>
      </c>
      <c r="D84" s="91">
        <f t="shared" si="0"/>
        <v>10399.35</v>
      </c>
      <c r="E84" s="96">
        <f t="shared" si="2"/>
        <v>0.09</v>
      </c>
      <c r="F84" s="91">
        <f t="shared" si="1"/>
        <v>9463.4085000000014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>
      <c r="A85" s="89">
        <v>33414.959999999999</v>
      </c>
      <c r="B85" s="44">
        <v>340.95</v>
      </c>
      <c r="C85" s="90">
        <v>9</v>
      </c>
      <c r="D85" s="91">
        <f t="shared" si="0"/>
        <v>3068.5499999999997</v>
      </c>
      <c r="E85" s="96">
        <f t="shared" si="2"/>
        <v>0.09</v>
      </c>
      <c r="F85" s="91">
        <f t="shared" si="1"/>
        <v>2792.3804999999998</v>
      </c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>
      <c r="A86" s="89">
        <v>33881.279999999999</v>
      </c>
      <c r="B86" s="44">
        <v>168.95</v>
      </c>
      <c r="C86" s="90">
        <v>10</v>
      </c>
      <c r="D86" s="91">
        <f t="shared" si="0"/>
        <v>1689.5</v>
      </c>
      <c r="E86" s="96">
        <f t="shared" si="2"/>
        <v>0.05</v>
      </c>
      <c r="F86" s="91">
        <f t="shared" si="1"/>
        <v>1605.0249999999999</v>
      </c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>
      <c r="A87" s="89">
        <v>33909.120000000003</v>
      </c>
      <c r="B87" s="44">
        <v>340.95</v>
      </c>
      <c r="C87" s="90">
        <v>8</v>
      </c>
      <c r="D87" s="91">
        <f t="shared" si="0"/>
        <v>2727.6</v>
      </c>
      <c r="E87" s="96">
        <f t="shared" si="2"/>
        <v>0.09</v>
      </c>
      <c r="F87" s="91">
        <f t="shared" si="1"/>
        <v>2482.116</v>
      </c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>
      <c r="A88" s="89">
        <v>34074.42</v>
      </c>
      <c r="B88" s="44">
        <v>79.95</v>
      </c>
      <c r="C88" s="90">
        <v>7</v>
      </c>
      <c r="D88" s="91">
        <f t="shared" si="0"/>
        <v>559.65</v>
      </c>
      <c r="E88" s="96">
        <f t="shared" si="2"/>
        <v>2.5000000000000001E-2</v>
      </c>
      <c r="F88" s="91">
        <f t="shared" si="1"/>
        <v>545.65874999999994</v>
      </c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>
      <c r="A89" s="89">
        <v>34206.659999999996</v>
      </c>
      <c r="B89" s="44">
        <v>799.95</v>
      </c>
      <c r="C89" s="90">
        <v>9</v>
      </c>
      <c r="D89" s="91">
        <f t="shared" si="0"/>
        <v>7199.55</v>
      </c>
      <c r="E89" s="96">
        <f t="shared" si="2"/>
        <v>0.09</v>
      </c>
      <c r="F89" s="91">
        <f t="shared" si="1"/>
        <v>6551.5905000000002</v>
      </c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>
      <c r="A90" s="89">
        <v>34819.14</v>
      </c>
      <c r="B90" s="44">
        <v>79.95</v>
      </c>
      <c r="C90" s="90">
        <v>20</v>
      </c>
      <c r="D90" s="91">
        <f t="shared" si="0"/>
        <v>1599</v>
      </c>
      <c r="E90" s="96">
        <f t="shared" si="2"/>
        <v>0.05</v>
      </c>
      <c r="F90" s="91">
        <f t="shared" si="1"/>
        <v>1519.05</v>
      </c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>
      <c r="A91" s="89">
        <v>35240.22</v>
      </c>
      <c r="B91" s="44">
        <v>79.95</v>
      </c>
      <c r="C91" s="90">
        <v>14</v>
      </c>
      <c r="D91" s="91">
        <f t="shared" si="0"/>
        <v>1119.3</v>
      </c>
      <c r="E91" s="96">
        <f t="shared" si="2"/>
        <v>3.5000000000000003E-2</v>
      </c>
      <c r="F91" s="91">
        <f t="shared" si="1"/>
        <v>1080.1244999999999</v>
      </c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>
      <c r="A92" s="89">
        <v>35419.440000000002</v>
      </c>
      <c r="B92" s="44">
        <v>79.95</v>
      </c>
      <c r="C92" s="90">
        <v>4</v>
      </c>
      <c r="D92" s="91">
        <f t="shared" si="0"/>
        <v>319.8</v>
      </c>
      <c r="E92" s="96">
        <f t="shared" si="2"/>
        <v>0</v>
      </c>
      <c r="F92" s="91">
        <f t="shared" si="1"/>
        <v>319.8</v>
      </c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>
      <c r="A93" s="89">
        <v>35581.26</v>
      </c>
      <c r="B93" s="44">
        <v>340.95</v>
      </c>
      <c r="C93" s="90">
        <v>5</v>
      </c>
      <c r="D93" s="91">
        <f t="shared" si="0"/>
        <v>1704.75</v>
      </c>
      <c r="E93" s="96">
        <f t="shared" si="2"/>
        <v>0.05</v>
      </c>
      <c r="F93" s="91">
        <f t="shared" si="1"/>
        <v>1619.5124999999998</v>
      </c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>
      <c r="A94" s="89">
        <v>35708.28</v>
      </c>
      <c r="B94" s="44">
        <v>799.95</v>
      </c>
      <c r="C94" s="90">
        <v>16</v>
      </c>
      <c r="D94" s="91">
        <f t="shared" si="0"/>
        <v>12799.2</v>
      </c>
      <c r="E94" s="96">
        <f t="shared" si="2"/>
        <v>0.09</v>
      </c>
      <c r="F94" s="91">
        <f t="shared" si="1"/>
        <v>11647.272000000001</v>
      </c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>
      <c r="A95" s="89">
        <v>35856.18</v>
      </c>
      <c r="B95" s="44">
        <v>79.95</v>
      </c>
      <c r="C95" s="90">
        <v>3</v>
      </c>
      <c r="D95" s="91">
        <f t="shared" si="0"/>
        <v>239.85000000000002</v>
      </c>
      <c r="E95" s="96">
        <f t="shared" si="2"/>
        <v>0</v>
      </c>
      <c r="F95" s="91">
        <f t="shared" si="1"/>
        <v>239.85000000000002</v>
      </c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>
      <c r="A96" s="89">
        <v>36310.32</v>
      </c>
      <c r="B96" s="44">
        <v>168.95</v>
      </c>
      <c r="C96" s="90">
        <v>1</v>
      </c>
      <c r="D96" s="91">
        <f t="shared" si="0"/>
        <v>168.95</v>
      </c>
      <c r="E96" s="96">
        <f t="shared" si="2"/>
        <v>0</v>
      </c>
      <c r="F96" s="91">
        <f t="shared" si="1"/>
        <v>168.95</v>
      </c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>
      <c r="A97" s="89">
        <v>37248.18</v>
      </c>
      <c r="B97" s="44">
        <v>340.95</v>
      </c>
      <c r="C97" s="90">
        <v>6</v>
      </c>
      <c r="D97" s="91">
        <f t="shared" si="0"/>
        <v>2045.6999999999998</v>
      </c>
      <c r="E97" s="96">
        <f t="shared" si="2"/>
        <v>7.4999999999999997E-2</v>
      </c>
      <c r="F97" s="91">
        <f t="shared" si="1"/>
        <v>1892.2724999999998</v>
      </c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>
      <c r="A98" s="89">
        <v>37376.94</v>
      </c>
      <c r="B98" s="44">
        <v>168.95</v>
      </c>
      <c r="C98" s="90">
        <v>6</v>
      </c>
      <c r="D98" s="91">
        <f t="shared" si="0"/>
        <v>1013.6999999999999</v>
      </c>
      <c r="E98" s="96">
        <f t="shared" si="2"/>
        <v>3.5000000000000003E-2</v>
      </c>
      <c r="F98" s="91">
        <f t="shared" si="1"/>
        <v>978.2204999999999</v>
      </c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>
      <c r="A99" s="89">
        <v>37488.300000000003</v>
      </c>
      <c r="B99" s="44">
        <v>340.95</v>
      </c>
      <c r="C99" s="90">
        <v>5</v>
      </c>
      <c r="D99" s="91">
        <f t="shared" si="0"/>
        <v>1704.75</v>
      </c>
      <c r="E99" s="96">
        <f t="shared" si="2"/>
        <v>0.05</v>
      </c>
      <c r="F99" s="91">
        <f t="shared" si="1"/>
        <v>1619.5124999999998</v>
      </c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>
      <c r="A100" s="89">
        <v>37601.4</v>
      </c>
      <c r="B100" s="44">
        <v>340.95</v>
      </c>
      <c r="C100" s="90">
        <v>3</v>
      </c>
      <c r="D100" s="91">
        <f t="shared" si="0"/>
        <v>1022.8499999999999</v>
      </c>
      <c r="E100" s="96">
        <f t="shared" si="2"/>
        <v>3.5000000000000003E-2</v>
      </c>
      <c r="F100" s="91">
        <f t="shared" si="1"/>
        <v>987.05024999999989</v>
      </c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>
      <c r="A101" s="89">
        <v>37763.22</v>
      </c>
      <c r="B101" s="44">
        <v>340.95</v>
      </c>
      <c r="C101" s="90">
        <v>13</v>
      </c>
      <c r="D101" s="91">
        <f t="shared" si="0"/>
        <v>4432.3499999999995</v>
      </c>
      <c r="E101" s="96">
        <f t="shared" si="2"/>
        <v>0.09</v>
      </c>
      <c r="F101" s="91">
        <f t="shared" si="1"/>
        <v>4033.4384999999997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>
      <c r="A102" s="89">
        <v>37831.08</v>
      </c>
      <c r="B102" s="44">
        <v>340.95</v>
      </c>
      <c r="C102" s="90">
        <v>6</v>
      </c>
      <c r="D102" s="91">
        <f t="shared" si="0"/>
        <v>2045.6999999999998</v>
      </c>
      <c r="E102" s="96">
        <f t="shared" si="2"/>
        <v>7.4999999999999997E-2</v>
      </c>
      <c r="F102" s="91">
        <f t="shared" si="1"/>
        <v>1892.2724999999998</v>
      </c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>
      <c r="A103" s="89">
        <v>37945.919999999998</v>
      </c>
      <c r="B103" s="44">
        <v>799.95</v>
      </c>
      <c r="C103" s="90">
        <v>14</v>
      </c>
      <c r="D103" s="91">
        <f t="shared" si="0"/>
        <v>11199.300000000001</v>
      </c>
      <c r="E103" s="96">
        <f t="shared" si="2"/>
        <v>0.09</v>
      </c>
      <c r="F103" s="91">
        <f t="shared" si="1"/>
        <v>10191.363000000001</v>
      </c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>
      <c r="A104" s="89">
        <v>38184.300000000003</v>
      </c>
      <c r="B104" s="44">
        <v>168.95</v>
      </c>
      <c r="C104" s="90">
        <v>12</v>
      </c>
      <c r="D104" s="91">
        <f t="shared" si="0"/>
        <v>2027.3999999999999</v>
      </c>
      <c r="E104" s="96">
        <f t="shared" si="2"/>
        <v>7.4999999999999997E-2</v>
      </c>
      <c r="F104" s="91">
        <f t="shared" si="1"/>
        <v>1875.345</v>
      </c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>
      <c r="A105" s="89">
        <v>38267.82</v>
      </c>
      <c r="B105" s="44">
        <v>340.95</v>
      </c>
      <c r="C105" s="90">
        <v>9</v>
      </c>
      <c r="D105" s="91">
        <f t="shared" si="0"/>
        <v>3068.5499999999997</v>
      </c>
      <c r="E105" s="96">
        <f t="shared" si="2"/>
        <v>0.09</v>
      </c>
      <c r="F105" s="91">
        <f t="shared" si="1"/>
        <v>2792.3804999999998</v>
      </c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>
      <c r="A106" s="89">
        <v>38314.800000000003</v>
      </c>
      <c r="B106" s="44">
        <v>340.95</v>
      </c>
      <c r="C106" s="90">
        <v>7</v>
      </c>
      <c r="D106" s="91">
        <f t="shared" si="0"/>
        <v>2386.65</v>
      </c>
      <c r="E106" s="96">
        <f t="shared" si="2"/>
        <v>7.4999999999999997E-2</v>
      </c>
      <c r="F106" s="91">
        <f t="shared" si="1"/>
        <v>2207.6512500000003</v>
      </c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>
      <c r="A107" s="89">
        <v>38340.9</v>
      </c>
      <c r="B107" s="44">
        <v>168.95</v>
      </c>
      <c r="C107" s="90">
        <v>6</v>
      </c>
      <c r="D107" s="91">
        <f t="shared" si="0"/>
        <v>1013.6999999999999</v>
      </c>
      <c r="E107" s="96">
        <f t="shared" si="2"/>
        <v>3.5000000000000003E-2</v>
      </c>
      <c r="F107" s="91">
        <f t="shared" si="1"/>
        <v>978.2204999999999</v>
      </c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>
      <c r="A108" s="89">
        <v>38629.74</v>
      </c>
      <c r="B108" s="44">
        <v>79.95</v>
      </c>
      <c r="C108" s="90">
        <v>9</v>
      </c>
      <c r="D108" s="91">
        <f t="shared" si="0"/>
        <v>719.55000000000007</v>
      </c>
      <c r="E108" s="96">
        <f t="shared" si="2"/>
        <v>2.5000000000000001E-2</v>
      </c>
      <c r="F108" s="91">
        <f t="shared" si="1"/>
        <v>701.56125000000009</v>
      </c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>
      <c r="A109" s="89">
        <v>38730.659999999996</v>
      </c>
      <c r="B109" s="44">
        <v>799.95</v>
      </c>
      <c r="C109" s="90">
        <v>8</v>
      </c>
      <c r="D109" s="91">
        <f t="shared" si="0"/>
        <v>6399.6</v>
      </c>
      <c r="E109" s="96">
        <f t="shared" si="2"/>
        <v>0.09</v>
      </c>
      <c r="F109" s="91">
        <f t="shared" si="1"/>
        <v>5823.6360000000004</v>
      </c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>
      <c r="A110" s="89">
        <v>38842.019999999997</v>
      </c>
      <c r="B110" s="44">
        <v>799.95</v>
      </c>
      <c r="C110" s="90">
        <v>8</v>
      </c>
      <c r="D110" s="91">
        <f t="shared" si="0"/>
        <v>6399.6</v>
      </c>
      <c r="E110" s="96">
        <f t="shared" si="2"/>
        <v>0.09</v>
      </c>
      <c r="F110" s="91">
        <f t="shared" si="1"/>
        <v>5823.6360000000004</v>
      </c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>
      <c r="A111" s="89">
        <v>39190.019999999997</v>
      </c>
      <c r="B111" s="44">
        <v>799.95</v>
      </c>
      <c r="C111" s="90">
        <v>11</v>
      </c>
      <c r="D111" s="91">
        <f t="shared" si="0"/>
        <v>8799.4500000000007</v>
      </c>
      <c r="E111" s="96">
        <f t="shared" si="2"/>
        <v>0.09</v>
      </c>
      <c r="F111" s="91">
        <f t="shared" si="1"/>
        <v>8007.4995000000008</v>
      </c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>
      <c r="A112" s="89">
        <v>39457.980000000003</v>
      </c>
      <c r="B112" s="44">
        <v>168.95</v>
      </c>
      <c r="C112" s="90">
        <v>12</v>
      </c>
      <c r="D112" s="91">
        <f t="shared" si="0"/>
        <v>2027.3999999999999</v>
      </c>
      <c r="E112" s="96">
        <f t="shared" si="2"/>
        <v>7.4999999999999997E-2</v>
      </c>
      <c r="F112" s="91">
        <f t="shared" si="1"/>
        <v>1875.345</v>
      </c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>
      <c r="A113" s="89">
        <v>39532.800000000003</v>
      </c>
      <c r="B113" s="44">
        <v>799.95</v>
      </c>
      <c r="C113" s="90">
        <v>5</v>
      </c>
      <c r="D113" s="91">
        <f t="shared" si="0"/>
        <v>3999.75</v>
      </c>
      <c r="E113" s="96">
        <f t="shared" si="2"/>
        <v>0.09</v>
      </c>
      <c r="F113" s="91">
        <f t="shared" si="1"/>
        <v>3639.7725</v>
      </c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>
      <c r="A114" s="89">
        <v>39934.74</v>
      </c>
      <c r="B114" s="44">
        <v>799.95</v>
      </c>
      <c r="C114" s="90">
        <v>9</v>
      </c>
      <c r="D114" s="91">
        <f t="shared" si="0"/>
        <v>7199.55</v>
      </c>
      <c r="E114" s="96">
        <f t="shared" si="2"/>
        <v>0.09</v>
      </c>
      <c r="F114" s="91">
        <f t="shared" si="1"/>
        <v>6551.5905000000002</v>
      </c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>
      <c r="A115" s="89">
        <v>39957.360000000001</v>
      </c>
      <c r="B115" s="44">
        <v>168.95</v>
      </c>
      <c r="C115" s="90">
        <v>6</v>
      </c>
      <c r="D115" s="91">
        <f t="shared" si="0"/>
        <v>1013.6999999999999</v>
      </c>
      <c r="E115" s="96">
        <f t="shared" si="2"/>
        <v>3.5000000000000003E-2</v>
      </c>
      <c r="F115" s="91">
        <f t="shared" si="1"/>
        <v>978.2204999999999</v>
      </c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>
      <c r="A116" s="89">
        <v>40230.54</v>
      </c>
      <c r="B116" s="44">
        <v>340.95</v>
      </c>
      <c r="C116" s="90">
        <v>8</v>
      </c>
      <c r="D116" s="91">
        <f t="shared" si="0"/>
        <v>2727.6</v>
      </c>
      <c r="E116" s="96">
        <f t="shared" si="2"/>
        <v>0.09</v>
      </c>
      <c r="F116" s="91">
        <f t="shared" si="1"/>
        <v>2482.116</v>
      </c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>
      <c r="A117" s="89">
        <v>40287.96</v>
      </c>
      <c r="B117" s="44">
        <v>340.95</v>
      </c>
      <c r="C117" s="90">
        <v>5</v>
      </c>
      <c r="D117" s="91">
        <f t="shared" si="0"/>
        <v>1704.75</v>
      </c>
      <c r="E117" s="96">
        <f t="shared" si="2"/>
        <v>0.05</v>
      </c>
      <c r="F117" s="91">
        <f t="shared" si="1"/>
        <v>1619.5124999999998</v>
      </c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>
      <c r="A118" s="89">
        <v>40380.18</v>
      </c>
      <c r="B118" s="44">
        <v>168.95</v>
      </c>
      <c r="C118" s="90">
        <v>7</v>
      </c>
      <c r="D118" s="91">
        <f t="shared" si="0"/>
        <v>1182.6499999999999</v>
      </c>
      <c r="E118" s="96">
        <f t="shared" si="2"/>
        <v>3.5000000000000003E-2</v>
      </c>
      <c r="F118" s="91">
        <f t="shared" si="1"/>
        <v>1141.2572499999999</v>
      </c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>
      <c r="A119" s="89">
        <v>40434.120000000003</v>
      </c>
      <c r="B119" s="44">
        <v>799.95</v>
      </c>
      <c r="C119" s="90">
        <v>10</v>
      </c>
      <c r="D119" s="91">
        <f t="shared" si="0"/>
        <v>7999.5</v>
      </c>
      <c r="E119" s="96">
        <f t="shared" si="2"/>
        <v>0.09</v>
      </c>
      <c r="F119" s="91">
        <f t="shared" si="1"/>
        <v>7279.5450000000001</v>
      </c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>
      <c r="A120" s="89">
        <v>40576.800000000003</v>
      </c>
      <c r="B120" s="44">
        <v>340.95</v>
      </c>
      <c r="C120" s="90">
        <v>15</v>
      </c>
      <c r="D120" s="91">
        <f t="shared" si="0"/>
        <v>5114.25</v>
      </c>
      <c r="E120" s="96">
        <f t="shared" si="2"/>
        <v>0.09</v>
      </c>
      <c r="F120" s="91">
        <f t="shared" si="1"/>
        <v>4653.9674999999997</v>
      </c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>
      <c r="A121" s="89">
        <v>40675.980000000003</v>
      </c>
      <c r="B121" s="44">
        <v>168.95</v>
      </c>
      <c r="C121" s="90">
        <v>1</v>
      </c>
      <c r="D121" s="91">
        <f t="shared" si="0"/>
        <v>168.95</v>
      </c>
      <c r="E121" s="96">
        <f t="shared" si="2"/>
        <v>0</v>
      </c>
      <c r="F121" s="91">
        <f t="shared" si="1"/>
        <v>168.95</v>
      </c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>
      <c r="A122" s="89">
        <v>41001.360000000001</v>
      </c>
      <c r="B122" s="44">
        <v>79.95</v>
      </c>
      <c r="C122" s="90">
        <v>12</v>
      </c>
      <c r="D122" s="91">
        <f t="shared" si="0"/>
        <v>959.40000000000009</v>
      </c>
      <c r="E122" s="96">
        <f t="shared" si="2"/>
        <v>2.5000000000000001E-2</v>
      </c>
      <c r="F122" s="91">
        <f t="shared" si="1"/>
        <v>935.41500000000008</v>
      </c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>
      <c r="A123" s="89">
        <v>41050.080000000002</v>
      </c>
      <c r="B123" s="44">
        <v>340.95</v>
      </c>
      <c r="C123" s="90">
        <v>17</v>
      </c>
      <c r="D123" s="91">
        <f t="shared" si="0"/>
        <v>5796.15</v>
      </c>
      <c r="E123" s="96">
        <f t="shared" si="2"/>
        <v>0.09</v>
      </c>
      <c r="F123" s="91">
        <f t="shared" si="1"/>
        <v>5274.4965000000002</v>
      </c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>
      <c r="A124" s="89">
        <v>41177.1</v>
      </c>
      <c r="B124" s="44">
        <v>340.95</v>
      </c>
      <c r="C124" s="90">
        <v>11</v>
      </c>
      <c r="D124" s="91">
        <f t="shared" si="0"/>
        <v>3750.45</v>
      </c>
      <c r="E124" s="96">
        <f t="shared" si="2"/>
        <v>0.09</v>
      </c>
      <c r="F124" s="91">
        <f t="shared" si="1"/>
        <v>3412.9094999999998</v>
      </c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>
      <c r="A125" s="89">
        <v>41206.68</v>
      </c>
      <c r="B125" s="44">
        <v>79.95</v>
      </c>
      <c r="C125" s="90">
        <v>8</v>
      </c>
      <c r="D125" s="91">
        <f t="shared" si="0"/>
        <v>639.6</v>
      </c>
      <c r="E125" s="96">
        <f t="shared" si="2"/>
        <v>2.5000000000000001E-2</v>
      </c>
      <c r="F125" s="91">
        <f t="shared" si="1"/>
        <v>623.61</v>
      </c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>
      <c r="A126" s="89">
        <v>41271.06</v>
      </c>
      <c r="B126" s="44">
        <v>340.95</v>
      </c>
      <c r="C126" s="90">
        <v>10</v>
      </c>
      <c r="D126" s="91">
        <f t="shared" si="0"/>
        <v>3409.5</v>
      </c>
      <c r="E126" s="96">
        <f t="shared" si="2"/>
        <v>0.09</v>
      </c>
      <c r="F126" s="91">
        <f t="shared" si="1"/>
        <v>3102.645</v>
      </c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>
      <c r="A127" s="89">
        <v>41502.480000000003</v>
      </c>
      <c r="B127" s="44">
        <v>340.95</v>
      </c>
      <c r="C127" s="90">
        <v>12</v>
      </c>
      <c r="D127" s="91">
        <f t="shared" si="0"/>
        <v>4091.3999999999996</v>
      </c>
      <c r="E127" s="96">
        <f t="shared" si="2"/>
        <v>0.09</v>
      </c>
      <c r="F127" s="91">
        <f t="shared" si="1"/>
        <v>3723.174</v>
      </c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>
      <c r="A128" s="89">
        <v>41770.44</v>
      </c>
      <c r="B128" s="44">
        <v>340.95</v>
      </c>
      <c r="C128" s="90">
        <v>5</v>
      </c>
      <c r="D128" s="91">
        <f t="shared" si="0"/>
        <v>1704.75</v>
      </c>
      <c r="E128" s="96">
        <f t="shared" si="2"/>
        <v>0.05</v>
      </c>
      <c r="F128" s="91">
        <f t="shared" si="1"/>
        <v>1619.5124999999998</v>
      </c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>
      <c r="A129" s="89">
        <v>41817.42</v>
      </c>
      <c r="B129" s="44">
        <v>340.95</v>
      </c>
      <c r="C129" s="90">
        <v>13</v>
      </c>
      <c r="D129" s="91">
        <f t="shared" si="0"/>
        <v>4432.3499999999995</v>
      </c>
      <c r="E129" s="96">
        <f t="shared" si="2"/>
        <v>0.09</v>
      </c>
      <c r="F129" s="91">
        <f t="shared" si="1"/>
        <v>4033.4384999999997</v>
      </c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>
      <c r="A130" s="89">
        <v>41834.82</v>
      </c>
      <c r="B130" s="44">
        <v>79.95</v>
      </c>
      <c r="C130" s="90">
        <v>6</v>
      </c>
      <c r="D130" s="91">
        <f t="shared" si="0"/>
        <v>479.70000000000005</v>
      </c>
      <c r="E130" s="96">
        <f t="shared" si="2"/>
        <v>0</v>
      </c>
      <c r="F130" s="91">
        <f t="shared" si="1"/>
        <v>479.70000000000005</v>
      </c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>
      <c r="A131" s="89">
        <v>42010.559999999998</v>
      </c>
      <c r="B131" s="44">
        <v>79.95</v>
      </c>
      <c r="C131" s="90">
        <v>3</v>
      </c>
      <c r="D131" s="91">
        <f t="shared" si="0"/>
        <v>239.85000000000002</v>
      </c>
      <c r="E131" s="96">
        <f t="shared" si="2"/>
        <v>0</v>
      </c>
      <c r="F131" s="91">
        <f t="shared" si="1"/>
        <v>239.85000000000002</v>
      </c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>
      <c r="A132" s="89">
        <v>42647.4</v>
      </c>
      <c r="B132" s="44">
        <v>168.95</v>
      </c>
      <c r="C132" s="90">
        <v>12</v>
      </c>
      <c r="D132" s="91">
        <f t="shared" si="0"/>
        <v>2027.3999999999999</v>
      </c>
      <c r="E132" s="96">
        <f t="shared" si="2"/>
        <v>7.4999999999999997E-2</v>
      </c>
      <c r="F132" s="91">
        <f t="shared" si="1"/>
        <v>1875.345</v>
      </c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>
      <c r="A133" s="89">
        <v>42737.88</v>
      </c>
      <c r="B133" s="44">
        <v>799.95</v>
      </c>
      <c r="C133" s="90">
        <v>20</v>
      </c>
      <c r="D133" s="91">
        <f t="shared" si="0"/>
        <v>15999</v>
      </c>
      <c r="E133" s="96">
        <f t="shared" si="2"/>
        <v>0.09</v>
      </c>
      <c r="F133" s="91">
        <f t="shared" si="1"/>
        <v>14559.09</v>
      </c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>
      <c r="A134" s="89">
        <v>43155.48</v>
      </c>
      <c r="B134" s="44">
        <v>799.95</v>
      </c>
      <c r="C134" s="90">
        <v>18</v>
      </c>
      <c r="D134" s="91">
        <f t="shared" si="0"/>
        <v>14399.1</v>
      </c>
      <c r="E134" s="96">
        <f t="shared" si="2"/>
        <v>0.09</v>
      </c>
      <c r="F134" s="91">
        <f t="shared" si="1"/>
        <v>13103.181</v>
      </c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>
      <c r="A135" s="89">
        <v>43435.62</v>
      </c>
      <c r="B135" s="44">
        <v>799.95</v>
      </c>
      <c r="C135" s="90">
        <v>4</v>
      </c>
      <c r="D135" s="91">
        <f t="shared" si="0"/>
        <v>3199.8</v>
      </c>
      <c r="E135" s="96">
        <f t="shared" si="2"/>
        <v>0.09</v>
      </c>
      <c r="F135" s="91">
        <f t="shared" si="1"/>
        <v>2911.8180000000002</v>
      </c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>
      <c r="A136" s="89">
        <v>43479.12</v>
      </c>
      <c r="B136" s="44">
        <v>168.95</v>
      </c>
      <c r="C136" s="90">
        <v>15</v>
      </c>
      <c r="D136" s="91">
        <f t="shared" si="0"/>
        <v>2534.25</v>
      </c>
      <c r="E136" s="96">
        <f t="shared" si="2"/>
        <v>0.09</v>
      </c>
      <c r="F136" s="91">
        <f t="shared" si="1"/>
        <v>2306.1675</v>
      </c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>
      <c r="A137" s="89">
        <v>43889.760000000002</v>
      </c>
      <c r="B137" s="44">
        <v>799.95</v>
      </c>
      <c r="C137" s="90">
        <v>12</v>
      </c>
      <c r="D137" s="91">
        <f t="shared" si="0"/>
        <v>9599.4000000000015</v>
      </c>
      <c r="E137" s="96">
        <f t="shared" si="2"/>
        <v>0.09</v>
      </c>
      <c r="F137" s="91">
        <f t="shared" si="1"/>
        <v>8735.4540000000015</v>
      </c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>
      <c r="A138" s="89">
        <v>43912.38</v>
      </c>
      <c r="B138" s="44">
        <v>79.95</v>
      </c>
      <c r="C138" s="90">
        <v>20</v>
      </c>
      <c r="D138" s="91">
        <f t="shared" si="0"/>
        <v>1599</v>
      </c>
      <c r="E138" s="96">
        <f t="shared" si="2"/>
        <v>0.05</v>
      </c>
      <c r="F138" s="91">
        <f t="shared" si="1"/>
        <v>1519.05</v>
      </c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>
      <c r="A139" s="89">
        <v>43988.94</v>
      </c>
      <c r="B139" s="44">
        <v>799.95</v>
      </c>
      <c r="C139" s="90">
        <v>11</v>
      </c>
      <c r="D139" s="91">
        <f t="shared" si="0"/>
        <v>8799.4500000000007</v>
      </c>
      <c r="E139" s="96">
        <f t="shared" si="2"/>
        <v>0.09</v>
      </c>
      <c r="F139" s="91">
        <f t="shared" si="1"/>
        <v>8007.4995000000008</v>
      </c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>
      <c r="A140" s="89">
        <v>44124.659999999996</v>
      </c>
      <c r="B140" s="44">
        <v>340.95</v>
      </c>
      <c r="C140" s="90">
        <v>3</v>
      </c>
      <c r="D140" s="91">
        <f t="shared" si="0"/>
        <v>1022.8499999999999</v>
      </c>
      <c r="E140" s="96">
        <f t="shared" si="2"/>
        <v>3.5000000000000003E-2</v>
      </c>
      <c r="F140" s="91">
        <f t="shared" si="1"/>
        <v>987.05024999999989</v>
      </c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>
      <c r="A141" s="89">
        <v>44162.94</v>
      </c>
      <c r="B141" s="44">
        <v>79.95</v>
      </c>
      <c r="C141" s="90">
        <v>13</v>
      </c>
      <c r="D141" s="91">
        <f t="shared" si="0"/>
        <v>1039.3500000000001</v>
      </c>
      <c r="E141" s="96">
        <f t="shared" si="2"/>
        <v>3.5000000000000003E-2</v>
      </c>
      <c r="F141" s="91">
        <f t="shared" si="1"/>
        <v>1002.9727500000001</v>
      </c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>
      <c r="A142" s="89">
        <v>44242.98</v>
      </c>
      <c r="B142" s="44">
        <v>340.95</v>
      </c>
      <c r="C142" s="90">
        <v>6</v>
      </c>
      <c r="D142" s="91">
        <f t="shared" si="0"/>
        <v>2045.6999999999998</v>
      </c>
      <c r="E142" s="96">
        <f t="shared" si="2"/>
        <v>7.4999999999999997E-2</v>
      </c>
      <c r="F142" s="91">
        <f t="shared" si="1"/>
        <v>1892.2724999999998</v>
      </c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>
      <c r="A143" s="89">
        <v>44432.639999999999</v>
      </c>
      <c r="B143" s="44">
        <v>168.95</v>
      </c>
      <c r="C143" s="90">
        <v>16</v>
      </c>
      <c r="D143" s="91">
        <f t="shared" si="0"/>
        <v>2703.2</v>
      </c>
      <c r="E143" s="96">
        <f t="shared" si="2"/>
        <v>0.09</v>
      </c>
      <c r="F143" s="91">
        <f t="shared" si="1"/>
        <v>2459.9119999999998</v>
      </c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>
      <c r="A144" s="89">
        <v>44519.64</v>
      </c>
      <c r="B144" s="44">
        <v>799.95</v>
      </c>
      <c r="C144" s="90">
        <v>10</v>
      </c>
      <c r="D144" s="91">
        <f t="shared" si="0"/>
        <v>7999.5</v>
      </c>
      <c r="E144" s="96">
        <f t="shared" si="2"/>
        <v>0.09</v>
      </c>
      <c r="F144" s="91">
        <f t="shared" si="1"/>
        <v>7279.5450000000001</v>
      </c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>
      <c r="A145" s="89">
        <v>44813.7</v>
      </c>
      <c r="B145" s="44">
        <v>340.95</v>
      </c>
      <c r="C145" s="90">
        <v>13</v>
      </c>
      <c r="D145" s="91">
        <f t="shared" si="0"/>
        <v>4432.3499999999995</v>
      </c>
      <c r="E145" s="96">
        <f t="shared" si="2"/>
        <v>0.09</v>
      </c>
      <c r="F145" s="91">
        <f t="shared" si="1"/>
        <v>4033.4384999999997</v>
      </c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>
      <c r="A146" s="89">
        <v>44991.18</v>
      </c>
      <c r="B146" s="44">
        <v>340.95</v>
      </c>
      <c r="C146" s="90">
        <v>2</v>
      </c>
      <c r="D146" s="91">
        <f t="shared" si="0"/>
        <v>681.9</v>
      </c>
      <c r="E146" s="96">
        <f t="shared" si="2"/>
        <v>2.5000000000000001E-2</v>
      </c>
      <c r="F146" s="91">
        <f t="shared" si="1"/>
        <v>664.85249999999996</v>
      </c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>
      <c r="A147" s="89">
        <v>45401.82</v>
      </c>
      <c r="B147" s="44">
        <v>168.95</v>
      </c>
      <c r="C147" s="90">
        <v>2</v>
      </c>
      <c r="D147" s="91">
        <f t="shared" si="0"/>
        <v>337.9</v>
      </c>
      <c r="E147" s="96">
        <f t="shared" si="2"/>
        <v>0</v>
      </c>
      <c r="F147" s="91">
        <f t="shared" si="1"/>
        <v>337.9</v>
      </c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>
      <c r="A148" s="89">
        <v>45675</v>
      </c>
      <c r="B148" s="44">
        <v>168.95</v>
      </c>
      <c r="C148" s="90">
        <v>14</v>
      </c>
      <c r="D148" s="91">
        <f t="shared" si="0"/>
        <v>2365.2999999999997</v>
      </c>
      <c r="E148" s="96">
        <f t="shared" si="2"/>
        <v>7.4999999999999997E-2</v>
      </c>
      <c r="F148" s="91">
        <f t="shared" si="1"/>
        <v>2187.9024999999997</v>
      </c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>
      <c r="A149" s="89">
        <v>45730.68</v>
      </c>
      <c r="B149" s="44">
        <v>340.95</v>
      </c>
      <c r="C149" s="90">
        <v>4</v>
      </c>
      <c r="D149" s="91">
        <f t="shared" si="0"/>
        <v>1363.8</v>
      </c>
      <c r="E149" s="96">
        <f t="shared" si="2"/>
        <v>3.5000000000000003E-2</v>
      </c>
      <c r="F149" s="91">
        <f t="shared" si="1"/>
        <v>1316.067</v>
      </c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>
      <c r="A150" s="89">
        <v>46210.92</v>
      </c>
      <c r="B150" s="44">
        <v>168.95</v>
      </c>
      <c r="C150" s="90">
        <v>15</v>
      </c>
      <c r="D150" s="91">
        <f t="shared" si="0"/>
        <v>2534.25</v>
      </c>
      <c r="E150" s="96">
        <f t="shared" si="2"/>
        <v>0.09</v>
      </c>
      <c r="F150" s="91">
        <f t="shared" si="1"/>
        <v>2306.1675</v>
      </c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>
      <c r="A151" s="89">
        <v>46294.44</v>
      </c>
      <c r="B151" s="44">
        <v>79.95</v>
      </c>
      <c r="C151" s="90">
        <v>9</v>
      </c>
      <c r="D151" s="91">
        <f t="shared" si="0"/>
        <v>719.55000000000007</v>
      </c>
      <c r="E151" s="96">
        <f t="shared" si="2"/>
        <v>2.5000000000000001E-2</v>
      </c>
      <c r="F151" s="91">
        <f t="shared" si="1"/>
        <v>701.56125000000009</v>
      </c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>
      <c r="A152" s="89">
        <v>46480.62</v>
      </c>
      <c r="B152" s="44">
        <v>340.95</v>
      </c>
      <c r="C152" s="90">
        <v>8</v>
      </c>
      <c r="D152" s="91">
        <f t="shared" si="0"/>
        <v>2727.6</v>
      </c>
      <c r="E152" s="96">
        <f t="shared" si="2"/>
        <v>0.09</v>
      </c>
      <c r="F152" s="91">
        <f t="shared" si="1"/>
        <v>2482.116</v>
      </c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>
      <c r="A153" s="89">
        <v>46647.659999999996</v>
      </c>
      <c r="B153" s="44">
        <v>799.95</v>
      </c>
      <c r="C153" s="90">
        <v>11</v>
      </c>
      <c r="D153" s="91">
        <f t="shared" si="0"/>
        <v>8799.4500000000007</v>
      </c>
      <c r="E153" s="96">
        <f t="shared" si="2"/>
        <v>0.09</v>
      </c>
      <c r="F153" s="91">
        <f t="shared" si="1"/>
        <v>8007.4995000000008</v>
      </c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>
      <c r="A154" s="89">
        <v>46839.06</v>
      </c>
      <c r="B154" s="44">
        <v>79.95</v>
      </c>
      <c r="C154" s="90">
        <v>10</v>
      </c>
      <c r="D154" s="91">
        <f t="shared" si="0"/>
        <v>799.5</v>
      </c>
      <c r="E154" s="96">
        <f t="shared" si="2"/>
        <v>2.5000000000000001E-2</v>
      </c>
      <c r="F154" s="91">
        <f t="shared" si="1"/>
        <v>779.51249999999993</v>
      </c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>
      <c r="A155" s="89">
        <v>47415</v>
      </c>
      <c r="B155" s="44">
        <v>340.95</v>
      </c>
      <c r="C155" s="90">
        <v>7</v>
      </c>
      <c r="D155" s="91">
        <f t="shared" si="0"/>
        <v>2386.65</v>
      </c>
      <c r="E155" s="96">
        <f t="shared" si="2"/>
        <v>7.4999999999999997E-2</v>
      </c>
      <c r="F155" s="91">
        <f t="shared" si="1"/>
        <v>2207.6512500000003</v>
      </c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>
      <c r="A156" s="89">
        <v>47540.28</v>
      </c>
      <c r="B156" s="44">
        <v>79.95</v>
      </c>
      <c r="C156" s="90">
        <v>12</v>
      </c>
      <c r="D156" s="91">
        <f t="shared" si="0"/>
        <v>959.40000000000009</v>
      </c>
      <c r="E156" s="96">
        <f t="shared" si="2"/>
        <v>2.5000000000000001E-2</v>
      </c>
      <c r="F156" s="91">
        <f t="shared" si="1"/>
        <v>935.41500000000008</v>
      </c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>
      <c r="A157" s="89">
        <v>47561.159999999996</v>
      </c>
      <c r="B157" s="44">
        <v>340.95</v>
      </c>
      <c r="C157" s="90">
        <v>7</v>
      </c>
      <c r="D157" s="91">
        <f t="shared" si="0"/>
        <v>2386.65</v>
      </c>
      <c r="E157" s="96">
        <f t="shared" si="2"/>
        <v>7.4999999999999997E-2</v>
      </c>
      <c r="F157" s="91">
        <f t="shared" si="1"/>
        <v>2207.6512500000003</v>
      </c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>
      <c r="A158" s="89">
        <v>47733.42</v>
      </c>
      <c r="B158" s="44">
        <v>340.95</v>
      </c>
      <c r="C158" s="90">
        <v>1</v>
      </c>
      <c r="D158" s="91">
        <f t="shared" si="0"/>
        <v>340.95</v>
      </c>
      <c r="E158" s="96">
        <f t="shared" si="2"/>
        <v>0</v>
      </c>
      <c r="F158" s="91">
        <f t="shared" si="1"/>
        <v>340.95</v>
      </c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>
      <c r="A159" s="89">
        <v>47813.46</v>
      </c>
      <c r="B159" s="44">
        <v>168.95</v>
      </c>
      <c r="C159" s="90">
        <v>12</v>
      </c>
      <c r="D159" s="91">
        <f t="shared" si="0"/>
        <v>2027.3999999999999</v>
      </c>
      <c r="E159" s="96">
        <f t="shared" si="2"/>
        <v>7.4999999999999997E-2</v>
      </c>
      <c r="F159" s="91">
        <f t="shared" si="1"/>
        <v>1875.345</v>
      </c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>
      <c r="A160" s="89">
        <v>48062.28</v>
      </c>
      <c r="B160" s="44">
        <v>799.95</v>
      </c>
      <c r="C160" s="90">
        <v>12</v>
      </c>
      <c r="D160" s="91">
        <f t="shared" si="0"/>
        <v>9599.4000000000015</v>
      </c>
      <c r="E160" s="96">
        <f t="shared" si="2"/>
        <v>0.09</v>
      </c>
      <c r="F160" s="91">
        <f t="shared" si="1"/>
        <v>8735.4540000000015</v>
      </c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>
      <c r="A161" s="89">
        <v>48206.7</v>
      </c>
      <c r="B161" s="44">
        <v>340.95</v>
      </c>
      <c r="C161" s="90">
        <v>15</v>
      </c>
      <c r="D161" s="91">
        <f t="shared" si="0"/>
        <v>5114.25</v>
      </c>
      <c r="E161" s="96">
        <f t="shared" si="2"/>
        <v>0.09</v>
      </c>
      <c r="F161" s="91">
        <f t="shared" si="1"/>
        <v>4653.9674999999997</v>
      </c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>
      <c r="A162" s="89">
        <v>48278.04</v>
      </c>
      <c r="B162" s="44">
        <v>340.95</v>
      </c>
      <c r="C162" s="90">
        <v>2</v>
      </c>
      <c r="D162" s="91">
        <f t="shared" si="0"/>
        <v>681.9</v>
      </c>
      <c r="E162" s="96">
        <f t="shared" si="2"/>
        <v>2.5000000000000001E-2</v>
      </c>
      <c r="F162" s="91">
        <f t="shared" si="1"/>
        <v>664.85249999999996</v>
      </c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>
      <c r="A163" s="89">
        <v>48495.54</v>
      </c>
      <c r="B163" s="44">
        <v>340.95</v>
      </c>
      <c r="C163" s="90">
        <v>9</v>
      </c>
      <c r="D163" s="91">
        <f t="shared" si="0"/>
        <v>3068.5499999999997</v>
      </c>
      <c r="E163" s="96">
        <f t="shared" si="2"/>
        <v>0.09</v>
      </c>
      <c r="F163" s="91">
        <f t="shared" si="1"/>
        <v>2792.3804999999998</v>
      </c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>
      <c r="A164" s="89">
        <v>48591.24</v>
      </c>
      <c r="B164" s="44">
        <v>340.95</v>
      </c>
      <c r="C164" s="90">
        <v>13</v>
      </c>
      <c r="D164" s="91">
        <f t="shared" si="0"/>
        <v>4432.3499999999995</v>
      </c>
      <c r="E164" s="96">
        <f t="shared" si="2"/>
        <v>0.09</v>
      </c>
      <c r="F164" s="91">
        <f t="shared" si="1"/>
        <v>4033.4384999999997</v>
      </c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>
      <c r="A165" s="89">
        <v>48779.159999999996</v>
      </c>
      <c r="B165" s="44">
        <v>168.95</v>
      </c>
      <c r="C165" s="90">
        <v>15</v>
      </c>
      <c r="D165" s="91">
        <f t="shared" si="0"/>
        <v>2534.25</v>
      </c>
      <c r="E165" s="96">
        <f t="shared" si="2"/>
        <v>0.09</v>
      </c>
      <c r="F165" s="91">
        <f t="shared" si="1"/>
        <v>2306.1675</v>
      </c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>
      <c r="A166" s="89">
        <v>48817.440000000002</v>
      </c>
      <c r="B166" s="44">
        <v>168.95</v>
      </c>
      <c r="C166" s="90">
        <v>20</v>
      </c>
      <c r="D166" s="91">
        <f t="shared" si="0"/>
        <v>3379</v>
      </c>
      <c r="E166" s="96">
        <f t="shared" si="2"/>
        <v>0.09</v>
      </c>
      <c r="F166" s="91">
        <f t="shared" si="1"/>
        <v>3074.8900000000003</v>
      </c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>
      <c r="A167" s="89">
        <v>48819.18</v>
      </c>
      <c r="B167" s="44">
        <v>79.95</v>
      </c>
      <c r="C167" s="90">
        <v>12</v>
      </c>
      <c r="D167" s="91">
        <f t="shared" si="0"/>
        <v>959.40000000000009</v>
      </c>
      <c r="E167" s="96">
        <f t="shared" si="2"/>
        <v>2.5000000000000001E-2</v>
      </c>
      <c r="F167" s="91">
        <f t="shared" si="1"/>
        <v>935.41500000000008</v>
      </c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>
      <c r="A168" s="89">
        <v>49087.14</v>
      </c>
      <c r="B168" s="44">
        <v>79.95</v>
      </c>
      <c r="C168" s="90">
        <v>16</v>
      </c>
      <c r="D168" s="91">
        <f t="shared" si="0"/>
        <v>1279.2</v>
      </c>
      <c r="E168" s="96">
        <f t="shared" si="2"/>
        <v>3.5000000000000003E-2</v>
      </c>
      <c r="F168" s="91">
        <f t="shared" si="1"/>
        <v>1234.4280000000001</v>
      </c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>
      <c r="A169" s="89">
        <v>49101.06</v>
      </c>
      <c r="B169" s="44">
        <v>340.95</v>
      </c>
      <c r="C169" s="90">
        <v>12</v>
      </c>
      <c r="D169" s="91">
        <f t="shared" si="0"/>
        <v>4091.3999999999996</v>
      </c>
      <c r="E169" s="96">
        <f t="shared" si="2"/>
        <v>0.09</v>
      </c>
      <c r="F169" s="91">
        <f t="shared" si="1"/>
        <v>3723.174</v>
      </c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>
      <c r="A170" s="89">
        <v>49288.98</v>
      </c>
      <c r="B170" s="44">
        <v>340.95</v>
      </c>
      <c r="C170" s="90">
        <v>4</v>
      </c>
      <c r="D170" s="91">
        <f t="shared" si="0"/>
        <v>1363.8</v>
      </c>
      <c r="E170" s="96">
        <f t="shared" si="2"/>
        <v>3.5000000000000003E-2</v>
      </c>
      <c r="F170" s="91">
        <f t="shared" si="1"/>
        <v>1316.067</v>
      </c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>
      <c r="A171" s="89">
        <v>49301.159999999996</v>
      </c>
      <c r="B171" s="44">
        <v>79.95</v>
      </c>
      <c r="C171" s="90">
        <v>5</v>
      </c>
      <c r="D171" s="91">
        <f t="shared" si="0"/>
        <v>399.75</v>
      </c>
      <c r="E171" s="96">
        <f t="shared" si="2"/>
        <v>0</v>
      </c>
      <c r="F171" s="91">
        <f t="shared" si="1"/>
        <v>399.75</v>
      </c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>
      <c r="A172" s="89">
        <v>49379.46</v>
      </c>
      <c r="B172" s="44">
        <v>799.95</v>
      </c>
      <c r="C172" s="90">
        <v>4</v>
      </c>
      <c r="D172" s="91">
        <f t="shared" si="0"/>
        <v>3199.8</v>
      </c>
      <c r="E172" s="96">
        <f t="shared" si="2"/>
        <v>0.09</v>
      </c>
      <c r="F172" s="91">
        <f t="shared" si="1"/>
        <v>2911.8180000000002</v>
      </c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>
      <c r="A173" s="89">
        <v>49583.040000000001</v>
      </c>
      <c r="B173" s="44">
        <v>340.95</v>
      </c>
      <c r="C173" s="90">
        <v>6</v>
      </c>
      <c r="D173" s="91">
        <f t="shared" si="0"/>
        <v>2045.6999999999998</v>
      </c>
      <c r="E173" s="96">
        <f t="shared" si="2"/>
        <v>7.4999999999999997E-2</v>
      </c>
      <c r="F173" s="91">
        <f t="shared" si="1"/>
        <v>1892.2724999999998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>
      <c r="A174" s="89">
        <v>50167.68</v>
      </c>
      <c r="B174" s="44">
        <v>340.95</v>
      </c>
      <c r="C174" s="90">
        <v>9</v>
      </c>
      <c r="D174" s="91">
        <f t="shared" si="0"/>
        <v>3068.5499999999997</v>
      </c>
      <c r="E174" s="96">
        <f t="shared" si="2"/>
        <v>0.09</v>
      </c>
      <c r="F174" s="91">
        <f t="shared" si="1"/>
        <v>2792.3804999999998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>
      <c r="A175" s="89">
        <v>50332.98</v>
      </c>
      <c r="B175" s="44">
        <v>340.95</v>
      </c>
      <c r="C175" s="90">
        <v>9</v>
      </c>
      <c r="D175" s="91">
        <f t="shared" si="0"/>
        <v>3068.5499999999997</v>
      </c>
      <c r="E175" s="96">
        <f t="shared" si="2"/>
        <v>0.09</v>
      </c>
      <c r="F175" s="91">
        <f t="shared" si="1"/>
        <v>2792.3804999999998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>
      <c r="A176" s="89">
        <v>50435.64</v>
      </c>
      <c r="B176" s="44">
        <v>340.95</v>
      </c>
      <c r="C176" s="90">
        <v>17</v>
      </c>
      <c r="D176" s="91">
        <f t="shared" si="0"/>
        <v>5796.15</v>
      </c>
      <c r="E176" s="96">
        <f t="shared" si="2"/>
        <v>0.09</v>
      </c>
      <c r="F176" s="91">
        <f t="shared" si="1"/>
        <v>5274.4965000000002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>
      <c r="A177" s="89">
        <v>50534.82</v>
      </c>
      <c r="B177" s="44">
        <v>340.95</v>
      </c>
      <c r="C177" s="90">
        <v>18</v>
      </c>
      <c r="D177" s="91">
        <f t="shared" si="0"/>
        <v>6137.0999999999995</v>
      </c>
      <c r="E177" s="96">
        <f t="shared" si="2"/>
        <v>0.09</v>
      </c>
      <c r="F177" s="91">
        <f t="shared" si="1"/>
        <v>5584.7609999999995</v>
      </c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>
      <c r="A178" s="89">
        <v>50578.32</v>
      </c>
      <c r="B178" s="44">
        <v>340.95</v>
      </c>
      <c r="C178" s="90">
        <v>5</v>
      </c>
      <c r="D178" s="91">
        <f t="shared" si="0"/>
        <v>1704.75</v>
      </c>
      <c r="E178" s="96">
        <f t="shared" si="2"/>
        <v>0.05</v>
      </c>
      <c r="F178" s="91">
        <f t="shared" si="1"/>
        <v>1619.5124999999998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>
      <c r="A179" s="89">
        <v>50936.76</v>
      </c>
      <c r="B179" s="44">
        <v>79.95</v>
      </c>
      <c r="C179" s="90">
        <v>6</v>
      </c>
      <c r="D179" s="91">
        <f t="shared" si="0"/>
        <v>479.70000000000005</v>
      </c>
      <c r="E179" s="96">
        <f t="shared" si="2"/>
        <v>0</v>
      </c>
      <c r="F179" s="91">
        <f t="shared" si="1"/>
        <v>479.70000000000005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>
      <c r="A180" s="89">
        <v>51109.02</v>
      </c>
      <c r="B180" s="44">
        <v>168.95</v>
      </c>
      <c r="C180" s="90">
        <v>6</v>
      </c>
      <c r="D180" s="91">
        <f t="shared" si="0"/>
        <v>1013.6999999999999</v>
      </c>
      <c r="E180" s="96">
        <f t="shared" si="2"/>
        <v>3.5000000000000003E-2</v>
      </c>
      <c r="F180" s="91">
        <f t="shared" si="1"/>
        <v>978.2204999999999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>
      <c r="A181" s="89">
        <v>51215.159999999996</v>
      </c>
      <c r="B181" s="44">
        <v>340.95</v>
      </c>
      <c r="C181" s="90">
        <v>2</v>
      </c>
      <c r="D181" s="91">
        <f t="shared" si="0"/>
        <v>681.9</v>
      </c>
      <c r="E181" s="96">
        <f t="shared" si="2"/>
        <v>2.5000000000000001E-2</v>
      </c>
      <c r="F181" s="91">
        <f t="shared" si="1"/>
        <v>664.85249999999996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>
      <c r="A182" s="89">
        <v>51239.519999999997</v>
      </c>
      <c r="B182" s="44">
        <v>340.95</v>
      </c>
      <c r="C182" s="90">
        <v>11</v>
      </c>
      <c r="D182" s="91">
        <f t="shared" si="0"/>
        <v>3750.45</v>
      </c>
      <c r="E182" s="96">
        <f t="shared" si="2"/>
        <v>0.09</v>
      </c>
      <c r="F182" s="91">
        <f t="shared" si="1"/>
        <v>3412.9094999999998</v>
      </c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>
      <c r="A183" s="89">
        <v>51653.64</v>
      </c>
      <c r="B183" s="44">
        <v>168.95</v>
      </c>
      <c r="C183" s="90">
        <v>4</v>
      </c>
      <c r="D183" s="91">
        <f t="shared" si="0"/>
        <v>675.8</v>
      </c>
      <c r="E183" s="96">
        <f t="shared" si="2"/>
        <v>2.5000000000000001E-2</v>
      </c>
      <c r="F183" s="91">
        <f t="shared" si="1"/>
        <v>658.90499999999997</v>
      </c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>
      <c r="A184" s="89">
        <v>51678</v>
      </c>
      <c r="B184" s="44">
        <v>340.95</v>
      </c>
      <c r="C184" s="90">
        <v>11</v>
      </c>
      <c r="D184" s="91">
        <f t="shared" si="0"/>
        <v>3750.45</v>
      </c>
      <c r="E184" s="96">
        <f t="shared" si="2"/>
        <v>0.09</v>
      </c>
      <c r="F184" s="91">
        <f t="shared" si="1"/>
        <v>3412.9094999999998</v>
      </c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>
      <c r="A185" s="89">
        <v>51994.68</v>
      </c>
      <c r="B185" s="44">
        <v>799.95</v>
      </c>
      <c r="C185" s="90">
        <v>10</v>
      </c>
      <c r="D185" s="91">
        <f t="shared" si="0"/>
        <v>7999.5</v>
      </c>
      <c r="E185" s="96">
        <f t="shared" si="2"/>
        <v>0.09</v>
      </c>
      <c r="F185" s="91">
        <f t="shared" si="1"/>
        <v>7279.5450000000001</v>
      </c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>
      <c r="A186" s="89">
        <v>52052.1</v>
      </c>
      <c r="B186" s="44">
        <v>799.95</v>
      </c>
      <c r="C186" s="90">
        <v>9</v>
      </c>
      <c r="D186" s="91">
        <f t="shared" si="0"/>
        <v>7199.55</v>
      </c>
      <c r="E186" s="96">
        <f t="shared" si="2"/>
        <v>0.09</v>
      </c>
      <c r="F186" s="91">
        <f t="shared" si="1"/>
        <v>6551.5905000000002</v>
      </c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>
      <c r="A187" s="89">
        <v>52739.4</v>
      </c>
      <c r="B187" s="44">
        <v>340.95</v>
      </c>
      <c r="C187" s="90">
        <v>14</v>
      </c>
      <c r="D187" s="91">
        <f t="shared" si="0"/>
        <v>4773.3</v>
      </c>
      <c r="E187" s="96">
        <f t="shared" si="2"/>
        <v>0.09</v>
      </c>
      <c r="F187" s="91">
        <f t="shared" si="1"/>
        <v>4343.7030000000004</v>
      </c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>
      <c r="A188" s="89">
        <v>53009.1</v>
      </c>
      <c r="B188" s="44">
        <v>168.95</v>
      </c>
      <c r="C188" s="90">
        <v>1</v>
      </c>
      <c r="D188" s="91">
        <f t="shared" si="0"/>
        <v>168.95</v>
      </c>
      <c r="E188" s="96">
        <f t="shared" si="2"/>
        <v>0</v>
      </c>
      <c r="F188" s="91">
        <f t="shared" si="1"/>
        <v>168.95</v>
      </c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>
      <c r="A189" s="89">
        <v>53158.74</v>
      </c>
      <c r="B189" s="44">
        <v>168.95</v>
      </c>
      <c r="C189" s="90">
        <v>13</v>
      </c>
      <c r="D189" s="91">
        <f t="shared" si="0"/>
        <v>2196.35</v>
      </c>
      <c r="E189" s="96">
        <f t="shared" si="2"/>
        <v>7.4999999999999997E-2</v>
      </c>
      <c r="F189" s="91">
        <f t="shared" si="1"/>
        <v>2031.62375</v>
      </c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>
      <c r="A190" s="89">
        <v>53494.559999999998</v>
      </c>
      <c r="B190" s="44">
        <v>340.95</v>
      </c>
      <c r="C190" s="90">
        <v>7</v>
      </c>
      <c r="D190" s="91">
        <f t="shared" si="0"/>
        <v>2386.65</v>
      </c>
      <c r="E190" s="96">
        <f t="shared" si="2"/>
        <v>7.4999999999999997E-2</v>
      </c>
      <c r="F190" s="91">
        <f t="shared" si="1"/>
        <v>2207.6512500000003</v>
      </c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>
      <c r="A191" s="89">
        <v>53626.8</v>
      </c>
      <c r="B191" s="44">
        <v>340.95</v>
      </c>
      <c r="C191" s="90">
        <v>6</v>
      </c>
      <c r="D191" s="91">
        <f t="shared" si="0"/>
        <v>2045.6999999999998</v>
      </c>
      <c r="E191" s="96">
        <f t="shared" si="2"/>
        <v>7.4999999999999997E-2</v>
      </c>
      <c r="F191" s="91">
        <f t="shared" si="1"/>
        <v>1892.2724999999998</v>
      </c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>
      <c r="A192" s="89">
        <v>53997.42</v>
      </c>
      <c r="B192" s="44">
        <v>340.95</v>
      </c>
      <c r="C192" s="90">
        <v>9</v>
      </c>
      <c r="D192" s="91">
        <f t="shared" si="0"/>
        <v>3068.5499999999997</v>
      </c>
      <c r="E192" s="96">
        <f t="shared" si="2"/>
        <v>0.09</v>
      </c>
      <c r="F192" s="91">
        <f t="shared" si="1"/>
        <v>2792.3804999999998</v>
      </c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>
      <c r="A193" s="89">
        <v>54013.08</v>
      </c>
      <c r="B193" s="44">
        <v>168.95</v>
      </c>
      <c r="C193" s="90">
        <v>14</v>
      </c>
      <c r="D193" s="91">
        <f t="shared" si="0"/>
        <v>2365.2999999999997</v>
      </c>
      <c r="E193" s="96">
        <f t="shared" si="2"/>
        <v>7.4999999999999997E-2</v>
      </c>
      <c r="F193" s="91">
        <f t="shared" si="1"/>
        <v>2187.9024999999997</v>
      </c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>
      <c r="A194" s="89">
        <v>54268.86</v>
      </c>
      <c r="B194" s="44">
        <v>168.95</v>
      </c>
      <c r="C194" s="90">
        <v>15</v>
      </c>
      <c r="D194" s="91">
        <f t="shared" si="0"/>
        <v>2534.25</v>
      </c>
      <c r="E194" s="96">
        <f t="shared" si="2"/>
        <v>0.09</v>
      </c>
      <c r="F194" s="91">
        <f t="shared" si="1"/>
        <v>2306.1675</v>
      </c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>
      <c r="A195" s="89">
        <v>54425.46</v>
      </c>
      <c r="B195" s="44">
        <v>340.95</v>
      </c>
      <c r="C195" s="90">
        <v>2</v>
      </c>
      <c r="D195" s="91">
        <f t="shared" si="0"/>
        <v>681.9</v>
      </c>
      <c r="E195" s="96">
        <f t="shared" si="2"/>
        <v>2.5000000000000001E-2</v>
      </c>
      <c r="F195" s="91">
        <f t="shared" si="1"/>
        <v>664.85249999999996</v>
      </c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>
      <c r="A196" s="89">
        <v>54430.68</v>
      </c>
      <c r="B196" s="44">
        <v>168.95</v>
      </c>
      <c r="C196" s="90">
        <v>20</v>
      </c>
      <c r="D196" s="91">
        <f t="shared" si="0"/>
        <v>3379</v>
      </c>
      <c r="E196" s="96">
        <f t="shared" si="2"/>
        <v>0.09</v>
      </c>
      <c r="F196" s="91">
        <f t="shared" si="1"/>
        <v>3074.8900000000003</v>
      </c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>
      <c r="A197" s="89">
        <v>54437.64</v>
      </c>
      <c r="B197" s="44">
        <v>799.95</v>
      </c>
      <c r="C197" s="90">
        <v>9</v>
      </c>
      <c r="D197" s="91">
        <f t="shared" si="0"/>
        <v>7199.55</v>
      </c>
      <c r="E197" s="96">
        <f t="shared" si="2"/>
        <v>0.09</v>
      </c>
      <c r="F197" s="91">
        <f t="shared" si="1"/>
        <v>6551.5905000000002</v>
      </c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>
      <c r="A198" s="89">
        <v>54580.32</v>
      </c>
      <c r="B198" s="44">
        <v>340.95</v>
      </c>
      <c r="C198" s="90">
        <v>2</v>
      </c>
      <c r="D198" s="91">
        <f t="shared" si="0"/>
        <v>681.9</v>
      </c>
      <c r="E198" s="96">
        <f t="shared" si="2"/>
        <v>2.5000000000000001E-2</v>
      </c>
      <c r="F198" s="91">
        <f t="shared" si="1"/>
        <v>664.85249999999996</v>
      </c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>
      <c r="A199" s="89">
        <v>54656.88</v>
      </c>
      <c r="B199" s="44">
        <v>79.95</v>
      </c>
      <c r="C199" s="90">
        <v>5</v>
      </c>
      <c r="D199" s="91">
        <f t="shared" si="0"/>
        <v>399.75</v>
      </c>
      <c r="E199" s="96">
        <f t="shared" si="2"/>
        <v>0</v>
      </c>
      <c r="F199" s="91">
        <f t="shared" si="1"/>
        <v>399.75</v>
      </c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>
      <c r="A200" s="89">
        <v>54773.46</v>
      </c>
      <c r="B200" s="44">
        <v>79.95</v>
      </c>
      <c r="C200" s="90">
        <v>5</v>
      </c>
      <c r="D200" s="91">
        <f t="shared" si="0"/>
        <v>399.75</v>
      </c>
      <c r="E200" s="96">
        <f t="shared" si="2"/>
        <v>0</v>
      </c>
      <c r="F200" s="91">
        <f t="shared" si="1"/>
        <v>399.75</v>
      </c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>
      <c r="A201" s="89">
        <v>54811.74</v>
      </c>
      <c r="B201" s="44">
        <v>340.95</v>
      </c>
      <c r="C201" s="90">
        <v>5</v>
      </c>
      <c r="D201" s="91">
        <f t="shared" si="0"/>
        <v>1704.75</v>
      </c>
      <c r="E201" s="96">
        <f t="shared" si="2"/>
        <v>0.05</v>
      </c>
      <c r="F201" s="91">
        <f t="shared" si="1"/>
        <v>1619.5124999999998</v>
      </c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>
      <c r="A202" s="89">
        <v>54872.639999999999</v>
      </c>
      <c r="B202" s="44">
        <v>168.95</v>
      </c>
      <c r="C202" s="90">
        <v>3</v>
      </c>
      <c r="D202" s="91">
        <f t="shared" si="0"/>
        <v>506.84999999999997</v>
      </c>
      <c r="E202" s="96">
        <f t="shared" si="2"/>
        <v>2.5000000000000001E-2</v>
      </c>
      <c r="F202" s="91">
        <f t="shared" si="1"/>
        <v>494.17874999999998</v>
      </c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>
      <c r="A203" s="89">
        <v>54919.62</v>
      </c>
      <c r="B203" s="44">
        <v>79.95</v>
      </c>
      <c r="C203" s="90">
        <v>3</v>
      </c>
      <c r="D203" s="91">
        <f t="shared" si="0"/>
        <v>239.85000000000002</v>
      </c>
      <c r="E203" s="96">
        <f t="shared" si="2"/>
        <v>0</v>
      </c>
      <c r="F203" s="91">
        <f t="shared" si="1"/>
        <v>239.85000000000002</v>
      </c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>
      <c r="A204" s="89">
        <v>54933.54</v>
      </c>
      <c r="B204" s="44">
        <v>79.95</v>
      </c>
      <c r="C204" s="90">
        <v>20</v>
      </c>
      <c r="D204" s="91">
        <f t="shared" si="0"/>
        <v>1599</v>
      </c>
      <c r="E204" s="96">
        <f t="shared" si="2"/>
        <v>0.05</v>
      </c>
      <c r="F204" s="91">
        <f t="shared" si="1"/>
        <v>1519.05</v>
      </c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>
      <c r="A205" s="89">
        <v>55159.74</v>
      </c>
      <c r="B205" s="44">
        <v>799.95</v>
      </c>
      <c r="C205" s="90">
        <v>11</v>
      </c>
      <c r="D205" s="91">
        <f t="shared" si="0"/>
        <v>8799.4500000000007</v>
      </c>
      <c r="E205" s="96">
        <f t="shared" si="2"/>
        <v>0.09</v>
      </c>
      <c r="F205" s="91">
        <f t="shared" si="1"/>
        <v>8007.4995000000008</v>
      </c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>
      <c r="A206" s="89">
        <v>55264.14</v>
      </c>
      <c r="B206" s="44">
        <v>799.95</v>
      </c>
      <c r="C206" s="90">
        <v>5</v>
      </c>
      <c r="D206" s="91">
        <f t="shared" si="0"/>
        <v>3999.75</v>
      </c>
      <c r="E206" s="96">
        <f t="shared" si="2"/>
        <v>0.09</v>
      </c>
      <c r="F206" s="91">
        <f t="shared" si="1"/>
        <v>3639.7725</v>
      </c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>
      <c r="A207" s="89">
        <v>55958.400000000001</v>
      </c>
      <c r="B207" s="44">
        <v>340.95</v>
      </c>
      <c r="C207" s="90">
        <v>9</v>
      </c>
      <c r="D207" s="91">
        <f t="shared" si="0"/>
        <v>3068.5499999999997</v>
      </c>
      <c r="E207" s="96">
        <f t="shared" si="2"/>
        <v>0.09</v>
      </c>
      <c r="F207" s="91">
        <f t="shared" si="1"/>
        <v>2792.3804999999998</v>
      </c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>
      <c r="A208" s="89">
        <v>56188.08</v>
      </c>
      <c r="B208" s="44">
        <v>340.95</v>
      </c>
      <c r="C208" s="90">
        <v>4</v>
      </c>
      <c r="D208" s="91">
        <f t="shared" si="0"/>
        <v>1363.8</v>
      </c>
      <c r="E208" s="96">
        <f t="shared" si="2"/>
        <v>3.5000000000000003E-2</v>
      </c>
      <c r="F208" s="91">
        <f t="shared" si="1"/>
        <v>1316.067</v>
      </c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>
      <c r="A209" s="89">
        <v>56195.040000000001</v>
      </c>
      <c r="B209" s="44">
        <v>168.95</v>
      </c>
      <c r="C209" s="90">
        <v>7</v>
      </c>
      <c r="D209" s="91">
        <f t="shared" si="0"/>
        <v>1182.6499999999999</v>
      </c>
      <c r="E209" s="96">
        <f t="shared" si="2"/>
        <v>3.5000000000000003E-2</v>
      </c>
      <c r="F209" s="91">
        <f t="shared" si="1"/>
        <v>1141.2572499999999</v>
      </c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>
      <c r="A210" s="89">
        <v>56654.400000000001</v>
      </c>
      <c r="B210" s="44">
        <v>799.95</v>
      </c>
      <c r="C210" s="90">
        <v>17</v>
      </c>
      <c r="D210" s="91">
        <f t="shared" si="0"/>
        <v>13599.150000000001</v>
      </c>
      <c r="E210" s="96">
        <f t="shared" si="2"/>
        <v>0.09</v>
      </c>
      <c r="F210" s="91">
        <f t="shared" si="1"/>
        <v>12375.226500000002</v>
      </c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>
      <c r="A211" s="89">
        <v>57195.54</v>
      </c>
      <c r="B211" s="44">
        <v>79.95</v>
      </c>
      <c r="C211" s="90">
        <v>5</v>
      </c>
      <c r="D211" s="91">
        <f t="shared" si="0"/>
        <v>399.75</v>
      </c>
      <c r="E211" s="96">
        <f t="shared" si="2"/>
        <v>0</v>
      </c>
      <c r="F211" s="91">
        <f t="shared" si="1"/>
        <v>399.75</v>
      </c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>
      <c r="A212" s="89">
        <v>57454.8</v>
      </c>
      <c r="B212" s="44">
        <v>799.95</v>
      </c>
      <c r="C212" s="90">
        <v>11</v>
      </c>
      <c r="D212" s="91">
        <f t="shared" si="0"/>
        <v>8799.4500000000007</v>
      </c>
      <c r="E212" s="96">
        <f t="shared" si="2"/>
        <v>0.09</v>
      </c>
      <c r="F212" s="91">
        <f t="shared" si="1"/>
        <v>8007.4995000000008</v>
      </c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>
      <c r="A213" s="89">
        <v>57585.3</v>
      </c>
      <c r="B213" s="44">
        <v>168.95</v>
      </c>
      <c r="C213" s="90">
        <v>4</v>
      </c>
      <c r="D213" s="91">
        <f t="shared" si="0"/>
        <v>675.8</v>
      </c>
      <c r="E213" s="96">
        <f t="shared" si="2"/>
        <v>2.5000000000000001E-2</v>
      </c>
      <c r="F213" s="91">
        <f t="shared" si="1"/>
        <v>658.90499999999997</v>
      </c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>
      <c r="A214" s="89">
        <v>57658.38</v>
      </c>
      <c r="B214" s="44">
        <v>799.95</v>
      </c>
      <c r="C214" s="90">
        <v>7</v>
      </c>
      <c r="D214" s="91">
        <f t="shared" si="0"/>
        <v>5599.6500000000005</v>
      </c>
      <c r="E214" s="96">
        <f t="shared" si="2"/>
        <v>0.09</v>
      </c>
      <c r="F214" s="91">
        <f t="shared" si="1"/>
        <v>5095.6815000000006</v>
      </c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>
      <c r="A215" s="89">
        <v>57971.58</v>
      </c>
      <c r="B215" s="44">
        <v>799.95</v>
      </c>
      <c r="C215" s="90">
        <v>2</v>
      </c>
      <c r="D215" s="91">
        <f t="shared" si="0"/>
        <v>1599.9</v>
      </c>
      <c r="E215" s="96">
        <f t="shared" si="2"/>
        <v>0.05</v>
      </c>
      <c r="F215" s="91">
        <f t="shared" si="1"/>
        <v>1519.905</v>
      </c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>
      <c r="A216" s="89">
        <v>58055.1</v>
      </c>
      <c r="B216" s="44">
        <v>340.95</v>
      </c>
      <c r="C216" s="90">
        <v>5</v>
      </c>
      <c r="D216" s="91">
        <f t="shared" si="0"/>
        <v>1704.75</v>
      </c>
      <c r="E216" s="96">
        <f t="shared" si="2"/>
        <v>0.05</v>
      </c>
      <c r="F216" s="91">
        <f t="shared" si="1"/>
        <v>1619.5124999999998</v>
      </c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>
      <c r="A217" s="89">
        <v>58300.44</v>
      </c>
      <c r="B217" s="44">
        <v>168.95</v>
      </c>
      <c r="C217" s="90">
        <v>3</v>
      </c>
      <c r="D217" s="91">
        <f t="shared" si="0"/>
        <v>506.84999999999997</v>
      </c>
      <c r="E217" s="96">
        <f t="shared" si="2"/>
        <v>2.5000000000000001E-2</v>
      </c>
      <c r="F217" s="91">
        <f t="shared" si="1"/>
        <v>494.17874999999998</v>
      </c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>
      <c r="A218" s="89">
        <v>58370.04</v>
      </c>
      <c r="B218" s="44">
        <v>340.95</v>
      </c>
      <c r="C218" s="90">
        <v>6</v>
      </c>
      <c r="D218" s="91">
        <f t="shared" si="0"/>
        <v>2045.6999999999998</v>
      </c>
      <c r="E218" s="96">
        <f t="shared" si="2"/>
        <v>7.4999999999999997E-2</v>
      </c>
      <c r="F218" s="91">
        <f t="shared" si="1"/>
        <v>1892.2724999999998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>
      <c r="A219" s="89">
        <v>58705.86</v>
      </c>
      <c r="B219" s="44">
        <v>340.95</v>
      </c>
      <c r="C219" s="90">
        <v>8</v>
      </c>
      <c r="D219" s="91">
        <f t="shared" si="0"/>
        <v>2727.6</v>
      </c>
      <c r="E219" s="96">
        <f t="shared" si="2"/>
        <v>0.09</v>
      </c>
      <c r="F219" s="91">
        <f t="shared" si="1"/>
        <v>2482.116</v>
      </c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>
      <c r="A220" s="89">
        <v>58711.08</v>
      </c>
      <c r="B220" s="44">
        <v>168.95</v>
      </c>
      <c r="C220" s="90">
        <v>9</v>
      </c>
      <c r="D220" s="91">
        <f t="shared" si="0"/>
        <v>1520.55</v>
      </c>
      <c r="E220" s="96">
        <f t="shared" si="2"/>
        <v>0.05</v>
      </c>
      <c r="F220" s="91">
        <f t="shared" si="1"/>
        <v>1444.5224999999998</v>
      </c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>
      <c r="A221" s="89">
        <v>58775.46</v>
      </c>
      <c r="B221" s="44">
        <v>168.95</v>
      </c>
      <c r="C221" s="90">
        <v>9</v>
      </c>
      <c r="D221" s="91">
        <f t="shared" si="0"/>
        <v>1520.55</v>
      </c>
      <c r="E221" s="96">
        <f t="shared" si="2"/>
        <v>0.05</v>
      </c>
      <c r="F221" s="91">
        <f t="shared" si="1"/>
        <v>1444.5224999999998</v>
      </c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>
      <c r="A222" s="89">
        <v>59081.7</v>
      </c>
      <c r="B222" s="44">
        <v>79.95</v>
      </c>
      <c r="C222" s="90">
        <v>11</v>
      </c>
      <c r="D222" s="91">
        <f t="shared" si="0"/>
        <v>879.45</v>
      </c>
      <c r="E222" s="96">
        <f t="shared" si="2"/>
        <v>2.5000000000000001E-2</v>
      </c>
      <c r="F222" s="91">
        <f t="shared" si="1"/>
        <v>857.46375</v>
      </c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>
      <c r="A223" s="89">
        <v>59215.68</v>
      </c>
      <c r="B223" s="44">
        <v>340.95</v>
      </c>
      <c r="C223" s="90">
        <v>10</v>
      </c>
      <c r="D223" s="91">
        <f t="shared" si="0"/>
        <v>3409.5</v>
      </c>
      <c r="E223" s="96">
        <f t="shared" si="2"/>
        <v>0.09</v>
      </c>
      <c r="F223" s="91">
        <f t="shared" si="1"/>
        <v>3102.645</v>
      </c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>
      <c r="A224" s="89">
        <v>59334</v>
      </c>
      <c r="B224" s="44">
        <v>340.95</v>
      </c>
      <c r="C224" s="90">
        <v>1</v>
      </c>
      <c r="D224" s="91">
        <f t="shared" si="0"/>
        <v>340.95</v>
      </c>
      <c r="E224" s="96">
        <f t="shared" si="2"/>
        <v>0</v>
      </c>
      <c r="F224" s="91">
        <f t="shared" si="1"/>
        <v>340.95</v>
      </c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>
      <c r="A225" s="89">
        <v>59473.2</v>
      </c>
      <c r="B225" s="44">
        <v>340.95</v>
      </c>
      <c r="C225" s="90">
        <v>8</v>
      </c>
      <c r="D225" s="91">
        <f t="shared" si="0"/>
        <v>2727.6</v>
      </c>
      <c r="E225" s="96">
        <f t="shared" si="2"/>
        <v>0.09</v>
      </c>
      <c r="F225" s="91">
        <f t="shared" si="1"/>
        <v>2482.116</v>
      </c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>
      <c r="A226" s="89">
        <v>59636.76</v>
      </c>
      <c r="B226" s="44">
        <v>79.95</v>
      </c>
      <c r="C226" s="90">
        <v>10</v>
      </c>
      <c r="D226" s="91">
        <f t="shared" si="0"/>
        <v>799.5</v>
      </c>
      <c r="E226" s="96">
        <f t="shared" si="2"/>
        <v>2.5000000000000001E-2</v>
      </c>
      <c r="F226" s="91">
        <f t="shared" si="1"/>
        <v>779.51249999999993</v>
      </c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>
      <c r="A227" s="89">
        <v>59843.82</v>
      </c>
      <c r="B227" s="44">
        <v>168.95</v>
      </c>
      <c r="C227" s="90">
        <v>13</v>
      </c>
      <c r="D227" s="91">
        <f t="shared" si="0"/>
        <v>2196.35</v>
      </c>
      <c r="E227" s="96">
        <f t="shared" si="2"/>
        <v>7.4999999999999997E-2</v>
      </c>
      <c r="F227" s="91">
        <f t="shared" si="1"/>
        <v>2031.62375</v>
      </c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>
      <c r="A228" s="89">
        <v>59871.659999999996</v>
      </c>
      <c r="B228" s="44">
        <v>79.95</v>
      </c>
      <c r="C228" s="90">
        <v>11</v>
      </c>
      <c r="D228" s="91">
        <f t="shared" si="0"/>
        <v>879.45</v>
      </c>
      <c r="E228" s="96">
        <f t="shared" si="2"/>
        <v>2.5000000000000001E-2</v>
      </c>
      <c r="F228" s="91">
        <f t="shared" si="1"/>
        <v>857.46375</v>
      </c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>
      <c r="A229" s="89">
        <v>59955.18</v>
      </c>
      <c r="B229" s="44">
        <v>168.95</v>
      </c>
      <c r="C229" s="90">
        <v>10</v>
      </c>
      <c r="D229" s="91">
        <f t="shared" si="0"/>
        <v>1689.5</v>
      </c>
      <c r="E229" s="96">
        <f t="shared" si="2"/>
        <v>0.05</v>
      </c>
      <c r="F229" s="91">
        <f t="shared" si="1"/>
        <v>1605.0249999999999</v>
      </c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>
      <c r="A230" s="89">
        <v>59983.02</v>
      </c>
      <c r="B230" s="44">
        <v>340.95</v>
      </c>
      <c r="C230" s="90">
        <v>6</v>
      </c>
      <c r="D230" s="91">
        <f t="shared" si="0"/>
        <v>2045.6999999999998</v>
      </c>
      <c r="E230" s="96">
        <f t="shared" si="2"/>
        <v>7.4999999999999997E-2</v>
      </c>
      <c r="F230" s="91">
        <f t="shared" si="1"/>
        <v>1892.2724999999998</v>
      </c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>
      <c r="A231" s="89">
        <v>60031.74</v>
      </c>
      <c r="B231" s="44">
        <v>799.95</v>
      </c>
      <c r="C231" s="90">
        <v>10</v>
      </c>
      <c r="D231" s="91">
        <f t="shared" si="0"/>
        <v>7999.5</v>
      </c>
      <c r="E231" s="96">
        <f t="shared" si="2"/>
        <v>0.09</v>
      </c>
      <c r="F231" s="91">
        <f t="shared" si="1"/>
        <v>7279.5450000000001</v>
      </c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>
      <c r="A232" s="89">
        <v>60150.06</v>
      </c>
      <c r="B232" s="44">
        <v>168.95</v>
      </c>
      <c r="C232" s="90">
        <v>13</v>
      </c>
      <c r="D232" s="91">
        <f t="shared" si="0"/>
        <v>2196.35</v>
      </c>
      <c r="E232" s="96">
        <f t="shared" si="2"/>
        <v>7.4999999999999997E-2</v>
      </c>
      <c r="F232" s="91">
        <f t="shared" si="1"/>
        <v>2031.62375</v>
      </c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>
      <c r="A233" s="89">
        <v>60270.12</v>
      </c>
      <c r="B233" s="44">
        <v>168.95</v>
      </c>
      <c r="C233" s="90">
        <v>18</v>
      </c>
      <c r="D233" s="91">
        <f t="shared" si="0"/>
        <v>3041.1</v>
      </c>
      <c r="E233" s="96">
        <f t="shared" si="2"/>
        <v>0.09</v>
      </c>
      <c r="F233" s="91">
        <f t="shared" si="1"/>
        <v>2767.4009999999998</v>
      </c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>
      <c r="A234" s="89">
        <v>60320.58</v>
      </c>
      <c r="B234" s="44">
        <v>340.95</v>
      </c>
      <c r="C234" s="90">
        <v>6</v>
      </c>
      <c r="D234" s="91">
        <f t="shared" si="0"/>
        <v>2045.6999999999998</v>
      </c>
      <c r="E234" s="96">
        <f t="shared" si="2"/>
        <v>7.4999999999999997E-2</v>
      </c>
      <c r="F234" s="91">
        <f t="shared" si="1"/>
        <v>1892.2724999999998</v>
      </c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>
      <c r="A235" s="89">
        <v>60365.82</v>
      </c>
      <c r="B235" s="44">
        <v>340.95</v>
      </c>
      <c r="C235" s="90">
        <v>2</v>
      </c>
      <c r="D235" s="91">
        <f t="shared" si="0"/>
        <v>681.9</v>
      </c>
      <c r="E235" s="96">
        <f t="shared" si="2"/>
        <v>2.5000000000000001E-2</v>
      </c>
      <c r="F235" s="91">
        <f t="shared" si="1"/>
        <v>664.85249999999996</v>
      </c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>
      <c r="A236" s="89">
        <v>60416.28</v>
      </c>
      <c r="B236" s="44">
        <v>799.95</v>
      </c>
      <c r="C236" s="90">
        <v>13</v>
      </c>
      <c r="D236" s="91">
        <f t="shared" si="0"/>
        <v>10399.35</v>
      </c>
      <c r="E236" s="96">
        <f t="shared" si="2"/>
        <v>0.09</v>
      </c>
      <c r="F236" s="91">
        <f t="shared" si="1"/>
        <v>9463.4085000000014</v>
      </c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>
      <c r="A237" s="89">
        <v>60445.86</v>
      </c>
      <c r="B237" s="44">
        <v>340.95</v>
      </c>
      <c r="C237" s="90">
        <v>11</v>
      </c>
      <c r="D237" s="91">
        <f t="shared" si="0"/>
        <v>3750.45</v>
      </c>
      <c r="E237" s="96">
        <f t="shared" si="2"/>
        <v>0.09</v>
      </c>
      <c r="F237" s="91">
        <f t="shared" si="1"/>
        <v>3412.9094999999998</v>
      </c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>
      <c r="A238" s="89">
        <v>60689.46</v>
      </c>
      <c r="B238" s="44">
        <v>168.95</v>
      </c>
      <c r="C238" s="90">
        <v>13</v>
      </c>
      <c r="D238" s="91">
        <f t="shared" si="0"/>
        <v>2196.35</v>
      </c>
      <c r="E238" s="96">
        <f t="shared" si="2"/>
        <v>7.4999999999999997E-2</v>
      </c>
      <c r="F238" s="91">
        <f t="shared" si="1"/>
        <v>2031.62375</v>
      </c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>
      <c r="A239" s="89">
        <v>60790.38</v>
      </c>
      <c r="B239" s="44">
        <v>168.95</v>
      </c>
      <c r="C239" s="90">
        <v>2</v>
      </c>
      <c r="D239" s="91">
        <f t="shared" si="0"/>
        <v>337.9</v>
      </c>
      <c r="E239" s="96">
        <f t="shared" si="2"/>
        <v>0</v>
      </c>
      <c r="F239" s="91">
        <f t="shared" si="1"/>
        <v>337.9</v>
      </c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>
      <c r="A240" s="89">
        <v>60833.88</v>
      </c>
      <c r="B240" s="44">
        <v>340.95</v>
      </c>
      <c r="C240" s="90">
        <v>7</v>
      </c>
      <c r="D240" s="91">
        <f t="shared" si="0"/>
        <v>2386.65</v>
      </c>
      <c r="E240" s="96">
        <f t="shared" si="2"/>
        <v>7.4999999999999997E-2</v>
      </c>
      <c r="F240" s="91">
        <f t="shared" si="1"/>
        <v>2207.6512500000003</v>
      </c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>
      <c r="A241" s="89">
        <v>60849.54</v>
      </c>
      <c r="B241" s="44">
        <v>799.95</v>
      </c>
      <c r="C241" s="90">
        <v>15</v>
      </c>
      <c r="D241" s="91">
        <f t="shared" si="0"/>
        <v>11999.25</v>
      </c>
      <c r="E241" s="96">
        <f t="shared" si="2"/>
        <v>0.09</v>
      </c>
      <c r="F241" s="91">
        <f t="shared" si="1"/>
        <v>10919.317500000001</v>
      </c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>
      <c r="A242" s="89">
        <v>60882.6</v>
      </c>
      <c r="B242" s="44">
        <v>799.95</v>
      </c>
      <c r="C242" s="90">
        <v>14</v>
      </c>
      <c r="D242" s="91">
        <f t="shared" si="0"/>
        <v>11199.300000000001</v>
      </c>
      <c r="E242" s="96">
        <f t="shared" si="2"/>
        <v>0.09</v>
      </c>
      <c r="F242" s="91">
        <f t="shared" si="1"/>
        <v>10191.363000000001</v>
      </c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>
      <c r="A243" s="89">
        <v>60920.88</v>
      </c>
      <c r="B243" s="44">
        <v>79.95</v>
      </c>
      <c r="C243" s="90">
        <v>14</v>
      </c>
      <c r="D243" s="91">
        <f t="shared" si="0"/>
        <v>1119.3</v>
      </c>
      <c r="E243" s="96">
        <f t="shared" si="2"/>
        <v>3.5000000000000003E-2</v>
      </c>
      <c r="F243" s="91">
        <f t="shared" si="1"/>
        <v>1080.1244999999999</v>
      </c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>
      <c r="A244" s="89">
        <v>61051.38</v>
      </c>
      <c r="B244" s="44">
        <v>340.95</v>
      </c>
      <c r="C244" s="90">
        <v>16</v>
      </c>
      <c r="D244" s="91">
        <f t="shared" si="0"/>
        <v>5455.2</v>
      </c>
      <c r="E244" s="96">
        <f t="shared" si="2"/>
        <v>0.09</v>
      </c>
      <c r="F244" s="91">
        <f t="shared" si="1"/>
        <v>4964.232</v>
      </c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>
      <c r="A245" s="89">
        <v>61145.34</v>
      </c>
      <c r="B245" s="44">
        <v>799.95</v>
      </c>
      <c r="C245" s="90">
        <v>15</v>
      </c>
      <c r="D245" s="91">
        <f t="shared" si="0"/>
        <v>11999.25</v>
      </c>
      <c r="E245" s="96">
        <f t="shared" si="2"/>
        <v>0.09</v>
      </c>
      <c r="F245" s="91">
        <f t="shared" si="1"/>
        <v>10919.317500000001</v>
      </c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>
      <c r="A246" s="89">
        <v>61218.42</v>
      </c>
      <c r="B246" s="44">
        <v>168.95</v>
      </c>
      <c r="C246" s="90">
        <v>11</v>
      </c>
      <c r="D246" s="91">
        <f t="shared" si="0"/>
        <v>1858.4499999999998</v>
      </c>
      <c r="E246" s="96">
        <f t="shared" si="2"/>
        <v>0.05</v>
      </c>
      <c r="F246" s="91">
        <f t="shared" si="1"/>
        <v>1765.5274999999997</v>
      </c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>
      <c r="A247" s="89">
        <v>61451.58</v>
      </c>
      <c r="B247" s="44">
        <v>340.95</v>
      </c>
      <c r="C247" s="90">
        <v>10</v>
      </c>
      <c r="D247" s="91">
        <f t="shared" si="0"/>
        <v>3409.5</v>
      </c>
      <c r="E247" s="96">
        <f t="shared" si="2"/>
        <v>0.09</v>
      </c>
      <c r="F247" s="91">
        <f t="shared" si="1"/>
        <v>3102.645</v>
      </c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>
      <c r="A248" s="89">
        <v>62192.82</v>
      </c>
      <c r="B248" s="44">
        <v>799.95</v>
      </c>
      <c r="C248" s="90">
        <v>13</v>
      </c>
      <c r="D248" s="91">
        <f t="shared" si="0"/>
        <v>10399.35</v>
      </c>
      <c r="E248" s="96">
        <f t="shared" si="2"/>
        <v>0.09</v>
      </c>
      <c r="F248" s="91">
        <f t="shared" si="1"/>
        <v>9463.4085000000014</v>
      </c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>
      <c r="A249" s="89">
        <v>62325.06</v>
      </c>
      <c r="B249" s="44">
        <v>340.95</v>
      </c>
      <c r="C249" s="90">
        <v>17</v>
      </c>
      <c r="D249" s="91">
        <f t="shared" si="0"/>
        <v>5796.15</v>
      </c>
      <c r="E249" s="96">
        <f t="shared" si="2"/>
        <v>0.09</v>
      </c>
      <c r="F249" s="91">
        <f t="shared" si="1"/>
        <v>5274.4965000000002</v>
      </c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>
      <c r="A250" s="89">
        <v>62608.68</v>
      </c>
      <c r="B250" s="44">
        <v>168.95</v>
      </c>
      <c r="C250" s="90">
        <v>8</v>
      </c>
      <c r="D250" s="91">
        <f t="shared" si="0"/>
        <v>1351.6</v>
      </c>
      <c r="E250" s="96">
        <f t="shared" si="2"/>
        <v>3.5000000000000003E-2</v>
      </c>
      <c r="F250" s="91">
        <f t="shared" si="1"/>
        <v>1304.2939999999999</v>
      </c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>
      <c r="A251" s="89">
        <v>62829.659999999996</v>
      </c>
      <c r="B251" s="44">
        <v>79.95</v>
      </c>
      <c r="C251" s="90">
        <v>8</v>
      </c>
      <c r="D251" s="91">
        <f t="shared" si="0"/>
        <v>639.6</v>
      </c>
      <c r="E251" s="96">
        <f t="shared" si="2"/>
        <v>2.5000000000000001E-2</v>
      </c>
      <c r="F251" s="91">
        <f t="shared" si="1"/>
        <v>623.61</v>
      </c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>
      <c r="A252" s="89">
        <v>62834.879999999997</v>
      </c>
      <c r="B252" s="44">
        <v>168.95</v>
      </c>
      <c r="C252" s="90">
        <v>15</v>
      </c>
      <c r="D252" s="91">
        <f t="shared" si="0"/>
        <v>2534.25</v>
      </c>
      <c r="E252" s="96">
        <f t="shared" si="2"/>
        <v>0.09</v>
      </c>
      <c r="F252" s="91">
        <f t="shared" si="1"/>
        <v>2306.1675</v>
      </c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>
      <c r="A253" s="89">
        <v>63311.64</v>
      </c>
      <c r="B253" s="44">
        <v>168.95</v>
      </c>
      <c r="C253" s="90">
        <v>7</v>
      </c>
      <c r="D253" s="91">
        <f t="shared" si="0"/>
        <v>1182.6499999999999</v>
      </c>
      <c r="E253" s="96">
        <f t="shared" si="2"/>
        <v>3.5000000000000003E-2</v>
      </c>
      <c r="F253" s="91">
        <f t="shared" si="1"/>
        <v>1141.2572499999999</v>
      </c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>
      <c r="A254" s="89">
        <v>63546.54</v>
      </c>
      <c r="B254" s="44">
        <v>799.95</v>
      </c>
      <c r="C254" s="90">
        <v>5</v>
      </c>
      <c r="D254" s="91">
        <f t="shared" si="0"/>
        <v>3999.75</v>
      </c>
      <c r="E254" s="96">
        <f t="shared" si="2"/>
        <v>0.09</v>
      </c>
      <c r="F254" s="91">
        <f t="shared" si="1"/>
        <v>3639.7725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>
      <c r="A255" s="89">
        <v>63583.08</v>
      </c>
      <c r="B255" s="44">
        <v>340.95</v>
      </c>
      <c r="C255" s="90">
        <v>19</v>
      </c>
      <c r="D255" s="91">
        <f t="shared" si="0"/>
        <v>6478.05</v>
      </c>
      <c r="E255" s="96">
        <f t="shared" si="2"/>
        <v>0.09</v>
      </c>
      <c r="F255" s="91">
        <f t="shared" si="1"/>
        <v>5895.0255000000006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>
      <c r="A256" s="89">
        <v>63675.3</v>
      </c>
      <c r="B256" s="44">
        <v>340.95</v>
      </c>
      <c r="C256" s="90">
        <v>15</v>
      </c>
      <c r="D256" s="91">
        <f t="shared" si="0"/>
        <v>5114.25</v>
      </c>
      <c r="E256" s="96">
        <f t="shared" si="2"/>
        <v>0.09</v>
      </c>
      <c r="F256" s="91">
        <f t="shared" si="1"/>
        <v>4653.9674999999997</v>
      </c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>
      <c r="A257" s="89">
        <v>63896.28</v>
      </c>
      <c r="B257" s="44">
        <v>168.95</v>
      </c>
      <c r="C257" s="90">
        <v>11</v>
      </c>
      <c r="D257" s="91">
        <f t="shared" ref="D257:D301" si="3">B257*C257</f>
        <v>1858.4499999999998</v>
      </c>
      <c r="E257" s="96">
        <f t="shared" si="2"/>
        <v>0.05</v>
      </c>
      <c r="F257" s="91">
        <f t="shared" ref="F257:F301" si="4">D257*(100%-E257)</f>
        <v>1765.5274999999997</v>
      </c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>
      <c r="A258" s="89">
        <v>64005.9</v>
      </c>
      <c r="B258" s="44">
        <v>340.95</v>
      </c>
      <c r="C258" s="90">
        <v>3</v>
      </c>
      <c r="D258" s="91">
        <f t="shared" si="3"/>
        <v>1022.8499999999999</v>
      </c>
      <c r="E258" s="96">
        <f t="shared" ref="E258:E301" si="5">VLOOKUP(D258,$H$2:$I$7,2)</f>
        <v>3.5000000000000003E-2</v>
      </c>
      <c r="F258" s="91">
        <f t="shared" si="4"/>
        <v>987.05024999999989</v>
      </c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>
      <c r="A259" s="89">
        <v>64157.279999999999</v>
      </c>
      <c r="B259" s="44">
        <v>79.95</v>
      </c>
      <c r="C259" s="90">
        <v>8</v>
      </c>
      <c r="D259" s="91">
        <f t="shared" si="3"/>
        <v>639.6</v>
      </c>
      <c r="E259" s="96">
        <f t="shared" si="5"/>
        <v>2.5000000000000001E-2</v>
      </c>
      <c r="F259" s="91">
        <f t="shared" si="4"/>
        <v>623.61</v>
      </c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>
      <c r="A260" s="89">
        <v>64722.78</v>
      </c>
      <c r="B260" s="44">
        <v>799.95</v>
      </c>
      <c r="C260" s="90">
        <v>3</v>
      </c>
      <c r="D260" s="91">
        <f t="shared" si="3"/>
        <v>2399.8500000000004</v>
      </c>
      <c r="E260" s="96">
        <f t="shared" si="5"/>
        <v>7.4999999999999997E-2</v>
      </c>
      <c r="F260" s="91">
        <f t="shared" si="4"/>
        <v>2219.8612500000004</v>
      </c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>
      <c r="A261" s="89">
        <v>64748.88</v>
      </c>
      <c r="B261" s="44">
        <v>79.95</v>
      </c>
      <c r="C261" s="90">
        <v>10</v>
      </c>
      <c r="D261" s="91">
        <f t="shared" si="3"/>
        <v>799.5</v>
      </c>
      <c r="E261" s="96">
        <f t="shared" si="5"/>
        <v>2.5000000000000001E-2</v>
      </c>
      <c r="F261" s="91">
        <f t="shared" si="4"/>
        <v>779.51249999999993</v>
      </c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>
      <c r="A262" s="89">
        <v>64872.42</v>
      </c>
      <c r="B262" s="44">
        <v>79.95</v>
      </c>
      <c r="C262" s="90">
        <v>2</v>
      </c>
      <c r="D262" s="91">
        <f t="shared" si="3"/>
        <v>159.9</v>
      </c>
      <c r="E262" s="96">
        <f t="shared" si="5"/>
        <v>0</v>
      </c>
      <c r="F262" s="91">
        <f t="shared" si="4"/>
        <v>159.9</v>
      </c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>
      <c r="A263" s="89">
        <v>65105.58</v>
      </c>
      <c r="B263" s="44">
        <v>799.95</v>
      </c>
      <c r="C263" s="90">
        <v>2</v>
      </c>
      <c r="D263" s="91">
        <f t="shared" si="3"/>
        <v>1599.9</v>
      </c>
      <c r="E263" s="96">
        <f t="shared" si="5"/>
        <v>0.05</v>
      </c>
      <c r="F263" s="91">
        <f t="shared" si="4"/>
        <v>1519.905</v>
      </c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>
      <c r="A264" s="89">
        <v>65147.34</v>
      </c>
      <c r="B264" s="44">
        <v>799.95</v>
      </c>
      <c r="C264" s="90">
        <v>10</v>
      </c>
      <c r="D264" s="91">
        <f t="shared" si="3"/>
        <v>7999.5</v>
      </c>
      <c r="E264" s="96">
        <f t="shared" si="5"/>
        <v>0.09</v>
      </c>
      <c r="F264" s="91">
        <f t="shared" si="4"/>
        <v>7279.5450000000001</v>
      </c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>
      <c r="A265" s="89">
        <v>65290.02</v>
      </c>
      <c r="B265" s="44">
        <v>340.95</v>
      </c>
      <c r="C265" s="90">
        <v>13</v>
      </c>
      <c r="D265" s="91">
        <f t="shared" si="3"/>
        <v>4432.3499999999995</v>
      </c>
      <c r="E265" s="96">
        <f t="shared" si="5"/>
        <v>0.09</v>
      </c>
      <c r="F265" s="91">
        <f t="shared" si="4"/>
        <v>4033.4384999999997</v>
      </c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>
      <c r="A266" s="89">
        <v>65554.5</v>
      </c>
      <c r="B266" s="44">
        <v>79.95</v>
      </c>
      <c r="C266" s="90">
        <v>19</v>
      </c>
      <c r="D266" s="91">
        <f t="shared" si="3"/>
        <v>1519.05</v>
      </c>
      <c r="E266" s="96">
        <f t="shared" si="5"/>
        <v>0.05</v>
      </c>
      <c r="F266" s="91">
        <f t="shared" si="4"/>
        <v>1443.0974999999999</v>
      </c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>
      <c r="A267" s="89">
        <v>65982.539999999994</v>
      </c>
      <c r="B267" s="44">
        <v>79.95</v>
      </c>
      <c r="C267" s="90">
        <v>10</v>
      </c>
      <c r="D267" s="91">
        <f t="shared" si="3"/>
        <v>799.5</v>
      </c>
      <c r="E267" s="96">
        <f t="shared" si="5"/>
        <v>2.5000000000000001E-2</v>
      </c>
      <c r="F267" s="91">
        <f t="shared" si="4"/>
        <v>779.51249999999993</v>
      </c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>
      <c r="A268" s="89">
        <v>66307.92</v>
      </c>
      <c r="B268" s="44">
        <v>340.95</v>
      </c>
      <c r="C268" s="90">
        <v>4</v>
      </c>
      <c r="D268" s="91">
        <f t="shared" si="3"/>
        <v>1363.8</v>
      </c>
      <c r="E268" s="96">
        <f t="shared" si="5"/>
        <v>3.5000000000000003E-2</v>
      </c>
      <c r="F268" s="91">
        <f t="shared" si="4"/>
        <v>1316.067</v>
      </c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>
      <c r="A269" s="89">
        <v>66608.94</v>
      </c>
      <c r="B269" s="44">
        <v>79.95</v>
      </c>
      <c r="C269" s="90">
        <v>2</v>
      </c>
      <c r="D269" s="91">
        <f t="shared" si="3"/>
        <v>159.9</v>
      </c>
      <c r="E269" s="96">
        <f t="shared" si="5"/>
        <v>0</v>
      </c>
      <c r="F269" s="91">
        <f t="shared" si="4"/>
        <v>159.9</v>
      </c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>
      <c r="A270" s="89">
        <v>66779.460000000006</v>
      </c>
      <c r="B270" s="44">
        <v>79.95</v>
      </c>
      <c r="C270" s="90">
        <v>13</v>
      </c>
      <c r="D270" s="91">
        <f t="shared" si="3"/>
        <v>1039.3500000000001</v>
      </c>
      <c r="E270" s="96">
        <f t="shared" si="5"/>
        <v>3.5000000000000003E-2</v>
      </c>
      <c r="F270" s="91">
        <f t="shared" si="4"/>
        <v>1002.9727500000001</v>
      </c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>
      <c r="A271" s="89">
        <v>67078.740000000005</v>
      </c>
      <c r="B271" s="44">
        <v>799.95</v>
      </c>
      <c r="C271" s="90">
        <v>4</v>
      </c>
      <c r="D271" s="91">
        <f t="shared" si="3"/>
        <v>3199.8</v>
      </c>
      <c r="E271" s="96">
        <f t="shared" si="5"/>
        <v>0.09</v>
      </c>
      <c r="F271" s="91">
        <f t="shared" si="4"/>
        <v>2911.8180000000002</v>
      </c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>
      <c r="A272" s="89">
        <v>67080.479999999996</v>
      </c>
      <c r="B272" s="44">
        <v>168.95</v>
      </c>
      <c r="C272" s="90">
        <v>15</v>
      </c>
      <c r="D272" s="91">
        <f t="shared" si="3"/>
        <v>2534.25</v>
      </c>
      <c r="E272" s="96">
        <f t="shared" si="5"/>
        <v>0.09</v>
      </c>
      <c r="F272" s="91">
        <f t="shared" si="4"/>
        <v>2306.1675</v>
      </c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>
      <c r="A273" s="89">
        <v>67412.819999999992</v>
      </c>
      <c r="B273" s="44">
        <v>79.95</v>
      </c>
      <c r="C273" s="90">
        <v>1</v>
      </c>
      <c r="D273" s="91">
        <f t="shared" si="3"/>
        <v>79.95</v>
      </c>
      <c r="E273" s="96">
        <f t="shared" si="5"/>
        <v>0</v>
      </c>
      <c r="F273" s="91">
        <f t="shared" si="4"/>
        <v>79.95</v>
      </c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>
      <c r="A274" s="89">
        <v>67799.100000000006</v>
      </c>
      <c r="B274" s="44">
        <v>79.95</v>
      </c>
      <c r="C274" s="90">
        <v>9</v>
      </c>
      <c r="D274" s="91">
        <f t="shared" si="3"/>
        <v>719.55000000000007</v>
      </c>
      <c r="E274" s="96">
        <f t="shared" si="5"/>
        <v>2.5000000000000001E-2</v>
      </c>
      <c r="F274" s="91">
        <f t="shared" si="4"/>
        <v>701.56125000000009</v>
      </c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>
      <c r="A275" s="89">
        <v>67799.100000000006</v>
      </c>
      <c r="B275" s="44">
        <v>799.95</v>
      </c>
      <c r="C275" s="90">
        <v>14</v>
      </c>
      <c r="D275" s="91">
        <f t="shared" si="3"/>
        <v>11199.300000000001</v>
      </c>
      <c r="E275" s="96">
        <f t="shared" si="5"/>
        <v>0.09</v>
      </c>
      <c r="F275" s="91">
        <f t="shared" si="4"/>
        <v>10191.363000000001</v>
      </c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>
      <c r="A276" s="89">
        <v>67856.52</v>
      </c>
      <c r="B276" s="44">
        <v>340.95</v>
      </c>
      <c r="C276" s="90">
        <v>13</v>
      </c>
      <c r="D276" s="91">
        <f t="shared" si="3"/>
        <v>4432.3499999999995</v>
      </c>
      <c r="E276" s="96">
        <f t="shared" si="5"/>
        <v>0.09</v>
      </c>
      <c r="F276" s="91">
        <f t="shared" si="4"/>
        <v>4033.4384999999997</v>
      </c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>
      <c r="A277" s="89">
        <v>68025.3</v>
      </c>
      <c r="B277" s="44">
        <v>799.95</v>
      </c>
      <c r="C277" s="90">
        <v>8</v>
      </c>
      <c r="D277" s="91">
        <f t="shared" si="3"/>
        <v>6399.6</v>
      </c>
      <c r="E277" s="96">
        <f t="shared" si="5"/>
        <v>0.09</v>
      </c>
      <c r="F277" s="91">
        <f t="shared" si="4"/>
        <v>5823.6360000000004</v>
      </c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>
      <c r="A278" s="89">
        <v>68056.62</v>
      </c>
      <c r="B278" s="44">
        <v>340.95</v>
      </c>
      <c r="C278" s="90">
        <v>8</v>
      </c>
      <c r="D278" s="91">
        <f t="shared" si="3"/>
        <v>2727.6</v>
      </c>
      <c r="E278" s="96">
        <f t="shared" si="5"/>
        <v>0.09</v>
      </c>
      <c r="F278" s="91">
        <f t="shared" si="4"/>
        <v>2482.116</v>
      </c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>
      <c r="A279" s="89">
        <v>68063.58</v>
      </c>
      <c r="B279" s="44">
        <v>79.95</v>
      </c>
      <c r="C279" s="90">
        <v>12</v>
      </c>
      <c r="D279" s="91">
        <f t="shared" si="3"/>
        <v>959.40000000000009</v>
      </c>
      <c r="E279" s="96">
        <f t="shared" si="5"/>
        <v>2.5000000000000001E-2</v>
      </c>
      <c r="F279" s="91">
        <f t="shared" si="4"/>
        <v>935.41500000000008</v>
      </c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>
      <c r="A280" s="89">
        <v>68181.899999999994</v>
      </c>
      <c r="B280" s="44">
        <v>799.95</v>
      </c>
      <c r="C280" s="90">
        <v>2</v>
      </c>
      <c r="D280" s="91">
        <f t="shared" si="3"/>
        <v>1599.9</v>
      </c>
      <c r="E280" s="96">
        <f t="shared" si="5"/>
        <v>0.05</v>
      </c>
      <c r="F280" s="91">
        <f t="shared" si="4"/>
        <v>1519.905</v>
      </c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>
      <c r="A281" s="89">
        <v>68467.259999999995</v>
      </c>
      <c r="B281" s="44">
        <v>340.95</v>
      </c>
      <c r="C281" s="90">
        <v>12</v>
      </c>
      <c r="D281" s="91">
        <f t="shared" si="3"/>
        <v>4091.3999999999996</v>
      </c>
      <c r="E281" s="96">
        <f t="shared" si="5"/>
        <v>0.09</v>
      </c>
      <c r="F281" s="91">
        <f t="shared" si="4"/>
        <v>3723.174</v>
      </c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>
      <c r="A282" s="89">
        <v>68615.16</v>
      </c>
      <c r="B282" s="44">
        <v>168.95</v>
      </c>
      <c r="C282" s="90">
        <v>12</v>
      </c>
      <c r="D282" s="91">
        <f t="shared" si="3"/>
        <v>2027.3999999999999</v>
      </c>
      <c r="E282" s="96">
        <f t="shared" si="5"/>
        <v>7.4999999999999997E-2</v>
      </c>
      <c r="F282" s="91">
        <f t="shared" si="4"/>
        <v>1875.345</v>
      </c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>
      <c r="A283" s="89">
        <v>68806.559999999998</v>
      </c>
      <c r="B283" s="44">
        <v>799.95</v>
      </c>
      <c r="C283" s="90">
        <v>14</v>
      </c>
      <c r="D283" s="91">
        <f t="shared" si="3"/>
        <v>11199.300000000001</v>
      </c>
      <c r="E283" s="96">
        <f t="shared" si="5"/>
        <v>0.09</v>
      </c>
      <c r="F283" s="91">
        <f t="shared" si="4"/>
        <v>10191.363000000001</v>
      </c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>
      <c r="A284" s="89">
        <v>68841.36</v>
      </c>
      <c r="B284" s="44">
        <v>79.95</v>
      </c>
      <c r="C284" s="90">
        <v>15</v>
      </c>
      <c r="D284" s="91">
        <f t="shared" si="3"/>
        <v>1199.25</v>
      </c>
      <c r="E284" s="96">
        <f t="shared" si="5"/>
        <v>3.5000000000000003E-2</v>
      </c>
      <c r="F284" s="91">
        <f t="shared" si="4"/>
        <v>1157.2762499999999</v>
      </c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>
      <c r="A285" s="89">
        <v>68855.28</v>
      </c>
      <c r="B285" s="44">
        <v>340.95</v>
      </c>
      <c r="C285" s="90">
        <v>8</v>
      </c>
      <c r="D285" s="91">
        <f t="shared" si="3"/>
        <v>2727.6</v>
      </c>
      <c r="E285" s="96">
        <f t="shared" si="5"/>
        <v>0.09</v>
      </c>
      <c r="F285" s="91">
        <f t="shared" si="4"/>
        <v>2482.116</v>
      </c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>
      <c r="A286" s="89">
        <v>69170.22</v>
      </c>
      <c r="B286" s="44">
        <v>340.95</v>
      </c>
      <c r="C286" s="90">
        <v>12</v>
      </c>
      <c r="D286" s="91">
        <f t="shared" si="3"/>
        <v>4091.3999999999996</v>
      </c>
      <c r="E286" s="96">
        <f t="shared" si="5"/>
        <v>0.09</v>
      </c>
      <c r="F286" s="91">
        <f t="shared" si="4"/>
        <v>3723.174</v>
      </c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>
      <c r="A287" s="89">
        <v>69211.98</v>
      </c>
      <c r="B287" s="44">
        <v>79.95</v>
      </c>
      <c r="C287" s="90">
        <v>1</v>
      </c>
      <c r="D287" s="91">
        <f t="shared" si="3"/>
        <v>79.95</v>
      </c>
      <c r="E287" s="96">
        <f t="shared" si="5"/>
        <v>0</v>
      </c>
      <c r="F287" s="91">
        <f t="shared" si="4"/>
        <v>79.95</v>
      </c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>
      <c r="A288" s="89">
        <v>69410.34</v>
      </c>
      <c r="B288" s="44">
        <v>799.95</v>
      </c>
      <c r="C288" s="90">
        <v>1</v>
      </c>
      <c r="D288" s="91">
        <f t="shared" si="3"/>
        <v>799.95</v>
      </c>
      <c r="E288" s="96">
        <f t="shared" si="5"/>
        <v>2.5000000000000001E-2</v>
      </c>
      <c r="F288" s="91">
        <f t="shared" si="4"/>
        <v>779.95125000000007</v>
      </c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>
      <c r="A289" s="89">
        <v>69436.44</v>
      </c>
      <c r="B289" s="44">
        <v>340.95</v>
      </c>
      <c r="C289" s="90">
        <v>10</v>
      </c>
      <c r="D289" s="91">
        <f t="shared" si="3"/>
        <v>3409.5</v>
      </c>
      <c r="E289" s="96">
        <f t="shared" si="5"/>
        <v>0.09</v>
      </c>
      <c r="F289" s="91">
        <f t="shared" si="4"/>
        <v>3102.645</v>
      </c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>
      <c r="A290" s="89">
        <v>69513</v>
      </c>
      <c r="B290" s="44">
        <v>340.95</v>
      </c>
      <c r="C290" s="90">
        <v>2</v>
      </c>
      <c r="D290" s="91">
        <f t="shared" si="3"/>
        <v>681.9</v>
      </c>
      <c r="E290" s="96">
        <f t="shared" si="5"/>
        <v>2.5000000000000001E-2</v>
      </c>
      <c r="F290" s="91">
        <f t="shared" si="4"/>
        <v>664.85249999999996</v>
      </c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>
      <c r="A291" s="89">
        <v>69716.58</v>
      </c>
      <c r="B291" s="44">
        <v>168.95</v>
      </c>
      <c r="C291" s="90">
        <v>1</v>
      </c>
      <c r="D291" s="91">
        <f t="shared" si="3"/>
        <v>168.95</v>
      </c>
      <c r="E291" s="96">
        <f t="shared" si="5"/>
        <v>0</v>
      </c>
      <c r="F291" s="91">
        <f t="shared" si="4"/>
        <v>168.95</v>
      </c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>
      <c r="A292" s="89">
        <v>69862.740000000005</v>
      </c>
      <c r="B292" s="44">
        <v>79.95</v>
      </c>
      <c r="C292" s="90">
        <v>15</v>
      </c>
      <c r="D292" s="91">
        <f t="shared" si="3"/>
        <v>1199.25</v>
      </c>
      <c r="E292" s="96">
        <f t="shared" si="5"/>
        <v>3.5000000000000003E-2</v>
      </c>
      <c r="F292" s="91">
        <f t="shared" si="4"/>
        <v>1157.2762499999999</v>
      </c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>
      <c r="A293" s="89">
        <v>70061.100000000006</v>
      </c>
      <c r="B293" s="44">
        <v>168.95</v>
      </c>
      <c r="C293" s="90">
        <v>5</v>
      </c>
      <c r="D293" s="91">
        <f t="shared" si="3"/>
        <v>844.75</v>
      </c>
      <c r="E293" s="96">
        <f t="shared" si="5"/>
        <v>2.5000000000000001E-2</v>
      </c>
      <c r="F293" s="91">
        <f t="shared" si="4"/>
        <v>823.63125000000002</v>
      </c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>
      <c r="A294" s="89">
        <v>70069.8</v>
      </c>
      <c r="B294" s="44">
        <v>79.95</v>
      </c>
      <c r="C294" s="90">
        <v>7</v>
      </c>
      <c r="D294" s="91">
        <f t="shared" si="3"/>
        <v>559.65</v>
      </c>
      <c r="E294" s="96">
        <f t="shared" si="5"/>
        <v>2.5000000000000001E-2</v>
      </c>
      <c r="F294" s="91">
        <f t="shared" si="4"/>
        <v>545.65874999999994</v>
      </c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>
      <c r="A295" s="89">
        <v>70831.92</v>
      </c>
      <c r="B295" s="44">
        <v>168.95</v>
      </c>
      <c r="C295" s="90">
        <v>12</v>
      </c>
      <c r="D295" s="91">
        <f t="shared" si="3"/>
        <v>2027.3999999999999</v>
      </c>
      <c r="E295" s="96">
        <f t="shared" si="5"/>
        <v>7.4999999999999997E-2</v>
      </c>
      <c r="F295" s="91">
        <f t="shared" si="4"/>
        <v>1875.345</v>
      </c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>
      <c r="A296" s="89">
        <v>70851.06</v>
      </c>
      <c r="B296" s="44">
        <v>799.95</v>
      </c>
      <c r="C296" s="90">
        <v>10</v>
      </c>
      <c r="D296" s="91">
        <f t="shared" si="3"/>
        <v>7999.5</v>
      </c>
      <c r="E296" s="96">
        <f t="shared" si="5"/>
        <v>0.09</v>
      </c>
      <c r="F296" s="91">
        <f t="shared" si="4"/>
        <v>7279.5450000000001</v>
      </c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>
      <c r="A297" s="89">
        <v>70917.179999999993</v>
      </c>
      <c r="B297" s="44">
        <v>168.95</v>
      </c>
      <c r="C297" s="90">
        <v>6</v>
      </c>
      <c r="D297" s="91">
        <f t="shared" si="3"/>
        <v>1013.6999999999999</v>
      </c>
      <c r="E297" s="96">
        <f t="shared" si="5"/>
        <v>3.5000000000000003E-2</v>
      </c>
      <c r="F297" s="91">
        <f t="shared" si="4"/>
        <v>978.2204999999999</v>
      </c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>
      <c r="A298" s="89">
        <v>71145.119999999995</v>
      </c>
      <c r="B298" s="44">
        <v>168.95</v>
      </c>
      <c r="C298" s="90">
        <v>5</v>
      </c>
      <c r="D298" s="91">
        <f t="shared" si="3"/>
        <v>844.75</v>
      </c>
      <c r="E298" s="96">
        <f t="shared" si="5"/>
        <v>2.5000000000000001E-2</v>
      </c>
      <c r="F298" s="91">
        <f t="shared" si="4"/>
        <v>823.63125000000002</v>
      </c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>
      <c r="A299" s="89">
        <v>71348.7</v>
      </c>
      <c r="B299" s="44">
        <v>340.95</v>
      </c>
      <c r="C299" s="90">
        <v>2</v>
      </c>
      <c r="D299" s="91">
        <f t="shared" si="3"/>
        <v>681.9</v>
      </c>
      <c r="E299" s="96">
        <f t="shared" si="5"/>
        <v>2.5000000000000001E-2</v>
      </c>
      <c r="F299" s="91">
        <f t="shared" si="4"/>
        <v>664.85249999999996</v>
      </c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>
      <c r="A300" s="89">
        <v>71420.039999999994</v>
      </c>
      <c r="B300" s="44">
        <v>340.95</v>
      </c>
      <c r="C300" s="90">
        <v>15</v>
      </c>
      <c r="D300" s="91">
        <f t="shared" si="3"/>
        <v>5114.25</v>
      </c>
      <c r="E300" s="96">
        <f t="shared" si="5"/>
        <v>0.09</v>
      </c>
      <c r="F300" s="91">
        <f t="shared" si="4"/>
        <v>4653.9674999999997</v>
      </c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>
      <c r="A301" s="89">
        <v>71482.679999999993</v>
      </c>
      <c r="B301" s="44">
        <v>168.95</v>
      </c>
      <c r="C301" s="90">
        <v>15</v>
      </c>
      <c r="D301" s="91">
        <f t="shared" si="3"/>
        <v>2534.25</v>
      </c>
      <c r="E301" s="96">
        <f t="shared" si="5"/>
        <v>0.09</v>
      </c>
      <c r="F301" s="91">
        <f t="shared" si="4"/>
        <v>2306.1675</v>
      </c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>
      <c r="A302" s="98"/>
      <c r="B302" s="47"/>
      <c r="C302" s="101"/>
      <c r="D302" s="99"/>
      <c r="E302" s="102"/>
      <c r="F302" s="9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>
      <c r="A303" s="98"/>
      <c r="B303" s="47"/>
      <c r="C303" s="101"/>
      <c r="D303" s="99"/>
      <c r="E303" s="102"/>
      <c r="F303" s="9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>
      <c r="A304" s="98"/>
      <c r="B304" s="47"/>
      <c r="C304" s="101"/>
      <c r="D304" s="99"/>
      <c r="E304" s="102"/>
      <c r="F304" s="9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>
      <c r="A305" s="98"/>
      <c r="B305" s="47"/>
      <c r="C305" s="101"/>
      <c r="D305" s="99"/>
      <c r="E305" s="102"/>
      <c r="F305" s="9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>
      <c r="A306" s="98"/>
      <c r="B306" s="47"/>
      <c r="C306" s="101"/>
      <c r="D306" s="99"/>
      <c r="E306" s="102"/>
      <c r="F306" s="9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>
      <c r="A307" s="98"/>
      <c r="B307" s="47"/>
      <c r="C307" s="101"/>
      <c r="D307" s="99"/>
      <c r="E307" s="102"/>
      <c r="F307" s="9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>
      <c r="A308" s="98"/>
      <c r="B308" s="47"/>
      <c r="C308" s="101"/>
      <c r="D308" s="99"/>
      <c r="E308" s="102"/>
      <c r="F308" s="9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>
      <c r="A309" s="98"/>
      <c r="B309" s="47"/>
      <c r="C309" s="101"/>
      <c r="D309" s="99"/>
      <c r="E309" s="102"/>
      <c r="F309" s="9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>
      <c r="A310" s="98"/>
      <c r="B310" s="47"/>
      <c r="C310" s="101"/>
      <c r="D310" s="99"/>
      <c r="E310" s="102"/>
      <c r="F310" s="9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>
      <c r="A311" s="98"/>
      <c r="B311" s="47"/>
      <c r="C311" s="101"/>
      <c r="D311" s="99"/>
      <c r="E311" s="102"/>
      <c r="F311" s="9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>
      <c r="A312" s="98"/>
      <c r="B312" s="47"/>
      <c r="C312" s="101"/>
      <c r="D312" s="99"/>
      <c r="E312" s="102"/>
      <c r="F312" s="9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>
      <c r="A313" s="98"/>
      <c r="B313" s="47"/>
      <c r="C313" s="101"/>
      <c r="D313" s="99"/>
      <c r="E313" s="102"/>
      <c r="F313" s="9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>
      <c r="A314" s="98"/>
      <c r="B314" s="47"/>
      <c r="C314" s="101"/>
      <c r="D314" s="99"/>
      <c r="E314" s="102"/>
      <c r="F314" s="9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>
      <c r="A315" s="98"/>
      <c r="B315" s="47"/>
      <c r="C315" s="101"/>
      <c r="D315" s="99"/>
      <c r="E315" s="102"/>
      <c r="F315" s="9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>
      <c r="A316" s="98"/>
      <c r="B316" s="47"/>
      <c r="C316" s="101"/>
      <c r="D316" s="99"/>
      <c r="E316" s="102"/>
      <c r="F316" s="9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>
      <c r="A317" s="98"/>
      <c r="B317" s="47"/>
      <c r="C317" s="101"/>
      <c r="D317" s="99"/>
      <c r="E317" s="102"/>
      <c r="F317" s="9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1C232"/>
    <outlinePr summaryBelow="0" summaryRight="0"/>
  </sheetPr>
  <dimension ref="A1:Q1000"/>
  <sheetViews>
    <sheetView workbookViewId="0"/>
  </sheetViews>
  <sheetFormatPr defaultColWidth="14.44140625" defaultRowHeight="15" customHeight="1"/>
  <cols>
    <col min="1" max="1" width="16.6640625" customWidth="1"/>
  </cols>
  <sheetData>
    <row r="1" spans="1:17" ht="15" customHeight="1">
      <c r="A1" s="103" t="s">
        <v>1901</v>
      </c>
      <c r="B1" s="26"/>
      <c r="C1" s="26"/>
      <c r="D1" s="26"/>
      <c r="G1" s="62" t="s">
        <v>1902</v>
      </c>
      <c r="H1" s="62">
        <v>18</v>
      </c>
      <c r="I1" s="62">
        <v>25</v>
      </c>
      <c r="J1" s="62">
        <v>34</v>
      </c>
      <c r="K1" s="62">
        <v>40</v>
      </c>
      <c r="L1" s="62">
        <v>45</v>
      </c>
      <c r="M1" s="62">
        <v>50</v>
      </c>
      <c r="N1" s="62">
        <v>55</v>
      </c>
      <c r="O1" s="62">
        <v>60</v>
      </c>
      <c r="P1" s="62">
        <v>65</v>
      </c>
      <c r="Q1" s="62">
        <v>70</v>
      </c>
    </row>
    <row r="2" spans="1:17">
      <c r="A2" s="104" t="s">
        <v>66</v>
      </c>
      <c r="B2" s="104" t="s">
        <v>1903</v>
      </c>
      <c r="C2" s="104" t="s">
        <v>1904</v>
      </c>
      <c r="D2" s="104" t="s">
        <v>1905</v>
      </c>
      <c r="E2" s="104" t="s">
        <v>1906</v>
      </c>
      <c r="H2" s="105">
        <v>150</v>
      </c>
      <c r="I2" s="105">
        <v>165</v>
      </c>
      <c r="J2" s="105">
        <v>180</v>
      </c>
      <c r="K2" s="105">
        <v>190</v>
      </c>
      <c r="L2" s="105">
        <v>200</v>
      </c>
      <c r="M2" s="105">
        <v>220</v>
      </c>
      <c r="N2" s="105">
        <v>235</v>
      </c>
      <c r="O2" s="105">
        <v>260</v>
      </c>
      <c r="P2" s="105">
        <v>280</v>
      </c>
      <c r="Q2" s="105">
        <v>300</v>
      </c>
    </row>
    <row r="3" spans="1:17">
      <c r="A3" s="106" t="s">
        <v>1907</v>
      </c>
      <c r="B3" s="26">
        <v>25</v>
      </c>
      <c r="C3" s="26">
        <v>159</v>
      </c>
      <c r="D3" s="27">
        <f t="shared" ref="D3:D257" si="0">HLOOKUP(B3,$H$1:$Q$2,2,1)</f>
        <v>165</v>
      </c>
      <c r="E3" s="27">
        <f t="shared" ref="E3:E257" si="1">D3-C3</f>
        <v>6</v>
      </c>
    </row>
    <row r="4" spans="1:17">
      <c r="A4" s="106" t="s">
        <v>1908</v>
      </c>
      <c r="B4" s="26">
        <v>23</v>
      </c>
      <c r="C4" s="26">
        <v>183</v>
      </c>
      <c r="D4" s="27">
        <f t="shared" si="0"/>
        <v>150</v>
      </c>
      <c r="E4" s="27">
        <f t="shared" si="1"/>
        <v>-33</v>
      </c>
    </row>
    <row r="5" spans="1:17">
      <c r="A5" s="106" t="s">
        <v>1909</v>
      </c>
      <c r="B5" s="26">
        <v>21</v>
      </c>
      <c r="C5" s="26">
        <v>227</v>
      </c>
      <c r="D5" s="27">
        <f t="shared" si="0"/>
        <v>150</v>
      </c>
      <c r="E5" s="27">
        <f t="shared" si="1"/>
        <v>-77</v>
      </c>
    </row>
    <row r="6" spans="1:17">
      <c r="A6" s="106" t="s">
        <v>1910</v>
      </c>
      <c r="B6" s="26">
        <v>25</v>
      </c>
      <c r="C6" s="26">
        <v>208</v>
      </c>
      <c r="D6" s="27">
        <f t="shared" si="0"/>
        <v>165</v>
      </c>
      <c r="E6" s="27">
        <f t="shared" si="1"/>
        <v>-43</v>
      </c>
    </row>
    <row r="7" spans="1:17">
      <c r="A7" s="106" t="s">
        <v>1911</v>
      </c>
      <c r="B7" s="26">
        <v>22</v>
      </c>
      <c r="C7" s="26">
        <v>219</v>
      </c>
      <c r="D7" s="27">
        <f t="shared" si="0"/>
        <v>150</v>
      </c>
      <c r="E7" s="27">
        <f t="shared" si="1"/>
        <v>-69</v>
      </c>
    </row>
    <row r="8" spans="1:17">
      <c r="A8" s="106" t="s">
        <v>1912</v>
      </c>
      <c r="B8" s="26">
        <v>23</v>
      </c>
      <c r="C8" s="26">
        <v>209</v>
      </c>
      <c r="D8" s="27">
        <f t="shared" si="0"/>
        <v>150</v>
      </c>
      <c r="E8" s="27">
        <f t="shared" si="1"/>
        <v>-59</v>
      </c>
    </row>
    <row r="9" spans="1:17">
      <c r="A9" s="106" t="s">
        <v>1913</v>
      </c>
      <c r="B9" s="26">
        <v>19</v>
      </c>
      <c r="C9" s="26">
        <v>181</v>
      </c>
      <c r="D9" s="27">
        <f t="shared" si="0"/>
        <v>150</v>
      </c>
      <c r="E9" s="27">
        <f t="shared" si="1"/>
        <v>-31</v>
      </c>
    </row>
    <row r="10" spans="1:17">
      <c r="A10" s="106" t="s">
        <v>1914</v>
      </c>
      <c r="B10" s="26">
        <v>25</v>
      </c>
      <c r="C10" s="26">
        <v>196</v>
      </c>
      <c r="D10" s="27">
        <f t="shared" si="0"/>
        <v>165</v>
      </c>
      <c r="E10" s="27">
        <f t="shared" si="1"/>
        <v>-31</v>
      </c>
    </row>
    <row r="11" spans="1:17">
      <c r="A11" s="106" t="s">
        <v>1915</v>
      </c>
      <c r="B11" s="26">
        <v>24</v>
      </c>
      <c r="C11" s="26">
        <v>217</v>
      </c>
      <c r="D11" s="27">
        <f t="shared" si="0"/>
        <v>150</v>
      </c>
      <c r="E11" s="27">
        <f t="shared" si="1"/>
        <v>-67</v>
      </c>
    </row>
    <row r="12" spans="1:17">
      <c r="A12" s="106" t="s">
        <v>1916</v>
      </c>
      <c r="B12" s="26">
        <v>21</v>
      </c>
      <c r="C12" s="26">
        <v>183</v>
      </c>
      <c r="D12" s="27">
        <f t="shared" si="0"/>
        <v>150</v>
      </c>
      <c r="E12" s="27">
        <f t="shared" si="1"/>
        <v>-33</v>
      </c>
    </row>
    <row r="13" spans="1:17">
      <c r="A13" s="106" t="s">
        <v>1917</v>
      </c>
      <c r="B13" s="26">
        <v>18</v>
      </c>
      <c r="C13" s="26">
        <v>213</v>
      </c>
      <c r="D13" s="27">
        <f t="shared" si="0"/>
        <v>150</v>
      </c>
      <c r="E13" s="27">
        <f t="shared" si="1"/>
        <v>-63</v>
      </c>
    </row>
    <row r="14" spans="1:17">
      <c r="A14" s="106" t="s">
        <v>1918</v>
      </c>
      <c r="B14" s="26">
        <v>25</v>
      </c>
      <c r="C14" s="26">
        <v>166</v>
      </c>
      <c r="D14" s="27">
        <f t="shared" si="0"/>
        <v>165</v>
      </c>
      <c r="E14" s="27">
        <f t="shared" si="1"/>
        <v>-1</v>
      </c>
    </row>
    <row r="15" spans="1:17">
      <c r="A15" s="106" t="s">
        <v>1919</v>
      </c>
      <c r="B15" s="26">
        <v>23</v>
      </c>
      <c r="C15" s="26">
        <v>144</v>
      </c>
      <c r="D15" s="27">
        <f t="shared" si="0"/>
        <v>150</v>
      </c>
      <c r="E15" s="27">
        <f t="shared" si="1"/>
        <v>6</v>
      </c>
    </row>
    <row r="16" spans="1:17">
      <c r="A16" s="106" t="s">
        <v>1920</v>
      </c>
      <c r="B16" s="26">
        <v>20</v>
      </c>
      <c r="C16" s="26">
        <v>198</v>
      </c>
      <c r="D16" s="27">
        <f t="shared" si="0"/>
        <v>150</v>
      </c>
      <c r="E16" s="27">
        <f t="shared" si="1"/>
        <v>-48</v>
      </c>
    </row>
    <row r="17" spans="1:5">
      <c r="A17" s="106" t="s">
        <v>1921</v>
      </c>
      <c r="B17" s="26">
        <v>18</v>
      </c>
      <c r="C17" s="26">
        <v>150</v>
      </c>
      <c r="D17" s="27">
        <f t="shared" si="0"/>
        <v>150</v>
      </c>
      <c r="E17" s="27">
        <f t="shared" si="1"/>
        <v>0</v>
      </c>
    </row>
    <row r="18" spans="1:5">
      <c r="A18" s="106" t="s">
        <v>1922</v>
      </c>
      <c r="B18" s="26">
        <v>18</v>
      </c>
      <c r="C18" s="26">
        <v>155</v>
      </c>
      <c r="D18" s="27">
        <f t="shared" si="0"/>
        <v>150</v>
      </c>
      <c r="E18" s="27">
        <f t="shared" si="1"/>
        <v>-5</v>
      </c>
    </row>
    <row r="19" spans="1:5">
      <c r="A19" s="106" t="s">
        <v>1923</v>
      </c>
      <c r="B19" s="26">
        <v>21</v>
      </c>
      <c r="C19" s="26">
        <v>209</v>
      </c>
      <c r="D19" s="27">
        <f t="shared" si="0"/>
        <v>150</v>
      </c>
      <c r="E19" s="27">
        <f t="shared" si="1"/>
        <v>-59</v>
      </c>
    </row>
    <row r="20" spans="1:5">
      <c r="A20" s="106" t="s">
        <v>1924</v>
      </c>
      <c r="B20" s="26">
        <v>22</v>
      </c>
      <c r="C20" s="26">
        <v>225</v>
      </c>
      <c r="D20" s="27">
        <f t="shared" si="0"/>
        <v>150</v>
      </c>
      <c r="E20" s="27">
        <f t="shared" si="1"/>
        <v>-75</v>
      </c>
    </row>
    <row r="21" spans="1:5">
      <c r="A21" s="106" t="s">
        <v>1925</v>
      </c>
      <c r="B21" s="26">
        <v>19</v>
      </c>
      <c r="C21" s="26">
        <v>194</v>
      </c>
      <c r="D21" s="27">
        <f t="shared" si="0"/>
        <v>150</v>
      </c>
      <c r="E21" s="27">
        <f t="shared" si="1"/>
        <v>-44</v>
      </c>
    </row>
    <row r="22" spans="1:5">
      <c r="A22" s="106" t="s">
        <v>1926</v>
      </c>
      <c r="B22" s="26">
        <v>18</v>
      </c>
      <c r="C22" s="26">
        <v>143</v>
      </c>
      <c r="D22" s="27">
        <f t="shared" si="0"/>
        <v>150</v>
      </c>
      <c r="E22" s="27">
        <f t="shared" si="1"/>
        <v>7</v>
      </c>
    </row>
    <row r="23" spans="1:5">
      <c r="A23" s="106" t="s">
        <v>1927</v>
      </c>
      <c r="B23" s="26">
        <v>19</v>
      </c>
      <c r="C23" s="26">
        <v>148</v>
      </c>
      <c r="D23" s="27">
        <f t="shared" si="0"/>
        <v>150</v>
      </c>
      <c r="E23" s="27">
        <f t="shared" si="1"/>
        <v>2</v>
      </c>
    </row>
    <row r="24" spans="1:5">
      <c r="A24" s="106" t="s">
        <v>1928</v>
      </c>
      <c r="B24" s="26">
        <v>25</v>
      </c>
      <c r="C24" s="26">
        <v>225</v>
      </c>
      <c r="D24" s="27">
        <f t="shared" si="0"/>
        <v>165</v>
      </c>
      <c r="E24" s="27">
        <f t="shared" si="1"/>
        <v>-60</v>
      </c>
    </row>
    <row r="25" spans="1:5">
      <c r="A25" s="106" t="s">
        <v>1929</v>
      </c>
      <c r="B25" s="26">
        <v>20</v>
      </c>
      <c r="C25" s="26">
        <v>178</v>
      </c>
      <c r="D25" s="27">
        <f t="shared" si="0"/>
        <v>150</v>
      </c>
      <c r="E25" s="27">
        <f t="shared" si="1"/>
        <v>-28</v>
      </c>
    </row>
    <row r="26" spans="1:5">
      <c r="A26" s="106" t="s">
        <v>1930</v>
      </c>
      <c r="B26" s="26">
        <v>23</v>
      </c>
      <c r="C26" s="26">
        <v>148</v>
      </c>
      <c r="D26" s="27">
        <f t="shared" si="0"/>
        <v>150</v>
      </c>
      <c r="E26" s="27">
        <f t="shared" si="1"/>
        <v>2</v>
      </c>
    </row>
    <row r="27" spans="1:5">
      <c r="A27" s="106" t="s">
        <v>1931</v>
      </c>
      <c r="B27" s="26">
        <v>19</v>
      </c>
      <c r="C27" s="26">
        <v>157</v>
      </c>
      <c r="D27" s="27">
        <f t="shared" si="0"/>
        <v>150</v>
      </c>
      <c r="E27" s="27">
        <f t="shared" si="1"/>
        <v>-7</v>
      </c>
    </row>
    <row r="28" spans="1:5">
      <c r="A28" s="106" t="s">
        <v>1932</v>
      </c>
      <c r="B28" s="26">
        <v>21</v>
      </c>
      <c r="C28" s="26">
        <v>202</v>
      </c>
      <c r="D28" s="27">
        <f t="shared" si="0"/>
        <v>150</v>
      </c>
      <c r="E28" s="27">
        <f t="shared" si="1"/>
        <v>-52</v>
      </c>
    </row>
    <row r="29" spans="1:5" ht="14.4">
      <c r="A29" s="106" t="s">
        <v>1933</v>
      </c>
      <c r="B29" s="26">
        <v>19</v>
      </c>
      <c r="C29" s="26">
        <v>173</v>
      </c>
      <c r="D29" s="27">
        <f t="shared" si="0"/>
        <v>150</v>
      </c>
      <c r="E29" s="27">
        <f t="shared" si="1"/>
        <v>-23</v>
      </c>
    </row>
    <row r="30" spans="1:5" ht="14.4">
      <c r="A30" s="106" t="s">
        <v>1934</v>
      </c>
      <c r="B30" s="26">
        <v>20</v>
      </c>
      <c r="C30" s="26">
        <v>218</v>
      </c>
      <c r="D30" s="27">
        <f t="shared" si="0"/>
        <v>150</v>
      </c>
      <c r="E30" s="27">
        <f t="shared" si="1"/>
        <v>-68</v>
      </c>
    </row>
    <row r="31" spans="1:5" ht="14.4">
      <c r="A31" s="106" t="s">
        <v>1935</v>
      </c>
      <c r="B31" s="26">
        <v>25</v>
      </c>
      <c r="C31" s="26">
        <v>171</v>
      </c>
      <c r="D31" s="27">
        <f t="shared" si="0"/>
        <v>165</v>
      </c>
      <c r="E31" s="27">
        <f t="shared" si="1"/>
        <v>-6</v>
      </c>
    </row>
    <row r="32" spans="1:5" ht="14.4">
      <c r="A32" s="106" t="s">
        <v>1936</v>
      </c>
      <c r="B32" s="26">
        <v>25</v>
      </c>
      <c r="C32" s="26">
        <v>212</v>
      </c>
      <c r="D32" s="27">
        <f t="shared" si="0"/>
        <v>165</v>
      </c>
      <c r="E32" s="27">
        <f t="shared" si="1"/>
        <v>-47</v>
      </c>
    </row>
    <row r="33" spans="1:5" ht="14.4">
      <c r="A33" s="106" t="s">
        <v>1937</v>
      </c>
      <c r="B33" s="26">
        <v>19</v>
      </c>
      <c r="C33" s="26">
        <v>221</v>
      </c>
      <c r="D33" s="27">
        <f t="shared" si="0"/>
        <v>150</v>
      </c>
      <c r="E33" s="27">
        <f t="shared" si="1"/>
        <v>-71</v>
      </c>
    </row>
    <row r="34" spans="1:5" ht="14.4">
      <c r="A34" s="106" t="s">
        <v>1938</v>
      </c>
      <c r="B34" s="26">
        <v>19</v>
      </c>
      <c r="C34" s="26">
        <v>190</v>
      </c>
      <c r="D34" s="27">
        <f t="shared" si="0"/>
        <v>150</v>
      </c>
      <c r="E34" s="27">
        <f t="shared" si="1"/>
        <v>-40</v>
      </c>
    </row>
    <row r="35" spans="1:5" ht="14.4">
      <c r="A35" s="106" t="s">
        <v>1939</v>
      </c>
      <c r="B35" s="26">
        <v>23</v>
      </c>
      <c r="C35" s="26">
        <v>220</v>
      </c>
      <c r="D35" s="27">
        <f t="shared" si="0"/>
        <v>150</v>
      </c>
      <c r="E35" s="27">
        <f t="shared" si="1"/>
        <v>-70</v>
      </c>
    </row>
    <row r="36" spans="1:5" ht="14.4">
      <c r="A36" s="106" t="s">
        <v>1940</v>
      </c>
      <c r="B36" s="26">
        <v>22</v>
      </c>
      <c r="C36" s="26">
        <v>210</v>
      </c>
      <c r="D36" s="27">
        <f t="shared" si="0"/>
        <v>150</v>
      </c>
      <c r="E36" s="27">
        <f t="shared" si="1"/>
        <v>-60</v>
      </c>
    </row>
    <row r="37" spans="1:5" ht="14.4">
      <c r="A37" s="106" t="s">
        <v>1941</v>
      </c>
      <c r="B37" s="26">
        <v>19</v>
      </c>
      <c r="C37" s="26">
        <v>193</v>
      </c>
      <c r="D37" s="27">
        <f t="shared" si="0"/>
        <v>150</v>
      </c>
      <c r="E37" s="27">
        <f t="shared" si="1"/>
        <v>-43</v>
      </c>
    </row>
    <row r="38" spans="1:5" ht="14.4">
      <c r="A38" s="106" t="s">
        <v>1942</v>
      </c>
      <c r="B38" s="26">
        <v>22</v>
      </c>
      <c r="C38" s="26">
        <v>142</v>
      </c>
      <c r="D38" s="27">
        <f t="shared" si="0"/>
        <v>150</v>
      </c>
      <c r="E38" s="27">
        <f t="shared" si="1"/>
        <v>8</v>
      </c>
    </row>
    <row r="39" spans="1:5" ht="14.4">
      <c r="A39" s="106" t="s">
        <v>1943</v>
      </c>
      <c r="B39" s="26">
        <v>24</v>
      </c>
      <c r="C39" s="26">
        <v>201</v>
      </c>
      <c r="D39" s="27">
        <f t="shared" si="0"/>
        <v>150</v>
      </c>
      <c r="E39" s="27">
        <f t="shared" si="1"/>
        <v>-51</v>
      </c>
    </row>
    <row r="40" spans="1:5" ht="14.4">
      <c r="A40" s="106" t="s">
        <v>1944</v>
      </c>
      <c r="B40" s="26">
        <v>20</v>
      </c>
      <c r="C40" s="26">
        <v>153</v>
      </c>
      <c r="D40" s="27">
        <f t="shared" si="0"/>
        <v>150</v>
      </c>
      <c r="E40" s="27">
        <f t="shared" si="1"/>
        <v>-3</v>
      </c>
    </row>
    <row r="41" spans="1:5" ht="14.4">
      <c r="A41" s="106" t="s">
        <v>1945</v>
      </c>
      <c r="B41" s="26">
        <v>20</v>
      </c>
      <c r="C41" s="26">
        <v>218</v>
      </c>
      <c r="D41" s="27">
        <f t="shared" si="0"/>
        <v>150</v>
      </c>
      <c r="E41" s="27">
        <f t="shared" si="1"/>
        <v>-68</v>
      </c>
    </row>
    <row r="42" spans="1:5" ht="14.4">
      <c r="A42" s="106" t="s">
        <v>1946</v>
      </c>
      <c r="B42" s="26">
        <v>20</v>
      </c>
      <c r="C42" s="26">
        <v>144</v>
      </c>
      <c r="D42" s="27">
        <f t="shared" si="0"/>
        <v>150</v>
      </c>
      <c r="E42" s="27">
        <f t="shared" si="1"/>
        <v>6</v>
      </c>
    </row>
    <row r="43" spans="1:5" ht="14.4">
      <c r="A43" s="106" t="s">
        <v>1947</v>
      </c>
      <c r="B43" s="26">
        <v>19</v>
      </c>
      <c r="C43" s="26">
        <v>174</v>
      </c>
      <c r="D43" s="27">
        <f t="shared" si="0"/>
        <v>150</v>
      </c>
      <c r="E43" s="27">
        <f t="shared" si="1"/>
        <v>-24</v>
      </c>
    </row>
    <row r="44" spans="1:5" ht="14.4">
      <c r="A44" s="106" t="s">
        <v>1948</v>
      </c>
      <c r="B44" s="26">
        <v>18</v>
      </c>
      <c r="C44" s="26">
        <v>174</v>
      </c>
      <c r="D44" s="27">
        <f t="shared" si="0"/>
        <v>150</v>
      </c>
      <c r="E44" s="27">
        <f t="shared" si="1"/>
        <v>-24</v>
      </c>
    </row>
    <row r="45" spans="1:5" ht="14.4">
      <c r="A45" s="106" t="s">
        <v>1949</v>
      </c>
      <c r="B45" s="26">
        <v>21</v>
      </c>
      <c r="C45" s="26">
        <v>174</v>
      </c>
      <c r="D45" s="27">
        <f t="shared" si="0"/>
        <v>150</v>
      </c>
      <c r="E45" s="27">
        <f t="shared" si="1"/>
        <v>-24</v>
      </c>
    </row>
    <row r="46" spans="1:5" ht="14.4">
      <c r="A46" s="106" t="s">
        <v>1950</v>
      </c>
      <c r="B46" s="26">
        <v>18</v>
      </c>
      <c r="C46" s="26">
        <v>174</v>
      </c>
      <c r="D46" s="27">
        <f t="shared" si="0"/>
        <v>150</v>
      </c>
      <c r="E46" s="27">
        <f t="shared" si="1"/>
        <v>-24</v>
      </c>
    </row>
    <row r="47" spans="1:5" ht="14.4">
      <c r="A47" s="106" t="s">
        <v>1951</v>
      </c>
      <c r="B47" s="26">
        <v>21</v>
      </c>
      <c r="C47" s="26">
        <v>182</v>
      </c>
      <c r="D47" s="27">
        <f t="shared" si="0"/>
        <v>150</v>
      </c>
      <c r="E47" s="27">
        <f t="shared" si="1"/>
        <v>-32</v>
      </c>
    </row>
    <row r="48" spans="1:5" ht="14.4">
      <c r="A48" s="106" t="s">
        <v>1952</v>
      </c>
      <c r="B48" s="26">
        <v>19</v>
      </c>
      <c r="C48" s="26">
        <v>175</v>
      </c>
      <c r="D48" s="27">
        <f t="shared" si="0"/>
        <v>150</v>
      </c>
      <c r="E48" s="27">
        <f t="shared" si="1"/>
        <v>-25</v>
      </c>
    </row>
    <row r="49" spans="1:5" ht="14.4">
      <c r="A49" s="106" t="s">
        <v>1953</v>
      </c>
      <c r="B49" s="26">
        <v>23</v>
      </c>
      <c r="C49" s="26">
        <v>147</v>
      </c>
      <c r="D49" s="27">
        <f t="shared" si="0"/>
        <v>150</v>
      </c>
      <c r="E49" s="27">
        <f t="shared" si="1"/>
        <v>3</v>
      </c>
    </row>
    <row r="50" spans="1:5" ht="14.4">
      <c r="A50" s="106" t="s">
        <v>1954</v>
      </c>
      <c r="B50" s="26">
        <v>18</v>
      </c>
      <c r="C50" s="26">
        <v>169</v>
      </c>
      <c r="D50" s="27">
        <f t="shared" si="0"/>
        <v>150</v>
      </c>
      <c r="E50" s="27">
        <f t="shared" si="1"/>
        <v>-19</v>
      </c>
    </row>
    <row r="51" spans="1:5" ht="14.4">
      <c r="A51" s="106" t="s">
        <v>1955</v>
      </c>
      <c r="B51" s="26">
        <v>25</v>
      </c>
      <c r="C51" s="26">
        <v>208</v>
      </c>
      <c r="D51" s="27">
        <f t="shared" si="0"/>
        <v>165</v>
      </c>
      <c r="E51" s="27">
        <f t="shared" si="1"/>
        <v>-43</v>
      </c>
    </row>
    <row r="52" spans="1:5" ht="14.4">
      <c r="A52" s="106" t="s">
        <v>1956</v>
      </c>
      <c r="B52" s="26">
        <v>20</v>
      </c>
      <c r="C52" s="26">
        <v>173</v>
      </c>
      <c r="D52" s="27">
        <f t="shared" si="0"/>
        <v>150</v>
      </c>
      <c r="E52" s="27">
        <f t="shared" si="1"/>
        <v>-23</v>
      </c>
    </row>
    <row r="53" spans="1:5" ht="14.4">
      <c r="A53" s="106" t="s">
        <v>1957</v>
      </c>
      <c r="B53" s="26">
        <v>24</v>
      </c>
      <c r="C53" s="26">
        <v>201</v>
      </c>
      <c r="D53" s="27">
        <f t="shared" si="0"/>
        <v>150</v>
      </c>
      <c r="E53" s="27">
        <f t="shared" si="1"/>
        <v>-51</v>
      </c>
    </row>
    <row r="54" spans="1:5" ht="14.4">
      <c r="A54" s="106" t="s">
        <v>1958</v>
      </c>
      <c r="B54" s="26">
        <v>18</v>
      </c>
      <c r="C54" s="26">
        <v>176</v>
      </c>
      <c r="D54" s="27">
        <f t="shared" si="0"/>
        <v>150</v>
      </c>
      <c r="E54" s="27">
        <f t="shared" si="1"/>
        <v>-26</v>
      </c>
    </row>
    <row r="55" spans="1:5" ht="14.4">
      <c r="A55" s="106" t="s">
        <v>1959</v>
      </c>
      <c r="B55" s="26">
        <v>18</v>
      </c>
      <c r="C55" s="26">
        <v>211</v>
      </c>
      <c r="D55" s="27">
        <f t="shared" si="0"/>
        <v>150</v>
      </c>
      <c r="E55" s="27">
        <f t="shared" si="1"/>
        <v>-61</v>
      </c>
    </row>
    <row r="56" spans="1:5" ht="14.4">
      <c r="A56" s="106" t="s">
        <v>1960</v>
      </c>
      <c r="B56" s="26">
        <v>30</v>
      </c>
      <c r="C56" s="26">
        <v>179</v>
      </c>
      <c r="D56" s="27">
        <f t="shared" si="0"/>
        <v>165</v>
      </c>
      <c r="E56" s="27">
        <f t="shared" si="1"/>
        <v>-14</v>
      </c>
    </row>
    <row r="57" spans="1:5" ht="14.4">
      <c r="A57" s="106" t="s">
        <v>1961</v>
      </c>
      <c r="B57" s="26">
        <v>28</v>
      </c>
      <c r="C57" s="26">
        <v>221</v>
      </c>
      <c r="D57" s="27">
        <f t="shared" si="0"/>
        <v>165</v>
      </c>
      <c r="E57" s="27">
        <f t="shared" si="1"/>
        <v>-56</v>
      </c>
    </row>
    <row r="58" spans="1:5" ht="14.4">
      <c r="A58" s="106" t="s">
        <v>1962</v>
      </c>
      <c r="B58" s="26">
        <v>35</v>
      </c>
      <c r="C58" s="26">
        <v>162</v>
      </c>
      <c r="D58" s="27">
        <f t="shared" si="0"/>
        <v>180</v>
      </c>
      <c r="E58" s="27">
        <f t="shared" si="1"/>
        <v>18</v>
      </c>
    </row>
    <row r="59" spans="1:5" ht="14.4">
      <c r="A59" s="106" t="s">
        <v>1963</v>
      </c>
      <c r="B59" s="26">
        <v>32</v>
      </c>
      <c r="C59" s="26">
        <v>198</v>
      </c>
      <c r="D59" s="27">
        <f t="shared" si="0"/>
        <v>165</v>
      </c>
      <c r="E59" s="27">
        <f t="shared" si="1"/>
        <v>-33</v>
      </c>
    </row>
    <row r="60" spans="1:5" ht="14.4">
      <c r="A60" s="106" t="s">
        <v>1964</v>
      </c>
      <c r="B60" s="26">
        <v>24</v>
      </c>
      <c r="C60" s="26">
        <v>225</v>
      </c>
      <c r="D60" s="27">
        <f t="shared" si="0"/>
        <v>150</v>
      </c>
      <c r="E60" s="27">
        <f t="shared" si="1"/>
        <v>-75</v>
      </c>
    </row>
    <row r="61" spans="1:5" ht="14.4">
      <c r="A61" s="106" t="s">
        <v>1965</v>
      </c>
      <c r="B61" s="26">
        <v>35</v>
      </c>
      <c r="C61" s="26">
        <v>175</v>
      </c>
      <c r="D61" s="27">
        <f t="shared" si="0"/>
        <v>180</v>
      </c>
      <c r="E61" s="27">
        <f t="shared" si="1"/>
        <v>5</v>
      </c>
    </row>
    <row r="62" spans="1:5" ht="14.4">
      <c r="A62" s="106" t="s">
        <v>1966</v>
      </c>
      <c r="B62" s="26">
        <v>38</v>
      </c>
      <c r="C62" s="26">
        <v>193</v>
      </c>
      <c r="D62" s="27">
        <f t="shared" si="0"/>
        <v>180</v>
      </c>
      <c r="E62" s="27">
        <f t="shared" si="1"/>
        <v>-13</v>
      </c>
    </row>
    <row r="63" spans="1:5" ht="14.4">
      <c r="A63" s="106" t="s">
        <v>1967</v>
      </c>
      <c r="B63" s="26">
        <v>27</v>
      </c>
      <c r="C63" s="26">
        <v>202</v>
      </c>
      <c r="D63" s="27">
        <f t="shared" si="0"/>
        <v>165</v>
      </c>
      <c r="E63" s="27">
        <f t="shared" si="1"/>
        <v>-37</v>
      </c>
    </row>
    <row r="64" spans="1:5" ht="14.4">
      <c r="A64" s="106" t="s">
        <v>1968</v>
      </c>
      <c r="B64" s="26">
        <v>39</v>
      </c>
      <c r="C64" s="26">
        <v>188</v>
      </c>
      <c r="D64" s="27">
        <f t="shared" si="0"/>
        <v>180</v>
      </c>
      <c r="E64" s="27">
        <f t="shared" si="1"/>
        <v>-8</v>
      </c>
    </row>
    <row r="65" spans="1:5" ht="14.4">
      <c r="A65" s="106" t="s">
        <v>1969</v>
      </c>
      <c r="B65" s="26">
        <v>39</v>
      </c>
      <c r="C65" s="26">
        <v>164</v>
      </c>
      <c r="D65" s="27">
        <f t="shared" si="0"/>
        <v>180</v>
      </c>
      <c r="E65" s="27">
        <f t="shared" si="1"/>
        <v>16</v>
      </c>
    </row>
    <row r="66" spans="1:5" ht="14.4">
      <c r="A66" s="106" t="s">
        <v>1970</v>
      </c>
      <c r="B66" s="26">
        <v>38</v>
      </c>
      <c r="C66" s="26">
        <v>238</v>
      </c>
      <c r="D66" s="27">
        <f t="shared" si="0"/>
        <v>180</v>
      </c>
      <c r="E66" s="27">
        <f t="shared" si="1"/>
        <v>-58</v>
      </c>
    </row>
    <row r="67" spans="1:5" ht="14.4">
      <c r="A67" s="106" t="s">
        <v>1971</v>
      </c>
      <c r="B67" s="26">
        <v>34</v>
      </c>
      <c r="C67" s="26">
        <v>193</v>
      </c>
      <c r="D67" s="27">
        <f t="shared" si="0"/>
        <v>180</v>
      </c>
      <c r="E67" s="27">
        <f t="shared" si="1"/>
        <v>-13</v>
      </c>
    </row>
    <row r="68" spans="1:5" ht="14.4">
      <c r="A68" s="106" t="s">
        <v>1972</v>
      </c>
      <c r="B68" s="26">
        <v>27</v>
      </c>
      <c r="C68" s="26">
        <v>219</v>
      </c>
      <c r="D68" s="27">
        <f t="shared" si="0"/>
        <v>165</v>
      </c>
      <c r="E68" s="27">
        <f t="shared" si="1"/>
        <v>-54</v>
      </c>
    </row>
    <row r="69" spans="1:5" ht="14.4">
      <c r="A69" s="106" t="s">
        <v>1973</v>
      </c>
      <c r="B69" s="26">
        <v>24</v>
      </c>
      <c r="C69" s="26">
        <v>160</v>
      </c>
      <c r="D69" s="27">
        <f t="shared" si="0"/>
        <v>150</v>
      </c>
      <c r="E69" s="27">
        <f t="shared" si="1"/>
        <v>-10</v>
      </c>
    </row>
    <row r="70" spans="1:5" ht="14.4">
      <c r="A70" s="106" t="s">
        <v>1974</v>
      </c>
      <c r="B70" s="26">
        <v>35</v>
      </c>
      <c r="C70" s="26">
        <v>235</v>
      </c>
      <c r="D70" s="27">
        <f t="shared" si="0"/>
        <v>180</v>
      </c>
      <c r="E70" s="27">
        <f t="shared" si="1"/>
        <v>-55</v>
      </c>
    </row>
    <row r="71" spans="1:5" ht="14.4">
      <c r="A71" s="106" t="s">
        <v>1975</v>
      </c>
      <c r="B71" s="26">
        <v>34</v>
      </c>
      <c r="C71" s="26">
        <v>250</v>
      </c>
      <c r="D71" s="27">
        <f t="shared" si="0"/>
        <v>180</v>
      </c>
      <c r="E71" s="27">
        <f t="shared" si="1"/>
        <v>-70</v>
      </c>
    </row>
    <row r="72" spans="1:5" ht="14.4">
      <c r="A72" s="106" t="s">
        <v>1976</v>
      </c>
      <c r="B72" s="26">
        <v>31</v>
      </c>
      <c r="C72" s="26">
        <v>166</v>
      </c>
      <c r="D72" s="27">
        <f t="shared" si="0"/>
        <v>165</v>
      </c>
      <c r="E72" s="27">
        <f t="shared" si="1"/>
        <v>-1</v>
      </c>
    </row>
    <row r="73" spans="1:5" ht="14.4">
      <c r="A73" s="106" t="s">
        <v>1977</v>
      </c>
      <c r="B73" s="26">
        <v>30</v>
      </c>
      <c r="C73" s="26">
        <v>243</v>
      </c>
      <c r="D73" s="27">
        <f t="shared" si="0"/>
        <v>165</v>
      </c>
      <c r="E73" s="27">
        <f t="shared" si="1"/>
        <v>-78</v>
      </c>
    </row>
    <row r="74" spans="1:5" ht="14.4">
      <c r="A74" s="106" t="s">
        <v>1978</v>
      </c>
      <c r="B74" s="26">
        <v>26</v>
      </c>
      <c r="C74" s="26">
        <v>198</v>
      </c>
      <c r="D74" s="27">
        <f t="shared" si="0"/>
        <v>165</v>
      </c>
      <c r="E74" s="27">
        <f t="shared" si="1"/>
        <v>-33</v>
      </c>
    </row>
    <row r="75" spans="1:5" ht="14.4">
      <c r="A75" s="106" t="s">
        <v>1979</v>
      </c>
      <c r="B75" s="26">
        <v>38</v>
      </c>
      <c r="C75" s="26">
        <v>174</v>
      </c>
      <c r="D75" s="27">
        <f t="shared" si="0"/>
        <v>180</v>
      </c>
      <c r="E75" s="27">
        <f t="shared" si="1"/>
        <v>6</v>
      </c>
    </row>
    <row r="76" spans="1:5" ht="14.4">
      <c r="A76" s="106" t="s">
        <v>1980</v>
      </c>
      <c r="B76" s="26">
        <v>26</v>
      </c>
      <c r="C76" s="26">
        <v>202</v>
      </c>
      <c r="D76" s="27">
        <f t="shared" si="0"/>
        <v>165</v>
      </c>
      <c r="E76" s="27">
        <f t="shared" si="1"/>
        <v>-37</v>
      </c>
    </row>
    <row r="77" spans="1:5" ht="14.4">
      <c r="A77" s="106" t="s">
        <v>1981</v>
      </c>
      <c r="B77" s="26">
        <v>25</v>
      </c>
      <c r="C77" s="26">
        <v>199</v>
      </c>
      <c r="D77" s="27">
        <f t="shared" si="0"/>
        <v>165</v>
      </c>
      <c r="E77" s="27">
        <f t="shared" si="1"/>
        <v>-34</v>
      </c>
    </row>
    <row r="78" spans="1:5" ht="14.4">
      <c r="A78" s="106" t="s">
        <v>1982</v>
      </c>
      <c r="B78" s="26">
        <v>36</v>
      </c>
      <c r="C78" s="26">
        <v>226</v>
      </c>
      <c r="D78" s="27">
        <f t="shared" si="0"/>
        <v>180</v>
      </c>
      <c r="E78" s="27">
        <f t="shared" si="1"/>
        <v>-46</v>
      </c>
    </row>
    <row r="79" spans="1:5" ht="14.4">
      <c r="A79" s="106" t="s">
        <v>1983</v>
      </c>
      <c r="B79" s="26">
        <v>36</v>
      </c>
      <c r="C79" s="26">
        <v>204</v>
      </c>
      <c r="D79" s="27">
        <f t="shared" si="0"/>
        <v>180</v>
      </c>
      <c r="E79" s="27">
        <f t="shared" si="1"/>
        <v>-24</v>
      </c>
    </row>
    <row r="80" spans="1:5" ht="14.4">
      <c r="A80" s="106" t="s">
        <v>1984</v>
      </c>
      <c r="B80" s="26">
        <v>24</v>
      </c>
      <c r="C80" s="26">
        <v>213</v>
      </c>
      <c r="D80" s="27">
        <f t="shared" si="0"/>
        <v>150</v>
      </c>
      <c r="E80" s="27">
        <f t="shared" si="1"/>
        <v>-63</v>
      </c>
    </row>
    <row r="81" spans="1:5" ht="14.4">
      <c r="A81" s="106" t="s">
        <v>1985</v>
      </c>
      <c r="B81" s="26">
        <v>39</v>
      </c>
      <c r="C81" s="26">
        <v>178</v>
      </c>
      <c r="D81" s="27">
        <f t="shared" si="0"/>
        <v>180</v>
      </c>
      <c r="E81" s="27">
        <f t="shared" si="1"/>
        <v>2</v>
      </c>
    </row>
    <row r="82" spans="1:5" ht="14.4">
      <c r="A82" s="106" t="s">
        <v>1986</v>
      </c>
      <c r="B82" s="26">
        <v>40</v>
      </c>
      <c r="C82" s="26">
        <v>227</v>
      </c>
      <c r="D82" s="27">
        <f t="shared" si="0"/>
        <v>190</v>
      </c>
      <c r="E82" s="27">
        <f t="shared" si="1"/>
        <v>-37</v>
      </c>
    </row>
    <row r="83" spans="1:5" ht="14.4">
      <c r="A83" s="106" t="s">
        <v>1987</v>
      </c>
      <c r="B83" s="26">
        <v>40</v>
      </c>
      <c r="C83" s="26">
        <v>227</v>
      </c>
      <c r="D83" s="27">
        <f t="shared" si="0"/>
        <v>190</v>
      </c>
      <c r="E83" s="27">
        <f t="shared" si="1"/>
        <v>-37</v>
      </c>
    </row>
    <row r="84" spans="1:5" ht="14.4">
      <c r="A84" s="106" t="s">
        <v>1988</v>
      </c>
      <c r="B84" s="26">
        <v>36</v>
      </c>
      <c r="C84" s="26">
        <v>183</v>
      </c>
      <c r="D84" s="27">
        <f t="shared" si="0"/>
        <v>180</v>
      </c>
      <c r="E84" s="27">
        <f t="shared" si="1"/>
        <v>-3</v>
      </c>
    </row>
    <row r="85" spans="1:5" ht="14.4">
      <c r="A85" s="106" t="s">
        <v>1989</v>
      </c>
      <c r="B85" s="26">
        <v>30</v>
      </c>
      <c r="C85" s="26">
        <v>180</v>
      </c>
      <c r="D85" s="27">
        <f t="shared" si="0"/>
        <v>165</v>
      </c>
      <c r="E85" s="27">
        <f t="shared" si="1"/>
        <v>-15</v>
      </c>
    </row>
    <row r="86" spans="1:5" ht="14.4">
      <c r="A86" s="106" t="s">
        <v>1990</v>
      </c>
      <c r="B86" s="26">
        <v>26</v>
      </c>
      <c r="C86" s="26">
        <v>214</v>
      </c>
      <c r="D86" s="27">
        <f t="shared" si="0"/>
        <v>165</v>
      </c>
      <c r="E86" s="27">
        <f t="shared" si="1"/>
        <v>-49</v>
      </c>
    </row>
    <row r="87" spans="1:5" ht="14.4">
      <c r="A87" s="106" t="s">
        <v>1991</v>
      </c>
      <c r="B87" s="26">
        <v>29</v>
      </c>
      <c r="C87" s="26">
        <v>214</v>
      </c>
      <c r="D87" s="27">
        <f t="shared" si="0"/>
        <v>165</v>
      </c>
      <c r="E87" s="27">
        <f t="shared" si="1"/>
        <v>-49</v>
      </c>
    </row>
    <row r="88" spans="1:5" ht="14.4">
      <c r="A88" s="106" t="s">
        <v>1992</v>
      </c>
      <c r="B88" s="26">
        <v>35</v>
      </c>
      <c r="C88" s="26">
        <v>200</v>
      </c>
      <c r="D88" s="27">
        <f t="shared" si="0"/>
        <v>180</v>
      </c>
      <c r="E88" s="27">
        <f t="shared" si="1"/>
        <v>-20</v>
      </c>
    </row>
    <row r="89" spans="1:5" ht="14.4">
      <c r="A89" s="106" t="s">
        <v>1993</v>
      </c>
      <c r="B89" s="26">
        <v>31</v>
      </c>
      <c r="C89" s="26">
        <v>190</v>
      </c>
      <c r="D89" s="27">
        <f t="shared" si="0"/>
        <v>165</v>
      </c>
      <c r="E89" s="27">
        <f t="shared" si="1"/>
        <v>-25</v>
      </c>
    </row>
    <row r="90" spans="1:5" ht="14.4">
      <c r="A90" s="106" t="s">
        <v>1994</v>
      </c>
      <c r="B90" s="26">
        <v>31</v>
      </c>
      <c r="C90" s="26">
        <v>181</v>
      </c>
      <c r="D90" s="27">
        <f t="shared" si="0"/>
        <v>165</v>
      </c>
      <c r="E90" s="27">
        <f t="shared" si="1"/>
        <v>-16</v>
      </c>
    </row>
    <row r="91" spans="1:5" ht="14.4">
      <c r="A91" s="106" t="s">
        <v>1995</v>
      </c>
      <c r="B91" s="26">
        <v>25</v>
      </c>
      <c r="C91" s="26">
        <v>221</v>
      </c>
      <c r="D91" s="27">
        <f t="shared" si="0"/>
        <v>165</v>
      </c>
      <c r="E91" s="27">
        <f t="shared" si="1"/>
        <v>-56</v>
      </c>
    </row>
    <row r="92" spans="1:5" ht="14.4">
      <c r="A92" s="106" t="s">
        <v>1996</v>
      </c>
      <c r="B92" s="26">
        <v>25</v>
      </c>
      <c r="C92" s="26">
        <v>177</v>
      </c>
      <c r="D92" s="27">
        <f t="shared" si="0"/>
        <v>165</v>
      </c>
      <c r="E92" s="27">
        <f t="shared" si="1"/>
        <v>-12</v>
      </c>
    </row>
    <row r="93" spans="1:5" ht="14.4">
      <c r="A93" s="106" t="s">
        <v>1997</v>
      </c>
      <c r="B93" s="26">
        <v>26</v>
      </c>
      <c r="C93" s="26">
        <v>228</v>
      </c>
      <c r="D93" s="27">
        <f t="shared" si="0"/>
        <v>165</v>
      </c>
      <c r="E93" s="27">
        <f t="shared" si="1"/>
        <v>-63</v>
      </c>
    </row>
    <row r="94" spans="1:5" ht="14.4">
      <c r="A94" s="106" t="s">
        <v>1998</v>
      </c>
      <c r="B94" s="26">
        <v>33</v>
      </c>
      <c r="C94" s="26">
        <v>196</v>
      </c>
      <c r="D94" s="27">
        <f t="shared" si="0"/>
        <v>165</v>
      </c>
      <c r="E94" s="27">
        <f t="shared" si="1"/>
        <v>-31</v>
      </c>
    </row>
    <row r="95" spans="1:5" ht="14.4">
      <c r="A95" s="106" t="s">
        <v>1999</v>
      </c>
      <c r="B95" s="26">
        <v>31</v>
      </c>
      <c r="C95" s="26">
        <v>177</v>
      </c>
      <c r="D95" s="27">
        <f t="shared" si="0"/>
        <v>165</v>
      </c>
      <c r="E95" s="27">
        <f t="shared" si="1"/>
        <v>-12</v>
      </c>
    </row>
    <row r="96" spans="1:5" ht="14.4">
      <c r="A96" s="106" t="s">
        <v>2000</v>
      </c>
      <c r="B96" s="26">
        <v>38</v>
      </c>
      <c r="C96" s="26">
        <v>219</v>
      </c>
      <c r="D96" s="27">
        <f t="shared" si="0"/>
        <v>180</v>
      </c>
      <c r="E96" s="27">
        <f t="shared" si="1"/>
        <v>-39</v>
      </c>
    </row>
    <row r="97" spans="1:5" ht="14.4">
      <c r="A97" s="106" t="s">
        <v>2001</v>
      </c>
      <c r="B97" s="26">
        <v>31</v>
      </c>
      <c r="C97" s="26">
        <v>182</v>
      </c>
      <c r="D97" s="27">
        <f t="shared" si="0"/>
        <v>165</v>
      </c>
      <c r="E97" s="27">
        <f t="shared" si="1"/>
        <v>-17</v>
      </c>
    </row>
    <row r="98" spans="1:5" ht="14.4">
      <c r="A98" s="106" t="s">
        <v>2002</v>
      </c>
      <c r="B98" s="26">
        <v>37</v>
      </c>
      <c r="C98" s="26">
        <v>213</v>
      </c>
      <c r="D98" s="27">
        <f t="shared" si="0"/>
        <v>180</v>
      </c>
      <c r="E98" s="27">
        <f t="shared" si="1"/>
        <v>-33</v>
      </c>
    </row>
    <row r="99" spans="1:5" ht="14.4">
      <c r="A99" s="106" t="s">
        <v>2003</v>
      </c>
      <c r="B99" s="26">
        <v>35</v>
      </c>
      <c r="C99" s="26">
        <v>197</v>
      </c>
      <c r="D99" s="27">
        <f t="shared" si="0"/>
        <v>180</v>
      </c>
      <c r="E99" s="27">
        <f t="shared" si="1"/>
        <v>-17</v>
      </c>
    </row>
    <row r="100" spans="1:5" ht="14.4">
      <c r="A100" s="106" t="s">
        <v>2004</v>
      </c>
      <c r="B100" s="26">
        <v>38</v>
      </c>
      <c r="C100" s="26">
        <v>233</v>
      </c>
      <c r="D100" s="27">
        <f t="shared" si="0"/>
        <v>180</v>
      </c>
      <c r="E100" s="27">
        <f t="shared" si="1"/>
        <v>-53</v>
      </c>
    </row>
    <row r="101" spans="1:5" ht="14.4">
      <c r="A101" s="106" t="s">
        <v>2005</v>
      </c>
      <c r="B101" s="26">
        <v>28</v>
      </c>
      <c r="C101" s="26">
        <v>176</v>
      </c>
      <c r="D101" s="27">
        <f t="shared" si="0"/>
        <v>165</v>
      </c>
      <c r="E101" s="27">
        <f t="shared" si="1"/>
        <v>-11</v>
      </c>
    </row>
    <row r="102" spans="1:5" ht="14.4">
      <c r="A102" s="106" t="s">
        <v>2006</v>
      </c>
      <c r="B102" s="26">
        <v>26</v>
      </c>
      <c r="C102" s="26">
        <v>205</v>
      </c>
      <c r="D102" s="27">
        <f t="shared" si="0"/>
        <v>165</v>
      </c>
      <c r="E102" s="27">
        <f t="shared" si="1"/>
        <v>-40</v>
      </c>
    </row>
    <row r="103" spans="1:5" ht="14.4">
      <c r="A103" s="106" t="s">
        <v>2007</v>
      </c>
      <c r="B103" s="26">
        <v>30</v>
      </c>
      <c r="C103" s="26">
        <v>179</v>
      </c>
      <c r="D103" s="27">
        <f t="shared" si="0"/>
        <v>165</v>
      </c>
      <c r="E103" s="27">
        <f t="shared" si="1"/>
        <v>-14</v>
      </c>
    </row>
    <row r="104" spans="1:5" ht="14.4">
      <c r="A104" s="106" t="s">
        <v>2008</v>
      </c>
      <c r="B104" s="26">
        <v>28</v>
      </c>
      <c r="C104" s="26">
        <v>217</v>
      </c>
      <c r="D104" s="27">
        <f t="shared" si="0"/>
        <v>165</v>
      </c>
      <c r="E104" s="27">
        <f t="shared" si="1"/>
        <v>-52</v>
      </c>
    </row>
    <row r="105" spans="1:5" ht="14.4">
      <c r="A105" s="106" t="s">
        <v>2009</v>
      </c>
      <c r="B105" s="26">
        <v>26</v>
      </c>
      <c r="C105" s="26">
        <v>230</v>
      </c>
      <c r="D105" s="27">
        <f t="shared" si="0"/>
        <v>165</v>
      </c>
      <c r="E105" s="27">
        <f t="shared" si="1"/>
        <v>-65</v>
      </c>
    </row>
    <row r="106" spans="1:5" ht="14.4">
      <c r="A106" s="106" t="s">
        <v>2010</v>
      </c>
      <c r="B106" s="26">
        <v>30</v>
      </c>
      <c r="C106" s="26">
        <v>246</v>
      </c>
      <c r="D106" s="27">
        <f t="shared" si="0"/>
        <v>165</v>
      </c>
      <c r="E106" s="27">
        <f t="shared" si="1"/>
        <v>-81</v>
      </c>
    </row>
    <row r="107" spans="1:5" ht="14.4">
      <c r="A107" s="106" t="s">
        <v>2011</v>
      </c>
      <c r="B107" s="26">
        <v>27</v>
      </c>
      <c r="C107" s="26">
        <v>240</v>
      </c>
      <c r="D107" s="27">
        <f t="shared" si="0"/>
        <v>165</v>
      </c>
      <c r="E107" s="27">
        <f t="shared" si="1"/>
        <v>-75</v>
      </c>
    </row>
    <row r="108" spans="1:5" ht="14.4">
      <c r="A108" s="106" t="s">
        <v>2012</v>
      </c>
      <c r="B108" s="26">
        <v>26</v>
      </c>
      <c r="C108" s="26">
        <v>228</v>
      </c>
      <c r="D108" s="27">
        <f t="shared" si="0"/>
        <v>165</v>
      </c>
      <c r="E108" s="27">
        <f t="shared" si="1"/>
        <v>-63</v>
      </c>
    </row>
    <row r="109" spans="1:5" ht="14.4">
      <c r="A109" s="106" t="s">
        <v>2013</v>
      </c>
      <c r="B109" s="26">
        <v>36</v>
      </c>
      <c r="C109" s="26">
        <v>171</v>
      </c>
      <c r="D109" s="27">
        <f t="shared" si="0"/>
        <v>180</v>
      </c>
      <c r="E109" s="27">
        <f t="shared" si="1"/>
        <v>9</v>
      </c>
    </row>
    <row r="110" spans="1:5" ht="14.4">
      <c r="A110" s="106" t="s">
        <v>2014</v>
      </c>
      <c r="B110" s="26">
        <v>25</v>
      </c>
      <c r="C110" s="26">
        <v>188</v>
      </c>
      <c r="D110" s="27">
        <f t="shared" si="0"/>
        <v>165</v>
      </c>
      <c r="E110" s="27">
        <f t="shared" si="1"/>
        <v>-23</v>
      </c>
    </row>
    <row r="111" spans="1:5" ht="14.4">
      <c r="A111" s="106" t="s">
        <v>2015</v>
      </c>
      <c r="B111" s="26">
        <v>32</v>
      </c>
      <c r="C111" s="26">
        <v>186</v>
      </c>
      <c r="D111" s="27">
        <f t="shared" si="0"/>
        <v>165</v>
      </c>
      <c r="E111" s="27">
        <f t="shared" si="1"/>
        <v>-21</v>
      </c>
    </row>
    <row r="112" spans="1:5" ht="14.4">
      <c r="A112" s="106" t="s">
        <v>2016</v>
      </c>
      <c r="B112" s="26">
        <v>31</v>
      </c>
      <c r="C112" s="26">
        <v>239</v>
      </c>
      <c r="D112" s="27">
        <f t="shared" si="0"/>
        <v>165</v>
      </c>
      <c r="E112" s="27">
        <f t="shared" si="1"/>
        <v>-74</v>
      </c>
    </row>
    <row r="113" spans="1:5" ht="14.4">
      <c r="A113" s="106" t="s">
        <v>2017</v>
      </c>
      <c r="B113" s="26">
        <v>26</v>
      </c>
      <c r="C113" s="26">
        <v>237</v>
      </c>
      <c r="D113" s="27">
        <f t="shared" si="0"/>
        <v>165</v>
      </c>
      <c r="E113" s="27">
        <f t="shared" si="1"/>
        <v>-72</v>
      </c>
    </row>
    <row r="114" spans="1:5" ht="14.4">
      <c r="A114" s="106" t="s">
        <v>2018</v>
      </c>
      <c r="B114" s="26">
        <v>39</v>
      </c>
      <c r="C114" s="26">
        <v>167</v>
      </c>
      <c r="D114" s="27">
        <f t="shared" si="0"/>
        <v>180</v>
      </c>
      <c r="E114" s="27">
        <f t="shared" si="1"/>
        <v>13</v>
      </c>
    </row>
    <row r="115" spans="1:5" ht="14.4">
      <c r="A115" s="106" t="s">
        <v>2019</v>
      </c>
      <c r="B115" s="26">
        <v>37</v>
      </c>
      <c r="C115" s="26">
        <v>170</v>
      </c>
      <c r="D115" s="27">
        <f t="shared" si="0"/>
        <v>180</v>
      </c>
      <c r="E115" s="27">
        <f t="shared" si="1"/>
        <v>10</v>
      </c>
    </row>
    <row r="116" spans="1:5" ht="14.4">
      <c r="A116" s="106" t="s">
        <v>2020</v>
      </c>
      <c r="B116" s="26">
        <v>36</v>
      </c>
      <c r="C116" s="26">
        <v>210</v>
      </c>
      <c r="D116" s="27">
        <f t="shared" si="0"/>
        <v>180</v>
      </c>
      <c r="E116" s="27">
        <f t="shared" si="1"/>
        <v>-30</v>
      </c>
    </row>
    <row r="117" spans="1:5" ht="14.4">
      <c r="A117" s="106" t="s">
        <v>2021</v>
      </c>
      <c r="B117" s="26">
        <v>38</v>
      </c>
      <c r="C117" s="26">
        <v>204</v>
      </c>
      <c r="D117" s="27">
        <f t="shared" si="0"/>
        <v>180</v>
      </c>
      <c r="E117" s="27">
        <f t="shared" si="1"/>
        <v>-24</v>
      </c>
    </row>
    <row r="118" spans="1:5" ht="14.4">
      <c r="A118" s="106" t="s">
        <v>2022</v>
      </c>
      <c r="B118" s="26">
        <v>24</v>
      </c>
      <c r="C118" s="26">
        <v>248</v>
      </c>
      <c r="D118" s="27">
        <f t="shared" si="0"/>
        <v>150</v>
      </c>
      <c r="E118" s="27">
        <f t="shared" si="1"/>
        <v>-98</v>
      </c>
    </row>
    <row r="119" spans="1:5" ht="14.4">
      <c r="A119" s="106" t="s">
        <v>2023</v>
      </c>
      <c r="B119" s="26">
        <v>28</v>
      </c>
      <c r="C119" s="26">
        <v>200</v>
      </c>
      <c r="D119" s="27">
        <f t="shared" si="0"/>
        <v>165</v>
      </c>
      <c r="E119" s="27">
        <f t="shared" si="1"/>
        <v>-35</v>
      </c>
    </row>
    <row r="120" spans="1:5" ht="14.4">
      <c r="A120" s="106" t="s">
        <v>2024</v>
      </c>
      <c r="B120" s="26">
        <v>24</v>
      </c>
      <c r="C120" s="26">
        <v>248</v>
      </c>
      <c r="D120" s="27">
        <f t="shared" si="0"/>
        <v>150</v>
      </c>
      <c r="E120" s="27">
        <f t="shared" si="1"/>
        <v>-98</v>
      </c>
    </row>
    <row r="121" spans="1:5" ht="14.4">
      <c r="A121" s="106" t="s">
        <v>2025</v>
      </c>
      <c r="B121" s="26">
        <v>36</v>
      </c>
      <c r="C121" s="26">
        <v>249</v>
      </c>
      <c r="D121" s="27">
        <f t="shared" si="0"/>
        <v>180</v>
      </c>
      <c r="E121" s="27">
        <f t="shared" si="1"/>
        <v>-69</v>
      </c>
    </row>
    <row r="122" spans="1:5" ht="14.4">
      <c r="A122" s="106" t="s">
        <v>2026</v>
      </c>
      <c r="B122" s="26">
        <v>39</v>
      </c>
      <c r="C122" s="26">
        <v>230</v>
      </c>
      <c r="D122" s="27">
        <f t="shared" si="0"/>
        <v>180</v>
      </c>
      <c r="E122" s="27">
        <f t="shared" si="1"/>
        <v>-50</v>
      </c>
    </row>
    <row r="123" spans="1:5" ht="14.4">
      <c r="A123" s="106" t="s">
        <v>2027</v>
      </c>
      <c r="B123" s="26">
        <v>25</v>
      </c>
      <c r="C123" s="26">
        <v>186</v>
      </c>
      <c r="D123" s="27">
        <f t="shared" si="0"/>
        <v>165</v>
      </c>
      <c r="E123" s="27">
        <f t="shared" si="1"/>
        <v>-21</v>
      </c>
    </row>
    <row r="124" spans="1:5" ht="14.4">
      <c r="A124" s="106" t="s">
        <v>2028</v>
      </c>
      <c r="B124" s="26">
        <v>36</v>
      </c>
      <c r="C124" s="26">
        <v>246</v>
      </c>
      <c r="D124" s="27">
        <f t="shared" si="0"/>
        <v>180</v>
      </c>
      <c r="E124" s="27">
        <f t="shared" si="1"/>
        <v>-66</v>
      </c>
    </row>
    <row r="125" spans="1:5" ht="14.4">
      <c r="A125" s="106" t="s">
        <v>2029</v>
      </c>
      <c r="B125" s="26">
        <v>30</v>
      </c>
      <c r="C125" s="26">
        <v>232</v>
      </c>
      <c r="D125" s="27">
        <f t="shared" si="0"/>
        <v>165</v>
      </c>
      <c r="E125" s="27">
        <f t="shared" si="1"/>
        <v>-67</v>
      </c>
    </row>
    <row r="126" spans="1:5" ht="14.4">
      <c r="A126" s="106" t="s">
        <v>2030</v>
      </c>
      <c r="B126" s="26">
        <v>33</v>
      </c>
      <c r="C126" s="26">
        <v>226</v>
      </c>
      <c r="D126" s="27">
        <f t="shared" si="0"/>
        <v>165</v>
      </c>
      <c r="E126" s="27">
        <f t="shared" si="1"/>
        <v>-61</v>
      </c>
    </row>
    <row r="127" spans="1:5" ht="14.4">
      <c r="A127" s="106" t="s">
        <v>2031</v>
      </c>
      <c r="B127" s="26">
        <v>34</v>
      </c>
      <c r="C127" s="26">
        <v>210</v>
      </c>
      <c r="D127" s="27">
        <f t="shared" si="0"/>
        <v>180</v>
      </c>
      <c r="E127" s="27">
        <f t="shared" si="1"/>
        <v>-30</v>
      </c>
    </row>
    <row r="128" spans="1:5" ht="14.4">
      <c r="A128" s="106" t="s">
        <v>2032</v>
      </c>
      <c r="B128" s="26">
        <v>36</v>
      </c>
      <c r="C128" s="26">
        <v>186</v>
      </c>
      <c r="D128" s="27">
        <f t="shared" si="0"/>
        <v>180</v>
      </c>
      <c r="E128" s="27">
        <f t="shared" si="1"/>
        <v>-6</v>
      </c>
    </row>
    <row r="129" spans="1:5" ht="14.4">
      <c r="A129" s="106" t="s">
        <v>2033</v>
      </c>
      <c r="B129" s="26">
        <v>28</v>
      </c>
      <c r="C129" s="26">
        <v>214</v>
      </c>
      <c r="D129" s="27">
        <f t="shared" si="0"/>
        <v>165</v>
      </c>
      <c r="E129" s="27">
        <f t="shared" si="1"/>
        <v>-49</v>
      </c>
    </row>
    <row r="130" spans="1:5" ht="14.4">
      <c r="A130" s="106" t="s">
        <v>2034</v>
      </c>
      <c r="B130" s="26">
        <v>32</v>
      </c>
      <c r="C130" s="26">
        <v>184</v>
      </c>
      <c r="D130" s="27">
        <f t="shared" si="0"/>
        <v>165</v>
      </c>
      <c r="E130" s="27">
        <f t="shared" si="1"/>
        <v>-19</v>
      </c>
    </row>
    <row r="131" spans="1:5" ht="14.4">
      <c r="A131" s="106" t="s">
        <v>2035</v>
      </c>
      <c r="B131" s="26">
        <v>32</v>
      </c>
      <c r="C131" s="26">
        <v>221</v>
      </c>
      <c r="D131" s="27">
        <f t="shared" si="0"/>
        <v>165</v>
      </c>
      <c r="E131" s="27">
        <f t="shared" si="1"/>
        <v>-56</v>
      </c>
    </row>
    <row r="132" spans="1:5" ht="14.4">
      <c r="A132" s="106" t="s">
        <v>2036</v>
      </c>
      <c r="B132" s="26">
        <v>29</v>
      </c>
      <c r="C132" s="26">
        <v>171</v>
      </c>
      <c r="D132" s="27">
        <f t="shared" si="0"/>
        <v>165</v>
      </c>
      <c r="E132" s="27">
        <f t="shared" si="1"/>
        <v>-6</v>
      </c>
    </row>
    <row r="133" spans="1:5" ht="14.4">
      <c r="A133" s="106" t="s">
        <v>2037</v>
      </c>
      <c r="B133" s="26">
        <v>25</v>
      </c>
      <c r="C133" s="26">
        <v>213</v>
      </c>
      <c r="D133" s="27">
        <f t="shared" si="0"/>
        <v>165</v>
      </c>
      <c r="E133" s="27">
        <f t="shared" si="1"/>
        <v>-48</v>
      </c>
    </row>
    <row r="134" spans="1:5" ht="14.4">
      <c r="A134" s="106" t="s">
        <v>2038</v>
      </c>
      <c r="B134" s="26">
        <v>29</v>
      </c>
      <c r="C134" s="26">
        <v>198</v>
      </c>
      <c r="D134" s="27">
        <f t="shared" si="0"/>
        <v>165</v>
      </c>
      <c r="E134" s="27">
        <f t="shared" si="1"/>
        <v>-33</v>
      </c>
    </row>
    <row r="135" spans="1:5" ht="14.4">
      <c r="A135" s="106" t="s">
        <v>2039</v>
      </c>
      <c r="B135" s="26">
        <v>28</v>
      </c>
      <c r="C135" s="26">
        <v>246</v>
      </c>
      <c r="D135" s="27">
        <f t="shared" si="0"/>
        <v>165</v>
      </c>
      <c r="E135" s="27">
        <f t="shared" si="1"/>
        <v>-81</v>
      </c>
    </row>
    <row r="136" spans="1:5" ht="14.4">
      <c r="A136" s="106" t="s">
        <v>2040</v>
      </c>
      <c r="B136" s="26">
        <v>25</v>
      </c>
      <c r="C136" s="26">
        <v>249</v>
      </c>
      <c r="D136" s="27">
        <f t="shared" si="0"/>
        <v>165</v>
      </c>
      <c r="E136" s="27">
        <f t="shared" si="1"/>
        <v>-84</v>
      </c>
    </row>
    <row r="137" spans="1:5" ht="14.4">
      <c r="A137" s="106" t="s">
        <v>2041</v>
      </c>
      <c r="B137" s="26">
        <v>38</v>
      </c>
      <c r="C137" s="26">
        <v>221</v>
      </c>
      <c r="D137" s="27">
        <f t="shared" si="0"/>
        <v>180</v>
      </c>
      <c r="E137" s="27">
        <f t="shared" si="1"/>
        <v>-41</v>
      </c>
    </row>
    <row r="138" spans="1:5" ht="14.4">
      <c r="A138" s="106" t="s">
        <v>2042</v>
      </c>
      <c r="B138" s="26">
        <v>31</v>
      </c>
      <c r="C138" s="26">
        <v>250</v>
      </c>
      <c r="D138" s="27">
        <f t="shared" si="0"/>
        <v>165</v>
      </c>
      <c r="E138" s="27">
        <f t="shared" si="1"/>
        <v>-85</v>
      </c>
    </row>
    <row r="139" spans="1:5" ht="14.4">
      <c r="A139" s="106" t="s">
        <v>2043</v>
      </c>
      <c r="B139" s="26">
        <v>38</v>
      </c>
      <c r="C139" s="26">
        <v>169</v>
      </c>
      <c r="D139" s="27">
        <f t="shared" si="0"/>
        <v>180</v>
      </c>
      <c r="E139" s="27">
        <f t="shared" si="1"/>
        <v>11</v>
      </c>
    </row>
    <row r="140" spans="1:5" ht="14.4">
      <c r="A140" s="106" t="s">
        <v>2044</v>
      </c>
      <c r="B140" s="26">
        <v>26</v>
      </c>
      <c r="C140" s="26">
        <v>210</v>
      </c>
      <c r="D140" s="27">
        <f t="shared" si="0"/>
        <v>165</v>
      </c>
      <c r="E140" s="27">
        <f t="shared" si="1"/>
        <v>-45</v>
      </c>
    </row>
    <row r="141" spans="1:5" ht="14.4">
      <c r="A141" s="106" t="s">
        <v>2045</v>
      </c>
      <c r="B141" s="26">
        <v>28</v>
      </c>
      <c r="C141" s="26">
        <v>197</v>
      </c>
      <c r="D141" s="27">
        <f t="shared" si="0"/>
        <v>165</v>
      </c>
      <c r="E141" s="27">
        <f t="shared" si="1"/>
        <v>-32</v>
      </c>
    </row>
    <row r="142" spans="1:5" ht="14.4">
      <c r="A142" s="106" t="s">
        <v>2046</v>
      </c>
      <c r="B142" s="26">
        <v>35</v>
      </c>
      <c r="C142" s="26">
        <v>217</v>
      </c>
      <c r="D142" s="27">
        <f t="shared" si="0"/>
        <v>180</v>
      </c>
      <c r="E142" s="27">
        <f t="shared" si="1"/>
        <v>-37</v>
      </c>
    </row>
    <row r="143" spans="1:5" ht="14.4">
      <c r="A143" s="106" t="s">
        <v>2047</v>
      </c>
      <c r="B143" s="26">
        <v>35</v>
      </c>
      <c r="C143" s="26">
        <v>235</v>
      </c>
      <c r="D143" s="27">
        <f t="shared" si="0"/>
        <v>180</v>
      </c>
      <c r="E143" s="27">
        <f t="shared" si="1"/>
        <v>-55</v>
      </c>
    </row>
    <row r="144" spans="1:5" ht="14.4">
      <c r="A144" s="106" t="s">
        <v>2048</v>
      </c>
      <c r="B144" s="26">
        <v>35</v>
      </c>
      <c r="C144" s="26">
        <v>221</v>
      </c>
      <c r="D144" s="27">
        <f t="shared" si="0"/>
        <v>180</v>
      </c>
      <c r="E144" s="27">
        <f t="shared" si="1"/>
        <v>-41</v>
      </c>
    </row>
    <row r="145" spans="1:5" ht="14.4">
      <c r="A145" s="106" t="s">
        <v>2049</v>
      </c>
      <c r="B145" s="26">
        <v>29</v>
      </c>
      <c r="C145" s="26">
        <v>175</v>
      </c>
      <c r="D145" s="27">
        <f t="shared" si="0"/>
        <v>165</v>
      </c>
      <c r="E145" s="27">
        <f t="shared" si="1"/>
        <v>-10</v>
      </c>
    </row>
    <row r="146" spans="1:5" ht="14.4">
      <c r="A146" s="106" t="s">
        <v>2050</v>
      </c>
      <c r="B146" s="26">
        <v>38</v>
      </c>
      <c r="C146" s="26">
        <v>173</v>
      </c>
      <c r="D146" s="27">
        <f t="shared" si="0"/>
        <v>180</v>
      </c>
      <c r="E146" s="27">
        <f t="shared" si="1"/>
        <v>7</v>
      </c>
    </row>
    <row r="147" spans="1:5" ht="14.4">
      <c r="A147" s="106" t="s">
        <v>2051</v>
      </c>
      <c r="B147" s="26">
        <v>38</v>
      </c>
      <c r="C147" s="26">
        <v>184</v>
      </c>
      <c r="D147" s="27">
        <f t="shared" si="0"/>
        <v>180</v>
      </c>
      <c r="E147" s="27">
        <f t="shared" si="1"/>
        <v>-4</v>
      </c>
    </row>
    <row r="148" spans="1:5" ht="14.4">
      <c r="A148" s="106" t="s">
        <v>2052</v>
      </c>
      <c r="B148" s="26">
        <v>34</v>
      </c>
      <c r="C148" s="26">
        <v>225</v>
      </c>
      <c r="D148" s="27">
        <f t="shared" si="0"/>
        <v>180</v>
      </c>
      <c r="E148" s="27">
        <f t="shared" si="1"/>
        <v>-45</v>
      </c>
    </row>
    <row r="149" spans="1:5" ht="14.4">
      <c r="A149" s="106" t="s">
        <v>2053</v>
      </c>
      <c r="B149" s="26">
        <v>29</v>
      </c>
      <c r="C149" s="26">
        <v>242</v>
      </c>
      <c r="D149" s="27">
        <f t="shared" si="0"/>
        <v>165</v>
      </c>
      <c r="E149" s="27">
        <f t="shared" si="1"/>
        <v>-77</v>
      </c>
    </row>
    <row r="150" spans="1:5" ht="14.4">
      <c r="A150" s="106" t="s">
        <v>2054</v>
      </c>
      <c r="B150" s="26">
        <v>26</v>
      </c>
      <c r="C150" s="26">
        <v>239</v>
      </c>
      <c r="D150" s="27">
        <f t="shared" si="0"/>
        <v>165</v>
      </c>
      <c r="E150" s="27">
        <f t="shared" si="1"/>
        <v>-74</v>
      </c>
    </row>
    <row r="151" spans="1:5" ht="14.4">
      <c r="A151" s="106" t="s">
        <v>2055</v>
      </c>
      <c r="B151" s="26">
        <v>30</v>
      </c>
      <c r="C151" s="26">
        <v>219</v>
      </c>
      <c r="D151" s="27">
        <f t="shared" si="0"/>
        <v>165</v>
      </c>
      <c r="E151" s="27">
        <f t="shared" si="1"/>
        <v>-54</v>
      </c>
    </row>
    <row r="152" spans="1:5" ht="14.4">
      <c r="A152" s="106" t="s">
        <v>2056</v>
      </c>
      <c r="B152" s="26">
        <v>29</v>
      </c>
      <c r="C152" s="26">
        <v>205</v>
      </c>
      <c r="D152" s="27">
        <f t="shared" si="0"/>
        <v>165</v>
      </c>
      <c r="E152" s="27">
        <f t="shared" si="1"/>
        <v>-40</v>
      </c>
    </row>
    <row r="153" spans="1:5" ht="14.4">
      <c r="A153" s="106" t="s">
        <v>2057</v>
      </c>
      <c r="B153" s="26">
        <v>35</v>
      </c>
      <c r="C153" s="26">
        <v>233</v>
      </c>
      <c r="D153" s="27">
        <f t="shared" si="0"/>
        <v>180</v>
      </c>
      <c r="E153" s="27">
        <f t="shared" si="1"/>
        <v>-53</v>
      </c>
    </row>
    <row r="154" spans="1:5" ht="14.4">
      <c r="A154" s="106" t="s">
        <v>2058</v>
      </c>
      <c r="B154" s="26">
        <v>30</v>
      </c>
      <c r="C154" s="26">
        <v>227</v>
      </c>
      <c r="D154" s="27">
        <f t="shared" si="0"/>
        <v>165</v>
      </c>
      <c r="E154" s="27">
        <f t="shared" si="1"/>
        <v>-62</v>
      </c>
    </row>
    <row r="155" spans="1:5" ht="14.4">
      <c r="A155" s="106" t="s">
        <v>2059</v>
      </c>
      <c r="B155" s="26">
        <v>36</v>
      </c>
      <c r="C155" s="26">
        <v>211</v>
      </c>
      <c r="D155" s="27">
        <f t="shared" si="0"/>
        <v>180</v>
      </c>
      <c r="E155" s="27">
        <f t="shared" si="1"/>
        <v>-31</v>
      </c>
    </row>
    <row r="156" spans="1:5" ht="14.4">
      <c r="A156" s="106" t="s">
        <v>2060</v>
      </c>
      <c r="B156" s="26">
        <v>24</v>
      </c>
      <c r="C156" s="26">
        <v>204</v>
      </c>
      <c r="D156" s="27">
        <f t="shared" si="0"/>
        <v>150</v>
      </c>
      <c r="E156" s="27">
        <f t="shared" si="1"/>
        <v>-54</v>
      </c>
    </row>
    <row r="157" spans="1:5" ht="14.4">
      <c r="A157" s="106" t="s">
        <v>2061</v>
      </c>
      <c r="B157" s="26">
        <v>40</v>
      </c>
      <c r="C157" s="26">
        <v>191</v>
      </c>
      <c r="D157" s="27">
        <f t="shared" si="0"/>
        <v>190</v>
      </c>
      <c r="E157" s="27">
        <f t="shared" si="1"/>
        <v>-1</v>
      </c>
    </row>
    <row r="158" spans="1:5" ht="14.4">
      <c r="A158" s="106" t="s">
        <v>2062</v>
      </c>
      <c r="B158" s="26">
        <v>40</v>
      </c>
      <c r="C158" s="26">
        <v>207</v>
      </c>
      <c r="D158" s="27">
        <f t="shared" si="0"/>
        <v>190</v>
      </c>
      <c r="E158" s="27">
        <f t="shared" si="1"/>
        <v>-17</v>
      </c>
    </row>
    <row r="159" spans="1:5" ht="14.4">
      <c r="A159" s="106" t="s">
        <v>2063</v>
      </c>
      <c r="B159" s="26">
        <v>40</v>
      </c>
      <c r="C159" s="26">
        <v>204</v>
      </c>
      <c r="D159" s="27">
        <f t="shared" si="0"/>
        <v>190</v>
      </c>
      <c r="E159" s="27">
        <f t="shared" si="1"/>
        <v>-14</v>
      </c>
    </row>
    <row r="160" spans="1:5" ht="14.4">
      <c r="A160" s="106" t="s">
        <v>2064</v>
      </c>
      <c r="B160" s="26">
        <v>39</v>
      </c>
      <c r="C160" s="26">
        <v>232</v>
      </c>
      <c r="D160" s="27">
        <f t="shared" si="0"/>
        <v>180</v>
      </c>
      <c r="E160" s="27">
        <f t="shared" si="1"/>
        <v>-52</v>
      </c>
    </row>
    <row r="161" spans="1:5" ht="14.4">
      <c r="A161" s="106" t="s">
        <v>2065</v>
      </c>
      <c r="B161" s="26">
        <v>27</v>
      </c>
      <c r="C161" s="26">
        <v>221</v>
      </c>
      <c r="D161" s="27">
        <f t="shared" si="0"/>
        <v>165</v>
      </c>
      <c r="E161" s="27">
        <f t="shared" si="1"/>
        <v>-56</v>
      </c>
    </row>
    <row r="162" spans="1:5" ht="14.4">
      <c r="A162" s="106" t="s">
        <v>2066</v>
      </c>
      <c r="B162" s="26">
        <v>29</v>
      </c>
      <c r="C162" s="26">
        <v>199</v>
      </c>
      <c r="D162" s="27">
        <f t="shared" si="0"/>
        <v>165</v>
      </c>
      <c r="E162" s="27">
        <f t="shared" si="1"/>
        <v>-34</v>
      </c>
    </row>
    <row r="163" spans="1:5" ht="14.4">
      <c r="A163" s="106" t="s">
        <v>2067</v>
      </c>
      <c r="B163" s="26">
        <v>31</v>
      </c>
      <c r="C163" s="26">
        <v>234</v>
      </c>
      <c r="D163" s="27">
        <f t="shared" si="0"/>
        <v>165</v>
      </c>
      <c r="E163" s="27">
        <f t="shared" si="1"/>
        <v>-69</v>
      </c>
    </row>
    <row r="164" spans="1:5" ht="14.4">
      <c r="A164" s="106" t="s">
        <v>2068</v>
      </c>
      <c r="B164" s="26">
        <v>37</v>
      </c>
      <c r="C164" s="26">
        <v>192</v>
      </c>
      <c r="D164" s="27">
        <f t="shared" si="0"/>
        <v>180</v>
      </c>
      <c r="E164" s="27">
        <f t="shared" si="1"/>
        <v>-12</v>
      </c>
    </row>
    <row r="165" spans="1:5" ht="14.4">
      <c r="A165" s="106" t="s">
        <v>2069</v>
      </c>
      <c r="B165" s="26">
        <v>26</v>
      </c>
      <c r="C165" s="26">
        <v>196</v>
      </c>
      <c r="D165" s="27">
        <f t="shared" si="0"/>
        <v>165</v>
      </c>
      <c r="E165" s="27">
        <f t="shared" si="1"/>
        <v>-31</v>
      </c>
    </row>
    <row r="166" spans="1:5" ht="14.4">
      <c r="A166" s="106" t="s">
        <v>2070</v>
      </c>
      <c r="B166" s="26">
        <v>27</v>
      </c>
      <c r="C166" s="26">
        <v>233</v>
      </c>
      <c r="D166" s="27">
        <f t="shared" si="0"/>
        <v>165</v>
      </c>
      <c r="E166" s="27">
        <f t="shared" si="1"/>
        <v>-68</v>
      </c>
    </row>
    <row r="167" spans="1:5" ht="14.4">
      <c r="A167" s="106" t="s">
        <v>2071</v>
      </c>
      <c r="B167" s="26">
        <v>27</v>
      </c>
      <c r="C167" s="26">
        <v>186</v>
      </c>
      <c r="D167" s="27">
        <f t="shared" si="0"/>
        <v>165</v>
      </c>
      <c r="E167" s="27">
        <f t="shared" si="1"/>
        <v>-21</v>
      </c>
    </row>
    <row r="168" spans="1:5" ht="14.4">
      <c r="A168" s="106" t="s">
        <v>2072</v>
      </c>
      <c r="B168" s="26">
        <v>30</v>
      </c>
      <c r="C168" s="26">
        <v>170</v>
      </c>
      <c r="D168" s="27">
        <f t="shared" si="0"/>
        <v>165</v>
      </c>
      <c r="E168" s="27">
        <f t="shared" si="1"/>
        <v>-5</v>
      </c>
    </row>
    <row r="169" spans="1:5" ht="14.4">
      <c r="A169" s="106" t="s">
        <v>2073</v>
      </c>
      <c r="B169" s="26">
        <v>36</v>
      </c>
      <c r="C169" s="26">
        <v>170</v>
      </c>
      <c r="D169" s="27">
        <f t="shared" si="0"/>
        <v>180</v>
      </c>
      <c r="E169" s="27">
        <f t="shared" si="1"/>
        <v>10</v>
      </c>
    </row>
    <row r="170" spans="1:5" ht="14.4">
      <c r="A170" s="106" t="s">
        <v>2074</v>
      </c>
      <c r="B170" s="26">
        <v>29</v>
      </c>
      <c r="C170" s="26">
        <v>236</v>
      </c>
      <c r="D170" s="27">
        <f t="shared" si="0"/>
        <v>165</v>
      </c>
      <c r="E170" s="27">
        <f t="shared" si="1"/>
        <v>-71</v>
      </c>
    </row>
    <row r="171" spans="1:5" ht="14.4">
      <c r="A171" s="106" t="s">
        <v>2075</v>
      </c>
      <c r="B171" s="26">
        <v>31</v>
      </c>
      <c r="C171" s="26">
        <v>203</v>
      </c>
      <c r="D171" s="27">
        <f t="shared" si="0"/>
        <v>165</v>
      </c>
      <c r="E171" s="27">
        <f t="shared" si="1"/>
        <v>-38</v>
      </c>
    </row>
    <row r="172" spans="1:5" ht="14.4">
      <c r="A172" s="106" t="s">
        <v>2076</v>
      </c>
      <c r="B172" s="26">
        <v>34</v>
      </c>
      <c r="C172" s="26">
        <v>186</v>
      </c>
      <c r="D172" s="27">
        <f t="shared" si="0"/>
        <v>180</v>
      </c>
      <c r="E172" s="27">
        <f t="shared" si="1"/>
        <v>-6</v>
      </c>
    </row>
    <row r="173" spans="1:5" ht="14.4">
      <c r="A173" s="106" t="s">
        <v>2077</v>
      </c>
      <c r="B173" s="26">
        <v>40</v>
      </c>
      <c r="C173" s="26">
        <v>187</v>
      </c>
      <c r="D173" s="27">
        <f t="shared" si="0"/>
        <v>190</v>
      </c>
      <c r="E173" s="27">
        <f t="shared" si="1"/>
        <v>3</v>
      </c>
    </row>
    <row r="174" spans="1:5" ht="14.4">
      <c r="A174" s="106" t="s">
        <v>2078</v>
      </c>
      <c r="B174" s="26">
        <v>49</v>
      </c>
      <c r="C174" s="26">
        <v>199</v>
      </c>
      <c r="D174" s="27">
        <f t="shared" si="0"/>
        <v>200</v>
      </c>
      <c r="E174" s="27">
        <f t="shared" si="1"/>
        <v>1</v>
      </c>
    </row>
    <row r="175" spans="1:5" ht="14.4">
      <c r="A175" s="106" t="s">
        <v>2079</v>
      </c>
      <c r="B175" s="26">
        <v>41</v>
      </c>
      <c r="C175" s="26">
        <v>165</v>
      </c>
      <c r="D175" s="27">
        <f t="shared" si="0"/>
        <v>190</v>
      </c>
      <c r="E175" s="27">
        <f t="shared" si="1"/>
        <v>25</v>
      </c>
    </row>
    <row r="176" spans="1:5" ht="14.4">
      <c r="A176" s="106" t="s">
        <v>2080</v>
      </c>
      <c r="B176" s="26">
        <v>50</v>
      </c>
      <c r="C176" s="26">
        <v>246</v>
      </c>
      <c r="D176" s="27">
        <f t="shared" si="0"/>
        <v>220</v>
      </c>
      <c r="E176" s="27">
        <f t="shared" si="1"/>
        <v>-26</v>
      </c>
    </row>
    <row r="177" spans="1:5" ht="14.4">
      <c r="A177" s="106" t="s">
        <v>2081</v>
      </c>
      <c r="B177" s="26">
        <v>42</v>
      </c>
      <c r="C177" s="26">
        <v>198</v>
      </c>
      <c r="D177" s="27">
        <f t="shared" si="0"/>
        <v>190</v>
      </c>
      <c r="E177" s="27">
        <f t="shared" si="1"/>
        <v>-8</v>
      </c>
    </row>
    <row r="178" spans="1:5" ht="14.4">
      <c r="A178" s="106" t="s">
        <v>2082</v>
      </c>
      <c r="B178" s="26">
        <v>48</v>
      </c>
      <c r="C178" s="26">
        <v>217</v>
      </c>
      <c r="D178" s="27">
        <f t="shared" si="0"/>
        <v>200</v>
      </c>
      <c r="E178" s="27">
        <f t="shared" si="1"/>
        <v>-17</v>
      </c>
    </row>
    <row r="179" spans="1:5" ht="14.4">
      <c r="A179" s="106" t="s">
        <v>2083</v>
      </c>
      <c r="B179" s="26">
        <v>47</v>
      </c>
      <c r="C179" s="26">
        <v>227</v>
      </c>
      <c r="D179" s="27">
        <f t="shared" si="0"/>
        <v>200</v>
      </c>
      <c r="E179" s="27">
        <f t="shared" si="1"/>
        <v>-27</v>
      </c>
    </row>
    <row r="180" spans="1:5" ht="14.4">
      <c r="A180" s="106" t="s">
        <v>2084</v>
      </c>
      <c r="B180" s="26">
        <v>50</v>
      </c>
      <c r="C180" s="26">
        <v>205</v>
      </c>
      <c r="D180" s="27">
        <f t="shared" si="0"/>
        <v>220</v>
      </c>
      <c r="E180" s="27">
        <f t="shared" si="1"/>
        <v>15</v>
      </c>
    </row>
    <row r="181" spans="1:5" ht="14.4">
      <c r="A181" s="106" t="s">
        <v>2085</v>
      </c>
      <c r="B181" s="26">
        <v>45</v>
      </c>
      <c r="C181" s="26">
        <v>181</v>
      </c>
      <c r="D181" s="27">
        <f t="shared" si="0"/>
        <v>200</v>
      </c>
      <c r="E181" s="27">
        <f t="shared" si="1"/>
        <v>19</v>
      </c>
    </row>
    <row r="182" spans="1:5" ht="14.4">
      <c r="A182" s="106" t="s">
        <v>2086</v>
      </c>
      <c r="B182" s="26">
        <v>45</v>
      </c>
      <c r="C182" s="26">
        <v>190</v>
      </c>
      <c r="D182" s="27">
        <f t="shared" si="0"/>
        <v>200</v>
      </c>
      <c r="E182" s="27">
        <f t="shared" si="1"/>
        <v>10</v>
      </c>
    </row>
    <row r="183" spans="1:5" ht="14.4">
      <c r="A183" s="106" t="s">
        <v>2087</v>
      </c>
      <c r="B183" s="26">
        <v>42</v>
      </c>
      <c r="C183" s="26">
        <v>172</v>
      </c>
      <c r="D183" s="27">
        <f t="shared" si="0"/>
        <v>190</v>
      </c>
      <c r="E183" s="27">
        <f t="shared" si="1"/>
        <v>18</v>
      </c>
    </row>
    <row r="184" spans="1:5" ht="14.4">
      <c r="A184" s="106" t="s">
        <v>2088</v>
      </c>
      <c r="B184" s="26">
        <v>42</v>
      </c>
      <c r="C184" s="26">
        <v>229</v>
      </c>
      <c r="D184" s="27">
        <f t="shared" si="0"/>
        <v>190</v>
      </c>
      <c r="E184" s="27">
        <f t="shared" si="1"/>
        <v>-39</v>
      </c>
    </row>
    <row r="185" spans="1:5" ht="14.4">
      <c r="A185" s="106" t="s">
        <v>2089</v>
      </c>
      <c r="B185" s="26">
        <v>43</v>
      </c>
      <c r="C185" s="26">
        <v>242</v>
      </c>
      <c r="D185" s="27">
        <f t="shared" si="0"/>
        <v>190</v>
      </c>
      <c r="E185" s="27">
        <f t="shared" si="1"/>
        <v>-52</v>
      </c>
    </row>
    <row r="186" spans="1:5" ht="14.4">
      <c r="A186" s="106" t="s">
        <v>2090</v>
      </c>
      <c r="B186" s="26">
        <v>43</v>
      </c>
      <c r="C186" s="26">
        <v>165</v>
      </c>
      <c r="D186" s="27">
        <f t="shared" si="0"/>
        <v>190</v>
      </c>
      <c r="E186" s="27">
        <f t="shared" si="1"/>
        <v>25</v>
      </c>
    </row>
    <row r="187" spans="1:5" ht="14.4">
      <c r="A187" s="106" t="s">
        <v>2091</v>
      </c>
      <c r="B187" s="26">
        <v>49</v>
      </c>
      <c r="C187" s="26">
        <v>168</v>
      </c>
      <c r="D187" s="27">
        <f t="shared" si="0"/>
        <v>200</v>
      </c>
      <c r="E187" s="27">
        <f t="shared" si="1"/>
        <v>32</v>
      </c>
    </row>
    <row r="188" spans="1:5" ht="14.4">
      <c r="A188" s="106" t="s">
        <v>2092</v>
      </c>
      <c r="B188" s="26">
        <v>46</v>
      </c>
      <c r="C188" s="26">
        <v>233</v>
      </c>
      <c r="D188" s="27">
        <f t="shared" si="0"/>
        <v>200</v>
      </c>
      <c r="E188" s="27">
        <f t="shared" si="1"/>
        <v>-33</v>
      </c>
    </row>
    <row r="189" spans="1:5" ht="14.4">
      <c r="A189" s="106" t="s">
        <v>2093</v>
      </c>
      <c r="B189" s="26">
        <v>42</v>
      </c>
      <c r="C189" s="26">
        <v>175</v>
      </c>
      <c r="D189" s="27">
        <f t="shared" si="0"/>
        <v>190</v>
      </c>
      <c r="E189" s="27">
        <f t="shared" si="1"/>
        <v>15</v>
      </c>
    </row>
    <row r="190" spans="1:5" ht="14.4">
      <c r="A190" s="106" t="s">
        <v>2094</v>
      </c>
      <c r="B190" s="26">
        <v>41</v>
      </c>
      <c r="C190" s="26">
        <v>169</v>
      </c>
      <c r="D190" s="27">
        <f t="shared" si="0"/>
        <v>190</v>
      </c>
      <c r="E190" s="27">
        <f t="shared" si="1"/>
        <v>21</v>
      </c>
    </row>
    <row r="191" spans="1:5" ht="14.4">
      <c r="A191" s="106" t="s">
        <v>2095</v>
      </c>
      <c r="B191" s="26">
        <v>43</v>
      </c>
      <c r="C191" s="26">
        <v>169</v>
      </c>
      <c r="D191" s="27">
        <f t="shared" si="0"/>
        <v>190</v>
      </c>
      <c r="E191" s="27">
        <f t="shared" si="1"/>
        <v>21</v>
      </c>
    </row>
    <row r="192" spans="1:5" ht="14.4">
      <c r="A192" s="106" t="s">
        <v>2096</v>
      </c>
      <c r="B192" s="26">
        <v>43</v>
      </c>
      <c r="C192" s="26">
        <v>225</v>
      </c>
      <c r="D192" s="27">
        <f t="shared" si="0"/>
        <v>190</v>
      </c>
      <c r="E192" s="27">
        <f t="shared" si="1"/>
        <v>-35</v>
      </c>
    </row>
    <row r="193" spans="1:5" ht="14.4">
      <c r="A193" s="106" t="s">
        <v>2097</v>
      </c>
      <c r="B193" s="26">
        <v>42</v>
      </c>
      <c r="C193" s="26">
        <v>227</v>
      </c>
      <c r="D193" s="27">
        <f t="shared" si="0"/>
        <v>190</v>
      </c>
      <c r="E193" s="27">
        <f t="shared" si="1"/>
        <v>-37</v>
      </c>
    </row>
    <row r="194" spans="1:5" ht="14.4">
      <c r="A194" s="106" t="s">
        <v>2098</v>
      </c>
      <c r="B194" s="26">
        <v>48</v>
      </c>
      <c r="C194" s="26">
        <v>192</v>
      </c>
      <c r="D194" s="27">
        <f t="shared" si="0"/>
        <v>200</v>
      </c>
      <c r="E194" s="27">
        <f t="shared" si="1"/>
        <v>8</v>
      </c>
    </row>
    <row r="195" spans="1:5" ht="14.4">
      <c r="A195" s="106" t="s">
        <v>2099</v>
      </c>
      <c r="B195" s="26">
        <v>42</v>
      </c>
      <c r="C195" s="26">
        <v>236</v>
      </c>
      <c r="D195" s="27">
        <f t="shared" si="0"/>
        <v>190</v>
      </c>
      <c r="E195" s="27">
        <f t="shared" si="1"/>
        <v>-46</v>
      </c>
    </row>
    <row r="196" spans="1:5" ht="14.4">
      <c r="A196" s="106" t="s">
        <v>2100</v>
      </c>
      <c r="B196" s="26">
        <v>48</v>
      </c>
      <c r="C196" s="26">
        <v>241</v>
      </c>
      <c r="D196" s="27">
        <f t="shared" si="0"/>
        <v>200</v>
      </c>
      <c r="E196" s="27">
        <f t="shared" si="1"/>
        <v>-41</v>
      </c>
    </row>
    <row r="197" spans="1:5" ht="14.4">
      <c r="A197" s="106" t="s">
        <v>2101</v>
      </c>
      <c r="B197" s="26">
        <v>46</v>
      </c>
      <c r="C197" s="26">
        <v>233</v>
      </c>
      <c r="D197" s="27">
        <f t="shared" si="0"/>
        <v>200</v>
      </c>
      <c r="E197" s="27">
        <f t="shared" si="1"/>
        <v>-33</v>
      </c>
    </row>
    <row r="198" spans="1:5" ht="14.4">
      <c r="A198" s="106" t="s">
        <v>2102</v>
      </c>
      <c r="B198" s="26">
        <v>49</v>
      </c>
      <c r="C198" s="26">
        <v>205</v>
      </c>
      <c r="D198" s="27">
        <f t="shared" si="0"/>
        <v>200</v>
      </c>
      <c r="E198" s="27">
        <f t="shared" si="1"/>
        <v>-5</v>
      </c>
    </row>
    <row r="199" spans="1:5" ht="14.4">
      <c r="A199" s="106" t="s">
        <v>2103</v>
      </c>
      <c r="B199" s="26">
        <v>40</v>
      </c>
      <c r="C199" s="26">
        <v>163</v>
      </c>
      <c r="D199" s="27">
        <f t="shared" si="0"/>
        <v>190</v>
      </c>
      <c r="E199" s="27">
        <f t="shared" si="1"/>
        <v>27</v>
      </c>
    </row>
    <row r="200" spans="1:5" ht="14.4">
      <c r="A200" s="106" t="s">
        <v>2104</v>
      </c>
      <c r="B200" s="26">
        <v>41</v>
      </c>
      <c r="C200" s="26">
        <v>221</v>
      </c>
      <c r="D200" s="27">
        <f t="shared" si="0"/>
        <v>190</v>
      </c>
      <c r="E200" s="27">
        <f t="shared" si="1"/>
        <v>-31</v>
      </c>
    </row>
    <row r="201" spans="1:5" ht="14.4">
      <c r="A201" s="106" t="s">
        <v>2105</v>
      </c>
      <c r="B201" s="26">
        <v>43</v>
      </c>
      <c r="C201" s="26">
        <v>169</v>
      </c>
      <c r="D201" s="27">
        <f t="shared" si="0"/>
        <v>190</v>
      </c>
      <c r="E201" s="27">
        <f t="shared" si="1"/>
        <v>21</v>
      </c>
    </row>
    <row r="202" spans="1:5" ht="14.4">
      <c r="A202" s="106" t="s">
        <v>2106</v>
      </c>
      <c r="B202" s="26">
        <v>50</v>
      </c>
      <c r="C202" s="26">
        <v>205</v>
      </c>
      <c r="D202" s="27">
        <f t="shared" si="0"/>
        <v>220</v>
      </c>
      <c r="E202" s="27">
        <f t="shared" si="1"/>
        <v>15</v>
      </c>
    </row>
    <row r="203" spans="1:5" ht="14.4">
      <c r="A203" s="106" t="s">
        <v>2107</v>
      </c>
      <c r="B203" s="26">
        <v>46</v>
      </c>
      <c r="C203" s="26">
        <v>168</v>
      </c>
      <c r="D203" s="27">
        <f t="shared" si="0"/>
        <v>200</v>
      </c>
      <c r="E203" s="27">
        <f t="shared" si="1"/>
        <v>32</v>
      </c>
    </row>
    <row r="204" spans="1:5" ht="14.4">
      <c r="A204" s="106" t="s">
        <v>2108</v>
      </c>
      <c r="B204" s="26">
        <v>43</v>
      </c>
      <c r="C204" s="26">
        <v>178</v>
      </c>
      <c r="D204" s="27">
        <f t="shared" si="0"/>
        <v>190</v>
      </c>
      <c r="E204" s="27">
        <f t="shared" si="1"/>
        <v>12</v>
      </c>
    </row>
    <row r="205" spans="1:5" ht="14.4">
      <c r="A205" s="106" t="s">
        <v>2109</v>
      </c>
      <c r="B205" s="26">
        <v>49</v>
      </c>
      <c r="C205" s="26">
        <v>170</v>
      </c>
      <c r="D205" s="27">
        <f t="shared" si="0"/>
        <v>200</v>
      </c>
      <c r="E205" s="27">
        <f t="shared" si="1"/>
        <v>30</v>
      </c>
    </row>
    <row r="206" spans="1:5" ht="14.4">
      <c r="A206" s="106" t="s">
        <v>2110</v>
      </c>
      <c r="B206" s="26">
        <v>48</v>
      </c>
      <c r="C206" s="26">
        <v>210</v>
      </c>
      <c r="D206" s="27">
        <f t="shared" si="0"/>
        <v>200</v>
      </c>
      <c r="E206" s="27">
        <f t="shared" si="1"/>
        <v>-10</v>
      </c>
    </row>
    <row r="207" spans="1:5" ht="14.4">
      <c r="A207" s="106" t="s">
        <v>2111</v>
      </c>
      <c r="B207" s="26">
        <v>45</v>
      </c>
      <c r="C207" s="26">
        <v>188</v>
      </c>
      <c r="D207" s="27">
        <f t="shared" si="0"/>
        <v>200</v>
      </c>
      <c r="E207" s="27">
        <f t="shared" si="1"/>
        <v>12</v>
      </c>
    </row>
    <row r="208" spans="1:5" ht="14.4">
      <c r="A208" s="106" t="s">
        <v>2112</v>
      </c>
      <c r="B208" s="26">
        <v>47</v>
      </c>
      <c r="C208" s="26">
        <v>250</v>
      </c>
      <c r="D208" s="27">
        <f t="shared" si="0"/>
        <v>200</v>
      </c>
      <c r="E208" s="27">
        <f t="shared" si="1"/>
        <v>-50</v>
      </c>
    </row>
    <row r="209" spans="1:5" ht="14.4">
      <c r="A209" s="106" t="s">
        <v>2113</v>
      </c>
      <c r="B209" s="26">
        <v>46</v>
      </c>
      <c r="C209" s="26">
        <v>178</v>
      </c>
      <c r="D209" s="27">
        <f t="shared" si="0"/>
        <v>200</v>
      </c>
      <c r="E209" s="27">
        <f t="shared" si="1"/>
        <v>22</v>
      </c>
    </row>
    <row r="210" spans="1:5" ht="14.4">
      <c r="A210" s="106" t="s">
        <v>2114</v>
      </c>
      <c r="B210" s="26">
        <v>44</v>
      </c>
      <c r="C210" s="26">
        <v>238</v>
      </c>
      <c r="D210" s="27">
        <f t="shared" si="0"/>
        <v>190</v>
      </c>
      <c r="E210" s="27">
        <f t="shared" si="1"/>
        <v>-48</v>
      </c>
    </row>
    <row r="211" spans="1:5" ht="14.4">
      <c r="A211" s="106" t="s">
        <v>2115</v>
      </c>
      <c r="B211" s="26">
        <v>44</v>
      </c>
      <c r="C211" s="26">
        <v>210</v>
      </c>
      <c r="D211" s="27">
        <f t="shared" si="0"/>
        <v>190</v>
      </c>
      <c r="E211" s="27">
        <f t="shared" si="1"/>
        <v>-20</v>
      </c>
    </row>
    <row r="212" spans="1:5" ht="14.4">
      <c r="A212" s="106" t="s">
        <v>2116</v>
      </c>
      <c r="B212" s="26">
        <v>47</v>
      </c>
      <c r="C212" s="26">
        <v>220</v>
      </c>
      <c r="D212" s="27">
        <f t="shared" si="0"/>
        <v>200</v>
      </c>
      <c r="E212" s="27">
        <f t="shared" si="1"/>
        <v>-20</v>
      </c>
    </row>
    <row r="213" spans="1:5" ht="14.4">
      <c r="A213" s="106" t="s">
        <v>2117</v>
      </c>
      <c r="B213" s="26">
        <v>49</v>
      </c>
      <c r="C213" s="26">
        <v>242</v>
      </c>
      <c r="D213" s="27">
        <f t="shared" si="0"/>
        <v>200</v>
      </c>
      <c r="E213" s="27">
        <f t="shared" si="1"/>
        <v>-42</v>
      </c>
    </row>
    <row r="214" spans="1:5" ht="14.4">
      <c r="A214" s="106" t="s">
        <v>2118</v>
      </c>
      <c r="B214" s="26">
        <v>43</v>
      </c>
      <c r="C214" s="26">
        <v>244</v>
      </c>
      <c r="D214" s="27">
        <f t="shared" si="0"/>
        <v>190</v>
      </c>
      <c r="E214" s="27">
        <f t="shared" si="1"/>
        <v>-54</v>
      </c>
    </row>
    <row r="215" spans="1:5" ht="14.4">
      <c r="A215" s="106" t="s">
        <v>2119</v>
      </c>
      <c r="B215" s="26">
        <v>40</v>
      </c>
      <c r="C215" s="26">
        <v>220</v>
      </c>
      <c r="D215" s="27">
        <f t="shared" si="0"/>
        <v>190</v>
      </c>
      <c r="E215" s="27">
        <f t="shared" si="1"/>
        <v>-30</v>
      </c>
    </row>
    <row r="216" spans="1:5" ht="14.4">
      <c r="A216" s="106" t="s">
        <v>2120</v>
      </c>
      <c r="B216" s="26">
        <v>42</v>
      </c>
      <c r="C216" s="26">
        <v>205</v>
      </c>
      <c r="D216" s="27">
        <f t="shared" si="0"/>
        <v>190</v>
      </c>
      <c r="E216" s="27">
        <f t="shared" si="1"/>
        <v>-15</v>
      </c>
    </row>
    <row r="217" spans="1:5" ht="14.4">
      <c r="A217" s="106" t="s">
        <v>2121</v>
      </c>
      <c r="B217" s="26">
        <v>41</v>
      </c>
      <c r="C217" s="26">
        <v>209</v>
      </c>
      <c r="D217" s="27">
        <f t="shared" si="0"/>
        <v>190</v>
      </c>
      <c r="E217" s="27">
        <f t="shared" si="1"/>
        <v>-19</v>
      </c>
    </row>
    <row r="218" spans="1:5" ht="14.4">
      <c r="A218" s="106" t="s">
        <v>2122</v>
      </c>
      <c r="B218" s="26">
        <v>50</v>
      </c>
      <c r="C218" s="26">
        <v>184</v>
      </c>
      <c r="D218" s="27">
        <f t="shared" si="0"/>
        <v>220</v>
      </c>
      <c r="E218" s="27">
        <f t="shared" si="1"/>
        <v>36</v>
      </c>
    </row>
    <row r="219" spans="1:5" ht="14.4">
      <c r="A219" s="106" t="s">
        <v>2123</v>
      </c>
      <c r="B219" s="26">
        <v>44</v>
      </c>
      <c r="C219" s="26">
        <v>250</v>
      </c>
      <c r="D219" s="27">
        <f t="shared" si="0"/>
        <v>190</v>
      </c>
      <c r="E219" s="27">
        <f t="shared" si="1"/>
        <v>-60</v>
      </c>
    </row>
    <row r="220" spans="1:5" ht="14.4">
      <c r="A220" s="106" t="s">
        <v>2124</v>
      </c>
      <c r="B220" s="26">
        <v>46</v>
      </c>
      <c r="C220" s="26">
        <v>170</v>
      </c>
      <c r="D220" s="27">
        <f t="shared" si="0"/>
        <v>200</v>
      </c>
      <c r="E220" s="27">
        <f t="shared" si="1"/>
        <v>30</v>
      </c>
    </row>
    <row r="221" spans="1:5" ht="14.4">
      <c r="A221" s="106" t="s">
        <v>2125</v>
      </c>
      <c r="B221" s="26">
        <v>44</v>
      </c>
      <c r="C221" s="26">
        <v>247</v>
      </c>
      <c r="D221" s="27">
        <f t="shared" si="0"/>
        <v>190</v>
      </c>
      <c r="E221" s="27">
        <f t="shared" si="1"/>
        <v>-57</v>
      </c>
    </row>
    <row r="222" spans="1:5" ht="14.4">
      <c r="A222" s="106" t="s">
        <v>2126</v>
      </c>
      <c r="B222" s="26">
        <v>44</v>
      </c>
      <c r="C222" s="26">
        <v>228</v>
      </c>
      <c r="D222" s="27">
        <f t="shared" si="0"/>
        <v>190</v>
      </c>
      <c r="E222" s="27">
        <f t="shared" si="1"/>
        <v>-38</v>
      </c>
    </row>
    <row r="223" spans="1:5" ht="14.4">
      <c r="A223" s="106" t="s">
        <v>2127</v>
      </c>
      <c r="B223" s="26">
        <v>40</v>
      </c>
      <c r="C223" s="26">
        <v>245</v>
      </c>
      <c r="D223" s="27">
        <f t="shared" si="0"/>
        <v>190</v>
      </c>
      <c r="E223" s="27">
        <f t="shared" si="1"/>
        <v>-55</v>
      </c>
    </row>
    <row r="224" spans="1:5" ht="14.4">
      <c r="A224" s="106" t="s">
        <v>2128</v>
      </c>
      <c r="B224" s="26">
        <v>49</v>
      </c>
      <c r="C224" s="26">
        <v>186</v>
      </c>
      <c r="D224" s="27">
        <f t="shared" si="0"/>
        <v>200</v>
      </c>
      <c r="E224" s="27">
        <f t="shared" si="1"/>
        <v>14</v>
      </c>
    </row>
    <row r="225" spans="1:5" ht="14.4">
      <c r="A225" s="106" t="s">
        <v>2129</v>
      </c>
      <c r="B225" s="26">
        <v>49</v>
      </c>
      <c r="C225" s="26">
        <v>164</v>
      </c>
      <c r="D225" s="27">
        <f t="shared" si="0"/>
        <v>200</v>
      </c>
      <c r="E225" s="27">
        <f t="shared" si="1"/>
        <v>36</v>
      </c>
    </row>
    <row r="226" spans="1:5" ht="14.4">
      <c r="A226" s="106" t="s">
        <v>2130</v>
      </c>
      <c r="B226" s="26">
        <v>45</v>
      </c>
      <c r="C226" s="26">
        <v>239</v>
      </c>
      <c r="D226" s="27">
        <f t="shared" si="0"/>
        <v>200</v>
      </c>
      <c r="E226" s="27">
        <f t="shared" si="1"/>
        <v>-39</v>
      </c>
    </row>
    <row r="227" spans="1:5" ht="14.4">
      <c r="A227" s="106" t="s">
        <v>2131</v>
      </c>
      <c r="B227" s="26">
        <v>40</v>
      </c>
      <c r="C227" s="26">
        <v>193</v>
      </c>
      <c r="D227" s="27">
        <f t="shared" si="0"/>
        <v>190</v>
      </c>
      <c r="E227" s="27">
        <f t="shared" si="1"/>
        <v>-3</v>
      </c>
    </row>
    <row r="228" spans="1:5" ht="14.4">
      <c r="A228" s="106" t="s">
        <v>2132</v>
      </c>
      <c r="B228" s="26">
        <v>45</v>
      </c>
      <c r="C228" s="26">
        <v>215</v>
      </c>
      <c r="D228" s="27">
        <f t="shared" si="0"/>
        <v>200</v>
      </c>
      <c r="E228" s="27">
        <f t="shared" si="1"/>
        <v>-15</v>
      </c>
    </row>
    <row r="229" spans="1:5" ht="14.4">
      <c r="A229" s="106" t="s">
        <v>2133</v>
      </c>
      <c r="B229" s="26">
        <v>48</v>
      </c>
      <c r="C229" s="26">
        <v>184</v>
      </c>
      <c r="D229" s="27">
        <f t="shared" si="0"/>
        <v>200</v>
      </c>
      <c r="E229" s="27">
        <f t="shared" si="1"/>
        <v>16</v>
      </c>
    </row>
    <row r="230" spans="1:5" ht="14.4">
      <c r="A230" s="106" t="s">
        <v>2134</v>
      </c>
      <c r="B230" s="26">
        <v>40</v>
      </c>
      <c r="C230" s="26">
        <v>225</v>
      </c>
      <c r="D230" s="27">
        <f t="shared" si="0"/>
        <v>190</v>
      </c>
      <c r="E230" s="27">
        <f t="shared" si="1"/>
        <v>-35</v>
      </c>
    </row>
    <row r="231" spans="1:5" ht="14.4">
      <c r="A231" s="106" t="s">
        <v>2135</v>
      </c>
      <c r="B231" s="26">
        <v>44</v>
      </c>
      <c r="C231" s="26">
        <v>162</v>
      </c>
      <c r="D231" s="27">
        <f t="shared" si="0"/>
        <v>190</v>
      </c>
      <c r="E231" s="27">
        <f t="shared" si="1"/>
        <v>28</v>
      </c>
    </row>
    <row r="232" spans="1:5" ht="14.4">
      <c r="A232" s="106" t="s">
        <v>2136</v>
      </c>
      <c r="B232" s="26">
        <v>49</v>
      </c>
      <c r="C232" s="26">
        <v>225</v>
      </c>
      <c r="D232" s="27">
        <f t="shared" si="0"/>
        <v>200</v>
      </c>
      <c r="E232" s="27">
        <f t="shared" si="1"/>
        <v>-25</v>
      </c>
    </row>
    <row r="233" spans="1:5" ht="14.4">
      <c r="A233" s="106" t="s">
        <v>2137</v>
      </c>
      <c r="B233" s="26">
        <v>41</v>
      </c>
      <c r="C233" s="26">
        <v>205</v>
      </c>
      <c r="D233" s="27">
        <f t="shared" si="0"/>
        <v>190</v>
      </c>
      <c r="E233" s="27">
        <f t="shared" si="1"/>
        <v>-15</v>
      </c>
    </row>
    <row r="234" spans="1:5" ht="14.4">
      <c r="A234" s="106" t="s">
        <v>2138</v>
      </c>
      <c r="B234" s="26">
        <v>44</v>
      </c>
      <c r="C234" s="26">
        <v>202</v>
      </c>
      <c r="D234" s="27">
        <f t="shared" si="0"/>
        <v>190</v>
      </c>
      <c r="E234" s="27">
        <f t="shared" si="1"/>
        <v>-12</v>
      </c>
    </row>
    <row r="235" spans="1:5" ht="14.4">
      <c r="A235" s="106" t="s">
        <v>2139</v>
      </c>
      <c r="B235" s="26">
        <v>48</v>
      </c>
      <c r="C235" s="26">
        <v>221</v>
      </c>
      <c r="D235" s="27">
        <f t="shared" si="0"/>
        <v>200</v>
      </c>
      <c r="E235" s="27">
        <f t="shared" si="1"/>
        <v>-21</v>
      </c>
    </row>
    <row r="236" spans="1:5" ht="14.4">
      <c r="A236" s="106" t="s">
        <v>2140</v>
      </c>
      <c r="B236" s="26">
        <v>40</v>
      </c>
      <c r="C236" s="26">
        <v>269</v>
      </c>
      <c r="D236" s="27">
        <f t="shared" si="0"/>
        <v>190</v>
      </c>
      <c r="E236" s="27">
        <f t="shared" si="1"/>
        <v>-79</v>
      </c>
    </row>
    <row r="237" spans="1:5" ht="14.4">
      <c r="A237" s="106" t="s">
        <v>2141</v>
      </c>
      <c r="B237" s="26">
        <v>45</v>
      </c>
      <c r="C237" s="26">
        <v>299</v>
      </c>
      <c r="D237" s="27">
        <f t="shared" si="0"/>
        <v>200</v>
      </c>
      <c r="E237" s="27">
        <f t="shared" si="1"/>
        <v>-99</v>
      </c>
    </row>
    <row r="238" spans="1:5" ht="14.4">
      <c r="A238" s="106" t="s">
        <v>2142</v>
      </c>
      <c r="B238" s="26">
        <v>45</v>
      </c>
      <c r="C238" s="26">
        <v>294</v>
      </c>
      <c r="D238" s="27">
        <f t="shared" si="0"/>
        <v>200</v>
      </c>
      <c r="E238" s="27">
        <f t="shared" si="1"/>
        <v>-94</v>
      </c>
    </row>
    <row r="239" spans="1:5" ht="14.4">
      <c r="A239" s="106" t="s">
        <v>2143</v>
      </c>
      <c r="B239" s="26">
        <v>48</v>
      </c>
      <c r="C239" s="26">
        <v>282</v>
      </c>
      <c r="D239" s="27">
        <f t="shared" si="0"/>
        <v>200</v>
      </c>
      <c r="E239" s="27">
        <f t="shared" si="1"/>
        <v>-82</v>
      </c>
    </row>
    <row r="240" spans="1:5" ht="14.4">
      <c r="A240" s="106" t="s">
        <v>2144</v>
      </c>
      <c r="B240" s="26">
        <v>47</v>
      </c>
      <c r="C240" s="26">
        <v>270</v>
      </c>
      <c r="D240" s="27">
        <f t="shared" si="0"/>
        <v>200</v>
      </c>
      <c r="E240" s="27">
        <f t="shared" si="1"/>
        <v>-70</v>
      </c>
    </row>
    <row r="241" spans="1:5" ht="14.4">
      <c r="A241" s="106" t="s">
        <v>2145</v>
      </c>
      <c r="B241" s="26">
        <v>63</v>
      </c>
      <c r="C241" s="26">
        <v>300</v>
      </c>
      <c r="D241" s="27">
        <f t="shared" si="0"/>
        <v>260</v>
      </c>
      <c r="E241" s="27">
        <f t="shared" si="1"/>
        <v>-40</v>
      </c>
    </row>
    <row r="242" spans="1:5" ht="14.4">
      <c r="A242" s="106" t="s">
        <v>2146</v>
      </c>
      <c r="B242" s="26">
        <v>63</v>
      </c>
      <c r="C242" s="26">
        <v>292</v>
      </c>
      <c r="D242" s="27">
        <f t="shared" si="0"/>
        <v>260</v>
      </c>
      <c r="E242" s="27">
        <f t="shared" si="1"/>
        <v>-32</v>
      </c>
    </row>
    <row r="243" spans="1:5" ht="14.4">
      <c r="A243" s="106" t="s">
        <v>2147</v>
      </c>
      <c r="B243" s="26">
        <v>64</v>
      </c>
      <c r="C243" s="26">
        <v>285</v>
      </c>
      <c r="D243" s="27">
        <f t="shared" si="0"/>
        <v>260</v>
      </c>
      <c r="E243" s="27">
        <f t="shared" si="1"/>
        <v>-25</v>
      </c>
    </row>
    <row r="244" spans="1:5" ht="14.4">
      <c r="A244" s="106" t="s">
        <v>2148</v>
      </c>
      <c r="B244" s="26">
        <v>57</v>
      </c>
      <c r="C244" s="26">
        <v>302</v>
      </c>
      <c r="D244" s="27">
        <f t="shared" si="0"/>
        <v>235</v>
      </c>
      <c r="E244" s="27">
        <f t="shared" si="1"/>
        <v>-67</v>
      </c>
    </row>
    <row r="245" spans="1:5" ht="14.4">
      <c r="A245" s="106" t="s">
        <v>2149</v>
      </c>
      <c r="B245" s="26">
        <v>60</v>
      </c>
      <c r="C245" s="26">
        <v>272</v>
      </c>
      <c r="D245" s="27">
        <f t="shared" si="0"/>
        <v>260</v>
      </c>
      <c r="E245" s="27">
        <f t="shared" si="1"/>
        <v>-12</v>
      </c>
    </row>
    <row r="246" spans="1:5" ht="14.4">
      <c r="A246" s="106" t="s">
        <v>2150</v>
      </c>
      <c r="B246" s="26">
        <v>63</v>
      </c>
      <c r="C246" s="26">
        <v>285</v>
      </c>
      <c r="D246" s="27">
        <f t="shared" si="0"/>
        <v>260</v>
      </c>
      <c r="E246" s="27">
        <f t="shared" si="1"/>
        <v>-25</v>
      </c>
    </row>
    <row r="247" spans="1:5" ht="14.4">
      <c r="A247" s="106" t="s">
        <v>2151</v>
      </c>
      <c r="B247" s="26">
        <v>54</v>
      </c>
      <c r="C247" s="26">
        <v>270</v>
      </c>
      <c r="D247" s="27">
        <f t="shared" si="0"/>
        <v>220</v>
      </c>
      <c r="E247" s="27">
        <f t="shared" si="1"/>
        <v>-50</v>
      </c>
    </row>
    <row r="248" spans="1:5" ht="14.4">
      <c r="A248" s="106" t="s">
        <v>2152</v>
      </c>
      <c r="B248" s="26">
        <v>51</v>
      </c>
      <c r="C248" s="26">
        <v>274</v>
      </c>
      <c r="D248" s="27">
        <f t="shared" si="0"/>
        <v>220</v>
      </c>
      <c r="E248" s="27">
        <f t="shared" si="1"/>
        <v>-54</v>
      </c>
    </row>
    <row r="249" spans="1:5" ht="14.4">
      <c r="A249" s="106" t="s">
        <v>2153</v>
      </c>
      <c r="B249" s="26">
        <v>57</v>
      </c>
      <c r="C249" s="26">
        <v>284</v>
      </c>
      <c r="D249" s="27">
        <f t="shared" si="0"/>
        <v>235</v>
      </c>
      <c r="E249" s="27">
        <f t="shared" si="1"/>
        <v>-49</v>
      </c>
    </row>
    <row r="250" spans="1:5" ht="14.4">
      <c r="A250" s="106" t="s">
        <v>2154</v>
      </c>
      <c r="B250" s="26">
        <v>64</v>
      </c>
      <c r="C250" s="26">
        <v>274</v>
      </c>
      <c r="D250" s="27">
        <f t="shared" si="0"/>
        <v>260</v>
      </c>
      <c r="E250" s="27">
        <f t="shared" si="1"/>
        <v>-14</v>
      </c>
    </row>
    <row r="251" spans="1:5" ht="14.4">
      <c r="A251" s="106" t="s">
        <v>2155</v>
      </c>
      <c r="B251" s="26">
        <v>51</v>
      </c>
      <c r="C251" s="26">
        <v>270</v>
      </c>
      <c r="D251" s="27">
        <f t="shared" si="0"/>
        <v>220</v>
      </c>
      <c r="E251" s="27">
        <f t="shared" si="1"/>
        <v>-50</v>
      </c>
    </row>
    <row r="252" spans="1:5" ht="14.4">
      <c r="A252" s="106" t="s">
        <v>2156</v>
      </c>
      <c r="B252" s="26">
        <v>50</v>
      </c>
      <c r="C252" s="26">
        <v>295</v>
      </c>
      <c r="D252" s="27">
        <f t="shared" si="0"/>
        <v>220</v>
      </c>
      <c r="E252" s="27">
        <f t="shared" si="1"/>
        <v>-75</v>
      </c>
    </row>
    <row r="253" spans="1:5" ht="14.4">
      <c r="A253" s="106" t="s">
        <v>2157</v>
      </c>
      <c r="B253" s="26">
        <v>55</v>
      </c>
      <c r="C253" s="26">
        <v>295</v>
      </c>
      <c r="D253" s="27">
        <f t="shared" si="0"/>
        <v>235</v>
      </c>
      <c r="E253" s="27">
        <f t="shared" si="1"/>
        <v>-60</v>
      </c>
    </row>
    <row r="254" spans="1:5" ht="14.4">
      <c r="A254" s="106" t="s">
        <v>2158</v>
      </c>
      <c r="B254" s="26">
        <v>55</v>
      </c>
      <c r="C254" s="26">
        <v>285</v>
      </c>
      <c r="D254" s="27">
        <f t="shared" si="0"/>
        <v>235</v>
      </c>
      <c r="E254" s="27">
        <f t="shared" si="1"/>
        <v>-50</v>
      </c>
    </row>
    <row r="255" spans="1:5" ht="14.4">
      <c r="A255" s="106" t="s">
        <v>2159</v>
      </c>
      <c r="B255" s="26">
        <v>62</v>
      </c>
      <c r="C255" s="26">
        <v>275</v>
      </c>
      <c r="D255" s="27">
        <f t="shared" si="0"/>
        <v>260</v>
      </c>
      <c r="E255" s="27">
        <f t="shared" si="1"/>
        <v>-15</v>
      </c>
    </row>
    <row r="256" spans="1:5" ht="14.4">
      <c r="A256" s="106" t="s">
        <v>2160</v>
      </c>
      <c r="B256" s="26">
        <v>52</v>
      </c>
      <c r="C256" s="26">
        <v>274</v>
      </c>
      <c r="D256" s="27">
        <f t="shared" si="0"/>
        <v>220</v>
      </c>
      <c r="E256" s="27">
        <f t="shared" si="1"/>
        <v>-54</v>
      </c>
    </row>
    <row r="257" spans="1:5" ht="14.4">
      <c r="A257" s="106" t="s">
        <v>2161</v>
      </c>
      <c r="B257" s="26">
        <v>51</v>
      </c>
      <c r="C257" s="26">
        <v>268</v>
      </c>
      <c r="D257" s="27">
        <f t="shared" si="0"/>
        <v>220</v>
      </c>
      <c r="E257" s="27">
        <f t="shared" si="1"/>
        <v>-48</v>
      </c>
    </row>
    <row r="258" spans="1:5" ht="14.4">
      <c r="A258" s="106" t="s">
        <v>2162</v>
      </c>
      <c r="B258" s="26">
        <v>60</v>
      </c>
      <c r="C258" s="26">
        <v>268</v>
      </c>
      <c r="D258" s="27">
        <f t="shared" ref="D258:D342" si="2">HLOOKUP(B258,$H$1:$Q$2,2,1)</f>
        <v>260</v>
      </c>
      <c r="E258" s="27">
        <f t="shared" ref="E258:E342" si="3">D258-C258</f>
        <v>-8</v>
      </c>
    </row>
    <row r="259" spans="1:5" ht="14.4">
      <c r="A259" s="106" t="s">
        <v>2163</v>
      </c>
      <c r="B259" s="26">
        <v>53</v>
      </c>
      <c r="C259" s="26">
        <v>306</v>
      </c>
      <c r="D259" s="27">
        <f t="shared" si="2"/>
        <v>220</v>
      </c>
      <c r="E259" s="27">
        <f t="shared" si="3"/>
        <v>-86</v>
      </c>
    </row>
    <row r="260" spans="1:5" ht="14.4">
      <c r="A260" s="106" t="s">
        <v>2164</v>
      </c>
      <c r="B260" s="26">
        <v>58</v>
      </c>
      <c r="C260" s="26">
        <v>288</v>
      </c>
      <c r="D260" s="27">
        <f t="shared" si="2"/>
        <v>235</v>
      </c>
      <c r="E260" s="27">
        <f t="shared" si="3"/>
        <v>-53</v>
      </c>
    </row>
    <row r="261" spans="1:5" ht="14.4">
      <c r="A261" s="106" t="s">
        <v>2165</v>
      </c>
      <c r="B261" s="26">
        <v>62</v>
      </c>
      <c r="C261" s="26">
        <v>302</v>
      </c>
      <c r="D261" s="27">
        <f t="shared" si="2"/>
        <v>260</v>
      </c>
      <c r="E261" s="27">
        <f t="shared" si="3"/>
        <v>-42</v>
      </c>
    </row>
    <row r="262" spans="1:5" ht="14.4">
      <c r="A262" s="106" t="s">
        <v>2166</v>
      </c>
      <c r="B262" s="26">
        <v>65</v>
      </c>
      <c r="C262" s="26">
        <v>305</v>
      </c>
      <c r="D262" s="27">
        <f t="shared" si="2"/>
        <v>280</v>
      </c>
      <c r="E262" s="27">
        <f t="shared" si="3"/>
        <v>-25</v>
      </c>
    </row>
    <row r="263" spans="1:5" ht="14.4">
      <c r="A263" s="106" t="s">
        <v>2167</v>
      </c>
      <c r="B263" s="26">
        <v>62</v>
      </c>
      <c r="C263" s="26">
        <v>280</v>
      </c>
      <c r="D263" s="27">
        <f t="shared" si="2"/>
        <v>260</v>
      </c>
      <c r="E263" s="27">
        <f t="shared" si="3"/>
        <v>-20</v>
      </c>
    </row>
    <row r="264" spans="1:5" ht="14.4">
      <c r="A264" s="106" t="s">
        <v>2168</v>
      </c>
      <c r="B264" s="26">
        <v>51</v>
      </c>
      <c r="C264" s="26">
        <v>285</v>
      </c>
      <c r="D264" s="27">
        <f t="shared" si="2"/>
        <v>220</v>
      </c>
      <c r="E264" s="27">
        <f t="shared" si="3"/>
        <v>-65</v>
      </c>
    </row>
    <row r="265" spans="1:5" ht="14.4">
      <c r="A265" s="106" t="s">
        <v>2169</v>
      </c>
      <c r="B265" s="26">
        <v>63</v>
      </c>
      <c r="C265" s="26">
        <v>272</v>
      </c>
      <c r="D265" s="27">
        <f t="shared" si="2"/>
        <v>260</v>
      </c>
      <c r="E265" s="27">
        <f t="shared" si="3"/>
        <v>-12</v>
      </c>
    </row>
    <row r="266" spans="1:5" ht="14.4">
      <c r="A266" s="106" t="s">
        <v>2170</v>
      </c>
      <c r="B266" s="26">
        <v>54</v>
      </c>
      <c r="C266" s="26">
        <v>287</v>
      </c>
      <c r="D266" s="27">
        <f t="shared" si="2"/>
        <v>220</v>
      </c>
      <c r="E266" s="27">
        <f t="shared" si="3"/>
        <v>-67</v>
      </c>
    </row>
    <row r="267" spans="1:5" ht="14.4">
      <c r="A267" s="106" t="s">
        <v>2171</v>
      </c>
      <c r="B267" s="26">
        <v>65</v>
      </c>
      <c r="C267" s="26">
        <v>308</v>
      </c>
      <c r="D267" s="27">
        <f t="shared" si="2"/>
        <v>280</v>
      </c>
      <c r="E267" s="27">
        <f t="shared" si="3"/>
        <v>-28</v>
      </c>
    </row>
    <row r="268" spans="1:5" ht="14.4">
      <c r="A268" s="106" t="s">
        <v>2172</v>
      </c>
      <c r="B268" s="26">
        <v>56</v>
      </c>
      <c r="C268" s="26">
        <v>289</v>
      </c>
      <c r="D268" s="27">
        <f t="shared" si="2"/>
        <v>235</v>
      </c>
      <c r="E268" s="27">
        <f t="shared" si="3"/>
        <v>-54</v>
      </c>
    </row>
    <row r="269" spans="1:5" ht="14.4">
      <c r="A269" s="106" t="s">
        <v>2173</v>
      </c>
      <c r="B269" s="26">
        <v>62</v>
      </c>
      <c r="C269" s="26">
        <v>265</v>
      </c>
      <c r="D269" s="27">
        <f t="shared" si="2"/>
        <v>260</v>
      </c>
      <c r="E269" s="27">
        <f t="shared" si="3"/>
        <v>-5</v>
      </c>
    </row>
    <row r="270" spans="1:5" ht="14.4">
      <c r="A270" s="106" t="s">
        <v>2174</v>
      </c>
      <c r="B270" s="26">
        <v>54</v>
      </c>
      <c r="C270" s="26">
        <v>265</v>
      </c>
      <c r="D270" s="27">
        <f t="shared" si="2"/>
        <v>220</v>
      </c>
      <c r="E270" s="27">
        <f t="shared" si="3"/>
        <v>-45</v>
      </c>
    </row>
    <row r="271" spans="1:5" ht="14.4">
      <c r="A271" s="106" t="s">
        <v>2175</v>
      </c>
      <c r="B271" s="26">
        <v>57</v>
      </c>
      <c r="C271" s="26">
        <v>272</v>
      </c>
      <c r="D271" s="27">
        <f t="shared" si="2"/>
        <v>235</v>
      </c>
      <c r="E271" s="27">
        <f t="shared" si="3"/>
        <v>-37</v>
      </c>
    </row>
    <row r="272" spans="1:5" ht="14.4">
      <c r="A272" s="106" t="s">
        <v>2176</v>
      </c>
      <c r="B272" s="26">
        <v>56</v>
      </c>
      <c r="C272" s="26">
        <v>306</v>
      </c>
      <c r="D272" s="27">
        <f t="shared" si="2"/>
        <v>235</v>
      </c>
      <c r="E272" s="27">
        <f t="shared" si="3"/>
        <v>-71</v>
      </c>
    </row>
    <row r="273" spans="1:5" ht="14.4">
      <c r="A273" s="106" t="s">
        <v>2177</v>
      </c>
      <c r="B273" s="26">
        <v>57</v>
      </c>
      <c r="C273" s="26">
        <v>277</v>
      </c>
      <c r="D273" s="27">
        <f t="shared" si="2"/>
        <v>235</v>
      </c>
      <c r="E273" s="27">
        <f t="shared" si="3"/>
        <v>-42</v>
      </c>
    </row>
    <row r="274" spans="1:5" ht="14.4">
      <c r="A274" s="106" t="s">
        <v>2178</v>
      </c>
      <c r="B274" s="26">
        <v>64</v>
      </c>
      <c r="C274" s="26">
        <v>307</v>
      </c>
      <c r="D274" s="27">
        <f t="shared" si="2"/>
        <v>260</v>
      </c>
      <c r="E274" s="27">
        <f t="shared" si="3"/>
        <v>-47</v>
      </c>
    </row>
    <row r="275" spans="1:5" ht="14.4">
      <c r="A275" s="106" t="s">
        <v>2179</v>
      </c>
      <c r="B275" s="26">
        <v>62</v>
      </c>
      <c r="C275" s="26">
        <v>280</v>
      </c>
      <c r="D275" s="27">
        <f t="shared" si="2"/>
        <v>260</v>
      </c>
      <c r="E275" s="27">
        <f t="shared" si="3"/>
        <v>-20</v>
      </c>
    </row>
    <row r="276" spans="1:5" ht="14.4">
      <c r="A276" s="106" t="s">
        <v>2180</v>
      </c>
      <c r="B276" s="26">
        <v>58</v>
      </c>
      <c r="C276" s="26">
        <v>271</v>
      </c>
      <c r="D276" s="27">
        <f t="shared" si="2"/>
        <v>235</v>
      </c>
      <c r="E276" s="27">
        <f t="shared" si="3"/>
        <v>-36</v>
      </c>
    </row>
    <row r="277" spans="1:5" ht="14.4">
      <c r="A277" s="106" t="s">
        <v>2181</v>
      </c>
      <c r="B277" s="26">
        <v>57</v>
      </c>
      <c r="C277" s="26">
        <v>302</v>
      </c>
      <c r="D277" s="27">
        <f t="shared" si="2"/>
        <v>235</v>
      </c>
      <c r="E277" s="27">
        <f t="shared" si="3"/>
        <v>-67</v>
      </c>
    </row>
    <row r="278" spans="1:5" ht="14.4">
      <c r="A278" s="106" t="s">
        <v>2182</v>
      </c>
      <c r="B278" s="26">
        <v>53</v>
      </c>
      <c r="C278" s="26">
        <v>310</v>
      </c>
      <c r="D278" s="27">
        <f t="shared" si="2"/>
        <v>220</v>
      </c>
      <c r="E278" s="27">
        <f t="shared" si="3"/>
        <v>-90</v>
      </c>
    </row>
    <row r="279" spans="1:5" ht="14.4">
      <c r="A279" s="106" t="s">
        <v>2183</v>
      </c>
      <c r="B279" s="26">
        <v>60</v>
      </c>
      <c r="C279" s="26">
        <v>268</v>
      </c>
      <c r="D279" s="27">
        <f t="shared" si="2"/>
        <v>260</v>
      </c>
      <c r="E279" s="27">
        <f t="shared" si="3"/>
        <v>-8</v>
      </c>
    </row>
    <row r="280" spans="1:5" ht="14.4">
      <c r="A280" s="106" t="s">
        <v>2184</v>
      </c>
      <c r="B280" s="26">
        <v>65</v>
      </c>
      <c r="C280" s="26">
        <v>271</v>
      </c>
      <c r="D280" s="27">
        <f t="shared" si="2"/>
        <v>280</v>
      </c>
      <c r="E280" s="27">
        <f t="shared" si="3"/>
        <v>9</v>
      </c>
    </row>
    <row r="281" spans="1:5" ht="14.4">
      <c r="A281" s="106" t="s">
        <v>2185</v>
      </c>
      <c r="B281" s="26">
        <v>53</v>
      </c>
      <c r="C281" s="26">
        <v>268</v>
      </c>
      <c r="D281" s="27">
        <f t="shared" si="2"/>
        <v>220</v>
      </c>
      <c r="E281" s="27">
        <f t="shared" si="3"/>
        <v>-48</v>
      </c>
    </row>
    <row r="282" spans="1:5" ht="14.4">
      <c r="A282" s="106" t="s">
        <v>2186</v>
      </c>
      <c r="B282" s="26">
        <v>64</v>
      </c>
      <c r="C282" s="26">
        <v>270</v>
      </c>
      <c r="D282" s="27">
        <f t="shared" si="2"/>
        <v>260</v>
      </c>
      <c r="E282" s="27">
        <f t="shared" si="3"/>
        <v>-10</v>
      </c>
    </row>
    <row r="283" spans="1:5" ht="14.4">
      <c r="A283" s="106" t="s">
        <v>2187</v>
      </c>
      <c r="B283" s="26">
        <v>57</v>
      </c>
      <c r="C283" s="26">
        <v>301</v>
      </c>
      <c r="D283" s="27">
        <f t="shared" si="2"/>
        <v>235</v>
      </c>
      <c r="E283" s="27">
        <f t="shared" si="3"/>
        <v>-66</v>
      </c>
    </row>
    <row r="284" spans="1:5" ht="14.4">
      <c r="A284" s="106" t="s">
        <v>2188</v>
      </c>
      <c r="B284" s="26">
        <v>50</v>
      </c>
      <c r="C284" s="26">
        <v>290</v>
      </c>
      <c r="D284" s="27">
        <f t="shared" si="2"/>
        <v>220</v>
      </c>
      <c r="E284" s="27">
        <f t="shared" si="3"/>
        <v>-70</v>
      </c>
    </row>
    <row r="285" spans="1:5" ht="14.4">
      <c r="A285" s="106" t="s">
        <v>2189</v>
      </c>
      <c r="B285" s="26">
        <v>63</v>
      </c>
      <c r="C285" s="26">
        <v>305</v>
      </c>
      <c r="D285" s="27">
        <f t="shared" si="2"/>
        <v>260</v>
      </c>
      <c r="E285" s="27">
        <f t="shared" si="3"/>
        <v>-45</v>
      </c>
    </row>
    <row r="286" spans="1:5" ht="14.4">
      <c r="A286" s="106" t="s">
        <v>2190</v>
      </c>
      <c r="B286" s="26">
        <v>63</v>
      </c>
      <c r="C286" s="26">
        <v>303</v>
      </c>
      <c r="D286" s="27">
        <f t="shared" si="2"/>
        <v>260</v>
      </c>
      <c r="E286" s="27">
        <f t="shared" si="3"/>
        <v>-43</v>
      </c>
    </row>
    <row r="287" spans="1:5" ht="14.4">
      <c r="A287" s="106" t="s">
        <v>2191</v>
      </c>
      <c r="B287" s="26">
        <v>61</v>
      </c>
      <c r="C287" s="26">
        <v>286</v>
      </c>
      <c r="D287" s="27">
        <f t="shared" si="2"/>
        <v>260</v>
      </c>
      <c r="E287" s="27">
        <f t="shared" si="3"/>
        <v>-26</v>
      </c>
    </row>
    <row r="288" spans="1:5" ht="14.4">
      <c r="A288" s="106" t="s">
        <v>2192</v>
      </c>
      <c r="B288" s="26">
        <v>52</v>
      </c>
      <c r="C288" s="26">
        <v>296</v>
      </c>
      <c r="D288" s="27">
        <f t="shared" si="2"/>
        <v>220</v>
      </c>
      <c r="E288" s="27">
        <f t="shared" si="3"/>
        <v>-76</v>
      </c>
    </row>
    <row r="289" spans="1:5" ht="14.4">
      <c r="A289" s="106" t="s">
        <v>2193</v>
      </c>
      <c r="B289" s="26">
        <v>63</v>
      </c>
      <c r="C289" s="26">
        <v>271</v>
      </c>
      <c r="D289" s="27">
        <f t="shared" si="2"/>
        <v>260</v>
      </c>
      <c r="E289" s="27">
        <f t="shared" si="3"/>
        <v>-11</v>
      </c>
    </row>
    <row r="290" spans="1:5" ht="14.4">
      <c r="A290" s="106" t="s">
        <v>2194</v>
      </c>
      <c r="B290" s="26">
        <v>65</v>
      </c>
      <c r="C290" s="26">
        <v>286</v>
      </c>
      <c r="D290" s="27">
        <f t="shared" si="2"/>
        <v>280</v>
      </c>
      <c r="E290" s="27">
        <f t="shared" si="3"/>
        <v>-6</v>
      </c>
    </row>
    <row r="291" spans="1:5" ht="14.4">
      <c r="A291" s="106" t="s">
        <v>2195</v>
      </c>
      <c r="B291" s="26">
        <v>62</v>
      </c>
      <c r="C291" s="26">
        <v>267</v>
      </c>
      <c r="D291" s="27">
        <f t="shared" si="2"/>
        <v>260</v>
      </c>
      <c r="E291" s="27">
        <f t="shared" si="3"/>
        <v>-7</v>
      </c>
    </row>
    <row r="292" spans="1:5" ht="14.4">
      <c r="A292" s="106" t="s">
        <v>2196</v>
      </c>
      <c r="B292" s="26">
        <v>52</v>
      </c>
      <c r="C292" s="26">
        <v>302</v>
      </c>
      <c r="D292" s="27">
        <f t="shared" si="2"/>
        <v>220</v>
      </c>
      <c r="E292" s="27">
        <f t="shared" si="3"/>
        <v>-82</v>
      </c>
    </row>
    <row r="293" spans="1:5" ht="14.4">
      <c r="A293" s="106" t="s">
        <v>2197</v>
      </c>
      <c r="B293" s="26">
        <v>62</v>
      </c>
      <c r="C293" s="26">
        <v>280</v>
      </c>
      <c r="D293" s="27">
        <f t="shared" si="2"/>
        <v>260</v>
      </c>
      <c r="E293" s="27">
        <f t="shared" si="3"/>
        <v>-20</v>
      </c>
    </row>
    <row r="294" spans="1:5" ht="14.4">
      <c r="A294" s="106" t="s">
        <v>2198</v>
      </c>
      <c r="B294" s="26">
        <v>59</v>
      </c>
      <c r="C294" s="26">
        <v>279</v>
      </c>
      <c r="D294" s="27">
        <f t="shared" si="2"/>
        <v>235</v>
      </c>
      <c r="E294" s="27">
        <f t="shared" si="3"/>
        <v>-44</v>
      </c>
    </row>
    <row r="295" spans="1:5" ht="14.4">
      <c r="A295" s="106" t="s">
        <v>2199</v>
      </c>
      <c r="B295" s="26">
        <v>54</v>
      </c>
      <c r="C295" s="26">
        <v>306</v>
      </c>
      <c r="D295" s="27">
        <f t="shared" si="2"/>
        <v>220</v>
      </c>
      <c r="E295" s="27">
        <f t="shared" si="3"/>
        <v>-86</v>
      </c>
    </row>
    <row r="296" spans="1:5" ht="14.4">
      <c r="A296" s="106" t="s">
        <v>2200</v>
      </c>
      <c r="B296" s="26">
        <v>50</v>
      </c>
      <c r="C296" s="26">
        <v>272</v>
      </c>
      <c r="D296" s="27">
        <f t="shared" si="2"/>
        <v>220</v>
      </c>
      <c r="E296" s="27">
        <f t="shared" si="3"/>
        <v>-52</v>
      </c>
    </row>
    <row r="297" spans="1:5" ht="14.4">
      <c r="A297" s="106" t="s">
        <v>2201</v>
      </c>
      <c r="B297" s="26">
        <v>53</v>
      </c>
      <c r="C297" s="26">
        <v>295</v>
      </c>
      <c r="D297" s="27">
        <f t="shared" si="2"/>
        <v>220</v>
      </c>
      <c r="E297" s="27">
        <f t="shared" si="3"/>
        <v>-75</v>
      </c>
    </row>
    <row r="298" spans="1:5" ht="14.4">
      <c r="A298" s="106" t="s">
        <v>2202</v>
      </c>
      <c r="B298" s="26">
        <v>64</v>
      </c>
      <c r="C298" s="26">
        <v>287</v>
      </c>
      <c r="D298" s="27">
        <f t="shared" si="2"/>
        <v>260</v>
      </c>
      <c r="E298" s="27">
        <f t="shared" si="3"/>
        <v>-27</v>
      </c>
    </row>
    <row r="299" spans="1:5" ht="14.4">
      <c r="A299" s="106" t="s">
        <v>2203</v>
      </c>
      <c r="B299" s="26">
        <v>54</v>
      </c>
      <c r="C299" s="26">
        <v>306</v>
      </c>
      <c r="D299" s="27">
        <f t="shared" si="2"/>
        <v>220</v>
      </c>
      <c r="E299" s="27">
        <f t="shared" si="3"/>
        <v>-86</v>
      </c>
    </row>
    <row r="300" spans="1:5" ht="14.4">
      <c r="A300" s="106" t="s">
        <v>2204</v>
      </c>
      <c r="B300" s="26">
        <v>65</v>
      </c>
      <c r="C300" s="26">
        <v>304</v>
      </c>
      <c r="D300" s="27">
        <f t="shared" si="2"/>
        <v>280</v>
      </c>
      <c r="E300" s="27">
        <f t="shared" si="3"/>
        <v>-24</v>
      </c>
    </row>
    <row r="301" spans="1:5" ht="14.4">
      <c r="A301" s="106" t="s">
        <v>2205</v>
      </c>
      <c r="B301" s="26">
        <v>54</v>
      </c>
      <c r="C301" s="26">
        <v>265</v>
      </c>
      <c r="D301" s="27">
        <f t="shared" si="2"/>
        <v>220</v>
      </c>
      <c r="E301" s="27">
        <f t="shared" si="3"/>
        <v>-45</v>
      </c>
    </row>
    <row r="302" spans="1:5" ht="14.4">
      <c r="A302" s="106" t="s">
        <v>2206</v>
      </c>
      <c r="B302" s="26">
        <v>64</v>
      </c>
      <c r="C302" s="26">
        <v>286</v>
      </c>
      <c r="D302" s="27">
        <f t="shared" si="2"/>
        <v>260</v>
      </c>
      <c r="E302" s="27">
        <f t="shared" si="3"/>
        <v>-26</v>
      </c>
    </row>
    <row r="303" spans="1:5" ht="14.4">
      <c r="A303" s="106" t="s">
        <v>2207</v>
      </c>
      <c r="B303" s="26">
        <v>50</v>
      </c>
      <c r="C303" s="26">
        <v>291</v>
      </c>
      <c r="D303" s="27">
        <f t="shared" si="2"/>
        <v>220</v>
      </c>
      <c r="E303" s="27">
        <f t="shared" si="3"/>
        <v>-71</v>
      </c>
    </row>
    <row r="304" spans="1:5" ht="14.4">
      <c r="A304" s="106" t="s">
        <v>2208</v>
      </c>
      <c r="B304" s="26">
        <v>57</v>
      </c>
      <c r="C304" s="26">
        <v>262</v>
      </c>
      <c r="D304" s="27">
        <f t="shared" si="2"/>
        <v>235</v>
      </c>
      <c r="E304" s="27">
        <f t="shared" si="3"/>
        <v>-27</v>
      </c>
    </row>
    <row r="305" spans="1:5" ht="14.4">
      <c r="A305" s="106" t="s">
        <v>2209</v>
      </c>
      <c r="B305" s="26">
        <v>58</v>
      </c>
      <c r="C305" s="26">
        <v>272</v>
      </c>
      <c r="D305" s="27">
        <f t="shared" si="2"/>
        <v>235</v>
      </c>
      <c r="E305" s="27">
        <f t="shared" si="3"/>
        <v>-37</v>
      </c>
    </row>
    <row r="306" spans="1:5" ht="14.4">
      <c r="A306" s="106" t="s">
        <v>2210</v>
      </c>
      <c r="B306" s="26">
        <v>53</v>
      </c>
      <c r="C306" s="26">
        <v>299</v>
      </c>
      <c r="D306" s="27">
        <f t="shared" si="2"/>
        <v>220</v>
      </c>
      <c r="E306" s="27">
        <f t="shared" si="3"/>
        <v>-79</v>
      </c>
    </row>
    <row r="307" spans="1:5" ht="14.4">
      <c r="A307" s="106" t="s">
        <v>2211</v>
      </c>
      <c r="B307" s="26">
        <v>59</v>
      </c>
      <c r="C307" s="26">
        <v>279</v>
      </c>
      <c r="D307" s="27">
        <f t="shared" si="2"/>
        <v>235</v>
      </c>
      <c r="E307" s="27">
        <f t="shared" si="3"/>
        <v>-44</v>
      </c>
    </row>
    <row r="308" spans="1:5" ht="14.4">
      <c r="A308" s="106" t="s">
        <v>2212</v>
      </c>
      <c r="B308" s="26">
        <v>60</v>
      </c>
      <c r="C308" s="26">
        <v>284</v>
      </c>
      <c r="D308" s="27">
        <f t="shared" si="2"/>
        <v>260</v>
      </c>
      <c r="E308" s="27">
        <f t="shared" si="3"/>
        <v>-24</v>
      </c>
    </row>
    <row r="309" spans="1:5" ht="14.4">
      <c r="A309" s="106" t="s">
        <v>2213</v>
      </c>
      <c r="B309" s="26">
        <v>78</v>
      </c>
      <c r="C309" s="26">
        <v>296</v>
      </c>
      <c r="D309" s="27">
        <f t="shared" si="2"/>
        <v>300</v>
      </c>
      <c r="E309" s="27">
        <f t="shared" si="3"/>
        <v>4</v>
      </c>
    </row>
    <row r="310" spans="1:5" ht="14.4">
      <c r="A310" s="106" t="s">
        <v>2214</v>
      </c>
      <c r="B310" s="26">
        <v>69</v>
      </c>
      <c r="C310" s="26">
        <v>268</v>
      </c>
      <c r="D310" s="27">
        <f t="shared" si="2"/>
        <v>280</v>
      </c>
      <c r="E310" s="27">
        <f t="shared" si="3"/>
        <v>12</v>
      </c>
    </row>
    <row r="311" spans="1:5" ht="14.4">
      <c r="A311" s="106" t="s">
        <v>2215</v>
      </c>
      <c r="B311" s="26">
        <v>75</v>
      </c>
      <c r="C311" s="26">
        <v>295</v>
      </c>
      <c r="D311" s="27">
        <f t="shared" si="2"/>
        <v>300</v>
      </c>
      <c r="E311" s="27">
        <f t="shared" si="3"/>
        <v>5</v>
      </c>
    </row>
    <row r="312" spans="1:5" ht="14.4">
      <c r="A312" s="106" t="s">
        <v>2216</v>
      </c>
      <c r="B312" s="26">
        <v>79</v>
      </c>
      <c r="C312" s="26">
        <v>304</v>
      </c>
      <c r="D312" s="27">
        <f t="shared" si="2"/>
        <v>300</v>
      </c>
      <c r="E312" s="27">
        <f t="shared" si="3"/>
        <v>-4</v>
      </c>
    </row>
    <row r="313" spans="1:5" ht="14.4">
      <c r="A313" s="106" t="s">
        <v>2217</v>
      </c>
      <c r="B313" s="26">
        <v>67</v>
      </c>
      <c r="C313" s="26">
        <v>268</v>
      </c>
      <c r="D313" s="27">
        <f t="shared" si="2"/>
        <v>280</v>
      </c>
      <c r="E313" s="27">
        <f t="shared" si="3"/>
        <v>12</v>
      </c>
    </row>
    <row r="314" spans="1:5" ht="14.4">
      <c r="A314" s="106" t="s">
        <v>2218</v>
      </c>
      <c r="B314" s="26">
        <v>61</v>
      </c>
      <c r="C314" s="26">
        <v>263</v>
      </c>
      <c r="D314" s="27">
        <f t="shared" si="2"/>
        <v>260</v>
      </c>
      <c r="E314" s="27">
        <f t="shared" si="3"/>
        <v>-3</v>
      </c>
    </row>
    <row r="315" spans="1:5" ht="14.4">
      <c r="A315" s="106" t="s">
        <v>2219</v>
      </c>
      <c r="B315" s="26">
        <v>61</v>
      </c>
      <c r="C315" s="26">
        <v>273</v>
      </c>
      <c r="D315" s="27">
        <f t="shared" si="2"/>
        <v>260</v>
      </c>
      <c r="E315" s="27">
        <f t="shared" si="3"/>
        <v>-13</v>
      </c>
    </row>
    <row r="316" spans="1:5" ht="14.4">
      <c r="A316" s="106" t="s">
        <v>2220</v>
      </c>
      <c r="B316" s="26">
        <v>77</v>
      </c>
      <c r="C316" s="26">
        <v>285</v>
      </c>
      <c r="D316" s="27">
        <f t="shared" si="2"/>
        <v>300</v>
      </c>
      <c r="E316" s="27">
        <f t="shared" si="3"/>
        <v>15</v>
      </c>
    </row>
    <row r="317" spans="1:5" ht="14.4">
      <c r="A317" s="106" t="s">
        <v>2221</v>
      </c>
      <c r="B317" s="26">
        <v>58</v>
      </c>
      <c r="C317" s="26">
        <v>302</v>
      </c>
      <c r="D317" s="27">
        <f t="shared" si="2"/>
        <v>235</v>
      </c>
      <c r="E317" s="27">
        <f t="shared" si="3"/>
        <v>-67</v>
      </c>
    </row>
    <row r="318" spans="1:5" ht="14.4">
      <c r="A318" s="106" t="s">
        <v>2222</v>
      </c>
      <c r="B318" s="26">
        <v>77</v>
      </c>
      <c r="C318" s="26">
        <v>292</v>
      </c>
      <c r="D318" s="27">
        <f t="shared" si="2"/>
        <v>300</v>
      </c>
      <c r="E318" s="27">
        <f t="shared" si="3"/>
        <v>8</v>
      </c>
    </row>
    <row r="319" spans="1:5" ht="14.4">
      <c r="A319" s="106" t="s">
        <v>2223</v>
      </c>
      <c r="B319" s="26">
        <v>79</v>
      </c>
      <c r="C319" s="26">
        <v>267</v>
      </c>
      <c r="D319" s="27">
        <f t="shared" si="2"/>
        <v>300</v>
      </c>
      <c r="E319" s="27">
        <f t="shared" si="3"/>
        <v>33</v>
      </c>
    </row>
    <row r="320" spans="1:5" ht="14.4">
      <c r="A320" s="106" t="s">
        <v>2224</v>
      </c>
      <c r="B320" s="26">
        <v>69</v>
      </c>
      <c r="C320" s="26">
        <v>297</v>
      </c>
      <c r="D320" s="27">
        <f t="shared" si="2"/>
        <v>280</v>
      </c>
      <c r="E320" s="27">
        <f t="shared" si="3"/>
        <v>-17</v>
      </c>
    </row>
    <row r="321" spans="1:5" ht="14.4">
      <c r="A321" s="106" t="s">
        <v>2225</v>
      </c>
      <c r="B321" s="26">
        <v>67</v>
      </c>
      <c r="C321" s="26">
        <v>270</v>
      </c>
      <c r="D321" s="27">
        <f t="shared" si="2"/>
        <v>280</v>
      </c>
      <c r="E321" s="27">
        <f t="shared" si="3"/>
        <v>10</v>
      </c>
    </row>
    <row r="322" spans="1:5" ht="14.4">
      <c r="A322" s="106" t="s">
        <v>2226</v>
      </c>
      <c r="B322" s="26">
        <v>62</v>
      </c>
      <c r="C322" s="26">
        <v>264</v>
      </c>
      <c r="D322" s="27">
        <f t="shared" si="2"/>
        <v>260</v>
      </c>
      <c r="E322" s="27">
        <f t="shared" si="3"/>
        <v>-4</v>
      </c>
    </row>
    <row r="323" spans="1:5" ht="14.4">
      <c r="A323" s="106" t="s">
        <v>2227</v>
      </c>
      <c r="B323" s="26">
        <v>59</v>
      </c>
      <c r="C323" s="26">
        <v>272</v>
      </c>
      <c r="D323" s="27">
        <f t="shared" si="2"/>
        <v>235</v>
      </c>
      <c r="E323" s="27">
        <f t="shared" si="3"/>
        <v>-37</v>
      </c>
    </row>
    <row r="324" spans="1:5" ht="14.4">
      <c r="A324" s="106" t="s">
        <v>2228</v>
      </c>
      <c r="B324" s="26">
        <v>55</v>
      </c>
      <c r="C324" s="26">
        <v>274</v>
      </c>
      <c r="D324" s="27">
        <f t="shared" si="2"/>
        <v>235</v>
      </c>
      <c r="E324" s="27">
        <f t="shared" si="3"/>
        <v>-39</v>
      </c>
    </row>
    <row r="325" spans="1:5" ht="14.4">
      <c r="A325" s="106" t="s">
        <v>2229</v>
      </c>
      <c r="B325" s="26">
        <v>58</v>
      </c>
      <c r="C325" s="26">
        <v>310</v>
      </c>
      <c r="D325" s="27">
        <f t="shared" si="2"/>
        <v>235</v>
      </c>
      <c r="E325" s="27">
        <f t="shared" si="3"/>
        <v>-75</v>
      </c>
    </row>
    <row r="326" spans="1:5" ht="14.4">
      <c r="A326" s="106" t="s">
        <v>2230</v>
      </c>
      <c r="B326" s="26">
        <v>75</v>
      </c>
      <c r="C326" s="26">
        <v>277</v>
      </c>
      <c r="D326" s="27">
        <f t="shared" si="2"/>
        <v>300</v>
      </c>
      <c r="E326" s="27">
        <f t="shared" si="3"/>
        <v>23</v>
      </c>
    </row>
    <row r="327" spans="1:5" ht="14.4">
      <c r="A327" s="106" t="s">
        <v>2231</v>
      </c>
      <c r="B327" s="26">
        <v>63</v>
      </c>
      <c r="C327" s="26">
        <v>268</v>
      </c>
      <c r="D327" s="27">
        <f t="shared" si="2"/>
        <v>260</v>
      </c>
      <c r="E327" s="27">
        <f t="shared" si="3"/>
        <v>-8</v>
      </c>
    </row>
    <row r="328" spans="1:5" ht="14.4">
      <c r="A328" s="106" t="s">
        <v>2232</v>
      </c>
      <c r="B328" s="26">
        <v>72</v>
      </c>
      <c r="C328" s="26">
        <v>308</v>
      </c>
      <c r="D328" s="27">
        <f t="shared" si="2"/>
        <v>300</v>
      </c>
      <c r="E328" s="27">
        <f t="shared" si="3"/>
        <v>-8</v>
      </c>
    </row>
    <row r="329" spans="1:5" ht="14.4">
      <c r="A329" s="106" t="s">
        <v>2233</v>
      </c>
      <c r="B329" s="26">
        <v>73</v>
      </c>
      <c r="C329" s="26">
        <v>303</v>
      </c>
      <c r="D329" s="27">
        <f t="shared" si="2"/>
        <v>300</v>
      </c>
      <c r="E329" s="27">
        <f t="shared" si="3"/>
        <v>-3</v>
      </c>
    </row>
    <row r="330" spans="1:5" ht="14.4">
      <c r="A330" s="106" t="s">
        <v>2234</v>
      </c>
      <c r="B330" s="26">
        <v>66</v>
      </c>
      <c r="C330" s="26">
        <v>268</v>
      </c>
      <c r="D330" s="27">
        <f t="shared" si="2"/>
        <v>280</v>
      </c>
      <c r="E330" s="27">
        <f t="shared" si="3"/>
        <v>12</v>
      </c>
    </row>
    <row r="331" spans="1:5" ht="14.4">
      <c r="A331" s="106" t="s">
        <v>2235</v>
      </c>
      <c r="B331" s="26">
        <v>80</v>
      </c>
      <c r="C331" s="26">
        <v>260</v>
      </c>
      <c r="D331" s="27">
        <f t="shared" si="2"/>
        <v>300</v>
      </c>
      <c r="E331" s="27">
        <f t="shared" si="3"/>
        <v>40</v>
      </c>
    </row>
    <row r="332" spans="1:5" ht="14.4">
      <c r="A332" s="106" t="s">
        <v>2236</v>
      </c>
      <c r="B332" s="26">
        <v>71</v>
      </c>
      <c r="C332" s="26">
        <v>290</v>
      </c>
      <c r="D332" s="27">
        <f t="shared" si="2"/>
        <v>300</v>
      </c>
      <c r="E332" s="27">
        <f t="shared" si="3"/>
        <v>10</v>
      </c>
    </row>
    <row r="333" spans="1:5" ht="14.4">
      <c r="A333" s="106" t="s">
        <v>2237</v>
      </c>
      <c r="B333" s="26">
        <v>68</v>
      </c>
      <c r="C333" s="26">
        <v>271</v>
      </c>
      <c r="D333" s="27">
        <f t="shared" si="2"/>
        <v>280</v>
      </c>
      <c r="E333" s="27">
        <f t="shared" si="3"/>
        <v>9</v>
      </c>
    </row>
    <row r="334" spans="1:5" ht="14.4">
      <c r="A334" s="106" t="s">
        <v>2238</v>
      </c>
      <c r="B334" s="26">
        <v>64</v>
      </c>
      <c r="C334" s="26">
        <v>304</v>
      </c>
      <c r="D334" s="27">
        <f t="shared" si="2"/>
        <v>260</v>
      </c>
      <c r="E334" s="27">
        <f t="shared" si="3"/>
        <v>-44</v>
      </c>
    </row>
    <row r="335" spans="1:5" ht="14.4">
      <c r="A335" s="106" t="s">
        <v>2239</v>
      </c>
      <c r="B335" s="26">
        <v>60</v>
      </c>
      <c r="C335" s="26">
        <v>308</v>
      </c>
      <c r="D335" s="27">
        <f t="shared" si="2"/>
        <v>260</v>
      </c>
      <c r="E335" s="27">
        <f t="shared" si="3"/>
        <v>-48</v>
      </c>
    </row>
    <row r="336" spans="1:5" ht="14.4">
      <c r="A336" s="106" t="s">
        <v>2240</v>
      </c>
      <c r="B336" s="26">
        <v>61</v>
      </c>
      <c r="C336" s="26">
        <v>264</v>
      </c>
      <c r="D336" s="27">
        <f t="shared" si="2"/>
        <v>260</v>
      </c>
      <c r="E336" s="27">
        <f t="shared" si="3"/>
        <v>-4</v>
      </c>
    </row>
    <row r="337" spans="1:5" ht="14.4">
      <c r="A337" s="106" t="s">
        <v>2241</v>
      </c>
      <c r="B337" s="26">
        <v>68</v>
      </c>
      <c r="C337" s="26">
        <v>280</v>
      </c>
      <c r="D337" s="27">
        <f t="shared" si="2"/>
        <v>280</v>
      </c>
      <c r="E337" s="27">
        <f t="shared" si="3"/>
        <v>0</v>
      </c>
    </row>
    <row r="338" spans="1:5" ht="14.4">
      <c r="A338" s="106" t="s">
        <v>2242</v>
      </c>
      <c r="B338" s="26">
        <v>58</v>
      </c>
      <c r="C338" s="26">
        <v>308</v>
      </c>
      <c r="D338" s="27">
        <f t="shared" si="2"/>
        <v>235</v>
      </c>
      <c r="E338" s="27">
        <f t="shared" si="3"/>
        <v>-73</v>
      </c>
    </row>
    <row r="339" spans="1:5" ht="14.4">
      <c r="A339" s="106" t="s">
        <v>2243</v>
      </c>
      <c r="B339" s="26">
        <v>82</v>
      </c>
      <c r="C339" s="26">
        <v>268</v>
      </c>
      <c r="D339" s="27">
        <f t="shared" si="2"/>
        <v>300</v>
      </c>
      <c r="E339" s="27">
        <f t="shared" si="3"/>
        <v>32</v>
      </c>
    </row>
    <row r="340" spans="1:5" ht="14.4">
      <c r="A340" s="106" t="s">
        <v>2244</v>
      </c>
      <c r="B340" s="26">
        <v>75</v>
      </c>
      <c r="C340" s="26">
        <v>281</v>
      </c>
      <c r="D340" s="27">
        <f t="shared" si="2"/>
        <v>300</v>
      </c>
      <c r="E340" s="27">
        <f t="shared" si="3"/>
        <v>19</v>
      </c>
    </row>
    <row r="341" spans="1:5" ht="14.4">
      <c r="A341" s="106" t="s">
        <v>2245</v>
      </c>
      <c r="B341" s="26">
        <v>58</v>
      </c>
      <c r="C341" s="26">
        <v>295</v>
      </c>
      <c r="D341" s="27">
        <f t="shared" si="2"/>
        <v>235</v>
      </c>
      <c r="E341" s="27">
        <f t="shared" si="3"/>
        <v>-60</v>
      </c>
    </row>
    <row r="342" spans="1:5" ht="14.4">
      <c r="A342" s="106" t="s">
        <v>2246</v>
      </c>
      <c r="B342" s="26">
        <v>77</v>
      </c>
      <c r="C342" s="26">
        <v>282</v>
      </c>
      <c r="D342" s="27">
        <f t="shared" si="2"/>
        <v>300</v>
      </c>
      <c r="E342" s="27">
        <f t="shared" si="3"/>
        <v>18</v>
      </c>
    </row>
    <row r="343" spans="1:5" ht="14.4">
      <c r="A343" s="106"/>
      <c r="B343" s="26"/>
      <c r="C343" s="26"/>
      <c r="D343" s="26"/>
    </row>
    <row r="344" spans="1:5" ht="14.4">
      <c r="A344" s="106"/>
      <c r="B344" s="26"/>
      <c r="C344" s="26"/>
      <c r="D344" s="26"/>
    </row>
    <row r="345" spans="1:5" ht="14.4">
      <c r="A345" s="106"/>
      <c r="B345" s="26"/>
      <c r="C345" s="26"/>
      <c r="D345" s="26"/>
    </row>
    <row r="346" spans="1:5" ht="14.4">
      <c r="A346" s="106"/>
      <c r="B346" s="26"/>
      <c r="C346" s="26"/>
      <c r="D346" s="26"/>
    </row>
    <row r="347" spans="1:5" ht="14.4">
      <c r="A347" s="106"/>
      <c r="B347" s="26"/>
      <c r="C347" s="26"/>
      <c r="D347" s="26"/>
    </row>
    <row r="348" spans="1:5" ht="14.4">
      <c r="A348" s="106"/>
      <c r="B348" s="26"/>
      <c r="C348" s="26"/>
      <c r="D348" s="26"/>
    </row>
    <row r="349" spans="1:5" ht="14.4">
      <c r="A349" s="106"/>
      <c r="B349" s="26"/>
      <c r="C349" s="26"/>
      <c r="D349" s="26"/>
    </row>
    <row r="350" spans="1:5" ht="14.4">
      <c r="A350" s="106"/>
      <c r="B350" s="26"/>
      <c r="C350" s="26"/>
      <c r="D350" s="26"/>
    </row>
    <row r="351" spans="1:5" ht="14.4">
      <c r="A351" s="106"/>
      <c r="B351" s="26"/>
      <c r="C351" s="26"/>
      <c r="D351" s="26"/>
    </row>
    <row r="352" spans="1:5" ht="14.4">
      <c r="B352" s="26"/>
      <c r="C352" s="26"/>
      <c r="D352" s="26"/>
    </row>
    <row r="353" spans="2:4" ht="14.4">
      <c r="B353" s="26"/>
      <c r="C353" s="26"/>
      <c r="D353" s="26"/>
    </row>
    <row r="354" spans="2:4" ht="14.4">
      <c r="B354" s="26"/>
      <c r="C354" s="26"/>
      <c r="D354" s="26"/>
    </row>
    <row r="355" spans="2:4" ht="14.4">
      <c r="B355" s="26"/>
      <c r="C355" s="26"/>
      <c r="D355" s="26"/>
    </row>
    <row r="356" spans="2:4" ht="14.4">
      <c r="B356" s="26"/>
      <c r="C356" s="26"/>
      <c r="D356" s="26"/>
    </row>
    <row r="357" spans="2:4" ht="14.4">
      <c r="B357" s="26"/>
      <c r="C357" s="26"/>
      <c r="D357" s="26"/>
    </row>
    <row r="358" spans="2:4" ht="14.4">
      <c r="B358" s="26"/>
      <c r="C358" s="26"/>
      <c r="D358" s="26"/>
    </row>
    <row r="359" spans="2:4" ht="14.4">
      <c r="B359" s="26"/>
      <c r="C359" s="26"/>
      <c r="D359" s="26"/>
    </row>
    <row r="360" spans="2:4" ht="14.4">
      <c r="B360" s="26"/>
      <c r="C360" s="26"/>
      <c r="D360" s="26"/>
    </row>
    <row r="361" spans="2:4" ht="14.4">
      <c r="B361" s="26"/>
      <c r="C361" s="26"/>
      <c r="D361" s="26"/>
    </row>
    <row r="362" spans="2:4" ht="14.4">
      <c r="B362" s="26"/>
      <c r="C362" s="26"/>
      <c r="D362" s="26"/>
    </row>
    <row r="363" spans="2:4" ht="14.4">
      <c r="B363" s="26"/>
      <c r="C363" s="26"/>
      <c r="D363" s="26"/>
    </row>
    <row r="364" spans="2:4" ht="14.4">
      <c r="B364" s="26"/>
      <c r="C364" s="26"/>
      <c r="D364" s="26"/>
    </row>
    <row r="365" spans="2:4" ht="14.4">
      <c r="B365" s="26"/>
      <c r="C365" s="26"/>
      <c r="D365" s="26"/>
    </row>
    <row r="366" spans="2:4" ht="14.4">
      <c r="B366" s="26"/>
      <c r="C366" s="26"/>
      <c r="D366" s="26"/>
    </row>
    <row r="367" spans="2:4" ht="14.4">
      <c r="B367" s="26"/>
      <c r="C367" s="26"/>
      <c r="D367" s="26"/>
    </row>
    <row r="368" spans="2:4" ht="14.4">
      <c r="B368" s="26"/>
      <c r="C368" s="26"/>
      <c r="D368" s="26"/>
    </row>
    <row r="369" spans="2:4" ht="14.4">
      <c r="B369" s="26"/>
      <c r="C369" s="26"/>
      <c r="D369" s="26"/>
    </row>
    <row r="370" spans="2:4" ht="14.4">
      <c r="B370" s="26"/>
      <c r="C370" s="26"/>
      <c r="D370" s="26"/>
    </row>
    <row r="371" spans="2:4" ht="14.4">
      <c r="B371" s="26"/>
      <c r="C371" s="26"/>
      <c r="D371" s="26"/>
    </row>
    <row r="372" spans="2:4" ht="14.4">
      <c r="B372" s="26"/>
      <c r="C372" s="26"/>
      <c r="D372" s="26"/>
    </row>
    <row r="373" spans="2:4" ht="14.4">
      <c r="B373" s="26"/>
      <c r="C373" s="26"/>
      <c r="D373" s="26"/>
    </row>
    <row r="374" spans="2:4" ht="14.4">
      <c r="B374" s="26"/>
      <c r="C374" s="26"/>
      <c r="D374" s="26"/>
    </row>
    <row r="375" spans="2:4" ht="14.4">
      <c r="B375" s="26"/>
      <c r="C375" s="26"/>
      <c r="D375" s="26"/>
    </row>
    <row r="376" spans="2:4" ht="14.4">
      <c r="B376" s="26"/>
      <c r="C376" s="26"/>
      <c r="D376" s="26"/>
    </row>
    <row r="377" spans="2:4" ht="14.4">
      <c r="B377" s="26"/>
      <c r="C377" s="26"/>
      <c r="D377" s="26"/>
    </row>
    <row r="378" spans="2:4" ht="14.4">
      <c r="B378" s="26"/>
      <c r="C378" s="26"/>
      <c r="D378" s="26"/>
    </row>
    <row r="379" spans="2:4" ht="14.4">
      <c r="B379" s="26"/>
      <c r="C379" s="26"/>
      <c r="D379" s="26"/>
    </row>
    <row r="380" spans="2:4" ht="14.4">
      <c r="B380" s="26"/>
      <c r="C380" s="26"/>
      <c r="D380" s="26"/>
    </row>
    <row r="381" spans="2:4" ht="14.4">
      <c r="B381" s="26"/>
      <c r="C381" s="26"/>
      <c r="D381" s="26"/>
    </row>
    <row r="382" spans="2:4" ht="14.4">
      <c r="B382" s="26"/>
      <c r="C382" s="26"/>
      <c r="D382" s="26"/>
    </row>
    <row r="383" spans="2:4" ht="14.4">
      <c r="B383" s="26"/>
      <c r="C383" s="26"/>
      <c r="D383" s="26"/>
    </row>
    <row r="384" spans="2:4" ht="14.4">
      <c r="B384" s="26"/>
      <c r="C384" s="26"/>
      <c r="D384" s="26"/>
    </row>
    <row r="385" spans="2:4" ht="14.4">
      <c r="B385" s="26"/>
      <c r="C385" s="26"/>
      <c r="D385" s="26"/>
    </row>
    <row r="386" spans="2:4" ht="14.4">
      <c r="B386" s="26"/>
      <c r="C386" s="26"/>
      <c r="D386" s="26"/>
    </row>
    <row r="387" spans="2:4" ht="14.4">
      <c r="B387" s="26"/>
      <c r="C387" s="26"/>
      <c r="D387" s="26"/>
    </row>
    <row r="388" spans="2:4" ht="14.4">
      <c r="B388" s="26"/>
      <c r="C388" s="26"/>
      <c r="D388" s="26"/>
    </row>
    <row r="389" spans="2:4" ht="14.4">
      <c r="B389" s="26"/>
      <c r="C389" s="26"/>
      <c r="D389" s="26"/>
    </row>
    <row r="390" spans="2:4" ht="14.4">
      <c r="B390" s="26"/>
      <c r="C390" s="26"/>
      <c r="D390" s="26"/>
    </row>
    <row r="391" spans="2:4" ht="14.4">
      <c r="B391" s="26"/>
      <c r="C391" s="26"/>
      <c r="D391" s="26"/>
    </row>
    <row r="392" spans="2:4" ht="14.4">
      <c r="B392" s="26"/>
      <c r="C392" s="26"/>
      <c r="D392" s="26"/>
    </row>
    <row r="393" spans="2:4" ht="14.4">
      <c r="B393" s="26"/>
      <c r="C393" s="26"/>
      <c r="D393" s="26"/>
    </row>
    <row r="394" spans="2:4" ht="14.4">
      <c r="B394" s="26"/>
      <c r="C394" s="26"/>
      <c r="D394" s="26"/>
    </row>
    <row r="395" spans="2:4" ht="14.4">
      <c r="B395" s="26"/>
      <c r="C395" s="26"/>
      <c r="D395" s="26"/>
    </row>
    <row r="396" spans="2:4" ht="14.4">
      <c r="B396" s="26"/>
      <c r="C396" s="26"/>
      <c r="D396" s="26"/>
    </row>
    <row r="397" spans="2:4" ht="14.4">
      <c r="B397" s="26"/>
      <c r="C397" s="26"/>
      <c r="D397" s="26"/>
    </row>
    <row r="398" spans="2:4" ht="14.4">
      <c r="B398" s="26"/>
      <c r="C398" s="26"/>
      <c r="D398" s="26"/>
    </row>
    <row r="399" spans="2:4" ht="14.4">
      <c r="B399" s="26"/>
      <c r="C399" s="26"/>
      <c r="D399" s="26"/>
    </row>
    <row r="400" spans="2:4" ht="14.4">
      <c r="B400" s="26"/>
      <c r="C400" s="26"/>
      <c r="D400" s="26"/>
    </row>
    <row r="401" spans="2:4" ht="14.4">
      <c r="B401" s="26"/>
      <c r="C401" s="26"/>
      <c r="D401" s="26"/>
    </row>
    <row r="402" spans="2:4" ht="14.4">
      <c r="B402" s="26"/>
      <c r="C402" s="26"/>
      <c r="D402" s="26"/>
    </row>
    <row r="403" spans="2:4" ht="14.4">
      <c r="B403" s="26"/>
      <c r="C403" s="26"/>
      <c r="D403" s="26"/>
    </row>
    <row r="404" spans="2:4" ht="14.4">
      <c r="B404" s="26"/>
      <c r="C404" s="26"/>
      <c r="D404" s="26"/>
    </row>
    <row r="405" spans="2:4" ht="14.4">
      <c r="B405" s="26"/>
      <c r="C405" s="26"/>
      <c r="D405" s="26"/>
    </row>
    <row r="406" spans="2:4" ht="14.4">
      <c r="B406" s="26"/>
      <c r="C406" s="26"/>
      <c r="D406" s="26"/>
    </row>
    <row r="407" spans="2:4" ht="14.4">
      <c r="B407" s="26"/>
      <c r="C407" s="26"/>
      <c r="D407" s="26"/>
    </row>
    <row r="408" spans="2:4" ht="14.4">
      <c r="B408" s="26"/>
      <c r="C408" s="26"/>
      <c r="D408" s="26"/>
    </row>
    <row r="409" spans="2:4" ht="14.4">
      <c r="B409" s="26"/>
      <c r="C409" s="26"/>
      <c r="D409" s="26"/>
    </row>
    <row r="410" spans="2:4" ht="14.4">
      <c r="B410" s="26"/>
      <c r="C410" s="26"/>
      <c r="D410" s="26"/>
    </row>
    <row r="411" spans="2:4" ht="14.4">
      <c r="B411" s="26"/>
      <c r="C411" s="26"/>
      <c r="D411" s="26"/>
    </row>
    <row r="412" spans="2:4" ht="14.4">
      <c r="B412" s="26"/>
      <c r="C412" s="26"/>
      <c r="D412" s="26"/>
    </row>
    <row r="413" spans="2:4" ht="14.4">
      <c r="B413" s="26"/>
      <c r="C413" s="26"/>
      <c r="D413" s="26"/>
    </row>
    <row r="414" spans="2:4" ht="14.4">
      <c r="B414" s="26"/>
      <c r="C414" s="26"/>
      <c r="D414" s="26"/>
    </row>
    <row r="415" spans="2:4" ht="14.4">
      <c r="B415" s="26"/>
      <c r="C415" s="26"/>
      <c r="D415" s="26"/>
    </row>
    <row r="416" spans="2:4" ht="14.4">
      <c r="B416" s="26"/>
      <c r="C416" s="26"/>
      <c r="D416" s="26"/>
    </row>
    <row r="417" spans="2:4" ht="14.4">
      <c r="B417" s="26"/>
      <c r="C417" s="26"/>
      <c r="D417" s="26"/>
    </row>
    <row r="418" spans="2:4" ht="14.4">
      <c r="B418" s="26"/>
      <c r="C418" s="26"/>
      <c r="D418" s="26"/>
    </row>
    <row r="419" spans="2:4" ht="14.4">
      <c r="B419" s="26"/>
      <c r="C419" s="26"/>
      <c r="D419" s="26"/>
    </row>
    <row r="420" spans="2:4" ht="14.4">
      <c r="B420" s="26"/>
      <c r="C420" s="26"/>
      <c r="D420" s="26"/>
    </row>
    <row r="421" spans="2:4" ht="14.4">
      <c r="B421" s="26"/>
      <c r="C421" s="26"/>
      <c r="D421" s="26"/>
    </row>
    <row r="422" spans="2:4" ht="14.4">
      <c r="B422" s="26"/>
      <c r="C422" s="26"/>
      <c r="D422" s="26"/>
    </row>
    <row r="423" spans="2:4" ht="14.4">
      <c r="B423" s="26"/>
      <c r="C423" s="26"/>
      <c r="D423" s="26"/>
    </row>
    <row r="424" spans="2:4" ht="14.4">
      <c r="B424" s="26"/>
      <c r="C424" s="26"/>
      <c r="D424" s="26"/>
    </row>
    <row r="425" spans="2:4" ht="14.4">
      <c r="B425" s="26"/>
      <c r="C425" s="26"/>
      <c r="D425" s="26"/>
    </row>
    <row r="426" spans="2:4" ht="14.4">
      <c r="B426" s="26"/>
      <c r="C426" s="26"/>
      <c r="D426" s="26"/>
    </row>
    <row r="427" spans="2:4" ht="14.4">
      <c r="B427" s="26"/>
      <c r="C427" s="26"/>
      <c r="D427" s="26"/>
    </row>
    <row r="428" spans="2:4" ht="14.4">
      <c r="B428" s="26"/>
      <c r="C428" s="26"/>
      <c r="D428" s="26"/>
    </row>
    <row r="429" spans="2:4" ht="14.4">
      <c r="B429" s="26"/>
      <c r="C429" s="26"/>
      <c r="D429" s="26"/>
    </row>
    <row r="430" spans="2:4" ht="14.4">
      <c r="B430" s="26"/>
      <c r="C430" s="26"/>
      <c r="D430" s="26"/>
    </row>
    <row r="431" spans="2:4" ht="14.4">
      <c r="B431" s="26"/>
      <c r="C431" s="26"/>
      <c r="D431" s="26"/>
    </row>
    <row r="432" spans="2:4" ht="14.4">
      <c r="B432" s="26"/>
      <c r="C432" s="26"/>
      <c r="D432" s="26"/>
    </row>
    <row r="433" spans="2:4" ht="14.4">
      <c r="B433" s="26"/>
      <c r="C433" s="26"/>
      <c r="D433" s="26"/>
    </row>
    <row r="434" spans="2:4" ht="14.4">
      <c r="B434" s="26"/>
      <c r="C434" s="26"/>
      <c r="D434" s="26"/>
    </row>
    <row r="435" spans="2:4" ht="14.4">
      <c r="B435" s="26"/>
      <c r="C435" s="26"/>
      <c r="D435" s="26"/>
    </row>
    <row r="436" spans="2:4" ht="14.4">
      <c r="B436" s="26"/>
      <c r="C436" s="26"/>
      <c r="D436" s="26"/>
    </row>
    <row r="437" spans="2:4" ht="14.4">
      <c r="B437" s="26"/>
      <c r="C437" s="26"/>
      <c r="D437" s="26"/>
    </row>
    <row r="438" spans="2:4" ht="14.4">
      <c r="B438" s="26"/>
      <c r="C438" s="26"/>
      <c r="D438" s="26"/>
    </row>
    <row r="439" spans="2:4" ht="14.4">
      <c r="B439" s="26"/>
      <c r="C439" s="26"/>
      <c r="D439" s="26"/>
    </row>
    <row r="440" spans="2:4" ht="14.4">
      <c r="B440" s="26"/>
      <c r="C440" s="26"/>
      <c r="D440" s="26"/>
    </row>
    <row r="441" spans="2:4" ht="14.4">
      <c r="B441" s="26"/>
      <c r="C441" s="26"/>
      <c r="D441" s="26"/>
    </row>
    <row r="442" spans="2:4" ht="14.4">
      <c r="B442" s="26"/>
      <c r="C442" s="26"/>
      <c r="D442" s="26"/>
    </row>
    <row r="443" spans="2:4" ht="14.4">
      <c r="B443" s="26"/>
      <c r="C443" s="26"/>
      <c r="D443" s="26"/>
    </row>
    <row r="444" spans="2:4" ht="14.4">
      <c r="B444" s="26"/>
      <c r="C444" s="26"/>
      <c r="D444" s="26"/>
    </row>
    <row r="445" spans="2:4" ht="14.4">
      <c r="B445" s="26"/>
      <c r="C445" s="26"/>
      <c r="D445" s="26"/>
    </row>
    <row r="446" spans="2:4" ht="14.4">
      <c r="B446" s="26"/>
      <c r="C446" s="26"/>
      <c r="D446" s="26"/>
    </row>
    <row r="447" spans="2:4" ht="14.4">
      <c r="B447" s="26"/>
      <c r="C447" s="26"/>
      <c r="D447" s="26"/>
    </row>
    <row r="448" spans="2:4" ht="14.4">
      <c r="B448" s="26"/>
      <c r="C448" s="26"/>
      <c r="D448" s="26"/>
    </row>
    <row r="449" spans="2:4" ht="14.4">
      <c r="B449" s="26"/>
      <c r="C449" s="26"/>
      <c r="D449" s="26"/>
    </row>
    <row r="450" spans="2:4" ht="14.4">
      <c r="B450" s="26"/>
      <c r="C450" s="26"/>
      <c r="D450" s="26"/>
    </row>
    <row r="451" spans="2:4" ht="14.4">
      <c r="B451" s="26"/>
      <c r="C451" s="26"/>
      <c r="D451" s="26"/>
    </row>
    <row r="452" spans="2:4" ht="14.4">
      <c r="B452" s="26"/>
      <c r="C452" s="26"/>
      <c r="D452" s="26"/>
    </row>
    <row r="453" spans="2:4" ht="14.4">
      <c r="B453" s="26"/>
      <c r="C453" s="26"/>
      <c r="D453" s="26"/>
    </row>
    <row r="454" spans="2:4" ht="14.4">
      <c r="B454" s="26"/>
      <c r="C454" s="26"/>
      <c r="D454" s="26"/>
    </row>
    <row r="455" spans="2:4" ht="14.4">
      <c r="B455" s="26"/>
      <c r="C455" s="26"/>
      <c r="D455" s="26"/>
    </row>
    <row r="456" spans="2:4" ht="14.4">
      <c r="B456" s="26"/>
      <c r="C456" s="26"/>
      <c r="D456" s="26"/>
    </row>
    <row r="457" spans="2:4" ht="14.4">
      <c r="B457" s="26"/>
      <c r="C457" s="26"/>
      <c r="D457" s="26"/>
    </row>
    <row r="458" spans="2:4" ht="14.4">
      <c r="B458" s="26"/>
      <c r="C458" s="26"/>
      <c r="D458" s="26"/>
    </row>
    <row r="459" spans="2:4" ht="14.4">
      <c r="B459" s="26"/>
      <c r="C459" s="26"/>
      <c r="D459" s="26"/>
    </row>
    <row r="460" spans="2:4" ht="14.4">
      <c r="B460" s="26"/>
      <c r="C460" s="26"/>
      <c r="D460" s="26"/>
    </row>
    <row r="461" spans="2:4" ht="14.4">
      <c r="B461" s="26"/>
      <c r="C461" s="26"/>
      <c r="D461" s="26"/>
    </row>
    <row r="462" spans="2:4" ht="14.4">
      <c r="B462" s="26"/>
      <c r="C462" s="26"/>
      <c r="D462" s="26"/>
    </row>
    <row r="463" spans="2:4" ht="14.4">
      <c r="B463" s="26"/>
      <c r="C463" s="26"/>
      <c r="D463" s="26"/>
    </row>
    <row r="464" spans="2:4" ht="14.4">
      <c r="B464" s="26"/>
      <c r="C464" s="26"/>
      <c r="D464" s="26"/>
    </row>
    <row r="465" spans="2:4" ht="14.4">
      <c r="B465" s="26"/>
      <c r="C465" s="26"/>
      <c r="D465" s="26"/>
    </row>
    <row r="466" spans="2:4" ht="14.4">
      <c r="B466" s="26"/>
      <c r="C466" s="26"/>
      <c r="D466" s="26"/>
    </row>
    <row r="467" spans="2:4" ht="14.4">
      <c r="B467" s="26"/>
      <c r="C467" s="26"/>
      <c r="D467" s="26"/>
    </row>
    <row r="468" spans="2:4" ht="14.4">
      <c r="B468" s="26"/>
      <c r="C468" s="26"/>
      <c r="D468" s="26"/>
    </row>
    <row r="469" spans="2:4" ht="14.4">
      <c r="B469" s="26"/>
      <c r="C469" s="26"/>
      <c r="D469" s="26"/>
    </row>
    <row r="470" spans="2:4" ht="14.4">
      <c r="B470" s="26"/>
      <c r="C470" s="26"/>
      <c r="D470" s="26"/>
    </row>
    <row r="471" spans="2:4" ht="14.4">
      <c r="B471" s="26"/>
      <c r="C471" s="26"/>
      <c r="D471" s="26"/>
    </row>
    <row r="472" spans="2:4" ht="14.4">
      <c r="B472" s="26"/>
      <c r="C472" s="26"/>
      <c r="D472" s="26"/>
    </row>
    <row r="473" spans="2:4" ht="14.4">
      <c r="B473" s="26"/>
      <c r="C473" s="26"/>
      <c r="D473" s="26"/>
    </row>
    <row r="474" spans="2:4" ht="14.4">
      <c r="B474" s="26"/>
      <c r="C474" s="26"/>
      <c r="D474" s="26"/>
    </row>
    <row r="475" spans="2:4" ht="14.4">
      <c r="B475" s="26"/>
      <c r="C475" s="26"/>
      <c r="D475" s="26"/>
    </row>
    <row r="476" spans="2:4" ht="14.4">
      <c r="B476" s="26"/>
      <c r="C476" s="26"/>
      <c r="D476" s="26"/>
    </row>
    <row r="477" spans="2:4" ht="14.4">
      <c r="B477" s="26"/>
      <c r="C477" s="26"/>
      <c r="D477" s="26"/>
    </row>
    <row r="478" spans="2:4" ht="14.4">
      <c r="B478" s="26"/>
      <c r="C478" s="26"/>
      <c r="D478" s="26"/>
    </row>
    <row r="479" spans="2:4" ht="14.4">
      <c r="B479" s="26"/>
      <c r="C479" s="26"/>
      <c r="D479" s="26"/>
    </row>
    <row r="480" spans="2:4" ht="14.4">
      <c r="B480" s="26"/>
      <c r="C480" s="26"/>
      <c r="D480" s="26"/>
    </row>
    <row r="481" spans="2:4" ht="14.4">
      <c r="B481" s="26"/>
      <c r="C481" s="26"/>
      <c r="D481" s="26"/>
    </row>
    <row r="482" spans="2:4" ht="14.4">
      <c r="B482" s="26"/>
      <c r="C482" s="26"/>
      <c r="D482" s="26"/>
    </row>
    <row r="483" spans="2:4" ht="14.4">
      <c r="B483" s="26"/>
      <c r="C483" s="26"/>
      <c r="D483" s="26"/>
    </row>
    <row r="484" spans="2:4" ht="14.4">
      <c r="B484" s="26"/>
      <c r="C484" s="26"/>
      <c r="D484" s="26"/>
    </row>
    <row r="485" spans="2:4" ht="14.4">
      <c r="B485" s="26"/>
      <c r="C485" s="26"/>
      <c r="D485" s="26"/>
    </row>
    <row r="486" spans="2:4" ht="14.4">
      <c r="B486" s="26"/>
      <c r="C486" s="26"/>
      <c r="D486" s="26"/>
    </row>
    <row r="487" spans="2:4" ht="14.4">
      <c r="B487" s="26"/>
      <c r="C487" s="26"/>
      <c r="D487" s="26"/>
    </row>
    <row r="488" spans="2:4" ht="14.4">
      <c r="B488" s="26"/>
      <c r="C488" s="26"/>
      <c r="D488" s="26"/>
    </row>
    <row r="489" spans="2:4" ht="14.4">
      <c r="B489" s="26"/>
      <c r="C489" s="26"/>
      <c r="D489" s="26"/>
    </row>
    <row r="490" spans="2:4" ht="14.4">
      <c r="B490" s="26"/>
      <c r="C490" s="26"/>
      <c r="D490" s="26"/>
    </row>
    <row r="491" spans="2:4" ht="14.4">
      <c r="B491" s="26"/>
      <c r="C491" s="26"/>
      <c r="D491" s="26"/>
    </row>
    <row r="492" spans="2:4" ht="14.4">
      <c r="B492" s="26"/>
      <c r="C492" s="26"/>
      <c r="D492" s="26"/>
    </row>
    <row r="493" spans="2:4" ht="14.4">
      <c r="B493" s="26"/>
      <c r="C493" s="26"/>
      <c r="D493" s="26"/>
    </row>
    <row r="494" spans="2:4" ht="14.4">
      <c r="B494" s="26"/>
      <c r="C494" s="26"/>
      <c r="D494" s="26"/>
    </row>
    <row r="495" spans="2:4" ht="14.4">
      <c r="B495" s="26"/>
      <c r="C495" s="26"/>
      <c r="D495" s="26"/>
    </row>
    <row r="496" spans="2:4" ht="14.4">
      <c r="B496" s="26"/>
      <c r="C496" s="26"/>
      <c r="D496" s="26"/>
    </row>
    <row r="497" spans="2:4" ht="14.4">
      <c r="B497" s="26"/>
      <c r="C497" s="26"/>
      <c r="D497" s="26"/>
    </row>
    <row r="498" spans="2:4" ht="14.4">
      <c r="B498" s="26"/>
      <c r="C498" s="26"/>
      <c r="D498" s="26"/>
    </row>
    <row r="499" spans="2:4" ht="14.4">
      <c r="B499" s="26"/>
      <c r="C499" s="26"/>
      <c r="D499" s="26"/>
    </row>
    <row r="500" spans="2:4" ht="14.4">
      <c r="B500" s="26"/>
      <c r="C500" s="26"/>
      <c r="D500" s="26"/>
    </row>
    <row r="501" spans="2:4" ht="14.4">
      <c r="B501" s="26"/>
      <c r="C501" s="26"/>
      <c r="D501" s="26"/>
    </row>
    <row r="502" spans="2:4" ht="14.4">
      <c r="B502" s="26"/>
      <c r="C502" s="26"/>
      <c r="D502" s="26"/>
    </row>
    <row r="503" spans="2:4" ht="14.4">
      <c r="B503" s="26"/>
      <c r="C503" s="26"/>
      <c r="D503" s="26"/>
    </row>
    <row r="504" spans="2:4" ht="14.4">
      <c r="B504" s="26"/>
      <c r="C504" s="26"/>
      <c r="D504" s="26"/>
    </row>
    <row r="505" spans="2:4" ht="14.4">
      <c r="B505" s="26"/>
      <c r="C505" s="26"/>
      <c r="D505" s="26"/>
    </row>
    <row r="506" spans="2:4" ht="14.4">
      <c r="B506" s="26"/>
      <c r="C506" s="26"/>
      <c r="D506" s="26"/>
    </row>
    <row r="507" spans="2:4" ht="14.4">
      <c r="B507" s="26"/>
      <c r="C507" s="26"/>
      <c r="D507" s="26"/>
    </row>
    <row r="508" spans="2:4" ht="14.4">
      <c r="B508" s="26"/>
      <c r="C508" s="26"/>
      <c r="D508" s="26"/>
    </row>
    <row r="509" spans="2:4" ht="14.4">
      <c r="B509" s="26"/>
      <c r="C509" s="26"/>
      <c r="D509" s="26"/>
    </row>
    <row r="510" spans="2:4" ht="14.4">
      <c r="B510" s="26"/>
      <c r="C510" s="26"/>
      <c r="D510" s="26"/>
    </row>
    <row r="511" spans="2:4" ht="14.4">
      <c r="B511" s="26"/>
      <c r="C511" s="26"/>
      <c r="D511" s="26"/>
    </row>
    <row r="512" spans="2:4" ht="14.4">
      <c r="B512" s="26"/>
      <c r="C512" s="26"/>
      <c r="D512" s="26"/>
    </row>
    <row r="513" spans="2:4" ht="14.4">
      <c r="B513" s="26"/>
      <c r="C513" s="26"/>
      <c r="D513" s="26"/>
    </row>
    <row r="514" spans="2:4" ht="14.4">
      <c r="B514" s="26"/>
      <c r="C514" s="26"/>
      <c r="D514" s="26"/>
    </row>
    <row r="515" spans="2:4" ht="14.4">
      <c r="B515" s="26"/>
      <c r="C515" s="26"/>
      <c r="D515" s="26"/>
    </row>
    <row r="516" spans="2:4" ht="14.4">
      <c r="B516" s="26"/>
      <c r="C516" s="26"/>
      <c r="D516" s="26"/>
    </row>
    <row r="517" spans="2:4" ht="14.4">
      <c r="B517" s="26"/>
      <c r="C517" s="26"/>
      <c r="D517" s="26"/>
    </row>
    <row r="518" spans="2:4" ht="14.4">
      <c r="B518" s="26"/>
      <c r="C518" s="26"/>
      <c r="D518" s="26"/>
    </row>
    <row r="519" spans="2:4" ht="14.4">
      <c r="B519" s="26"/>
      <c r="C519" s="26"/>
      <c r="D519" s="26"/>
    </row>
    <row r="520" spans="2:4" ht="14.4">
      <c r="B520" s="26"/>
      <c r="C520" s="26"/>
      <c r="D520" s="26"/>
    </row>
    <row r="521" spans="2:4" ht="14.4">
      <c r="B521" s="26"/>
      <c r="C521" s="26"/>
      <c r="D521" s="26"/>
    </row>
    <row r="522" spans="2:4" ht="14.4">
      <c r="B522" s="26"/>
      <c r="C522" s="26"/>
      <c r="D522" s="26"/>
    </row>
    <row r="523" spans="2:4" ht="14.4">
      <c r="B523" s="26"/>
      <c r="C523" s="26"/>
      <c r="D523" s="26"/>
    </row>
    <row r="524" spans="2:4" ht="14.4">
      <c r="B524" s="26"/>
      <c r="C524" s="26"/>
      <c r="D524" s="26"/>
    </row>
    <row r="525" spans="2:4" ht="14.4">
      <c r="B525" s="26"/>
      <c r="C525" s="26"/>
      <c r="D525" s="26"/>
    </row>
    <row r="526" spans="2:4" ht="14.4">
      <c r="B526" s="26"/>
      <c r="C526" s="26"/>
      <c r="D526" s="26"/>
    </row>
    <row r="527" spans="2:4" ht="14.4">
      <c r="B527" s="26"/>
      <c r="C527" s="26"/>
      <c r="D527" s="26"/>
    </row>
    <row r="528" spans="2:4" ht="14.4">
      <c r="B528" s="26"/>
      <c r="C528" s="26"/>
      <c r="D528" s="26"/>
    </row>
    <row r="529" spans="2:4" ht="14.4">
      <c r="B529" s="26"/>
      <c r="C529" s="26"/>
      <c r="D529" s="26"/>
    </row>
    <row r="530" spans="2:4" ht="14.4">
      <c r="B530" s="26"/>
      <c r="C530" s="26"/>
      <c r="D530" s="26"/>
    </row>
    <row r="531" spans="2:4" ht="14.4">
      <c r="B531" s="26"/>
      <c r="C531" s="26"/>
      <c r="D531" s="26"/>
    </row>
    <row r="532" spans="2:4" ht="14.4">
      <c r="B532" s="26"/>
      <c r="C532" s="26"/>
      <c r="D532" s="26"/>
    </row>
    <row r="533" spans="2:4" ht="14.4">
      <c r="B533" s="26"/>
      <c r="C533" s="26"/>
      <c r="D533" s="26"/>
    </row>
    <row r="534" spans="2:4" ht="14.4">
      <c r="B534" s="26"/>
      <c r="C534" s="26"/>
      <c r="D534" s="26"/>
    </row>
    <row r="535" spans="2:4" ht="14.4">
      <c r="B535" s="26"/>
      <c r="C535" s="26"/>
      <c r="D535" s="26"/>
    </row>
    <row r="536" spans="2:4" ht="14.4">
      <c r="B536" s="26"/>
      <c r="C536" s="26"/>
      <c r="D536" s="26"/>
    </row>
    <row r="537" spans="2:4" ht="14.4">
      <c r="B537" s="26"/>
      <c r="C537" s="26"/>
      <c r="D537" s="26"/>
    </row>
    <row r="538" spans="2:4" ht="14.4">
      <c r="B538" s="26"/>
      <c r="C538" s="26"/>
      <c r="D538" s="26"/>
    </row>
    <row r="539" spans="2:4" ht="14.4">
      <c r="B539" s="26"/>
      <c r="C539" s="26"/>
      <c r="D539" s="26"/>
    </row>
    <row r="540" spans="2:4" ht="14.4">
      <c r="B540" s="26"/>
      <c r="C540" s="26"/>
      <c r="D540" s="26"/>
    </row>
    <row r="541" spans="2:4" ht="14.4">
      <c r="B541" s="26"/>
      <c r="C541" s="26"/>
      <c r="D541" s="26"/>
    </row>
    <row r="542" spans="2:4" ht="14.4">
      <c r="B542" s="26"/>
      <c r="C542" s="26"/>
      <c r="D542" s="26"/>
    </row>
    <row r="543" spans="2:4" ht="14.4">
      <c r="B543" s="26"/>
      <c r="C543" s="26"/>
      <c r="D543" s="26"/>
    </row>
    <row r="544" spans="2:4" ht="14.4">
      <c r="B544" s="26"/>
      <c r="C544" s="26"/>
      <c r="D544" s="26"/>
    </row>
    <row r="545" spans="2:4" ht="14.4">
      <c r="B545" s="26"/>
      <c r="C545" s="26"/>
      <c r="D545" s="26"/>
    </row>
    <row r="546" spans="2:4" ht="14.4">
      <c r="B546" s="26"/>
      <c r="C546" s="26"/>
      <c r="D546" s="26"/>
    </row>
    <row r="547" spans="2:4" ht="14.4">
      <c r="B547" s="26"/>
      <c r="C547" s="26"/>
      <c r="D547" s="26"/>
    </row>
    <row r="548" spans="2:4" ht="14.4">
      <c r="B548" s="26"/>
      <c r="C548" s="26"/>
      <c r="D548" s="26"/>
    </row>
    <row r="549" spans="2:4" ht="14.4">
      <c r="B549" s="26"/>
      <c r="C549" s="26"/>
      <c r="D549" s="26"/>
    </row>
    <row r="550" spans="2:4" ht="14.4">
      <c r="B550" s="26"/>
      <c r="C550" s="26"/>
      <c r="D550" s="26"/>
    </row>
    <row r="551" spans="2:4" ht="14.4">
      <c r="B551" s="26"/>
      <c r="C551" s="26"/>
      <c r="D551" s="26"/>
    </row>
    <row r="552" spans="2:4" ht="14.4">
      <c r="B552" s="26"/>
      <c r="C552" s="26"/>
      <c r="D552" s="26"/>
    </row>
    <row r="553" spans="2:4" ht="14.4">
      <c r="B553" s="26"/>
      <c r="C553" s="26"/>
      <c r="D553" s="26"/>
    </row>
    <row r="554" spans="2:4" ht="14.4">
      <c r="B554" s="26"/>
      <c r="C554" s="26"/>
      <c r="D554" s="26"/>
    </row>
    <row r="555" spans="2:4" ht="14.4">
      <c r="B555" s="26"/>
      <c r="C555" s="26"/>
      <c r="D555" s="26"/>
    </row>
    <row r="556" spans="2:4" ht="14.4">
      <c r="B556" s="26"/>
      <c r="C556" s="26"/>
      <c r="D556" s="26"/>
    </row>
    <row r="557" spans="2:4" ht="14.4">
      <c r="B557" s="26"/>
      <c r="C557" s="26"/>
      <c r="D557" s="26"/>
    </row>
    <row r="558" spans="2:4" ht="14.4">
      <c r="B558" s="26"/>
      <c r="C558" s="26"/>
      <c r="D558" s="26"/>
    </row>
    <row r="559" spans="2:4" ht="14.4">
      <c r="B559" s="26"/>
      <c r="C559" s="26"/>
      <c r="D559" s="26"/>
    </row>
    <row r="560" spans="2:4" ht="14.4">
      <c r="B560" s="26"/>
      <c r="C560" s="26"/>
      <c r="D560" s="26"/>
    </row>
    <row r="561" spans="2:4" ht="14.4">
      <c r="B561" s="26"/>
      <c r="C561" s="26"/>
      <c r="D561" s="26"/>
    </row>
    <row r="562" spans="2:4" ht="14.4">
      <c r="B562" s="26"/>
      <c r="C562" s="26"/>
      <c r="D562" s="26"/>
    </row>
    <row r="563" spans="2:4" ht="14.4">
      <c r="B563" s="26"/>
      <c r="C563" s="26"/>
      <c r="D563" s="26"/>
    </row>
    <row r="564" spans="2:4" ht="14.4">
      <c r="B564" s="26"/>
      <c r="C564" s="26"/>
      <c r="D564" s="26"/>
    </row>
    <row r="565" spans="2:4" ht="14.4">
      <c r="B565" s="26"/>
      <c r="C565" s="26"/>
      <c r="D565" s="26"/>
    </row>
    <row r="566" spans="2:4" ht="14.4">
      <c r="B566" s="26"/>
      <c r="C566" s="26"/>
      <c r="D566" s="26"/>
    </row>
    <row r="567" spans="2:4" ht="14.4">
      <c r="B567" s="26"/>
      <c r="C567" s="26"/>
      <c r="D567" s="26"/>
    </row>
    <row r="568" spans="2:4" ht="14.4">
      <c r="B568" s="26"/>
      <c r="C568" s="26"/>
      <c r="D568" s="26"/>
    </row>
    <row r="569" spans="2:4" ht="14.4">
      <c r="B569" s="26"/>
      <c r="C569" s="26"/>
      <c r="D569" s="26"/>
    </row>
    <row r="570" spans="2:4" ht="14.4">
      <c r="B570" s="26"/>
      <c r="C570" s="26"/>
      <c r="D570" s="26"/>
    </row>
    <row r="571" spans="2:4" ht="14.4">
      <c r="B571" s="26"/>
      <c r="C571" s="26"/>
      <c r="D571" s="26"/>
    </row>
    <row r="572" spans="2:4" ht="14.4">
      <c r="B572" s="26"/>
      <c r="C572" s="26"/>
      <c r="D572" s="26"/>
    </row>
    <row r="573" spans="2:4" ht="14.4">
      <c r="B573" s="26"/>
      <c r="C573" s="26"/>
      <c r="D573" s="26"/>
    </row>
    <row r="574" spans="2:4" ht="14.4">
      <c r="B574" s="26"/>
      <c r="C574" s="26"/>
      <c r="D574" s="26"/>
    </row>
    <row r="575" spans="2:4" ht="14.4">
      <c r="B575" s="26"/>
      <c r="C575" s="26"/>
      <c r="D575" s="26"/>
    </row>
    <row r="576" spans="2:4" ht="14.4">
      <c r="B576" s="26"/>
      <c r="C576" s="26"/>
      <c r="D576" s="26"/>
    </row>
    <row r="577" spans="2:4" ht="14.4">
      <c r="B577" s="26"/>
      <c r="C577" s="26"/>
      <c r="D577" s="26"/>
    </row>
    <row r="578" spans="2:4" ht="14.4">
      <c r="B578" s="26"/>
      <c r="C578" s="26"/>
      <c r="D578" s="26"/>
    </row>
    <row r="579" spans="2:4" ht="14.4">
      <c r="B579" s="26"/>
      <c r="C579" s="26"/>
      <c r="D579" s="26"/>
    </row>
    <row r="580" spans="2:4" ht="14.4">
      <c r="B580" s="26"/>
      <c r="C580" s="26"/>
      <c r="D580" s="26"/>
    </row>
    <row r="581" spans="2:4" ht="14.4">
      <c r="B581" s="26"/>
      <c r="C581" s="26"/>
      <c r="D581" s="26"/>
    </row>
    <row r="582" spans="2:4" ht="14.4">
      <c r="B582" s="26"/>
      <c r="C582" s="26"/>
      <c r="D582" s="26"/>
    </row>
    <row r="583" spans="2:4" ht="14.4">
      <c r="B583" s="26"/>
      <c r="C583" s="26"/>
      <c r="D583" s="26"/>
    </row>
    <row r="584" spans="2:4" ht="14.4">
      <c r="B584" s="26"/>
      <c r="C584" s="26"/>
      <c r="D584" s="26"/>
    </row>
    <row r="585" spans="2:4" ht="14.4">
      <c r="B585" s="26"/>
      <c r="C585" s="26"/>
      <c r="D585" s="26"/>
    </row>
    <row r="586" spans="2:4" ht="14.4">
      <c r="B586" s="26"/>
      <c r="C586" s="26"/>
      <c r="D586" s="26"/>
    </row>
    <row r="587" spans="2:4" ht="14.4">
      <c r="B587" s="26"/>
      <c r="C587" s="26"/>
      <c r="D587" s="26"/>
    </row>
    <row r="588" spans="2:4" ht="14.4">
      <c r="B588" s="26"/>
      <c r="C588" s="26"/>
      <c r="D588" s="26"/>
    </row>
    <row r="589" spans="2:4" ht="14.4">
      <c r="B589" s="26"/>
      <c r="C589" s="26"/>
      <c r="D589" s="26"/>
    </row>
    <row r="590" spans="2:4" ht="14.4">
      <c r="B590" s="26"/>
      <c r="C590" s="26"/>
      <c r="D590" s="26"/>
    </row>
    <row r="591" spans="2:4" ht="14.4">
      <c r="B591" s="26"/>
      <c r="C591" s="26"/>
      <c r="D591" s="26"/>
    </row>
    <row r="592" spans="2:4" ht="14.4">
      <c r="B592" s="26"/>
      <c r="C592" s="26"/>
      <c r="D592" s="26"/>
    </row>
    <row r="593" spans="2:4" ht="14.4">
      <c r="B593" s="26"/>
      <c r="C593" s="26"/>
      <c r="D593" s="26"/>
    </row>
    <row r="594" spans="2:4" ht="14.4">
      <c r="B594" s="26"/>
      <c r="C594" s="26"/>
      <c r="D594" s="26"/>
    </row>
    <row r="595" spans="2:4" ht="14.4">
      <c r="B595" s="26"/>
      <c r="C595" s="26"/>
      <c r="D595" s="26"/>
    </row>
    <row r="596" spans="2:4" ht="14.4">
      <c r="B596" s="26"/>
      <c r="C596" s="26"/>
      <c r="D596" s="26"/>
    </row>
    <row r="597" spans="2:4" ht="14.4">
      <c r="B597" s="26"/>
      <c r="C597" s="26"/>
      <c r="D597" s="26"/>
    </row>
    <row r="598" spans="2:4" ht="14.4">
      <c r="B598" s="26"/>
      <c r="C598" s="26"/>
      <c r="D598" s="26"/>
    </row>
    <row r="599" spans="2:4" ht="14.4">
      <c r="B599" s="26"/>
      <c r="C599" s="26"/>
      <c r="D599" s="26"/>
    </row>
    <row r="600" spans="2:4" ht="14.4">
      <c r="B600" s="26"/>
      <c r="C600" s="26"/>
      <c r="D600" s="26"/>
    </row>
    <row r="601" spans="2:4" ht="14.4">
      <c r="B601" s="26"/>
      <c r="C601" s="26"/>
      <c r="D601" s="26"/>
    </row>
    <row r="602" spans="2:4" ht="14.4">
      <c r="B602" s="26"/>
      <c r="C602" s="26"/>
      <c r="D602" s="26"/>
    </row>
    <row r="603" spans="2:4" ht="14.4">
      <c r="B603" s="26"/>
      <c r="C603" s="26"/>
      <c r="D603" s="26"/>
    </row>
    <row r="604" spans="2:4" ht="14.4">
      <c r="B604" s="26"/>
      <c r="C604" s="26"/>
      <c r="D604" s="26"/>
    </row>
    <row r="605" spans="2:4" ht="14.4">
      <c r="B605" s="26"/>
      <c r="C605" s="26"/>
      <c r="D605" s="26"/>
    </row>
    <row r="606" spans="2:4" ht="14.4">
      <c r="B606" s="26"/>
      <c r="C606" s="26"/>
      <c r="D606" s="26"/>
    </row>
    <row r="607" spans="2:4" ht="14.4">
      <c r="B607" s="26"/>
      <c r="C607" s="26"/>
      <c r="D607" s="26"/>
    </row>
    <row r="608" spans="2:4" ht="14.4">
      <c r="B608" s="26"/>
      <c r="C608" s="26"/>
      <c r="D608" s="26"/>
    </row>
    <row r="609" spans="2:4" ht="14.4">
      <c r="B609" s="26"/>
      <c r="C609" s="26"/>
      <c r="D609" s="26"/>
    </row>
    <row r="610" spans="2:4" ht="14.4">
      <c r="B610" s="26"/>
      <c r="C610" s="26"/>
      <c r="D610" s="26"/>
    </row>
    <row r="611" spans="2:4" ht="14.4">
      <c r="B611" s="26"/>
      <c r="C611" s="26"/>
      <c r="D611" s="26"/>
    </row>
    <row r="612" spans="2:4" ht="14.4">
      <c r="B612" s="26"/>
      <c r="C612" s="26"/>
      <c r="D612" s="26"/>
    </row>
    <row r="613" spans="2:4" ht="14.4">
      <c r="B613" s="26"/>
      <c r="C613" s="26"/>
      <c r="D613" s="26"/>
    </row>
    <row r="614" spans="2:4" ht="14.4">
      <c r="B614" s="26"/>
      <c r="C614" s="26"/>
      <c r="D614" s="26"/>
    </row>
    <row r="615" spans="2:4" ht="14.4">
      <c r="B615" s="26"/>
      <c r="C615" s="26"/>
      <c r="D615" s="26"/>
    </row>
    <row r="616" spans="2:4" ht="14.4">
      <c r="B616" s="26"/>
      <c r="C616" s="26"/>
      <c r="D616" s="26"/>
    </row>
    <row r="617" spans="2:4" ht="14.4">
      <c r="B617" s="26"/>
      <c r="C617" s="26"/>
      <c r="D617" s="26"/>
    </row>
    <row r="618" spans="2:4" ht="14.4">
      <c r="B618" s="26"/>
      <c r="C618" s="26"/>
      <c r="D618" s="26"/>
    </row>
    <row r="619" spans="2:4" ht="14.4">
      <c r="B619" s="26"/>
      <c r="C619" s="26"/>
      <c r="D619" s="26"/>
    </row>
    <row r="620" spans="2:4" ht="14.4">
      <c r="B620" s="26"/>
      <c r="C620" s="26"/>
      <c r="D620" s="26"/>
    </row>
    <row r="621" spans="2:4" ht="14.4">
      <c r="B621" s="26"/>
      <c r="C621" s="26"/>
      <c r="D621" s="26"/>
    </row>
    <row r="622" spans="2:4" ht="14.4">
      <c r="B622" s="26"/>
      <c r="C622" s="26"/>
      <c r="D622" s="26"/>
    </row>
    <row r="623" spans="2:4" ht="14.4">
      <c r="B623" s="26"/>
      <c r="C623" s="26"/>
      <c r="D623" s="26"/>
    </row>
    <row r="624" spans="2:4" ht="14.4">
      <c r="B624" s="26"/>
      <c r="C624" s="26"/>
      <c r="D624" s="26"/>
    </row>
    <row r="625" spans="2:4" ht="14.4">
      <c r="B625" s="26"/>
      <c r="C625" s="26"/>
      <c r="D625" s="26"/>
    </row>
    <row r="626" spans="2:4" ht="14.4">
      <c r="B626" s="26"/>
      <c r="C626" s="26"/>
      <c r="D626" s="26"/>
    </row>
    <row r="627" spans="2:4" ht="14.4">
      <c r="B627" s="26"/>
      <c r="C627" s="26"/>
      <c r="D627" s="26"/>
    </row>
    <row r="628" spans="2:4" ht="14.4">
      <c r="B628" s="26"/>
      <c r="C628" s="26"/>
      <c r="D628" s="26"/>
    </row>
    <row r="629" spans="2:4" ht="14.4">
      <c r="B629" s="26"/>
      <c r="C629" s="26"/>
      <c r="D629" s="26"/>
    </row>
    <row r="630" spans="2:4" ht="14.4">
      <c r="B630" s="26"/>
      <c r="C630" s="26"/>
      <c r="D630" s="26"/>
    </row>
    <row r="631" spans="2:4" ht="14.4">
      <c r="B631" s="26"/>
      <c r="C631" s="26"/>
      <c r="D631" s="26"/>
    </row>
    <row r="632" spans="2:4" ht="14.4">
      <c r="B632" s="26"/>
      <c r="C632" s="26"/>
      <c r="D632" s="26"/>
    </row>
    <row r="633" spans="2:4" ht="14.4">
      <c r="B633" s="26"/>
      <c r="C633" s="26"/>
      <c r="D633" s="26"/>
    </row>
    <row r="634" spans="2:4" ht="14.4">
      <c r="B634" s="26"/>
      <c r="C634" s="26"/>
      <c r="D634" s="26"/>
    </row>
    <row r="635" spans="2:4" ht="14.4">
      <c r="B635" s="26"/>
      <c r="C635" s="26"/>
      <c r="D635" s="26"/>
    </row>
    <row r="636" spans="2:4" ht="14.4">
      <c r="B636" s="26"/>
      <c r="C636" s="26"/>
      <c r="D636" s="26"/>
    </row>
    <row r="637" spans="2:4" ht="14.4">
      <c r="B637" s="26"/>
      <c r="C637" s="26"/>
      <c r="D637" s="26"/>
    </row>
    <row r="638" spans="2:4" ht="14.4">
      <c r="B638" s="26"/>
      <c r="C638" s="26"/>
      <c r="D638" s="26"/>
    </row>
    <row r="639" spans="2:4" ht="14.4">
      <c r="B639" s="26"/>
      <c r="C639" s="26"/>
      <c r="D639" s="26"/>
    </row>
    <row r="640" spans="2:4" ht="14.4">
      <c r="B640" s="26"/>
      <c r="C640" s="26"/>
      <c r="D640" s="26"/>
    </row>
    <row r="641" spans="2:4" ht="14.4">
      <c r="B641" s="26"/>
      <c r="C641" s="26"/>
      <c r="D641" s="26"/>
    </row>
    <row r="642" spans="2:4" ht="14.4">
      <c r="B642" s="26"/>
      <c r="C642" s="26"/>
      <c r="D642" s="26"/>
    </row>
    <row r="643" spans="2:4" ht="14.4">
      <c r="B643" s="26"/>
      <c r="C643" s="26"/>
      <c r="D643" s="26"/>
    </row>
    <row r="644" spans="2:4" ht="14.4">
      <c r="B644" s="26"/>
      <c r="C644" s="26"/>
      <c r="D644" s="26"/>
    </row>
    <row r="645" spans="2:4" ht="14.4">
      <c r="B645" s="26"/>
      <c r="C645" s="26"/>
      <c r="D645" s="26"/>
    </row>
    <row r="646" spans="2:4" ht="14.4">
      <c r="B646" s="26"/>
      <c r="C646" s="26"/>
      <c r="D646" s="26"/>
    </row>
    <row r="647" spans="2:4" ht="14.4">
      <c r="B647" s="26"/>
      <c r="C647" s="26"/>
      <c r="D647" s="26"/>
    </row>
    <row r="648" spans="2:4" ht="14.4">
      <c r="B648" s="26"/>
      <c r="C648" s="26"/>
      <c r="D648" s="26"/>
    </row>
    <row r="649" spans="2:4" ht="14.4">
      <c r="B649" s="26"/>
      <c r="C649" s="26"/>
      <c r="D649" s="26"/>
    </row>
    <row r="650" spans="2:4" ht="14.4">
      <c r="B650" s="26"/>
      <c r="C650" s="26"/>
      <c r="D650" s="26"/>
    </row>
    <row r="651" spans="2:4" ht="14.4">
      <c r="B651" s="26"/>
      <c r="C651" s="26"/>
      <c r="D651" s="26"/>
    </row>
    <row r="652" spans="2:4" ht="14.4">
      <c r="B652" s="26"/>
      <c r="C652" s="26"/>
      <c r="D652" s="26"/>
    </row>
    <row r="653" spans="2:4" ht="14.4">
      <c r="B653" s="26"/>
      <c r="C653" s="26"/>
      <c r="D653" s="26"/>
    </row>
    <row r="654" spans="2:4" ht="14.4">
      <c r="B654" s="26"/>
      <c r="C654" s="26"/>
      <c r="D654" s="26"/>
    </row>
    <row r="655" spans="2:4" ht="14.4">
      <c r="B655" s="26"/>
      <c r="C655" s="26"/>
      <c r="D655" s="26"/>
    </row>
    <row r="656" spans="2:4" ht="14.4">
      <c r="B656" s="26"/>
      <c r="C656" s="26"/>
      <c r="D656" s="26"/>
    </row>
    <row r="657" spans="2:4" ht="14.4">
      <c r="B657" s="26"/>
      <c r="C657" s="26"/>
      <c r="D657" s="26"/>
    </row>
    <row r="658" spans="2:4" ht="14.4">
      <c r="B658" s="26"/>
      <c r="C658" s="26"/>
      <c r="D658" s="26"/>
    </row>
    <row r="659" spans="2:4" ht="14.4">
      <c r="B659" s="26"/>
      <c r="C659" s="26"/>
      <c r="D659" s="26"/>
    </row>
    <row r="660" spans="2:4" ht="14.4">
      <c r="B660" s="26"/>
      <c r="C660" s="26"/>
      <c r="D660" s="26"/>
    </row>
    <row r="661" spans="2:4" ht="14.4">
      <c r="B661" s="26"/>
      <c r="C661" s="26"/>
      <c r="D661" s="26"/>
    </row>
    <row r="662" spans="2:4" ht="14.4">
      <c r="B662" s="26"/>
      <c r="C662" s="26"/>
      <c r="D662" s="26"/>
    </row>
    <row r="663" spans="2:4" ht="14.4">
      <c r="B663" s="26"/>
      <c r="C663" s="26"/>
      <c r="D663" s="26"/>
    </row>
    <row r="664" spans="2:4" ht="14.4">
      <c r="B664" s="26"/>
      <c r="C664" s="26"/>
      <c r="D664" s="26"/>
    </row>
    <row r="665" spans="2:4" ht="14.4">
      <c r="B665" s="26"/>
      <c r="C665" s="26"/>
      <c r="D665" s="26"/>
    </row>
    <row r="666" spans="2:4" ht="14.4">
      <c r="B666" s="26"/>
      <c r="C666" s="26"/>
      <c r="D666" s="26"/>
    </row>
    <row r="667" spans="2:4" ht="14.4">
      <c r="B667" s="26"/>
      <c r="C667" s="26"/>
      <c r="D667" s="26"/>
    </row>
    <row r="668" spans="2:4" ht="14.4">
      <c r="B668" s="26"/>
      <c r="C668" s="26"/>
      <c r="D668" s="26"/>
    </row>
    <row r="669" spans="2:4" ht="14.4">
      <c r="B669" s="26"/>
      <c r="C669" s="26"/>
      <c r="D669" s="26"/>
    </row>
    <row r="670" spans="2:4" ht="14.4">
      <c r="B670" s="26"/>
      <c r="C670" s="26"/>
      <c r="D670" s="26"/>
    </row>
    <row r="671" spans="2:4" ht="14.4">
      <c r="B671" s="26"/>
      <c r="C671" s="26"/>
      <c r="D671" s="26"/>
    </row>
    <row r="672" spans="2:4" ht="14.4">
      <c r="B672" s="26"/>
      <c r="C672" s="26"/>
      <c r="D672" s="26"/>
    </row>
    <row r="673" spans="2:4" ht="14.4">
      <c r="B673" s="26"/>
      <c r="C673" s="26"/>
      <c r="D673" s="26"/>
    </row>
    <row r="674" spans="2:4" ht="14.4">
      <c r="B674" s="26"/>
      <c r="C674" s="26"/>
      <c r="D674" s="26"/>
    </row>
    <row r="675" spans="2:4" ht="14.4">
      <c r="B675" s="26"/>
      <c r="C675" s="26"/>
      <c r="D675" s="26"/>
    </row>
    <row r="676" spans="2:4" ht="14.4">
      <c r="B676" s="26"/>
      <c r="C676" s="26"/>
      <c r="D676" s="26"/>
    </row>
    <row r="677" spans="2:4" ht="14.4">
      <c r="B677" s="26"/>
      <c r="C677" s="26"/>
      <c r="D677" s="26"/>
    </row>
    <row r="678" spans="2:4" ht="14.4">
      <c r="B678" s="26"/>
      <c r="C678" s="26"/>
      <c r="D678" s="26"/>
    </row>
    <row r="679" spans="2:4" ht="14.4">
      <c r="B679" s="26"/>
      <c r="C679" s="26"/>
      <c r="D679" s="26"/>
    </row>
    <row r="680" spans="2:4" ht="14.4">
      <c r="B680" s="26"/>
      <c r="C680" s="26"/>
      <c r="D680" s="26"/>
    </row>
    <row r="681" spans="2:4" ht="14.4">
      <c r="B681" s="26"/>
      <c r="C681" s="26"/>
      <c r="D681" s="26"/>
    </row>
    <row r="682" spans="2:4" ht="14.4">
      <c r="B682" s="26"/>
      <c r="C682" s="26"/>
      <c r="D682" s="26"/>
    </row>
    <row r="683" spans="2:4" ht="14.4">
      <c r="B683" s="26"/>
      <c r="C683" s="26"/>
      <c r="D683" s="26"/>
    </row>
    <row r="684" spans="2:4" ht="14.4">
      <c r="B684" s="26"/>
      <c r="C684" s="26"/>
      <c r="D684" s="26"/>
    </row>
    <row r="685" spans="2:4" ht="14.4">
      <c r="B685" s="26"/>
      <c r="C685" s="26"/>
      <c r="D685" s="26"/>
    </row>
    <row r="686" spans="2:4" ht="14.4">
      <c r="B686" s="26"/>
      <c r="C686" s="26"/>
      <c r="D686" s="26"/>
    </row>
    <row r="687" spans="2:4" ht="14.4">
      <c r="B687" s="26"/>
      <c r="C687" s="26"/>
      <c r="D687" s="26"/>
    </row>
    <row r="688" spans="2:4" ht="14.4">
      <c r="B688" s="26"/>
      <c r="C688" s="26"/>
      <c r="D688" s="26"/>
    </row>
    <row r="689" spans="2:4" ht="14.4">
      <c r="B689" s="26"/>
      <c r="C689" s="26"/>
      <c r="D689" s="26"/>
    </row>
    <row r="690" spans="2:4" ht="14.4">
      <c r="B690" s="26"/>
      <c r="C690" s="26"/>
      <c r="D690" s="26"/>
    </row>
    <row r="691" spans="2:4" ht="14.4">
      <c r="B691" s="26"/>
      <c r="C691" s="26"/>
      <c r="D691" s="26"/>
    </row>
    <row r="692" spans="2:4" ht="14.4">
      <c r="B692" s="26"/>
      <c r="C692" s="26"/>
      <c r="D692" s="26"/>
    </row>
    <row r="693" spans="2:4" ht="14.4">
      <c r="B693" s="26"/>
      <c r="C693" s="26"/>
      <c r="D693" s="26"/>
    </row>
    <row r="694" spans="2:4" ht="14.4">
      <c r="B694" s="26"/>
      <c r="C694" s="26"/>
      <c r="D694" s="26"/>
    </row>
    <row r="695" spans="2:4" ht="14.4">
      <c r="B695" s="26"/>
      <c r="C695" s="26"/>
      <c r="D695" s="26"/>
    </row>
    <row r="696" spans="2:4" ht="14.4">
      <c r="B696" s="26"/>
      <c r="C696" s="26"/>
      <c r="D696" s="26"/>
    </row>
    <row r="697" spans="2:4" ht="14.4">
      <c r="B697" s="26"/>
      <c r="C697" s="26"/>
      <c r="D697" s="26"/>
    </row>
    <row r="698" spans="2:4" ht="14.4">
      <c r="B698" s="26"/>
      <c r="C698" s="26"/>
      <c r="D698" s="26"/>
    </row>
    <row r="699" spans="2:4" ht="14.4">
      <c r="B699" s="26"/>
      <c r="C699" s="26"/>
      <c r="D699" s="26"/>
    </row>
    <row r="700" spans="2:4" ht="14.4">
      <c r="B700" s="26"/>
      <c r="C700" s="26"/>
      <c r="D700" s="26"/>
    </row>
    <row r="701" spans="2:4" ht="14.4">
      <c r="B701" s="26"/>
      <c r="C701" s="26"/>
      <c r="D701" s="26"/>
    </row>
    <row r="702" spans="2:4" ht="14.4">
      <c r="B702" s="26"/>
      <c r="C702" s="26"/>
      <c r="D702" s="26"/>
    </row>
    <row r="703" spans="2:4" ht="14.4">
      <c r="B703" s="26"/>
      <c r="C703" s="26"/>
      <c r="D703" s="26"/>
    </row>
    <row r="704" spans="2:4" ht="14.4">
      <c r="B704" s="26"/>
      <c r="C704" s="26"/>
      <c r="D704" s="26"/>
    </row>
    <row r="705" spans="2:4" ht="14.4">
      <c r="B705" s="26"/>
      <c r="C705" s="26"/>
      <c r="D705" s="26"/>
    </row>
    <row r="706" spans="2:4" ht="14.4">
      <c r="B706" s="26"/>
      <c r="C706" s="26"/>
      <c r="D706" s="26"/>
    </row>
    <row r="707" spans="2:4" ht="14.4">
      <c r="B707" s="26"/>
      <c r="C707" s="26"/>
      <c r="D707" s="26"/>
    </row>
    <row r="708" spans="2:4" ht="14.4">
      <c r="B708" s="26"/>
      <c r="C708" s="26"/>
      <c r="D708" s="26"/>
    </row>
    <row r="709" spans="2:4" ht="14.4">
      <c r="B709" s="26"/>
      <c r="C709" s="26"/>
      <c r="D709" s="26"/>
    </row>
    <row r="710" spans="2:4" ht="14.4">
      <c r="B710" s="26"/>
      <c r="C710" s="26"/>
      <c r="D710" s="26"/>
    </row>
    <row r="711" spans="2:4" ht="14.4">
      <c r="B711" s="26"/>
      <c r="C711" s="26"/>
      <c r="D711" s="26"/>
    </row>
    <row r="712" spans="2:4" ht="14.4">
      <c r="B712" s="26"/>
      <c r="C712" s="26"/>
      <c r="D712" s="26"/>
    </row>
    <row r="713" spans="2:4" ht="14.4">
      <c r="B713" s="26"/>
      <c r="C713" s="26"/>
      <c r="D713" s="26"/>
    </row>
    <row r="714" spans="2:4" ht="14.4">
      <c r="B714" s="26"/>
      <c r="C714" s="26"/>
      <c r="D714" s="26"/>
    </row>
    <row r="715" spans="2:4" ht="14.4">
      <c r="B715" s="26"/>
      <c r="C715" s="26"/>
      <c r="D715" s="26"/>
    </row>
    <row r="716" spans="2:4" ht="14.4">
      <c r="B716" s="26"/>
      <c r="C716" s="26"/>
      <c r="D716" s="26"/>
    </row>
    <row r="717" spans="2:4" ht="14.4">
      <c r="B717" s="26"/>
      <c r="C717" s="26"/>
      <c r="D717" s="26"/>
    </row>
    <row r="718" spans="2:4" ht="14.4">
      <c r="B718" s="26"/>
      <c r="C718" s="26"/>
      <c r="D718" s="26"/>
    </row>
    <row r="719" spans="2:4" ht="14.4">
      <c r="B719" s="26"/>
      <c r="C719" s="26"/>
      <c r="D719" s="26"/>
    </row>
    <row r="720" spans="2:4" ht="14.4">
      <c r="B720" s="26"/>
      <c r="C720" s="26"/>
      <c r="D720" s="26"/>
    </row>
    <row r="721" spans="2:4" ht="14.4">
      <c r="B721" s="26"/>
      <c r="C721" s="26"/>
      <c r="D721" s="26"/>
    </row>
    <row r="722" spans="2:4" ht="14.4">
      <c r="B722" s="26"/>
      <c r="C722" s="26"/>
      <c r="D722" s="26"/>
    </row>
    <row r="723" spans="2:4" ht="14.4">
      <c r="B723" s="26"/>
      <c r="C723" s="26"/>
      <c r="D723" s="26"/>
    </row>
    <row r="724" spans="2:4" ht="14.4">
      <c r="B724" s="26"/>
      <c r="C724" s="26"/>
      <c r="D724" s="26"/>
    </row>
    <row r="725" spans="2:4" ht="14.4">
      <c r="B725" s="26"/>
      <c r="C725" s="26"/>
      <c r="D725" s="26"/>
    </row>
    <row r="726" spans="2:4" ht="14.4">
      <c r="B726" s="26"/>
      <c r="C726" s="26"/>
      <c r="D726" s="26"/>
    </row>
    <row r="727" spans="2:4" ht="14.4">
      <c r="B727" s="26"/>
      <c r="C727" s="26"/>
      <c r="D727" s="26"/>
    </row>
    <row r="728" spans="2:4" ht="14.4">
      <c r="B728" s="26"/>
      <c r="C728" s="26"/>
      <c r="D728" s="26"/>
    </row>
    <row r="729" spans="2:4" ht="14.4">
      <c r="B729" s="26"/>
      <c r="C729" s="26"/>
      <c r="D729" s="26"/>
    </row>
    <row r="730" spans="2:4" ht="14.4">
      <c r="B730" s="26"/>
      <c r="C730" s="26"/>
      <c r="D730" s="26"/>
    </row>
    <row r="731" spans="2:4" ht="14.4">
      <c r="B731" s="26"/>
      <c r="C731" s="26"/>
      <c r="D731" s="26"/>
    </row>
    <row r="732" spans="2:4" ht="14.4">
      <c r="B732" s="26"/>
      <c r="C732" s="26"/>
      <c r="D732" s="26"/>
    </row>
    <row r="733" spans="2:4" ht="14.4">
      <c r="B733" s="26"/>
      <c r="C733" s="26"/>
      <c r="D733" s="26"/>
    </row>
    <row r="734" spans="2:4" ht="14.4">
      <c r="B734" s="26"/>
      <c r="C734" s="26"/>
      <c r="D734" s="26"/>
    </row>
    <row r="735" spans="2:4" ht="14.4">
      <c r="B735" s="26"/>
      <c r="C735" s="26"/>
      <c r="D735" s="26"/>
    </row>
    <row r="736" spans="2:4" ht="14.4">
      <c r="B736" s="26"/>
      <c r="C736" s="26"/>
      <c r="D736" s="26"/>
    </row>
    <row r="737" spans="2:4" ht="14.4">
      <c r="B737" s="26"/>
      <c r="C737" s="26"/>
      <c r="D737" s="26"/>
    </row>
    <row r="738" spans="2:4" ht="14.4">
      <c r="B738" s="26"/>
      <c r="C738" s="26"/>
      <c r="D738" s="26"/>
    </row>
    <row r="739" spans="2:4" ht="14.4">
      <c r="B739" s="26"/>
      <c r="C739" s="26"/>
      <c r="D739" s="26"/>
    </row>
    <row r="740" spans="2:4" ht="14.4">
      <c r="B740" s="26"/>
      <c r="C740" s="26"/>
      <c r="D740" s="26"/>
    </row>
    <row r="741" spans="2:4" ht="14.4">
      <c r="B741" s="26"/>
      <c r="C741" s="26"/>
      <c r="D741" s="26"/>
    </row>
    <row r="742" spans="2:4" ht="14.4">
      <c r="B742" s="26"/>
      <c r="C742" s="26"/>
      <c r="D742" s="26"/>
    </row>
    <row r="743" spans="2:4" ht="14.4">
      <c r="B743" s="26"/>
      <c r="C743" s="26"/>
      <c r="D743" s="26"/>
    </row>
    <row r="744" spans="2:4" ht="14.4">
      <c r="B744" s="26"/>
      <c r="C744" s="26"/>
      <c r="D744" s="26"/>
    </row>
    <row r="745" spans="2:4" ht="14.4">
      <c r="B745" s="26"/>
      <c r="C745" s="26"/>
      <c r="D745" s="26"/>
    </row>
    <row r="746" spans="2:4" ht="14.4">
      <c r="B746" s="26"/>
      <c r="C746" s="26"/>
      <c r="D746" s="26"/>
    </row>
    <row r="747" spans="2:4" ht="14.4">
      <c r="B747" s="26"/>
      <c r="C747" s="26"/>
      <c r="D747" s="26"/>
    </row>
    <row r="748" spans="2:4" ht="14.4">
      <c r="B748" s="26"/>
      <c r="C748" s="26"/>
      <c r="D748" s="26"/>
    </row>
    <row r="749" spans="2:4" ht="14.4">
      <c r="B749" s="26"/>
      <c r="C749" s="26"/>
      <c r="D749" s="26"/>
    </row>
    <row r="750" spans="2:4" ht="14.4">
      <c r="B750" s="26"/>
      <c r="C750" s="26"/>
      <c r="D750" s="26"/>
    </row>
    <row r="751" spans="2:4" ht="14.4">
      <c r="B751" s="26"/>
      <c r="C751" s="26"/>
      <c r="D751" s="26"/>
    </row>
    <row r="752" spans="2:4" ht="14.4">
      <c r="B752" s="26"/>
      <c r="C752" s="26"/>
      <c r="D752" s="26"/>
    </row>
    <row r="753" spans="2:4" ht="14.4">
      <c r="B753" s="26"/>
      <c r="C753" s="26"/>
      <c r="D753" s="26"/>
    </row>
    <row r="754" spans="2:4" ht="14.4">
      <c r="B754" s="26"/>
      <c r="C754" s="26"/>
      <c r="D754" s="26"/>
    </row>
    <row r="755" spans="2:4" ht="14.4">
      <c r="B755" s="26"/>
      <c r="C755" s="26"/>
      <c r="D755" s="26"/>
    </row>
    <row r="756" spans="2:4" ht="14.4">
      <c r="B756" s="26"/>
      <c r="C756" s="26"/>
      <c r="D756" s="26"/>
    </row>
    <row r="757" spans="2:4" ht="14.4">
      <c r="B757" s="26"/>
      <c r="C757" s="26"/>
      <c r="D757" s="26"/>
    </row>
    <row r="758" spans="2:4" ht="14.4">
      <c r="B758" s="26"/>
      <c r="C758" s="26"/>
      <c r="D758" s="26"/>
    </row>
    <row r="759" spans="2:4" ht="14.4">
      <c r="B759" s="26"/>
      <c r="C759" s="26"/>
      <c r="D759" s="26"/>
    </row>
    <row r="760" spans="2:4" ht="14.4">
      <c r="B760" s="26"/>
      <c r="C760" s="26"/>
      <c r="D760" s="26"/>
    </row>
    <row r="761" spans="2:4" ht="14.4">
      <c r="B761" s="26"/>
      <c r="C761" s="26"/>
      <c r="D761" s="26"/>
    </row>
    <row r="762" spans="2:4" ht="14.4">
      <c r="B762" s="26"/>
      <c r="C762" s="26"/>
      <c r="D762" s="26"/>
    </row>
    <row r="763" spans="2:4" ht="14.4">
      <c r="B763" s="26"/>
      <c r="C763" s="26"/>
      <c r="D763" s="26"/>
    </row>
    <row r="764" spans="2:4" ht="14.4">
      <c r="B764" s="26"/>
      <c r="C764" s="26"/>
      <c r="D764" s="26"/>
    </row>
    <row r="765" spans="2:4" ht="14.4">
      <c r="B765" s="26"/>
      <c r="C765" s="26"/>
      <c r="D765" s="26"/>
    </row>
    <row r="766" spans="2:4" ht="14.4">
      <c r="B766" s="26"/>
      <c r="C766" s="26"/>
      <c r="D766" s="26"/>
    </row>
    <row r="767" spans="2:4" ht="14.4">
      <c r="B767" s="26"/>
      <c r="C767" s="26"/>
      <c r="D767" s="26"/>
    </row>
    <row r="768" spans="2:4" ht="14.4">
      <c r="B768" s="26"/>
      <c r="C768" s="26"/>
      <c r="D768" s="26"/>
    </row>
    <row r="769" spans="2:4" ht="14.4">
      <c r="B769" s="26"/>
      <c r="C769" s="26"/>
      <c r="D769" s="26"/>
    </row>
    <row r="770" spans="2:4" ht="14.4">
      <c r="B770" s="26"/>
      <c r="C770" s="26"/>
      <c r="D770" s="26"/>
    </row>
    <row r="771" spans="2:4" ht="14.4">
      <c r="B771" s="26"/>
      <c r="C771" s="26"/>
      <c r="D771" s="26"/>
    </row>
    <row r="772" spans="2:4" ht="14.4">
      <c r="B772" s="26"/>
      <c r="C772" s="26"/>
      <c r="D772" s="26"/>
    </row>
    <row r="773" spans="2:4" ht="14.4">
      <c r="B773" s="26"/>
      <c r="C773" s="26"/>
      <c r="D773" s="26"/>
    </row>
    <row r="774" spans="2:4" ht="14.4">
      <c r="B774" s="26"/>
      <c r="C774" s="26"/>
      <c r="D774" s="26"/>
    </row>
    <row r="775" spans="2:4" ht="14.4">
      <c r="B775" s="26"/>
      <c r="C775" s="26"/>
      <c r="D775" s="26"/>
    </row>
    <row r="776" spans="2:4" ht="14.4">
      <c r="B776" s="26"/>
      <c r="C776" s="26"/>
      <c r="D776" s="26"/>
    </row>
    <row r="777" spans="2:4" ht="14.4">
      <c r="B777" s="26"/>
      <c r="C777" s="26"/>
      <c r="D777" s="26"/>
    </row>
    <row r="778" spans="2:4" ht="14.4">
      <c r="B778" s="26"/>
      <c r="C778" s="26"/>
      <c r="D778" s="26"/>
    </row>
    <row r="779" spans="2:4" ht="14.4">
      <c r="B779" s="26"/>
      <c r="C779" s="26"/>
      <c r="D779" s="26"/>
    </row>
    <row r="780" spans="2:4" ht="14.4">
      <c r="B780" s="26"/>
      <c r="C780" s="26"/>
      <c r="D780" s="26"/>
    </row>
    <row r="781" spans="2:4" ht="14.4">
      <c r="B781" s="26"/>
      <c r="C781" s="26"/>
      <c r="D781" s="26"/>
    </row>
    <row r="782" spans="2:4" ht="14.4">
      <c r="B782" s="26"/>
      <c r="C782" s="26"/>
      <c r="D782" s="26"/>
    </row>
    <row r="783" spans="2:4" ht="14.4">
      <c r="B783" s="26"/>
      <c r="C783" s="26"/>
      <c r="D783" s="26"/>
    </row>
    <row r="784" spans="2:4" ht="14.4">
      <c r="B784" s="26"/>
      <c r="C784" s="26"/>
      <c r="D784" s="26"/>
    </row>
    <row r="785" spans="2:4" ht="14.4">
      <c r="B785" s="26"/>
      <c r="C785" s="26"/>
      <c r="D785" s="26"/>
    </row>
    <row r="786" spans="2:4" ht="14.4">
      <c r="B786" s="26"/>
      <c r="C786" s="26"/>
      <c r="D786" s="26"/>
    </row>
    <row r="787" spans="2:4" ht="14.4">
      <c r="B787" s="26"/>
      <c r="C787" s="26"/>
      <c r="D787" s="26"/>
    </row>
    <row r="788" spans="2:4" ht="14.4">
      <c r="B788" s="26"/>
      <c r="C788" s="26"/>
      <c r="D788" s="26"/>
    </row>
    <row r="789" spans="2:4" ht="14.4">
      <c r="B789" s="26"/>
      <c r="C789" s="26"/>
      <c r="D789" s="26"/>
    </row>
    <row r="790" spans="2:4" ht="14.4">
      <c r="B790" s="26"/>
      <c r="C790" s="26"/>
      <c r="D790" s="26"/>
    </row>
    <row r="791" spans="2:4" ht="14.4">
      <c r="B791" s="26"/>
      <c r="C791" s="26"/>
      <c r="D791" s="26"/>
    </row>
    <row r="792" spans="2:4" ht="14.4">
      <c r="B792" s="26"/>
      <c r="C792" s="26"/>
      <c r="D792" s="26"/>
    </row>
    <row r="793" spans="2:4" ht="14.4">
      <c r="B793" s="26"/>
      <c r="C793" s="26"/>
      <c r="D793" s="26"/>
    </row>
    <row r="794" spans="2:4" ht="14.4">
      <c r="B794" s="26"/>
      <c r="C794" s="26"/>
      <c r="D794" s="26"/>
    </row>
    <row r="795" spans="2:4" ht="14.4">
      <c r="B795" s="26"/>
      <c r="C795" s="26"/>
      <c r="D795" s="26"/>
    </row>
    <row r="796" spans="2:4" ht="14.4">
      <c r="B796" s="26"/>
      <c r="C796" s="26"/>
      <c r="D796" s="26"/>
    </row>
    <row r="797" spans="2:4" ht="14.4">
      <c r="B797" s="26"/>
      <c r="C797" s="26"/>
      <c r="D797" s="26"/>
    </row>
    <row r="798" spans="2:4" ht="14.4">
      <c r="B798" s="26"/>
      <c r="C798" s="26"/>
      <c r="D798" s="26"/>
    </row>
    <row r="799" spans="2:4" ht="14.4">
      <c r="B799" s="26"/>
      <c r="C799" s="26"/>
      <c r="D799" s="26"/>
    </row>
    <row r="800" spans="2:4" ht="14.4">
      <c r="B800" s="26"/>
      <c r="C800" s="26"/>
      <c r="D800" s="26"/>
    </row>
    <row r="801" spans="2:4" ht="14.4">
      <c r="B801" s="26"/>
      <c r="C801" s="26"/>
      <c r="D801" s="26"/>
    </row>
    <row r="802" spans="2:4" ht="14.4">
      <c r="B802" s="26"/>
      <c r="C802" s="26"/>
      <c r="D802" s="26"/>
    </row>
    <row r="803" spans="2:4" ht="14.4">
      <c r="B803" s="26"/>
      <c r="C803" s="26"/>
      <c r="D803" s="26"/>
    </row>
    <row r="804" spans="2:4" ht="14.4">
      <c r="B804" s="26"/>
      <c r="C804" s="26"/>
      <c r="D804" s="26"/>
    </row>
    <row r="805" spans="2:4" ht="14.4">
      <c r="B805" s="26"/>
      <c r="C805" s="26"/>
      <c r="D805" s="26"/>
    </row>
    <row r="806" spans="2:4" ht="14.4">
      <c r="B806" s="26"/>
      <c r="C806" s="26"/>
      <c r="D806" s="26"/>
    </row>
    <row r="807" spans="2:4" ht="14.4">
      <c r="B807" s="26"/>
      <c r="C807" s="26"/>
      <c r="D807" s="26"/>
    </row>
    <row r="808" spans="2:4" ht="14.4">
      <c r="B808" s="26"/>
      <c r="C808" s="26"/>
      <c r="D808" s="26"/>
    </row>
    <row r="809" spans="2:4" ht="14.4">
      <c r="B809" s="26"/>
      <c r="C809" s="26"/>
      <c r="D809" s="26"/>
    </row>
    <row r="810" spans="2:4" ht="14.4">
      <c r="B810" s="26"/>
      <c r="C810" s="26"/>
      <c r="D810" s="26"/>
    </row>
    <row r="811" spans="2:4" ht="14.4">
      <c r="B811" s="26"/>
      <c r="C811" s="26"/>
      <c r="D811" s="26"/>
    </row>
    <row r="812" spans="2:4" ht="14.4">
      <c r="B812" s="26"/>
      <c r="C812" s="26"/>
      <c r="D812" s="26"/>
    </row>
    <row r="813" spans="2:4" ht="14.4">
      <c r="B813" s="26"/>
      <c r="C813" s="26"/>
      <c r="D813" s="26"/>
    </row>
    <row r="814" spans="2:4" ht="14.4">
      <c r="B814" s="26"/>
      <c r="C814" s="26"/>
      <c r="D814" s="26"/>
    </row>
    <row r="815" spans="2:4" ht="14.4">
      <c r="B815" s="26"/>
      <c r="C815" s="26"/>
      <c r="D815" s="26"/>
    </row>
    <row r="816" spans="2:4" ht="14.4">
      <c r="B816" s="26"/>
      <c r="C816" s="26"/>
      <c r="D816" s="26"/>
    </row>
    <row r="817" spans="2:4" ht="14.4">
      <c r="B817" s="26"/>
      <c r="C817" s="26"/>
      <c r="D817" s="26"/>
    </row>
    <row r="818" spans="2:4" ht="14.4">
      <c r="B818" s="26"/>
      <c r="C818" s="26"/>
      <c r="D818" s="26"/>
    </row>
    <row r="819" spans="2:4" ht="14.4">
      <c r="B819" s="26"/>
      <c r="C819" s="26"/>
      <c r="D819" s="26"/>
    </row>
    <row r="820" spans="2:4" ht="14.4">
      <c r="B820" s="26"/>
      <c r="C820" s="26"/>
      <c r="D820" s="26"/>
    </row>
    <row r="821" spans="2:4" ht="14.4">
      <c r="B821" s="26"/>
      <c r="C821" s="26"/>
      <c r="D821" s="26"/>
    </row>
    <row r="822" spans="2:4" ht="14.4">
      <c r="B822" s="26"/>
      <c r="C822" s="26"/>
      <c r="D822" s="26"/>
    </row>
    <row r="823" spans="2:4" ht="14.4">
      <c r="B823" s="26"/>
      <c r="C823" s="26"/>
      <c r="D823" s="26"/>
    </row>
    <row r="824" spans="2:4" ht="14.4">
      <c r="B824" s="26"/>
      <c r="C824" s="26"/>
      <c r="D824" s="26"/>
    </row>
    <row r="825" spans="2:4" ht="14.4">
      <c r="B825" s="26"/>
      <c r="C825" s="26"/>
      <c r="D825" s="26"/>
    </row>
    <row r="826" spans="2:4" ht="14.4">
      <c r="B826" s="26"/>
      <c r="C826" s="26"/>
      <c r="D826" s="26"/>
    </row>
    <row r="827" spans="2:4" ht="14.4">
      <c r="B827" s="26"/>
      <c r="C827" s="26"/>
      <c r="D827" s="26"/>
    </row>
    <row r="828" spans="2:4" ht="14.4">
      <c r="B828" s="26"/>
      <c r="C828" s="26"/>
      <c r="D828" s="26"/>
    </row>
    <row r="829" spans="2:4" ht="14.4">
      <c r="B829" s="26"/>
      <c r="C829" s="26"/>
      <c r="D829" s="26"/>
    </row>
    <row r="830" spans="2:4" ht="14.4">
      <c r="B830" s="26"/>
      <c r="C830" s="26"/>
      <c r="D830" s="26"/>
    </row>
    <row r="831" spans="2:4" ht="14.4">
      <c r="B831" s="26"/>
      <c r="C831" s="26"/>
      <c r="D831" s="26"/>
    </row>
    <row r="832" spans="2:4" ht="14.4">
      <c r="B832" s="26"/>
      <c r="C832" s="26"/>
      <c r="D832" s="26"/>
    </row>
    <row r="833" spans="2:4" ht="14.4">
      <c r="B833" s="26"/>
      <c r="C833" s="26"/>
      <c r="D833" s="26"/>
    </row>
    <row r="834" spans="2:4" ht="14.4">
      <c r="B834" s="26"/>
      <c r="C834" s="26"/>
      <c r="D834" s="26"/>
    </row>
    <row r="835" spans="2:4" ht="14.4">
      <c r="B835" s="26"/>
      <c r="C835" s="26"/>
      <c r="D835" s="26"/>
    </row>
    <row r="836" spans="2:4" ht="14.4">
      <c r="B836" s="26"/>
      <c r="C836" s="26"/>
      <c r="D836" s="26"/>
    </row>
    <row r="837" spans="2:4" ht="14.4">
      <c r="B837" s="26"/>
      <c r="C837" s="26"/>
      <c r="D837" s="26"/>
    </row>
    <row r="838" spans="2:4" ht="14.4">
      <c r="B838" s="26"/>
      <c r="C838" s="26"/>
      <c r="D838" s="26"/>
    </row>
    <row r="839" spans="2:4" ht="14.4">
      <c r="B839" s="26"/>
      <c r="C839" s="26"/>
      <c r="D839" s="26"/>
    </row>
    <row r="840" spans="2:4" ht="14.4">
      <c r="B840" s="26"/>
      <c r="C840" s="26"/>
      <c r="D840" s="26"/>
    </row>
    <row r="841" spans="2:4" ht="14.4">
      <c r="B841" s="26"/>
      <c r="C841" s="26"/>
      <c r="D841" s="26"/>
    </row>
    <row r="842" spans="2:4" ht="14.4">
      <c r="B842" s="26"/>
      <c r="C842" s="26"/>
      <c r="D842" s="26"/>
    </row>
    <row r="843" spans="2:4" ht="14.4">
      <c r="B843" s="26"/>
      <c r="C843" s="26"/>
      <c r="D843" s="26"/>
    </row>
    <row r="844" spans="2:4" ht="14.4">
      <c r="B844" s="26"/>
      <c r="C844" s="26"/>
      <c r="D844" s="26"/>
    </row>
    <row r="845" spans="2:4" ht="14.4">
      <c r="B845" s="26"/>
      <c r="C845" s="26"/>
      <c r="D845" s="26"/>
    </row>
    <row r="846" spans="2:4" ht="14.4">
      <c r="B846" s="26"/>
      <c r="C846" s="26"/>
      <c r="D846" s="26"/>
    </row>
    <row r="847" spans="2:4" ht="14.4">
      <c r="B847" s="26"/>
      <c r="C847" s="26"/>
      <c r="D847" s="26"/>
    </row>
    <row r="848" spans="2:4" ht="14.4">
      <c r="B848" s="26"/>
      <c r="C848" s="26"/>
      <c r="D848" s="26"/>
    </row>
    <row r="849" spans="2:4" ht="14.4">
      <c r="B849" s="26"/>
      <c r="C849" s="26"/>
      <c r="D849" s="26"/>
    </row>
    <row r="850" spans="2:4" ht="14.4">
      <c r="B850" s="26"/>
      <c r="C850" s="26"/>
      <c r="D850" s="26"/>
    </row>
    <row r="851" spans="2:4" ht="14.4">
      <c r="B851" s="26"/>
      <c r="C851" s="26"/>
      <c r="D851" s="26"/>
    </row>
    <row r="852" spans="2:4" ht="14.4">
      <c r="B852" s="26"/>
      <c r="C852" s="26"/>
      <c r="D852" s="26"/>
    </row>
    <row r="853" spans="2:4" ht="14.4">
      <c r="B853" s="26"/>
      <c r="C853" s="26"/>
      <c r="D853" s="26"/>
    </row>
    <row r="854" spans="2:4" ht="14.4">
      <c r="B854" s="26"/>
      <c r="C854" s="26"/>
      <c r="D854" s="26"/>
    </row>
    <row r="855" spans="2:4" ht="14.4">
      <c r="B855" s="26"/>
      <c r="C855" s="26"/>
      <c r="D855" s="26"/>
    </row>
    <row r="856" spans="2:4" ht="14.4">
      <c r="B856" s="26"/>
      <c r="C856" s="26"/>
      <c r="D856" s="26"/>
    </row>
    <row r="857" spans="2:4" ht="14.4">
      <c r="B857" s="26"/>
      <c r="C857" s="26"/>
      <c r="D857" s="26"/>
    </row>
    <row r="858" spans="2:4" ht="14.4">
      <c r="B858" s="26"/>
      <c r="C858" s="26"/>
      <c r="D858" s="26"/>
    </row>
    <row r="859" spans="2:4" ht="14.4">
      <c r="B859" s="26"/>
      <c r="C859" s="26"/>
      <c r="D859" s="26"/>
    </row>
    <row r="860" spans="2:4" ht="14.4">
      <c r="B860" s="26"/>
      <c r="C860" s="26"/>
      <c r="D860" s="26"/>
    </row>
    <row r="861" spans="2:4" ht="14.4">
      <c r="B861" s="26"/>
      <c r="C861" s="26"/>
      <c r="D861" s="26"/>
    </row>
    <row r="862" spans="2:4" ht="14.4">
      <c r="B862" s="26"/>
      <c r="C862" s="26"/>
      <c r="D862" s="26"/>
    </row>
    <row r="863" spans="2:4" ht="14.4">
      <c r="B863" s="26"/>
      <c r="C863" s="26"/>
      <c r="D863" s="26"/>
    </row>
    <row r="864" spans="2:4" ht="14.4">
      <c r="B864" s="26"/>
      <c r="C864" s="26"/>
      <c r="D864" s="26"/>
    </row>
    <row r="865" spans="2:4" ht="14.4">
      <c r="B865" s="26"/>
      <c r="C865" s="26"/>
      <c r="D865" s="26"/>
    </row>
    <row r="866" spans="2:4" ht="14.4">
      <c r="B866" s="26"/>
      <c r="C866" s="26"/>
      <c r="D866" s="26"/>
    </row>
    <row r="867" spans="2:4" ht="14.4">
      <c r="B867" s="26"/>
      <c r="C867" s="26"/>
      <c r="D867" s="26"/>
    </row>
    <row r="868" spans="2:4" ht="14.4">
      <c r="B868" s="26"/>
      <c r="C868" s="26"/>
      <c r="D868" s="26"/>
    </row>
    <row r="869" spans="2:4" ht="14.4">
      <c r="B869" s="26"/>
      <c r="C869" s="26"/>
      <c r="D869" s="26"/>
    </row>
    <row r="870" spans="2:4" ht="14.4">
      <c r="B870" s="26"/>
      <c r="C870" s="26"/>
      <c r="D870" s="26"/>
    </row>
    <row r="871" spans="2:4" ht="14.4">
      <c r="B871" s="26"/>
      <c r="C871" s="26"/>
      <c r="D871" s="26"/>
    </row>
    <row r="872" spans="2:4" ht="14.4">
      <c r="B872" s="26"/>
      <c r="C872" s="26"/>
      <c r="D872" s="26"/>
    </row>
    <row r="873" spans="2:4" ht="14.4">
      <c r="B873" s="26"/>
      <c r="C873" s="26"/>
      <c r="D873" s="26"/>
    </row>
    <row r="874" spans="2:4" ht="14.4">
      <c r="B874" s="26"/>
      <c r="C874" s="26"/>
      <c r="D874" s="26"/>
    </row>
    <row r="875" spans="2:4" ht="14.4">
      <c r="B875" s="26"/>
      <c r="C875" s="26"/>
      <c r="D875" s="26"/>
    </row>
    <row r="876" spans="2:4" ht="14.4">
      <c r="B876" s="26"/>
      <c r="C876" s="26"/>
      <c r="D876" s="26"/>
    </row>
    <row r="877" spans="2:4" ht="14.4">
      <c r="B877" s="26"/>
      <c r="C877" s="26"/>
      <c r="D877" s="26"/>
    </row>
    <row r="878" spans="2:4" ht="14.4">
      <c r="B878" s="26"/>
      <c r="C878" s="26"/>
      <c r="D878" s="26"/>
    </row>
    <row r="879" spans="2:4" ht="14.4">
      <c r="B879" s="26"/>
      <c r="C879" s="26"/>
      <c r="D879" s="26"/>
    </row>
    <row r="880" spans="2:4" ht="14.4">
      <c r="B880" s="26"/>
      <c r="C880" s="26"/>
      <c r="D880" s="26"/>
    </row>
    <row r="881" spans="2:4" ht="14.4">
      <c r="B881" s="26"/>
      <c r="C881" s="26"/>
      <c r="D881" s="26"/>
    </row>
    <row r="882" spans="2:4" ht="14.4">
      <c r="B882" s="26"/>
      <c r="C882" s="26"/>
      <c r="D882" s="26"/>
    </row>
    <row r="883" spans="2:4" ht="14.4">
      <c r="B883" s="26"/>
      <c r="C883" s="26"/>
      <c r="D883" s="26"/>
    </row>
    <row r="884" spans="2:4" ht="14.4">
      <c r="B884" s="26"/>
      <c r="C884" s="26"/>
      <c r="D884" s="26"/>
    </row>
    <row r="885" spans="2:4" ht="14.4">
      <c r="B885" s="26"/>
      <c r="C885" s="26"/>
      <c r="D885" s="26"/>
    </row>
    <row r="886" spans="2:4" ht="14.4">
      <c r="B886" s="26"/>
      <c r="C886" s="26"/>
      <c r="D886" s="26"/>
    </row>
    <row r="887" spans="2:4" ht="14.4">
      <c r="B887" s="26"/>
      <c r="C887" s="26"/>
      <c r="D887" s="26"/>
    </row>
    <row r="888" spans="2:4" ht="14.4">
      <c r="B888" s="26"/>
      <c r="C888" s="26"/>
      <c r="D888" s="26"/>
    </row>
    <row r="889" spans="2:4" ht="14.4">
      <c r="B889" s="26"/>
      <c r="C889" s="26"/>
      <c r="D889" s="26"/>
    </row>
    <row r="890" spans="2:4" ht="14.4">
      <c r="B890" s="26"/>
      <c r="C890" s="26"/>
      <c r="D890" s="26"/>
    </row>
    <row r="891" spans="2:4" ht="14.4">
      <c r="B891" s="26"/>
      <c r="C891" s="26"/>
      <c r="D891" s="26"/>
    </row>
    <row r="892" spans="2:4" ht="14.4">
      <c r="B892" s="26"/>
      <c r="C892" s="26"/>
      <c r="D892" s="26"/>
    </row>
    <row r="893" spans="2:4" ht="14.4">
      <c r="B893" s="26"/>
      <c r="C893" s="26"/>
      <c r="D893" s="26"/>
    </row>
    <row r="894" spans="2:4" ht="14.4">
      <c r="B894" s="26"/>
      <c r="C894" s="26"/>
      <c r="D894" s="26"/>
    </row>
    <row r="895" spans="2:4" ht="14.4">
      <c r="B895" s="26"/>
      <c r="C895" s="26"/>
      <c r="D895" s="26"/>
    </row>
    <row r="896" spans="2:4" ht="14.4">
      <c r="B896" s="26"/>
      <c r="C896" s="26"/>
      <c r="D896" s="26"/>
    </row>
    <row r="897" spans="2:4" ht="14.4">
      <c r="B897" s="26"/>
      <c r="C897" s="26"/>
      <c r="D897" s="26"/>
    </row>
    <row r="898" spans="2:4" ht="14.4">
      <c r="B898" s="26"/>
      <c r="C898" s="26"/>
      <c r="D898" s="26"/>
    </row>
    <row r="899" spans="2:4" ht="14.4">
      <c r="B899" s="26"/>
      <c r="C899" s="26"/>
      <c r="D899" s="26"/>
    </row>
    <row r="900" spans="2:4" ht="14.4">
      <c r="B900" s="26"/>
      <c r="C900" s="26"/>
      <c r="D900" s="26"/>
    </row>
    <row r="901" spans="2:4" ht="14.4">
      <c r="B901" s="26"/>
      <c r="C901" s="26"/>
      <c r="D901" s="26"/>
    </row>
    <row r="902" spans="2:4" ht="14.4">
      <c r="B902" s="26"/>
      <c r="C902" s="26"/>
      <c r="D902" s="26"/>
    </row>
    <row r="903" spans="2:4" ht="14.4">
      <c r="B903" s="26"/>
      <c r="C903" s="26"/>
      <c r="D903" s="26"/>
    </row>
    <row r="904" spans="2:4" ht="14.4">
      <c r="B904" s="26"/>
      <c r="C904" s="26"/>
      <c r="D904" s="26"/>
    </row>
    <row r="905" spans="2:4" ht="14.4">
      <c r="B905" s="26"/>
      <c r="C905" s="26"/>
      <c r="D905" s="26"/>
    </row>
    <row r="906" spans="2:4" ht="14.4">
      <c r="B906" s="26"/>
      <c r="C906" s="26"/>
      <c r="D906" s="26"/>
    </row>
    <row r="907" spans="2:4" ht="14.4">
      <c r="B907" s="26"/>
      <c r="C907" s="26"/>
      <c r="D907" s="26"/>
    </row>
    <row r="908" spans="2:4" ht="14.4">
      <c r="B908" s="26"/>
      <c r="C908" s="26"/>
      <c r="D908" s="26"/>
    </row>
    <row r="909" spans="2:4" ht="14.4">
      <c r="B909" s="26"/>
      <c r="C909" s="26"/>
      <c r="D909" s="26"/>
    </row>
    <row r="910" spans="2:4" ht="14.4">
      <c r="B910" s="26"/>
      <c r="C910" s="26"/>
      <c r="D910" s="26"/>
    </row>
    <row r="911" spans="2:4" ht="14.4">
      <c r="B911" s="26"/>
      <c r="C911" s="26"/>
      <c r="D911" s="26"/>
    </row>
    <row r="912" spans="2:4" ht="14.4">
      <c r="B912" s="26"/>
      <c r="C912" s="26"/>
      <c r="D912" s="26"/>
    </row>
    <row r="913" spans="2:4" ht="14.4">
      <c r="B913" s="26"/>
      <c r="C913" s="26"/>
      <c r="D913" s="26"/>
    </row>
    <row r="914" spans="2:4" ht="14.4">
      <c r="B914" s="26"/>
      <c r="C914" s="26"/>
      <c r="D914" s="26"/>
    </row>
    <row r="915" spans="2:4" ht="14.4">
      <c r="B915" s="26"/>
      <c r="C915" s="26"/>
      <c r="D915" s="26"/>
    </row>
    <row r="916" spans="2:4" ht="14.4">
      <c r="B916" s="26"/>
      <c r="C916" s="26"/>
      <c r="D916" s="26"/>
    </row>
    <row r="917" spans="2:4" ht="14.4">
      <c r="B917" s="26"/>
      <c r="C917" s="26"/>
      <c r="D917" s="26"/>
    </row>
    <row r="918" spans="2:4" ht="14.4">
      <c r="B918" s="26"/>
      <c r="C918" s="26"/>
      <c r="D918" s="26"/>
    </row>
    <row r="919" spans="2:4" ht="14.4">
      <c r="B919" s="26"/>
      <c r="C919" s="26"/>
      <c r="D919" s="26"/>
    </row>
    <row r="920" spans="2:4" ht="14.4">
      <c r="B920" s="26"/>
      <c r="C920" s="26"/>
      <c r="D920" s="26"/>
    </row>
    <row r="921" spans="2:4" ht="14.4">
      <c r="B921" s="26"/>
      <c r="C921" s="26"/>
      <c r="D921" s="26"/>
    </row>
    <row r="922" spans="2:4" ht="14.4">
      <c r="B922" s="26"/>
      <c r="C922" s="26"/>
      <c r="D922" s="26"/>
    </row>
    <row r="923" spans="2:4" ht="14.4">
      <c r="B923" s="26"/>
      <c r="C923" s="26"/>
      <c r="D923" s="26"/>
    </row>
    <row r="924" spans="2:4" ht="14.4">
      <c r="B924" s="26"/>
      <c r="C924" s="26"/>
      <c r="D924" s="26"/>
    </row>
    <row r="925" spans="2:4" ht="14.4">
      <c r="B925" s="26"/>
      <c r="C925" s="26"/>
      <c r="D925" s="26"/>
    </row>
    <row r="926" spans="2:4" ht="14.4">
      <c r="B926" s="26"/>
      <c r="C926" s="26"/>
      <c r="D926" s="26"/>
    </row>
    <row r="927" spans="2:4" ht="14.4">
      <c r="B927" s="26"/>
      <c r="C927" s="26"/>
      <c r="D927" s="26"/>
    </row>
    <row r="928" spans="2:4" ht="14.4">
      <c r="B928" s="26"/>
      <c r="C928" s="26"/>
      <c r="D928" s="26"/>
    </row>
    <row r="929" spans="2:4" ht="14.4">
      <c r="B929" s="26"/>
      <c r="C929" s="26"/>
      <c r="D929" s="26"/>
    </row>
    <row r="930" spans="2:4" ht="14.4">
      <c r="B930" s="26"/>
      <c r="C930" s="26"/>
      <c r="D930" s="26"/>
    </row>
    <row r="931" spans="2:4" ht="14.4">
      <c r="B931" s="26"/>
      <c r="C931" s="26"/>
      <c r="D931" s="26"/>
    </row>
    <row r="932" spans="2:4" ht="14.4">
      <c r="B932" s="26"/>
      <c r="C932" s="26"/>
      <c r="D932" s="26"/>
    </row>
    <row r="933" spans="2:4" ht="14.4">
      <c r="B933" s="26"/>
      <c r="C933" s="26"/>
      <c r="D933" s="26"/>
    </row>
    <row r="934" spans="2:4" ht="14.4">
      <c r="B934" s="26"/>
      <c r="C934" s="26"/>
      <c r="D934" s="26"/>
    </row>
    <row r="935" spans="2:4" ht="14.4">
      <c r="B935" s="26"/>
      <c r="C935" s="26"/>
      <c r="D935" s="26"/>
    </row>
    <row r="936" spans="2:4" ht="14.4">
      <c r="B936" s="26"/>
      <c r="C936" s="26"/>
      <c r="D936" s="26"/>
    </row>
    <row r="937" spans="2:4" ht="14.4">
      <c r="B937" s="26"/>
      <c r="C937" s="26"/>
      <c r="D937" s="26"/>
    </row>
    <row r="938" spans="2:4" ht="14.4">
      <c r="B938" s="26"/>
      <c r="C938" s="26"/>
      <c r="D938" s="26"/>
    </row>
    <row r="939" spans="2:4" ht="14.4">
      <c r="B939" s="26"/>
      <c r="C939" s="26"/>
      <c r="D939" s="26"/>
    </row>
    <row r="940" spans="2:4" ht="14.4">
      <c r="B940" s="26"/>
      <c r="C940" s="26"/>
      <c r="D940" s="26"/>
    </row>
    <row r="941" spans="2:4" ht="14.4">
      <c r="B941" s="26"/>
      <c r="C941" s="26"/>
      <c r="D941" s="26"/>
    </row>
    <row r="942" spans="2:4" ht="14.4">
      <c r="B942" s="26"/>
      <c r="C942" s="26"/>
      <c r="D942" s="26"/>
    </row>
    <row r="943" spans="2:4" ht="14.4">
      <c r="B943" s="26"/>
      <c r="C943" s="26"/>
      <c r="D943" s="26"/>
    </row>
    <row r="944" spans="2:4" ht="14.4">
      <c r="B944" s="26"/>
      <c r="C944" s="26"/>
      <c r="D944" s="26"/>
    </row>
    <row r="945" spans="2:4" ht="14.4">
      <c r="B945" s="26"/>
      <c r="C945" s="26"/>
      <c r="D945" s="26"/>
    </row>
    <row r="946" spans="2:4" ht="14.4">
      <c r="B946" s="26"/>
      <c r="C946" s="26"/>
      <c r="D946" s="26"/>
    </row>
    <row r="947" spans="2:4" ht="14.4">
      <c r="B947" s="26"/>
      <c r="C947" s="26"/>
      <c r="D947" s="26"/>
    </row>
    <row r="948" spans="2:4" ht="14.4">
      <c r="B948" s="26"/>
      <c r="C948" s="26"/>
      <c r="D948" s="26"/>
    </row>
    <row r="949" spans="2:4" ht="14.4">
      <c r="B949" s="26"/>
      <c r="C949" s="26"/>
      <c r="D949" s="26"/>
    </row>
    <row r="950" spans="2:4" ht="14.4">
      <c r="B950" s="26"/>
      <c r="C950" s="26"/>
      <c r="D950" s="26"/>
    </row>
    <row r="951" spans="2:4" ht="14.4">
      <c r="B951" s="26"/>
      <c r="C951" s="26"/>
      <c r="D951" s="26"/>
    </row>
    <row r="952" spans="2:4" ht="14.4">
      <c r="B952" s="26"/>
      <c r="C952" s="26"/>
      <c r="D952" s="26"/>
    </row>
    <row r="953" spans="2:4" ht="14.4">
      <c r="B953" s="26"/>
      <c r="C953" s="26"/>
      <c r="D953" s="26"/>
    </row>
    <row r="954" spans="2:4" ht="14.4">
      <c r="B954" s="26"/>
      <c r="C954" s="26"/>
      <c r="D954" s="26"/>
    </row>
    <row r="955" spans="2:4" ht="14.4">
      <c r="B955" s="26"/>
      <c r="C955" s="26"/>
      <c r="D955" s="26"/>
    </row>
    <row r="956" spans="2:4" ht="14.4">
      <c r="B956" s="26"/>
      <c r="C956" s="26"/>
      <c r="D956" s="26"/>
    </row>
    <row r="957" spans="2:4" ht="14.4">
      <c r="B957" s="26"/>
      <c r="C957" s="26"/>
      <c r="D957" s="26"/>
    </row>
    <row r="958" spans="2:4" ht="14.4">
      <c r="B958" s="26"/>
      <c r="C958" s="26"/>
      <c r="D958" s="26"/>
    </row>
    <row r="959" spans="2:4" ht="14.4">
      <c r="B959" s="26"/>
      <c r="C959" s="26"/>
      <c r="D959" s="26"/>
    </row>
    <row r="960" spans="2:4" ht="14.4">
      <c r="B960" s="26"/>
      <c r="C960" s="26"/>
      <c r="D960" s="26"/>
    </row>
    <row r="961" spans="2:4" ht="14.4">
      <c r="B961" s="26"/>
      <c r="C961" s="26"/>
      <c r="D961" s="26"/>
    </row>
    <row r="962" spans="2:4" ht="14.4">
      <c r="B962" s="26"/>
      <c r="C962" s="26"/>
      <c r="D962" s="26"/>
    </row>
    <row r="963" spans="2:4" ht="14.4">
      <c r="B963" s="26"/>
      <c r="C963" s="26"/>
      <c r="D963" s="26"/>
    </row>
    <row r="964" spans="2:4" ht="14.4">
      <c r="B964" s="26"/>
      <c r="C964" s="26"/>
      <c r="D964" s="26"/>
    </row>
    <row r="965" spans="2:4" ht="14.4">
      <c r="B965" s="26"/>
      <c r="C965" s="26"/>
      <c r="D965" s="26"/>
    </row>
    <row r="966" spans="2:4" ht="14.4">
      <c r="B966" s="26"/>
      <c r="C966" s="26"/>
      <c r="D966" s="26"/>
    </row>
    <row r="967" spans="2:4" ht="14.4">
      <c r="B967" s="26"/>
      <c r="C967" s="26"/>
      <c r="D967" s="26"/>
    </row>
    <row r="968" spans="2:4" ht="14.4">
      <c r="B968" s="26"/>
      <c r="C968" s="26"/>
      <c r="D968" s="26"/>
    </row>
    <row r="969" spans="2:4" ht="14.4">
      <c r="B969" s="26"/>
      <c r="C969" s="26"/>
      <c r="D969" s="26"/>
    </row>
    <row r="970" spans="2:4" ht="14.4">
      <c r="B970" s="26"/>
      <c r="C970" s="26"/>
      <c r="D970" s="26"/>
    </row>
    <row r="971" spans="2:4" ht="14.4">
      <c r="B971" s="26"/>
      <c r="C971" s="26"/>
      <c r="D971" s="26"/>
    </row>
    <row r="972" spans="2:4" ht="14.4">
      <c r="B972" s="26"/>
      <c r="C972" s="26"/>
      <c r="D972" s="26"/>
    </row>
    <row r="973" spans="2:4" ht="14.4">
      <c r="B973" s="26"/>
      <c r="C973" s="26"/>
      <c r="D973" s="26"/>
    </row>
    <row r="974" spans="2:4" ht="14.4">
      <c r="B974" s="26"/>
      <c r="C974" s="26"/>
      <c r="D974" s="26"/>
    </row>
    <row r="975" spans="2:4" ht="14.4">
      <c r="B975" s="26"/>
      <c r="C975" s="26"/>
      <c r="D975" s="26"/>
    </row>
    <row r="976" spans="2:4" ht="14.4">
      <c r="B976" s="26"/>
      <c r="C976" s="26"/>
      <c r="D976" s="26"/>
    </row>
    <row r="977" spans="2:4" ht="14.4">
      <c r="B977" s="26"/>
      <c r="C977" s="26"/>
      <c r="D977" s="26"/>
    </row>
    <row r="978" spans="2:4" ht="14.4">
      <c r="B978" s="26"/>
      <c r="C978" s="26"/>
      <c r="D978" s="26"/>
    </row>
    <row r="979" spans="2:4" ht="14.4">
      <c r="B979" s="26"/>
      <c r="C979" s="26"/>
      <c r="D979" s="26"/>
    </row>
    <row r="980" spans="2:4" ht="14.4">
      <c r="B980" s="26"/>
      <c r="C980" s="26"/>
      <c r="D980" s="26"/>
    </row>
    <row r="981" spans="2:4" ht="14.4">
      <c r="B981" s="26"/>
      <c r="C981" s="26"/>
      <c r="D981" s="26"/>
    </row>
    <row r="982" spans="2:4" ht="14.4">
      <c r="B982" s="26"/>
      <c r="C982" s="26"/>
      <c r="D982" s="26"/>
    </row>
    <row r="983" spans="2:4" ht="14.4">
      <c r="B983" s="26"/>
      <c r="C983" s="26"/>
      <c r="D983" s="26"/>
    </row>
    <row r="984" spans="2:4" ht="14.4">
      <c r="B984" s="26"/>
      <c r="C984" s="26"/>
      <c r="D984" s="26"/>
    </row>
    <row r="985" spans="2:4" ht="14.4">
      <c r="B985" s="26"/>
      <c r="C985" s="26"/>
      <c r="D985" s="26"/>
    </row>
    <row r="986" spans="2:4" ht="14.4">
      <c r="B986" s="26"/>
      <c r="C986" s="26"/>
      <c r="D986" s="26"/>
    </row>
    <row r="987" spans="2:4" ht="14.4">
      <c r="B987" s="26"/>
      <c r="C987" s="26"/>
      <c r="D987" s="26"/>
    </row>
    <row r="988" spans="2:4" ht="14.4">
      <c r="B988" s="26"/>
      <c r="C988" s="26"/>
      <c r="D988" s="26"/>
    </row>
    <row r="989" spans="2:4" ht="14.4">
      <c r="B989" s="26"/>
      <c r="C989" s="26"/>
      <c r="D989" s="26"/>
    </row>
    <row r="990" spans="2:4" ht="14.4">
      <c r="B990" s="26"/>
      <c r="C990" s="26"/>
      <c r="D990" s="26"/>
    </row>
    <row r="991" spans="2:4" ht="14.4">
      <c r="B991" s="26"/>
      <c r="C991" s="26"/>
      <c r="D991" s="26"/>
    </row>
    <row r="992" spans="2:4" ht="14.4">
      <c r="B992" s="26"/>
      <c r="C992" s="26"/>
      <c r="D992" s="26"/>
    </row>
    <row r="993" spans="2:4" ht="14.4">
      <c r="B993" s="26"/>
      <c r="C993" s="26"/>
      <c r="D993" s="26"/>
    </row>
    <row r="994" spans="2:4" ht="14.4">
      <c r="B994" s="26"/>
      <c r="C994" s="26"/>
      <c r="D994" s="26"/>
    </row>
    <row r="995" spans="2:4" ht="14.4">
      <c r="B995" s="26"/>
      <c r="C995" s="26"/>
      <c r="D995" s="26"/>
    </row>
    <row r="996" spans="2:4" ht="14.4">
      <c r="B996" s="26"/>
      <c r="C996" s="26"/>
      <c r="D996" s="26"/>
    </row>
    <row r="997" spans="2:4" ht="14.4">
      <c r="B997" s="26"/>
      <c r="C997" s="26"/>
      <c r="D997" s="26"/>
    </row>
    <row r="998" spans="2:4" ht="14.4">
      <c r="B998" s="26"/>
      <c r="C998" s="26"/>
      <c r="D998" s="26"/>
    </row>
    <row r="999" spans="2:4" ht="14.4">
      <c r="B999" s="26"/>
      <c r="C999" s="26"/>
      <c r="D999" s="26"/>
    </row>
    <row r="1000" spans="2:4" ht="14.4">
      <c r="B1000" s="26"/>
      <c r="C1000" s="26"/>
      <c r="D1000" s="26"/>
    </row>
  </sheetData>
  <conditionalFormatting sqref="E1:E1000">
    <cfRule type="cellIs" dxfId="1" priority="1" operator="greaterThan">
      <formula>0</formula>
    </cfRule>
    <cfRule type="cellIs" dxfId="0" priority="2" operator="lessThan">
      <formula>0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D966"/>
    <outlinePr summaryBelow="0" summaryRight="0"/>
  </sheetPr>
  <dimension ref="A1:L1000"/>
  <sheetViews>
    <sheetView workbookViewId="0"/>
  </sheetViews>
  <sheetFormatPr defaultColWidth="14.44140625" defaultRowHeight="15" customHeight="1"/>
  <cols>
    <col min="1" max="1" width="7.5546875" customWidth="1"/>
    <col min="2" max="2" width="18.44140625" customWidth="1"/>
    <col min="3" max="3" width="11.44140625" customWidth="1"/>
    <col min="4" max="4" width="8" customWidth="1"/>
    <col min="5" max="5" width="9" customWidth="1"/>
    <col min="6" max="7" width="7.44140625" customWidth="1"/>
    <col min="8" max="8" width="8.44140625" customWidth="1"/>
    <col min="9" max="22" width="7.5546875" customWidth="1"/>
  </cols>
  <sheetData>
    <row r="1" spans="1:12">
      <c r="A1" s="106" t="s">
        <v>2247</v>
      </c>
      <c r="D1" s="47"/>
    </row>
    <row r="2" spans="1:12">
      <c r="B2" s="107" t="s">
        <v>2248</v>
      </c>
      <c r="C2" s="50">
        <v>0</v>
      </c>
      <c r="D2" s="50">
        <v>3000</v>
      </c>
      <c r="E2" s="50">
        <v>5000</v>
      </c>
      <c r="F2" s="50">
        <v>7000</v>
      </c>
      <c r="G2" s="50">
        <v>10000</v>
      </c>
      <c r="H2" s="50">
        <v>15000</v>
      </c>
      <c r="I2" s="108">
        <v>20000</v>
      </c>
      <c r="J2" s="108">
        <v>30000</v>
      </c>
      <c r="K2" s="108">
        <v>50000</v>
      </c>
      <c r="L2" s="108">
        <v>100000</v>
      </c>
    </row>
    <row r="3" spans="1:12">
      <c r="B3" s="107" t="s">
        <v>2249</v>
      </c>
      <c r="C3" s="109">
        <v>0.35</v>
      </c>
      <c r="D3" s="109">
        <v>0.33</v>
      </c>
      <c r="E3" s="109">
        <v>0.3</v>
      </c>
      <c r="F3" s="109">
        <v>0.27</v>
      </c>
      <c r="G3" s="109">
        <v>0.25</v>
      </c>
      <c r="H3" s="109">
        <v>0.23</v>
      </c>
      <c r="I3" s="110">
        <v>0.21</v>
      </c>
      <c r="J3" s="110">
        <v>0.2</v>
      </c>
      <c r="K3" s="110">
        <v>0.18</v>
      </c>
      <c r="L3" s="110">
        <v>0.15</v>
      </c>
    </row>
    <row r="4" spans="1:12">
      <c r="B4" s="2"/>
      <c r="C4" s="1"/>
      <c r="D4" s="1"/>
      <c r="E4" s="1"/>
      <c r="F4" s="1"/>
      <c r="G4" s="1"/>
      <c r="H4" s="1"/>
    </row>
    <row r="5" spans="1:12">
      <c r="B5" s="2"/>
      <c r="C5" s="1"/>
      <c r="D5" s="1"/>
      <c r="E5" s="1"/>
      <c r="F5" s="1"/>
      <c r="G5" s="1"/>
      <c r="H5" s="1"/>
    </row>
    <row r="6" spans="1:12">
      <c r="B6" s="2"/>
      <c r="C6" s="1"/>
      <c r="D6" s="1"/>
      <c r="E6" s="1"/>
      <c r="F6" s="1"/>
      <c r="G6" s="1"/>
      <c r="H6" s="1"/>
    </row>
    <row r="7" spans="1:12">
      <c r="B7" s="111" t="s">
        <v>2250</v>
      </c>
      <c r="C7" s="112" t="s">
        <v>2248</v>
      </c>
      <c r="D7" s="113" t="s">
        <v>2249</v>
      </c>
      <c r="E7" s="1"/>
      <c r="F7" s="1"/>
      <c r="G7" s="1"/>
      <c r="H7" s="1"/>
    </row>
    <row r="8" spans="1:12">
      <c r="B8" s="84" t="s">
        <v>2251</v>
      </c>
      <c r="C8" s="114">
        <v>4000</v>
      </c>
      <c r="D8" s="109"/>
      <c r="E8" s="1"/>
      <c r="F8" s="1"/>
      <c r="G8" s="1"/>
      <c r="H8" s="1"/>
    </row>
    <row r="9" spans="1:12">
      <c r="B9" s="84" t="s">
        <v>2252</v>
      </c>
      <c r="C9" s="114">
        <v>7013.9000000000005</v>
      </c>
      <c r="D9" s="26"/>
      <c r="E9" s="1"/>
      <c r="F9" s="1"/>
      <c r="G9" s="1"/>
      <c r="H9" s="1"/>
    </row>
    <row r="10" spans="1:12">
      <c r="B10" s="84" t="s">
        <v>2253</v>
      </c>
      <c r="C10" s="114">
        <v>1547.7</v>
      </c>
      <c r="D10" s="26"/>
      <c r="E10" s="1"/>
      <c r="F10" s="1"/>
      <c r="G10" s="1"/>
      <c r="H10" s="1"/>
    </row>
    <row r="11" spans="1:12">
      <c r="B11" s="84" t="s">
        <v>2254</v>
      </c>
      <c r="C11" s="114">
        <v>3439.8</v>
      </c>
      <c r="D11" s="26"/>
      <c r="E11" s="1"/>
      <c r="F11" s="1"/>
      <c r="G11" s="1"/>
      <c r="H11" s="1"/>
    </row>
    <row r="12" spans="1:12">
      <c r="B12" s="84" t="s">
        <v>2255</v>
      </c>
      <c r="C12" s="114">
        <v>2472.7799999999997</v>
      </c>
      <c r="D12" s="26"/>
      <c r="E12" s="1"/>
      <c r="F12" s="1"/>
      <c r="G12" s="1"/>
      <c r="H12" s="1"/>
    </row>
    <row r="13" spans="1:12">
      <c r="B13" s="84" t="s">
        <v>2256</v>
      </c>
      <c r="C13" s="114">
        <v>9253.86</v>
      </c>
      <c r="D13" s="26"/>
      <c r="E13" s="1"/>
      <c r="F13" s="1"/>
      <c r="G13" s="1"/>
      <c r="H13" s="1"/>
    </row>
    <row r="14" spans="1:12">
      <c r="B14" s="84" t="s">
        <v>2257</v>
      </c>
      <c r="C14" s="114">
        <v>7026.6</v>
      </c>
      <c r="D14" s="26"/>
      <c r="E14" s="1"/>
      <c r="F14" s="1"/>
      <c r="G14" s="1"/>
      <c r="H14" s="1"/>
    </row>
    <row r="15" spans="1:12">
      <c r="B15" s="84" t="s">
        <v>2258</v>
      </c>
      <c r="C15" s="114">
        <v>176.09</v>
      </c>
      <c r="D15" s="26"/>
      <c r="E15" s="2"/>
      <c r="F15" s="2"/>
      <c r="G15" s="2"/>
      <c r="H15" s="2"/>
    </row>
    <row r="16" spans="1:12">
      <c r="B16" s="84" t="s">
        <v>2259</v>
      </c>
      <c r="C16" s="114">
        <v>8459.2199999999993</v>
      </c>
      <c r="D16" s="26"/>
      <c r="E16" s="2"/>
      <c r="F16" s="2"/>
      <c r="G16" s="2"/>
      <c r="H16" s="2"/>
    </row>
    <row r="17" spans="2:8">
      <c r="B17" s="84" t="s">
        <v>2260</v>
      </c>
      <c r="C17" s="114">
        <v>10416.48</v>
      </c>
      <c r="D17" s="26"/>
      <c r="E17" s="2"/>
      <c r="F17" s="2"/>
      <c r="G17" s="2"/>
      <c r="H17" s="2"/>
    </row>
    <row r="18" spans="2:8">
      <c r="B18" s="84" t="s">
        <v>2261</v>
      </c>
      <c r="C18" s="114">
        <v>2133.1799999999998</v>
      </c>
      <c r="D18" s="26"/>
      <c r="E18" s="2"/>
      <c r="F18" s="2"/>
      <c r="G18" s="2"/>
      <c r="H18" s="2"/>
    </row>
    <row r="19" spans="2:8">
      <c r="B19" s="84" t="s">
        <v>2262</v>
      </c>
      <c r="C19" s="115">
        <v>204.86</v>
      </c>
      <c r="D19" s="26"/>
    </row>
    <row r="20" spans="2:8">
      <c r="B20" s="84" t="s">
        <v>2263</v>
      </c>
      <c r="C20" s="115">
        <v>4560.4000000000005</v>
      </c>
      <c r="D20" s="26"/>
    </row>
    <row r="21" spans="2:8">
      <c r="B21" s="84" t="s">
        <v>2264</v>
      </c>
      <c r="C21" s="115">
        <v>2109.9</v>
      </c>
      <c r="D21" s="26"/>
    </row>
    <row r="22" spans="2:8">
      <c r="B22" s="84" t="s">
        <v>2265</v>
      </c>
      <c r="C22" s="116">
        <v>11055.24</v>
      </c>
      <c r="D22" s="26"/>
    </row>
    <row r="23" spans="2:8">
      <c r="B23" s="84" t="s">
        <v>2266</v>
      </c>
      <c r="C23" s="116">
        <v>10373.64</v>
      </c>
      <c r="D23" s="26"/>
    </row>
    <row r="24" spans="2:8">
      <c r="B24" s="84" t="s">
        <v>2267</v>
      </c>
      <c r="C24" s="116">
        <v>1678.95</v>
      </c>
      <c r="D24" s="26"/>
    </row>
    <row r="25" spans="2:8">
      <c r="B25" s="84" t="s">
        <v>2268</v>
      </c>
      <c r="C25" s="116">
        <v>10629.359999999999</v>
      </c>
      <c r="D25" s="26"/>
    </row>
    <row r="26" spans="2:8">
      <c r="B26" s="84" t="s">
        <v>2269</v>
      </c>
      <c r="C26" s="116">
        <v>6732.6</v>
      </c>
      <c r="D26" s="26"/>
    </row>
    <row r="27" spans="2:8">
      <c r="B27" s="84" t="s">
        <v>2270</v>
      </c>
      <c r="C27" s="116">
        <v>12807.86</v>
      </c>
      <c r="D27" s="26"/>
    </row>
    <row r="28" spans="2:8">
      <c r="B28" s="84" t="s">
        <v>2271</v>
      </c>
      <c r="C28" s="116">
        <v>122.85000000000001</v>
      </c>
      <c r="D28" s="26"/>
    </row>
    <row r="29" spans="2:8">
      <c r="B29" s="84" t="s">
        <v>2272</v>
      </c>
      <c r="C29" s="116">
        <v>9159.15</v>
      </c>
      <c r="D29" s="26"/>
    </row>
    <row r="30" spans="2:8">
      <c r="B30" s="84" t="s">
        <v>2273</v>
      </c>
      <c r="C30" s="116">
        <v>2610.7199999999998</v>
      </c>
      <c r="D30" s="26"/>
    </row>
    <row r="31" spans="2:8">
      <c r="B31" s="84" t="s">
        <v>2274</v>
      </c>
      <c r="C31" s="116">
        <v>4561.2</v>
      </c>
      <c r="D31" s="26"/>
    </row>
    <row r="32" spans="2:8">
      <c r="B32" s="84" t="s">
        <v>2275</v>
      </c>
      <c r="C32" s="116">
        <v>2331.66</v>
      </c>
      <c r="D32" s="26"/>
    </row>
    <row r="33" spans="2:4">
      <c r="B33" s="84" t="s">
        <v>2276</v>
      </c>
      <c r="C33" s="116">
        <v>4421.76</v>
      </c>
      <c r="D33" s="26"/>
    </row>
    <row r="34" spans="2:4">
      <c r="B34" s="84" t="s">
        <v>2277</v>
      </c>
      <c r="C34" s="116">
        <v>2103.6</v>
      </c>
      <c r="D34" s="26"/>
    </row>
    <row r="35" spans="2:4">
      <c r="B35" s="84" t="s">
        <v>2278</v>
      </c>
      <c r="C35" s="116">
        <v>6519.5</v>
      </c>
      <c r="D35" s="26"/>
    </row>
    <row r="36" spans="2:4">
      <c r="B36" s="84" t="s">
        <v>2279</v>
      </c>
      <c r="C36" s="116">
        <v>127.37</v>
      </c>
      <c r="D36" s="26"/>
    </row>
    <row r="37" spans="2:4">
      <c r="B37" s="84" t="s">
        <v>2280</v>
      </c>
      <c r="C37" s="116">
        <v>231.42000000000002</v>
      </c>
      <c r="D37" s="26"/>
    </row>
    <row r="38" spans="2:4">
      <c r="B38" s="84" t="s">
        <v>2281</v>
      </c>
      <c r="C38" s="116">
        <v>4729.2</v>
      </c>
      <c r="D38" s="26"/>
    </row>
    <row r="39" spans="2:4">
      <c r="B39" s="84" t="s">
        <v>2282</v>
      </c>
      <c r="C39" s="116">
        <v>3343.55</v>
      </c>
      <c r="D39" s="26"/>
    </row>
    <row r="40" spans="2:4">
      <c r="B40" s="84" t="s">
        <v>2283</v>
      </c>
      <c r="C40" s="116">
        <v>9331.2999999999993</v>
      </c>
      <c r="D40" s="26"/>
    </row>
    <row r="41" spans="2:4">
      <c r="B41" s="84" t="s">
        <v>2284</v>
      </c>
      <c r="C41" s="116">
        <v>3737.51</v>
      </c>
      <c r="D41" s="26"/>
    </row>
    <row r="42" spans="2:4">
      <c r="B42" s="84" t="s">
        <v>2285</v>
      </c>
      <c r="C42" s="116">
        <v>6714.8</v>
      </c>
      <c r="D42" s="26"/>
    </row>
    <row r="43" spans="2:4">
      <c r="B43" s="84" t="s">
        <v>2286</v>
      </c>
      <c r="C43" s="116">
        <v>3727.2200000000003</v>
      </c>
      <c r="D43" s="26"/>
    </row>
    <row r="44" spans="2:4">
      <c r="B44" s="84" t="s">
        <v>2287</v>
      </c>
      <c r="C44" s="116">
        <v>1656.4</v>
      </c>
      <c r="D44" s="26"/>
    </row>
    <row r="45" spans="2:4">
      <c r="B45" s="84" t="s">
        <v>2288</v>
      </c>
      <c r="C45" s="116">
        <v>168.32</v>
      </c>
      <c r="D45" s="26"/>
    </row>
    <row r="46" spans="2:4">
      <c r="B46" s="84" t="s">
        <v>2289</v>
      </c>
      <c r="C46" s="116">
        <v>12466.61</v>
      </c>
      <c r="D46" s="26"/>
    </row>
    <row r="47" spans="2:4">
      <c r="B47" s="84" t="s">
        <v>2290</v>
      </c>
      <c r="C47" s="116">
        <v>10721.4</v>
      </c>
      <c r="D47" s="26"/>
    </row>
    <row r="48" spans="2:4">
      <c r="B48" s="84" t="s">
        <v>2291</v>
      </c>
      <c r="C48" s="116">
        <v>2445.06</v>
      </c>
      <c r="D48" s="26"/>
    </row>
    <row r="49" spans="2:4">
      <c r="B49" s="84" t="s">
        <v>2292</v>
      </c>
      <c r="C49" s="116">
        <v>7437.2000000000007</v>
      </c>
      <c r="D49" s="26"/>
    </row>
    <row r="50" spans="2:4">
      <c r="B50" s="84" t="s">
        <v>2293</v>
      </c>
      <c r="C50" s="116">
        <v>7049.7000000000007</v>
      </c>
      <c r="D50" s="26"/>
    </row>
    <row r="51" spans="2:4">
      <c r="B51" s="84" t="s">
        <v>2294</v>
      </c>
      <c r="C51" s="116">
        <v>1350.3000000000002</v>
      </c>
      <c r="D51" s="26"/>
    </row>
    <row r="52" spans="2:4">
      <c r="B52" s="84" t="s">
        <v>2295</v>
      </c>
      <c r="C52" s="116">
        <v>12835.16</v>
      </c>
      <c r="D52" s="26"/>
    </row>
    <row r="53" spans="2:4">
      <c r="B53" s="84" t="s">
        <v>2296</v>
      </c>
      <c r="C53" s="116">
        <v>10356</v>
      </c>
      <c r="D53" s="26"/>
    </row>
    <row r="54" spans="2:4">
      <c r="B54" s="84" t="s">
        <v>2297</v>
      </c>
      <c r="C54" s="116">
        <v>8756.11</v>
      </c>
      <c r="D54" s="26"/>
    </row>
    <row r="55" spans="2:4">
      <c r="B55" s="84" t="s">
        <v>2298</v>
      </c>
      <c r="C55" s="116">
        <v>7445.6</v>
      </c>
      <c r="D55" s="26"/>
    </row>
    <row r="56" spans="2:4">
      <c r="B56" s="84" t="s">
        <v>2299</v>
      </c>
      <c r="C56" s="116">
        <v>10359.719999999999</v>
      </c>
      <c r="D56" s="26"/>
    </row>
    <row r="57" spans="2:4">
      <c r="B57" s="84" t="s">
        <v>2300</v>
      </c>
      <c r="C57" s="116">
        <v>4473.84</v>
      </c>
      <c r="D57" s="26"/>
    </row>
    <row r="58" spans="2:4">
      <c r="B58" s="84" t="s">
        <v>2301</v>
      </c>
      <c r="C58" s="116">
        <v>1737.25</v>
      </c>
      <c r="D58" s="26"/>
    </row>
    <row r="59" spans="2:4">
      <c r="B59" s="84" t="s">
        <v>2302</v>
      </c>
      <c r="C59" s="116">
        <v>4603.2</v>
      </c>
      <c r="D59" s="26"/>
    </row>
    <row r="60" spans="2:4">
      <c r="B60" s="84" t="s">
        <v>2303</v>
      </c>
      <c r="C60" s="116">
        <v>4671.28</v>
      </c>
      <c r="D60" s="26"/>
    </row>
    <row r="61" spans="2:4">
      <c r="B61" s="84" t="s">
        <v>2304</v>
      </c>
      <c r="C61" s="116">
        <v>7316.4000000000005</v>
      </c>
      <c r="D61" s="26"/>
    </row>
    <row r="62" spans="2:4">
      <c r="B62" s="84" t="s">
        <v>2305</v>
      </c>
      <c r="C62" s="116">
        <v>1569.75</v>
      </c>
      <c r="D62" s="26"/>
    </row>
    <row r="63" spans="2:4">
      <c r="B63" s="84" t="s">
        <v>2306</v>
      </c>
      <c r="C63" s="116">
        <v>12895.220000000001</v>
      </c>
      <c r="D63" s="26"/>
    </row>
    <row r="64" spans="2:4">
      <c r="B64" s="84" t="s">
        <v>2307</v>
      </c>
      <c r="C64" s="116">
        <v>1489.45</v>
      </c>
      <c r="D64" s="26"/>
    </row>
    <row r="65" spans="2:4">
      <c r="B65" s="84" t="s">
        <v>2308</v>
      </c>
      <c r="C65" s="116">
        <v>2684.46</v>
      </c>
      <c r="D65" s="26"/>
    </row>
    <row r="66" spans="2:4">
      <c r="B66" s="84" t="s">
        <v>2309</v>
      </c>
      <c r="C66" s="116">
        <v>1344.5500000000002</v>
      </c>
      <c r="D66" s="26"/>
    </row>
    <row r="67" spans="2:4">
      <c r="B67" s="84" t="s">
        <v>2310</v>
      </c>
      <c r="C67" s="116">
        <v>2206.2599999999998</v>
      </c>
      <c r="D67" s="26"/>
    </row>
    <row r="68" spans="2:4">
      <c r="B68" s="84" t="s">
        <v>2311</v>
      </c>
      <c r="C68" s="116">
        <v>10349.64</v>
      </c>
      <c r="D68" s="26"/>
    </row>
    <row r="69" spans="2:4">
      <c r="B69" s="84" t="s">
        <v>2312</v>
      </c>
      <c r="C69" s="114">
        <v>77152.899999999994</v>
      </c>
      <c r="D69" s="26"/>
    </row>
    <row r="70" spans="2:4">
      <c r="B70" s="84" t="s">
        <v>2313</v>
      </c>
      <c r="C70" s="114">
        <v>32501.7</v>
      </c>
      <c r="D70" s="26"/>
    </row>
    <row r="71" spans="2:4">
      <c r="B71" s="84" t="s">
        <v>2314</v>
      </c>
      <c r="C71" s="114">
        <v>52579.8</v>
      </c>
      <c r="D71" s="26"/>
    </row>
    <row r="72" spans="2:4">
      <c r="B72" s="84" t="s">
        <v>2315</v>
      </c>
      <c r="C72" s="114">
        <v>43685.78</v>
      </c>
      <c r="D72" s="26"/>
    </row>
    <row r="73" spans="2:4">
      <c r="B73" s="84" t="s">
        <v>2316</v>
      </c>
      <c r="C73" s="114">
        <v>93379.86</v>
      </c>
      <c r="D73" s="26"/>
    </row>
    <row r="74" spans="2:4">
      <c r="B74" s="84" t="s">
        <v>2317</v>
      </c>
      <c r="C74" s="114">
        <v>77292.600000000006</v>
      </c>
      <c r="D74" s="26"/>
    </row>
    <row r="75" spans="2:4">
      <c r="B75" s="84" t="s">
        <v>2318</v>
      </c>
      <c r="C75" s="114">
        <v>17785.09</v>
      </c>
      <c r="D75" s="26"/>
    </row>
    <row r="76" spans="2:4">
      <c r="B76" s="84" t="s">
        <v>2319</v>
      </c>
      <c r="C76" s="114">
        <v>85361.22</v>
      </c>
      <c r="D76" s="26"/>
    </row>
    <row r="77" spans="2:4">
      <c r="B77" s="84" t="s">
        <v>2320</v>
      </c>
      <c r="C77" s="114">
        <v>97220.479999999996</v>
      </c>
      <c r="D77" s="26"/>
    </row>
    <row r="78" spans="2:4">
      <c r="B78" s="84" t="s">
        <v>2321</v>
      </c>
      <c r="C78" s="114">
        <v>37686.18</v>
      </c>
      <c r="D78" s="26"/>
    </row>
    <row r="79" spans="2:4">
      <c r="B79" s="84" t="s">
        <v>2322</v>
      </c>
      <c r="C79" s="115">
        <v>20690.86</v>
      </c>
      <c r="D79" s="26"/>
    </row>
    <row r="80" spans="2:4">
      <c r="B80" s="84" t="s">
        <v>2323</v>
      </c>
      <c r="C80" s="115">
        <v>61565.4</v>
      </c>
      <c r="D80" s="26"/>
    </row>
    <row r="81" spans="2:4">
      <c r="B81" s="84" t="s">
        <v>2324</v>
      </c>
      <c r="C81" s="115">
        <v>37274.9</v>
      </c>
      <c r="D81" s="26"/>
    </row>
    <row r="82" spans="2:4">
      <c r="B82" s="84" t="s">
        <v>2325</v>
      </c>
      <c r="C82" s="116">
        <v>3182.24</v>
      </c>
      <c r="D82" s="26"/>
    </row>
    <row r="83" spans="2:4">
      <c r="B83" s="84" t="s">
        <v>2326</v>
      </c>
      <c r="C83" s="116">
        <v>96820.64</v>
      </c>
      <c r="D83" s="26"/>
    </row>
    <row r="84" spans="2:4">
      <c r="B84" s="84" t="s">
        <v>2327</v>
      </c>
      <c r="C84" s="116">
        <v>35257.949999999997</v>
      </c>
      <c r="D84" s="26"/>
    </row>
    <row r="85" spans="2:4">
      <c r="B85" s="84" t="s">
        <v>2328</v>
      </c>
      <c r="C85" s="116">
        <v>9207.36</v>
      </c>
      <c r="D85" s="26"/>
    </row>
    <row r="86" spans="2:4">
      <c r="B86" s="84" t="s">
        <v>2329</v>
      </c>
      <c r="C86" s="116">
        <v>74058.600000000006</v>
      </c>
      <c r="D86" s="26"/>
    </row>
    <row r="87" spans="2:4">
      <c r="B87" s="84" t="s">
        <v>2330</v>
      </c>
      <c r="C87" s="116">
        <v>111329.86</v>
      </c>
      <c r="D87" s="26"/>
    </row>
    <row r="88" spans="2:4">
      <c r="B88" s="84" t="s">
        <v>2331</v>
      </c>
      <c r="C88" s="116">
        <v>12407.85</v>
      </c>
      <c r="D88" s="26"/>
    </row>
    <row r="89" spans="2:4">
      <c r="B89" s="84" t="s">
        <v>2332</v>
      </c>
      <c r="C89" s="116">
        <v>92424.15</v>
      </c>
      <c r="D89" s="26"/>
    </row>
    <row r="90" spans="2:4">
      <c r="B90" s="84" t="s">
        <v>2333</v>
      </c>
      <c r="C90" s="116">
        <v>6122.72</v>
      </c>
      <c r="D90" s="26"/>
    </row>
    <row r="91" spans="2:4">
      <c r="B91" s="84" t="s">
        <v>2334</v>
      </c>
      <c r="C91" s="116">
        <v>61576.2</v>
      </c>
      <c r="D91" s="26"/>
    </row>
    <row r="92" spans="2:4">
      <c r="B92" s="84" t="s">
        <v>2335</v>
      </c>
      <c r="C92" s="116">
        <v>41192.660000000003</v>
      </c>
      <c r="D92" s="26"/>
    </row>
    <row r="93" spans="2:4">
      <c r="B93" s="84" t="s">
        <v>2336</v>
      </c>
      <c r="C93" s="116">
        <v>59693.760000000002</v>
      </c>
      <c r="D93" s="26"/>
    </row>
    <row r="94" spans="2:4">
      <c r="B94" s="84" t="s">
        <v>2337</v>
      </c>
      <c r="C94" s="116">
        <v>37163.599999999999</v>
      </c>
      <c r="D94" s="26"/>
    </row>
    <row r="95" spans="2:4">
      <c r="B95" s="84" t="s">
        <v>2338</v>
      </c>
      <c r="C95" s="116">
        <v>71714.5</v>
      </c>
      <c r="D95" s="26"/>
    </row>
    <row r="96" spans="2:4">
      <c r="B96" s="84" t="s">
        <v>2339</v>
      </c>
      <c r="C96" s="116">
        <v>28356.3</v>
      </c>
      <c r="D96" s="26"/>
    </row>
    <row r="97" spans="2:4">
      <c r="B97" s="84" t="s">
        <v>2340</v>
      </c>
      <c r="C97" s="116">
        <v>3373.42</v>
      </c>
      <c r="D97" s="26"/>
    </row>
    <row r="98" spans="2:4">
      <c r="B98" s="84" t="s">
        <v>2341</v>
      </c>
      <c r="C98" s="116">
        <v>63844.2</v>
      </c>
      <c r="D98" s="26"/>
    </row>
    <row r="99" spans="2:4">
      <c r="B99" s="84" t="s">
        <v>2342</v>
      </c>
      <c r="C99" s="116">
        <v>51108.55</v>
      </c>
      <c r="D99" s="26"/>
    </row>
    <row r="100" spans="2:4">
      <c r="B100" s="84" t="s">
        <v>2343</v>
      </c>
      <c r="C100" s="116">
        <v>94161.3</v>
      </c>
      <c r="D100" s="26"/>
    </row>
    <row r="101" spans="2:4">
      <c r="B101" s="84" t="s">
        <v>2344</v>
      </c>
      <c r="C101" s="116">
        <v>57130.51</v>
      </c>
      <c r="D101" s="26"/>
    </row>
    <row r="102" spans="2:4">
      <c r="B102" s="84" t="s">
        <v>2345</v>
      </c>
      <c r="C102" s="116">
        <v>73862.8</v>
      </c>
      <c r="D102" s="26"/>
    </row>
    <row r="103" spans="2:4">
      <c r="B103" s="84" t="s">
        <v>2346</v>
      </c>
      <c r="C103" s="116">
        <v>56973.22</v>
      </c>
      <c r="D103" s="26"/>
    </row>
    <row r="104" spans="2:4">
      <c r="B104" s="84" t="s">
        <v>2347</v>
      </c>
      <c r="C104" s="116">
        <v>34784.400000000001</v>
      </c>
      <c r="D104" s="26"/>
    </row>
    <row r="105" spans="2:4">
      <c r="B105" s="84" t="s">
        <v>2348</v>
      </c>
      <c r="C105" s="116">
        <v>17000.32</v>
      </c>
      <c r="D105" s="26"/>
    </row>
    <row r="106" spans="2:4">
      <c r="B106" s="84" t="s">
        <v>2349</v>
      </c>
      <c r="C106" s="116">
        <v>108363.61</v>
      </c>
      <c r="D106" s="26"/>
    </row>
    <row r="107" spans="2:4">
      <c r="B107" s="84" t="s">
        <v>990</v>
      </c>
      <c r="C107" s="116">
        <v>100066.4</v>
      </c>
      <c r="D107" s="26"/>
    </row>
    <row r="108" spans="2:4">
      <c r="B108" s="84"/>
      <c r="D108" s="26"/>
    </row>
    <row r="109" spans="2:4">
      <c r="B109" s="84"/>
      <c r="D109" s="26"/>
    </row>
    <row r="110" spans="2:4">
      <c r="B110" s="84"/>
      <c r="D110" s="26"/>
    </row>
    <row r="111" spans="2:4">
      <c r="B111" s="84"/>
      <c r="D111" s="26"/>
    </row>
    <row r="112" spans="2:4">
      <c r="B112" s="84"/>
      <c r="D112" s="26"/>
    </row>
    <row r="113" spans="2:4">
      <c r="B113" s="84"/>
      <c r="D113" s="26"/>
    </row>
    <row r="114" spans="2:4">
      <c r="B114" s="84"/>
      <c r="D114" s="26"/>
    </row>
    <row r="115" spans="2:4">
      <c r="B115" s="84"/>
      <c r="D115" s="26"/>
    </row>
    <row r="116" spans="2:4">
      <c r="B116" s="84"/>
      <c r="D116" s="26"/>
    </row>
    <row r="117" spans="2:4">
      <c r="B117" s="84"/>
      <c r="D117" s="26"/>
    </row>
    <row r="118" spans="2:4">
      <c r="B118" s="84"/>
      <c r="D118" s="26"/>
    </row>
    <row r="119" spans="2:4">
      <c r="B119" s="84"/>
      <c r="D119" s="26"/>
    </row>
    <row r="120" spans="2:4">
      <c r="B120" s="84"/>
      <c r="D120" s="26"/>
    </row>
    <row r="121" spans="2:4">
      <c r="B121" s="84"/>
      <c r="D121" s="26"/>
    </row>
    <row r="122" spans="2:4">
      <c r="B122" s="84"/>
      <c r="D122" s="26"/>
    </row>
    <row r="123" spans="2:4">
      <c r="B123" s="84"/>
      <c r="D123" s="26"/>
    </row>
    <row r="124" spans="2:4">
      <c r="B124" s="84"/>
      <c r="D124" s="26"/>
    </row>
    <row r="125" spans="2:4">
      <c r="B125" s="84"/>
      <c r="D125" s="26"/>
    </row>
    <row r="126" spans="2:4">
      <c r="B126" s="84"/>
      <c r="D126" s="26"/>
    </row>
    <row r="127" spans="2:4">
      <c r="D127" s="26"/>
    </row>
    <row r="128" spans="2:4">
      <c r="D128" s="26"/>
    </row>
    <row r="129" spans="4:4">
      <c r="D129" s="26"/>
    </row>
    <row r="130" spans="4:4">
      <c r="D130" s="26"/>
    </row>
    <row r="131" spans="4:4">
      <c r="D131" s="26"/>
    </row>
    <row r="132" spans="4:4">
      <c r="D132" s="26"/>
    </row>
    <row r="133" spans="4:4">
      <c r="D133" s="26"/>
    </row>
    <row r="134" spans="4:4">
      <c r="D134" s="26"/>
    </row>
    <row r="135" spans="4:4">
      <c r="D135" s="26"/>
    </row>
    <row r="136" spans="4:4">
      <c r="D136" s="26"/>
    </row>
    <row r="137" spans="4:4">
      <c r="D137" s="26"/>
    </row>
    <row r="138" spans="4:4">
      <c r="D138" s="26"/>
    </row>
    <row r="139" spans="4:4">
      <c r="D139" s="26"/>
    </row>
    <row r="140" spans="4:4">
      <c r="D140" s="26"/>
    </row>
    <row r="141" spans="4:4">
      <c r="D141" s="26"/>
    </row>
    <row r="142" spans="4:4">
      <c r="D142" s="26"/>
    </row>
    <row r="143" spans="4:4">
      <c r="D143" s="26"/>
    </row>
    <row r="144" spans="4:4">
      <c r="D144" s="26"/>
    </row>
    <row r="145" spans="4:4">
      <c r="D145" s="26"/>
    </row>
    <row r="146" spans="4:4">
      <c r="D146" s="26"/>
    </row>
    <row r="147" spans="4:4">
      <c r="D147" s="26"/>
    </row>
    <row r="148" spans="4:4">
      <c r="D148" s="26"/>
    </row>
    <row r="149" spans="4:4">
      <c r="D149" s="26"/>
    </row>
    <row r="150" spans="4:4">
      <c r="D150" s="26"/>
    </row>
    <row r="151" spans="4:4">
      <c r="D151" s="26"/>
    </row>
    <row r="152" spans="4:4">
      <c r="D152" s="26"/>
    </row>
    <row r="153" spans="4:4">
      <c r="D153" s="26"/>
    </row>
    <row r="154" spans="4:4">
      <c r="D154" s="26"/>
    </row>
    <row r="155" spans="4:4">
      <c r="D155" s="26"/>
    </row>
    <row r="156" spans="4:4">
      <c r="D156" s="26"/>
    </row>
    <row r="157" spans="4:4">
      <c r="D157" s="26"/>
    </row>
    <row r="158" spans="4:4">
      <c r="D158" s="26"/>
    </row>
    <row r="159" spans="4:4">
      <c r="D159" s="26"/>
    </row>
    <row r="160" spans="4:4">
      <c r="D160" s="26"/>
    </row>
    <row r="161" spans="4:4">
      <c r="D161" s="26"/>
    </row>
    <row r="162" spans="4:4">
      <c r="D162" s="26"/>
    </row>
    <row r="163" spans="4:4">
      <c r="D163" s="26"/>
    </row>
    <row r="164" spans="4:4">
      <c r="D164" s="26"/>
    </row>
    <row r="165" spans="4:4">
      <c r="D165" s="26"/>
    </row>
    <row r="166" spans="4:4">
      <c r="D166" s="26"/>
    </row>
    <row r="167" spans="4:4">
      <c r="D167" s="26"/>
    </row>
    <row r="168" spans="4:4">
      <c r="D168" s="26"/>
    </row>
    <row r="169" spans="4:4">
      <c r="D169" s="26"/>
    </row>
    <row r="170" spans="4:4">
      <c r="D170" s="26"/>
    </row>
    <row r="171" spans="4:4">
      <c r="D171" s="26"/>
    </row>
    <row r="172" spans="4:4">
      <c r="D172" s="26"/>
    </row>
    <row r="173" spans="4:4">
      <c r="D173" s="26"/>
    </row>
    <row r="174" spans="4:4">
      <c r="D174" s="26"/>
    </row>
    <row r="175" spans="4:4">
      <c r="D175" s="26"/>
    </row>
    <row r="176" spans="4:4">
      <c r="D176" s="26"/>
    </row>
    <row r="177" spans="4:4">
      <c r="D177" s="26"/>
    </row>
    <row r="178" spans="4:4">
      <c r="D178" s="26"/>
    </row>
    <row r="179" spans="4:4">
      <c r="D179" s="26"/>
    </row>
    <row r="180" spans="4:4">
      <c r="D180" s="26"/>
    </row>
    <row r="181" spans="4:4">
      <c r="D181" s="26"/>
    </row>
    <row r="182" spans="4:4">
      <c r="D182" s="26"/>
    </row>
    <row r="183" spans="4:4">
      <c r="D183" s="26"/>
    </row>
    <row r="184" spans="4:4">
      <c r="D184" s="26"/>
    </row>
    <row r="185" spans="4:4">
      <c r="D185" s="26"/>
    </row>
    <row r="186" spans="4:4">
      <c r="D186" s="26"/>
    </row>
    <row r="187" spans="4:4">
      <c r="D187" s="26"/>
    </row>
    <row r="188" spans="4:4">
      <c r="D188" s="26"/>
    </row>
    <row r="189" spans="4:4">
      <c r="D189" s="26"/>
    </row>
    <row r="190" spans="4:4">
      <c r="D190" s="26"/>
    </row>
    <row r="191" spans="4:4">
      <c r="D191" s="26"/>
    </row>
    <row r="192" spans="4:4">
      <c r="D192" s="26"/>
    </row>
    <row r="193" spans="4:4">
      <c r="D193" s="26"/>
    </row>
    <row r="194" spans="4:4">
      <c r="D194" s="26"/>
    </row>
    <row r="195" spans="4:4">
      <c r="D195" s="26"/>
    </row>
    <row r="196" spans="4:4">
      <c r="D196" s="26"/>
    </row>
    <row r="197" spans="4:4">
      <c r="D197" s="26"/>
    </row>
    <row r="198" spans="4:4">
      <c r="D198" s="26"/>
    </row>
    <row r="199" spans="4:4">
      <c r="D199" s="26"/>
    </row>
    <row r="200" spans="4:4">
      <c r="D200" s="26"/>
    </row>
    <row r="201" spans="4:4">
      <c r="D201" s="26"/>
    </row>
    <row r="202" spans="4:4">
      <c r="D202" s="26"/>
    </row>
    <row r="203" spans="4:4">
      <c r="D203" s="26"/>
    </row>
    <row r="204" spans="4:4">
      <c r="D204" s="26"/>
    </row>
    <row r="205" spans="4:4">
      <c r="D205" s="26"/>
    </row>
    <row r="206" spans="4:4">
      <c r="D206" s="26"/>
    </row>
    <row r="207" spans="4:4">
      <c r="D207" s="26"/>
    </row>
    <row r="208" spans="4:4">
      <c r="D208" s="26"/>
    </row>
    <row r="209" spans="4:4">
      <c r="D209" s="26"/>
    </row>
    <row r="210" spans="4:4">
      <c r="D210" s="26"/>
    </row>
    <row r="211" spans="4:4">
      <c r="D211" s="26"/>
    </row>
    <row r="212" spans="4:4">
      <c r="D212" s="26"/>
    </row>
    <row r="213" spans="4:4">
      <c r="D213" s="26"/>
    </row>
    <row r="214" spans="4:4">
      <c r="D214" s="26"/>
    </row>
    <row r="215" spans="4:4">
      <c r="D215" s="26"/>
    </row>
    <row r="216" spans="4:4">
      <c r="D216" s="26"/>
    </row>
    <row r="217" spans="4:4">
      <c r="D217" s="26"/>
    </row>
    <row r="218" spans="4:4">
      <c r="D218" s="26"/>
    </row>
    <row r="219" spans="4:4">
      <c r="D219" s="26"/>
    </row>
    <row r="220" spans="4:4">
      <c r="D220" s="26"/>
    </row>
    <row r="221" spans="4:4">
      <c r="D221" s="26"/>
    </row>
    <row r="222" spans="4:4">
      <c r="D222" s="26"/>
    </row>
    <row r="223" spans="4:4">
      <c r="D223" s="26"/>
    </row>
    <row r="224" spans="4:4">
      <c r="D224" s="26"/>
    </row>
    <row r="225" spans="4:4">
      <c r="D225" s="26"/>
    </row>
    <row r="226" spans="4:4">
      <c r="D226" s="26"/>
    </row>
    <row r="227" spans="4:4">
      <c r="D227" s="26"/>
    </row>
    <row r="228" spans="4:4">
      <c r="D228" s="26"/>
    </row>
    <row r="229" spans="4:4">
      <c r="D229" s="26"/>
    </row>
    <row r="230" spans="4:4">
      <c r="D230" s="26"/>
    </row>
    <row r="231" spans="4:4">
      <c r="D231" s="26"/>
    </row>
    <row r="232" spans="4:4">
      <c r="D232" s="26"/>
    </row>
    <row r="233" spans="4:4">
      <c r="D233" s="26"/>
    </row>
    <row r="234" spans="4:4">
      <c r="D234" s="26"/>
    </row>
    <row r="235" spans="4:4">
      <c r="D235" s="26"/>
    </row>
    <row r="236" spans="4:4">
      <c r="D236" s="26"/>
    </row>
    <row r="237" spans="4:4">
      <c r="D237" s="26"/>
    </row>
    <row r="238" spans="4:4">
      <c r="D238" s="26"/>
    </row>
    <row r="239" spans="4:4">
      <c r="D239" s="26"/>
    </row>
    <row r="240" spans="4:4">
      <c r="D240" s="26"/>
    </row>
    <row r="241" spans="4:4">
      <c r="D241" s="26"/>
    </row>
    <row r="242" spans="4:4">
      <c r="D242" s="26"/>
    </row>
    <row r="243" spans="4:4">
      <c r="D243" s="26"/>
    </row>
    <row r="244" spans="4:4">
      <c r="D244" s="26"/>
    </row>
    <row r="245" spans="4:4">
      <c r="D245" s="26"/>
    </row>
    <row r="246" spans="4:4">
      <c r="D246" s="26"/>
    </row>
    <row r="247" spans="4:4">
      <c r="D247" s="26"/>
    </row>
    <row r="248" spans="4:4">
      <c r="D248" s="26"/>
    </row>
    <row r="249" spans="4:4">
      <c r="D249" s="26"/>
    </row>
    <row r="250" spans="4:4">
      <c r="D250" s="26"/>
    </row>
    <row r="251" spans="4:4">
      <c r="D251" s="26"/>
    </row>
    <row r="252" spans="4:4">
      <c r="D252" s="26"/>
    </row>
    <row r="253" spans="4:4">
      <c r="D253" s="26"/>
    </row>
    <row r="254" spans="4:4">
      <c r="D254" s="26"/>
    </row>
    <row r="255" spans="4:4">
      <c r="D255" s="26"/>
    </row>
    <row r="256" spans="4:4">
      <c r="D256" s="26"/>
    </row>
    <row r="257" spans="4:4">
      <c r="D257" s="26"/>
    </row>
    <row r="258" spans="4:4">
      <c r="D258" s="26"/>
    </row>
    <row r="259" spans="4:4">
      <c r="D259" s="26"/>
    </row>
    <row r="260" spans="4:4">
      <c r="D260" s="26"/>
    </row>
    <row r="261" spans="4:4">
      <c r="D261" s="26"/>
    </row>
    <row r="262" spans="4:4">
      <c r="D262" s="26"/>
    </row>
    <row r="263" spans="4:4">
      <c r="D263" s="26"/>
    </row>
    <row r="264" spans="4:4">
      <c r="D264" s="26"/>
    </row>
    <row r="265" spans="4:4">
      <c r="D265" s="26"/>
    </row>
    <row r="266" spans="4:4">
      <c r="D266" s="26"/>
    </row>
    <row r="267" spans="4:4">
      <c r="D267" s="26"/>
    </row>
    <row r="268" spans="4:4">
      <c r="D268" s="26"/>
    </row>
    <row r="269" spans="4:4">
      <c r="D269" s="26"/>
    </row>
    <row r="270" spans="4:4">
      <c r="D270" s="26"/>
    </row>
    <row r="271" spans="4:4">
      <c r="D271" s="26"/>
    </row>
    <row r="272" spans="4:4">
      <c r="D272" s="26"/>
    </row>
    <row r="273" spans="4:4">
      <c r="D273" s="26"/>
    </row>
    <row r="274" spans="4:4">
      <c r="D274" s="26"/>
    </row>
    <row r="275" spans="4:4">
      <c r="D275" s="26"/>
    </row>
    <row r="276" spans="4:4">
      <c r="D276" s="26"/>
    </row>
    <row r="277" spans="4:4">
      <c r="D277" s="26"/>
    </row>
    <row r="278" spans="4:4">
      <c r="D278" s="26"/>
    </row>
    <row r="279" spans="4:4">
      <c r="D279" s="26"/>
    </row>
    <row r="280" spans="4:4">
      <c r="D280" s="26"/>
    </row>
    <row r="281" spans="4:4">
      <c r="D281" s="26"/>
    </row>
    <row r="282" spans="4:4">
      <c r="D282" s="26"/>
    </row>
    <row r="283" spans="4:4">
      <c r="D283" s="26"/>
    </row>
    <row r="284" spans="4:4">
      <c r="D284" s="26"/>
    </row>
    <row r="285" spans="4:4">
      <c r="D285" s="26"/>
    </row>
    <row r="286" spans="4:4">
      <c r="D286" s="26"/>
    </row>
    <row r="287" spans="4:4">
      <c r="D287" s="26"/>
    </row>
    <row r="288" spans="4:4">
      <c r="D288" s="26"/>
    </row>
    <row r="289" spans="4:4">
      <c r="D289" s="26"/>
    </row>
    <row r="290" spans="4:4">
      <c r="D290" s="26"/>
    </row>
    <row r="291" spans="4:4">
      <c r="D291" s="26"/>
    </row>
    <row r="292" spans="4:4">
      <c r="D292" s="26"/>
    </row>
    <row r="293" spans="4:4">
      <c r="D293" s="26"/>
    </row>
    <row r="294" spans="4:4">
      <c r="D294" s="26"/>
    </row>
    <row r="295" spans="4:4">
      <c r="D295" s="26"/>
    </row>
    <row r="296" spans="4:4">
      <c r="D296" s="26"/>
    </row>
    <row r="297" spans="4:4">
      <c r="D297" s="26"/>
    </row>
    <row r="298" spans="4:4">
      <c r="D298" s="26"/>
    </row>
    <row r="299" spans="4:4">
      <c r="D299" s="26"/>
    </row>
    <row r="300" spans="4:4">
      <c r="D300" s="26"/>
    </row>
    <row r="301" spans="4:4">
      <c r="D301" s="26"/>
    </row>
    <row r="302" spans="4:4">
      <c r="D302" s="26"/>
    </row>
    <row r="303" spans="4:4">
      <c r="D303" s="26"/>
    </row>
    <row r="304" spans="4:4">
      <c r="D304" s="26"/>
    </row>
    <row r="305" spans="4:4">
      <c r="D305" s="26"/>
    </row>
    <row r="306" spans="4:4">
      <c r="D306" s="26"/>
    </row>
    <row r="307" spans="4:4">
      <c r="D307" s="26"/>
    </row>
    <row r="308" spans="4:4">
      <c r="D308" s="26"/>
    </row>
    <row r="309" spans="4:4">
      <c r="D309" s="26"/>
    </row>
    <row r="310" spans="4:4">
      <c r="D310" s="26"/>
    </row>
    <row r="311" spans="4:4">
      <c r="D311" s="26"/>
    </row>
    <row r="312" spans="4:4">
      <c r="D312" s="26"/>
    </row>
    <row r="313" spans="4:4">
      <c r="D313" s="26"/>
    </row>
    <row r="314" spans="4:4">
      <c r="D314" s="26"/>
    </row>
    <row r="315" spans="4:4">
      <c r="D315" s="26"/>
    </row>
    <row r="316" spans="4:4">
      <c r="D316" s="26"/>
    </row>
    <row r="317" spans="4:4">
      <c r="D317" s="26"/>
    </row>
    <row r="318" spans="4:4">
      <c r="D318" s="26"/>
    </row>
    <row r="319" spans="4:4">
      <c r="D319" s="26"/>
    </row>
    <row r="320" spans="4:4">
      <c r="D320" s="26"/>
    </row>
    <row r="321" spans="4:4">
      <c r="D321" s="26"/>
    </row>
    <row r="322" spans="4:4">
      <c r="D322" s="26"/>
    </row>
    <row r="323" spans="4:4">
      <c r="D323" s="26"/>
    </row>
    <row r="324" spans="4:4">
      <c r="D324" s="26"/>
    </row>
    <row r="325" spans="4:4">
      <c r="D325" s="26"/>
    </row>
    <row r="326" spans="4:4">
      <c r="D326" s="26"/>
    </row>
    <row r="327" spans="4:4">
      <c r="D327" s="26"/>
    </row>
    <row r="328" spans="4:4">
      <c r="D328" s="26"/>
    </row>
    <row r="329" spans="4:4">
      <c r="D329" s="26"/>
    </row>
    <row r="330" spans="4:4">
      <c r="D330" s="26"/>
    </row>
    <row r="331" spans="4:4">
      <c r="D331" s="26"/>
    </row>
    <row r="332" spans="4:4">
      <c r="D332" s="26"/>
    </row>
    <row r="333" spans="4:4">
      <c r="D333" s="26"/>
    </row>
    <row r="334" spans="4:4">
      <c r="D334" s="26"/>
    </row>
    <row r="335" spans="4:4">
      <c r="D335" s="26"/>
    </row>
    <row r="336" spans="4:4">
      <c r="D336" s="26"/>
    </row>
    <row r="337" spans="4:4">
      <c r="D337" s="26"/>
    </row>
    <row r="338" spans="4:4">
      <c r="D338" s="26"/>
    </row>
    <row r="339" spans="4:4">
      <c r="D339" s="26"/>
    </row>
    <row r="340" spans="4:4">
      <c r="D340" s="26"/>
    </row>
    <row r="341" spans="4:4">
      <c r="D341" s="26"/>
    </row>
    <row r="342" spans="4:4">
      <c r="D342" s="26"/>
    </row>
    <row r="343" spans="4:4">
      <c r="D343" s="26"/>
    </row>
    <row r="344" spans="4:4">
      <c r="D344" s="26"/>
    </row>
    <row r="345" spans="4:4">
      <c r="D345" s="26"/>
    </row>
    <row r="346" spans="4:4">
      <c r="D346" s="26"/>
    </row>
    <row r="347" spans="4:4">
      <c r="D347" s="26"/>
    </row>
    <row r="348" spans="4:4">
      <c r="D348" s="26"/>
    </row>
    <row r="349" spans="4:4">
      <c r="D349" s="26"/>
    </row>
    <row r="350" spans="4:4">
      <c r="D350" s="26"/>
    </row>
    <row r="351" spans="4:4">
      <c r="D351" s="26"/>
    </row>
    <row r="352" spans="4:4">
      <c r="D352" s="26"/>
    </row>
    <row r="353" spans="4:4">
      <c r="D353" s="26"/>
    </row>
    <row r="354" spans="4:4">
      <c r="D354" s="26"/>
    </row>
    <row r="355" spans="4:4">
      <c r="D355" s="26"/>
    </row>
    <row r="356" spans="4:4">
      <c r="D356" s="26"/>
    </row>
    <row r="357" spans="4:4">
      <c r="D357" s="26"/>
    </row>
    <row r="358" spans="4:4">
      <c r="D358" s="26"/>
    </row>
    <row r="359" spans="4:4">
      <c r="D359" s="26"/>
    </row>
    <row r="360" spans="4:4">
      <c r="D360" s="26"/>
    </row>
    <row r="361" spans="4:4">
      <c r="D361" s="26"/>
    </row>
    <row r="362" spans="4:4">
      <c r="D362" s="26"/>
    </row>
    <row r="363" spans="4:4">
      <c r="D363" s="26"/>
    </row>
    <row r="364" spans="4:4">
      <c r="D364" s="26"/>
    </row>
    <row r="365" spans="4:4">
      <c r="D365" s="26"/>
    </row>
    <row r="366" spans="4:4">
      <c r="D366" s="26"/>
    </row>
    <row r="367" spans="4:4">
      <c r="D367" s="26"/>
    </row>
    <row r="368" spans="4:4">
      <c r="D368" s="26"/>
    </row>
    <row r="369" spans="4:4">
      <c r="D369" s="26"/>
    </row>
    <row r="370" spans="4:4">
      <c r="D370" s="26"/>
    </row>
    <row r="371" spans="4:4">
      <c r="D371" s="26"/>
    </row>
    <row r="372" spans="4:4">
      <c r="D372" s="26"/>
    </row>
    <row r="373" spans="4:4">
      <c r="D373" s="26"/>
    </row>
    <row r="374" spans="4:4">
      <c r="D374" s="26"/>
    </row>
    <row r="375" spans="4:4">
      <c r="D375" s="26"/>
    </row>
    <row r="376" spans="4:4">
      <c r="D376" s="26"/>
    </row>
    <row r="377" spans="4:4">
      <c r="D377" s="26"/>
    </row>
    <row r="378" spans="4:4">
      <c r="D378" s="26"/>
    </row>
    <row r="379" spans="4:4">
      <c r="D379" s="26"/>
    </row>
    <row r="380" spans="4:4">
      <c r="D380" s="26"/>
    </row>
    <row r="381" spans="4:4">
      <c r="D381" s="26"/>
    </row>
    <row r="382" spans="4:4">
      <c r="D382" s="26"/>
    </row>
    <row r="383" spans="4:4">
      <c r="D383" s="26"/>
    </row>
    <row r="384" spans="4:4">
      <c r="D384" s="26"/>
    </row>
    <row r="385" spans="4:4">
      <c r="D385" s="26"/>
    </row>
    <row r="386" spans="4:4">
      <c r="D386" s="26"/>
    </row>
    <row r="387" spans="4:4">
      <c r="D387" s="26"/>
    </row>
    <row r="388" spans="4:4">
      <c r="D388" s="26"/>
    </row>
    <row r="389" spans="4:4">
      <c r="D389" s="26"/>
    </row>
    <row r="390" spans="4:4">
      <c r="D390" s="26"/>
    </row>
    <row r="391" spans="4:4">
      <c r="D391" s="26"/>
    </row>
    <row r="392" spans="4:4">
      <c r="D392" s="26"/>
    </row>
    <row r="393" spans="4:4">
      <c r="D393" s="26"/>
    </row>
    <row r="394" spans="4:4">
      <c r="D394" s="26"/>
    </row>
    <row r="395" spans="4:4">
      <c r="D395" s="26"/>
    </row>
    <row r="396" spans="4:4">
      <c r="D396" s="26"/>
    </row>
    <row r="397" spans="4:4">
      <c r="D397" s="26"/>
    </row>
    <row r="398" spans="4:4">
      <c r="D398" s="26"/>
    </row>
    <row r="399" spans="4:4">
      <c r="D399" s="26"/>
    </row>
    <row r="400" spans="4:4">
      <c r="D400" s="26"/>
    </row>
    <row r="401" spans="4:4">
      <c r="D401" s="26"/>
    </row>
    <row r="402" spans="4:4">
      <c r="D402" s="26"/>
    </row>
    <row r="403" spans="4:4">
      <c r="D403" s="26"/>
    </row>
    <row r="404" spans="4:4">
      <c r="D404" s="26"/>
    </row>
    <row r="405" spans="4:4">
      <c r="D405" s="26"/>
    </row>
    <row r="406" spans="4:4">
      <c r="D406" s="26"/>
    </row>
    <row r="407" spans="4:4">
      <c r="D407" s="26"/>
    </row>
    <row r="408" spans="4:4">
      <c r="D408" s="26"/>
    </row>
    <row r="409" spans="4:4">
      <c r="D409" s="26"/>
    </row>
    <row r="410" spans="4:4">
      <c r="D410" s="26"/>
    </row>
    <row r="411" spans="4:4">
      <c r="D411" s="26"/>
    </row>
    <row r="412" spans="4:4">
      <c r="D412" s="26"/>
    </row>
    <row r="413" spans="4:4">
      <c r="D413" s="26"/>
    </row>
    <row r="414" spans="4:4">
      <c r="D414" s="26"/>
    </row>
    <row r="415" spans="4:4">
      <c r="D415" s="26"/>
    </row>
    <row r="416" spans="4:4">
      <c r="D416" s="26"/>
    </row>
    <row r="417" spans="4:4">
      <c r="D417" s="26"/>
    </row>
    <row r="418" spans="4:4">
      <c r="D418" s="26"/>
    </row>
    <row r="419" spans="4:4">
      <c r="D419" s="26"/>
    </row>
    <row r="420" spans="4:4">
      <c r="D420" s="26"/>
    </row>
    <row r="421" spans="4:4">
      <c r="D421" s="26"/>
    </row>
    <row r="422" spans="4:4">
      <c r="D422" s="26"/>
    </row>
    <row r="423" spans="4:4">
      <c r="D423" s="26"/>
    </row>
    <row r="424" spans="4:4">
      <c r="D424" s="26"/>
    </row>
    <row r="425" spans="4:4">
      <c r="D425" s="26"/>
    </row>
    <row r="426" spans="4:4">
      <c r="D426" s="26"/>
    </row>
    <row r="427" spans="4:4">
      <c r="D427" s="26"/>
    </row>
    <row r="428" spans="4:4">
      <c r="D428" s="26"/>
    </row>
    <row r="429" spans="4:4">
      <c r="D429" s="26"/>
    </row>
    <row r="430" spans="4:4">
      <c r="D430" s="26"/>
    </row>
    <row r="431" spans="4:4">
      <c r="D431" s="26"/>
    </row>
    <row r="432" spans="4:4">
      <c r="D432" s="26"/>
    </row>
    <row r="433" spans="4:4">
      <c r="D433" s="26"/>
    </row>
    <row r="434" spans="4:4">
      <c r="D434" s="26"/>
    </row>
    <row r="435" spans="4:4">
      <c r="D435" s="26"/>
    </row>
    <row r="436" spans="4:4">
      <c r="D436" s="26"/>
    </row>
    <row r="437" spans="4:4">
      <c r="D437" s="26"/>
    </row>
    <row r="438" spans="4:4">
      <c r="D438" s="26"/>
    </row>
    <row r="439" spans="4:4">
      <c r="D439" s="26"/>
    </row>
    <row r="440" spans="4:4">
      <c r="D440" s="26"/>
    </row>
    <row r="441" spans="4:4">
      <c r="D441" s="26"/>
    </row>
    <row r="442" spans="4:4">
      <c r="D442" s="26"/>
    </row>
    <row r="443" spans="4:4">
      <c r="D443" s="26"/>
    </row>
    <row r="444" spans="4:4">
      <c r="D444" s="26"/>
    </row>
    <row r="445" spans="4:4">
      <c r="D445" s="26"/>
    </row>
    <row r="446" spans="4:4">
      <c r="D446" s="26"/>
    </row>
    <row r="447" spans="4:4">
      <c r="D447" s="26"/>
    </row>
    <row r="448" spans="4:4">
      <c r="D448" s="26"/>
    </row>
    <row r="449" spans="4:4">
      <c r="D449" s="26"/>
    </row>
    <row r="450" spans="4:4">
      <c r="D450" s="26"/>
    </row>
    <row r="451" spans="4:4">
      <c r="D451" s="26"/>
    </row>
    <row r="452" spans="4:4">
      <c r="D452" s="26"/>
    </row>
    <row r="453" spans="4:4">
      <c r="D453" s="26"/>
    </row>
    <row r="454" spans="4:4">
      <c r="D454" s="26"/>
    </row>
    <row r="455" spans="4:4">
      <c r="D455" s="26"/>
    </row>
    <row r="456" spans="4:4">
      <c r="D456" s="26"/>
    </row>
    <row r="457" spans="4:4">
      <c r="D457" s="26"/>
    </row>
    <row r="458" spans="4:4">
      <c r="D458" s="26"/>
    </row>
    <row r="459" spans="4:4">
      <c r="D459" s="26"/>
    </row>
    <row r="460" spans="4:4">
      <c r="D460" s="26"/>
    </row>
    <row r="461" spans="4:4">
      <c r="D461" s="26"/>
    </row>
    <row r="462" spans="4:4">
      <c r="D462" s="26"/>
    </row>
    <row r="463" spans="4:4">
      <c r="D463" s="26"/>
    </row>
    <row r="464" spans="4:4">
      <c r="D464" s="26"/>
    </row>
    <row r="465" spans="4:4">
      <c r="D465" s="26"/>
    </row>
    <row r="466" spans="4:4">
      <c r="D466" s="26"/>
    </row>
    <row r="467" spans="4:4">
      <c r="D467" s="26"/>
    </row>
    <row r="468" spans="4:4">
      <c r="D468" s="26"/>
    </row>
    <row r="469" spans="4:4">
      <c r="D469" s="26"/>
    </row>
    <row r="470" spans="4:4">
      <c r="D470" s="26"/>
    </row>
    <row r="471" spans="4:4">
      <c r="D471" s="26"/>
    </row>
    <row r="472" spans="4:4">
      <c r="D472" s="26"/>
    </row>
    <row r="473" spans="4:4">
      <c r="D473" s="26"/>
    </row>
    <row r="474" spans="4:4">
      <c r="D474" s="26"/>
    </row>
    <row r="475" spans="4:4">
      <c r="D475" s="26"/>
    </row>
    <row r="476" spans="4:4">
      <c r="D476" s="26"/>
    </row>
    <row r="477" spans="4:4">
      <c r="D477" s="26"/>
    </row>
    <row r="478" spans="4:4">
      <c r="D478" s="26"/>
    </row>
    <row r="479" spans="4:4">
      <c r="D479" s="26"/>
    </row>
    <row r="480" spans="4:4">
      <c r="D480" s="26"/>
    </row>
    <row r="481" spans="4:4">
      <c r="D481" s="26"/>
    </row>
    <row r="482" spans="4:4">
      <c r="D482" s="26"/>
    </row>
    <row r="483" spans="4:4">
      <c r="D483" s="26"/>
    </row>
    <row r="484" spans="4:4">
      <c r="D484" s="26"/>
    </row>
    <row r="485" spans="4:4">
      <c r="D485" s="26"/>
    </row>
    <row r="486" spans="4:4">
      <c r="D486" s="26"/>
    </row>
    <row r="487" spans="4:4">
      <c r="D487" s="26"/>
    </row>
    <row r="488" spans="4:4">
      <c r="D488" s="26"/>
    </row>
    <row r="489" spans="4:4">
      <c r="D489" s="26"/>
    </row>
    <row r="490" spans="4:4">
      <c r="D490" s="26"/>
    </row>
    <row r="491" spans="4:4">
      <c r="D491" s="26"/>
    </row>
    <row r="492" spans="4:4">
      <c r="D492" s="26"/>
    </row>
    <row r="493" spans="4:4">
      <c r="D493" s="26"/>
    </row>
    <row r="494" spans="4:4">
      <c r="D494" s="26"/>
    </row>
    <row r="495" spans="4:4">
      <c r="D495" s="26"/>
    </row>
    <row r="496" spans="4:4">
      <c r="D496" s="26"/>
    </row>
    <row r="497" spans="4:4">
      <c r="D497" s="26"/>
    </row>
    <row r="498" spans="4:4">
      <c r="D498" s="26"/>
    </row>
    <row r="499" spans="4:4">
      <c r="D499" s="26"/>
    </row>
    <row r="500" spans="4:4">
      <c r="D500" s="26"/>
    </row>
    <row r="501" spans="4:4">
      <c r="D501" s="26"/>
    </row>
    <row r="502" spans="4:4">
      <c r="D502" s="26"/>
    </row>
    <row r="503" spans="4:4">
      <c r="D503" s="26"/>
    </row>
    <row r="504" spans="4:4">
      <c r="D504" s="26"/>
    </row>
    <row r="505" spans="4:4">
      <c r="D505" s="26"/>
    </row>
    <row r="506" spans="4:4">
      <c r="D506" s="26"/>
    </row>
    <row r="507" spans="4:4">
      <c r="D507" s="26"/>
    </row>
    <row r="508" spans="4:4">
      <c r="D508" s="26"/>
    </row>
    <row r="509" spans="4:4">
      <c r="D509" s="26"/>
    </row>
    <row r="510" spans="4:4">
      <c r="D510" s="26"/>
    </row>
    <row r="511" spans="4:4">
      <c r="D511" s="26"/>
    </row>
    <row r="512" spans="4:4">
      <c r="D512" s="26"/>
    </row>
    <row r="513" spans="4:4">
      <c r="D513" s="26"/>
    </row>
    <row r="514" spans="4:4">
      <c r="D514" s="26"/>
    </row>
    <row r="515" spans="4:4">
      <c r="D515" s="26"/>
    </row>
    <row r="516" spans="4:4">
      <c r="D516" s="26"/>
    </row>
    <row r="517" spans="4:4">
      <c r="D517" s="26"/>
    </row>
    <row r="518" spans="4:4">
      <c r="D518" s="26"/>
    </row>
    <row r="519" spans="4:4">
      <c r="D519" s="26"/>
    </row>
    <row r="520" spans="4:4">
      <c r="D520" s="26"/>
    </row>
    <row r="521" spans="4:4">
      <c r="D521" s="26"/>
    </row>
    <row r="522" spans="4:4">
      <c r="D522" s="26"/>
    </row>
    <row r="523" spans="4:4">
      <c r="D523" s="26"/>
    </row>
    <row r="524" spans="4:4">
      <c r="D524" s="26"/>
    </row>
    <row r="525" spans="4:4">
      <c r="D525" s="26"/>
    </row>
    <row r="526" spans="4:4">
      <c r="D526" s="26"/>
    </row>
    <row r="527" spans="4:4">
      <c r="D527" s="26"/>
    </row>
    <row r="528" spans="4:4">
      <c r="D528" s="26"/>
    </row>
    <row r="529" spans="4:4">
      <c r="D529" s="26"/>
    </row>
    <row r="530" spans="4:4">
      <c r="D530" s="26"/>
    </row>
    <row r="531" spans="4:4">
      <c r="D531" s="26"/>
    </row>
    <row r="532" spans="4:4">
      <c r="D532" s="26"/>
    </row>
    <row r="533" spans="4:4">
      <c r="D533" s="26"/>
    </row>
    <row r="534" spans="4:4">
      <c r="D534" s="26"/>
    </row>
    <row r="535" spans="4:4">
      <c r="D535" s="26"/>
    </row>
    <row r="536" spans="4:4">
      <c r="D536" s="26"/>
    </row>
    <row r="537" spans="4:4">
      <c r="D537" s="26"/>
    </row>
    <row r="538" spans="4:4">
      <c r="D538" s="26"/>
    </row>
    <row r="539" spans="4:4">
      <c r="D539" s="26"/>
    </row>
    <row r="540" spans="4:4">
      <c r="D540" s="26"/>
    </row>
    <row r="541" spans="4:4">
      <c r="D541" s="26"/>
    </row>
    <row r="542" spans="4:4">
      <c r="D542" s="26"/>
    </row>
    <row r="543" spans="4:4">
      <c r="D543" s="26"/>
    </row>
    <row r="544" spans="4:4">
      <c r="D544" s="26"/>
    </row>
    <row r="545" spans="4:4">
      <c r="D545" s="26"/>
    </row>
    <row r="546" spans="4:4">
      <c r="D546" s="26"/>
    </row>
    <row r="547" spans="4:4">
      <c r="D547" s="26"/>
    </row>
    <row r="548" spans="4:4">
      <c r="D548" s="26"/>
    </row>
    <row r="549" spans="4:4">
      <c r="D549" s="26"/>
    </row>
    <row r="550" spans="4:4">
      <c r="D550" s="26"/>
    </row>
    <row r="551" spans="4:4">
      <c r="D551" s="26"/>
    </row>
    <row r="552" spans="4:4">
      <c r="D552" s="26"/>
    </row>
    <row r="553" spans="4:4">
      <c r="D553" s="26"/>
    </row>
    <row r="554" spans="4:4">
      <c r="D554" s="26"/>
    </row>
    <row r="555" spans="4:4">
      <c r="D555" s="26"/>
    </row>
    <row r="556" spans="4:4">
      <c r="D556" s="26"/>
    </row>
    <row r="557" spans="4:4">
      <c r="D557" s="26"/>
    </row>
    <row r="558" spans="4:4">
      <c r="D558" s="26"/>
    </row>
    <row r="559" spans="4:4">
      <c r="D559" s="26"/>
    </row>
    <row r="560" spans="4:4">
      <c r="D560" s="26"/>
    </row>
    <row r="561" spans="4:4">
      <c r="D561" s="26"/>
    </row>
    <row r="562" spans="4:4">
      <c r="D562" s="26"/>
    </row>
    <row r="563" spans="4:4">
      <c r="D563" s="26"/>
    </row>
    <row r="564" spans="4:4">
      <c r="D564" s="26"/>
    </row>
    <row r="565" spans="4:4">
      <c r="D565" s="26"/>
    </row>
    <row r="566" spans="4:4">
      <c r="D566" s="26"/>
    </row>
    <row r="567" spans="4:4">
      <c r="D567" s="26"/>
    </row>
    <row r="568" spans="4:4">
      <c r="D568" s="26"/>
    </row>
    <row r="569" spans="4:4">
      <c r="D569" s="26"/>
    </row>
    <row r="570" spans="4:4">
      <c r="D570" s="26"/>
    </row>
    <row r="571" spans="4:4">
      <c r="D571" s="26"/>
    </row>
    <row r="572" spans="4:4">
      <c r="D572" s="26"/>
    </row>
    <row r="573" spans="4:4">
      <c r="D573" s="26"/>
    </row>
    <row r="574" spans="4:4">
      <c r="D574" s="26"/>
    </row>
    <row r="575" spans="4:4">
      <c r="D575" s="26"/>
    </row>
    <row r="576" spans="4:4">
      <c r="D576" s="26"/>
    </row>
    <row r="577" spans="4:4">
      <c r="D577" s="26"/>
    </row>
    <row r="578" spans="4:4">
      <c r="D578" s="26"/>
    </row>
    <row r="579" spans="4:4">
      <c r="D579" s="26"/>
    </row>
    <row r="580" spans="4:4">
      <c r="D580" s="26"/>
    </row>
    <row r="581" spans="4:4">
      <c r="D581" s="26"/>
    </row>
    <row r="582" spans="4:4">
      <c r="D582" s="26"/>
    </row>
    <row r="583" spans="4:4">
      <c r="D583" s="26"/>
    </row>
    <row r="584" spans="4:4">
      <c r="D584" s="26"/>
    </row>
    <row r="585" spans="4:4">
      <c r="D585" s="26"/>
    </row>
    <row r="586" spans="4:4">
      <c r="D586" s="26"/>
    </row>
    <row r="587" spans="4:4">
      <c r="D587" s="26"/>
    </row>
    <row r="588" spans="4:4">
      <c r="D588" s="26"/>
    </row>
    <row r="589" spans="4:4">
      <c r="D589" s="26"/>
    </row>
    <row r="590" spans="4:4">
      <c r="D590" s="26"/>
    </row>
    <row r="591" spans="4:4">
      <c r="D591" s="26"/>
    </row>
    <row r="592" spans="4:4">
      <c r="D592" s="26"/>
    </row>
    <row r="593" spans="4:4">
      <c r="D593" s="26"/>
    </row>
    <row r="594" spans="4:4">
      <c r="D594" s="26"/>
    </row>
    <row r="595" spans="4:4">
      <c r="D595" s="26"/>
    </row>
    <row r="596" spans="4:4">
      <c r="D596" s="26"/>
    </row>
    <row r="597" spans="4:4">
      <c r="D597" s="26"/>
    </row>
    <row r="598" spans="4:4">
      <c r="D598" s="26"/>
    </row>
    <row r="599" spans="4:4">
      <c r="D599" s="26"/>
    </row>
    <row r="600" spans="4:4">
      <c r="D600" s="26"/>
    </row>
    <row r="601" spans="4:4">
      <c r="D601" s="26"/>
    </row>
    <row r="602" spans="4:4">
      <c r="D602" s="26"/>
    </row>
    <row r="603" spans="4:4">
      <c r="D603" s="26"/>
    </row>
    <row r="604" spans="4:4">
      <c r="D604" s="26"/>
    </row>
    <row r="605" spans="4:4">
      <c r="D605" s="26"/>
    </row>
    <row r="606" spans="4:4">
      <c r="D606" s="26"/>
    </row>
    <row r="607" spans="4:4">
      <c r="D607" s="26"/>
    </row>
    <row r="608" spans="4:4">
      <c r="D608" s="26"/>
    </row>
    <row r="609" spans="4:4">
      <c r="D609" s="26"/>
    </row>
    <row r="610" spans="4:4">
      <c r="D610" s="26"/>
    </row>
    <row r="611" spans="4:4">
      <c r="D611" s="26"/>
    </row>
    <row r="612" spans="4:4">
      <c r="D612" s="26"/>
    </row>
    <row r="613" spans="4:4">
      <c r="D613" s="26"/>
    </row>
    <row r="614" spans="4:4">
      <c r="D614" s="26"/>
    </row>
    <row r="615" spans="4:4">
      <c r="D615" s="26"/>
    </row>
    <row r="616" spans="4:4">
      <c r="D616" s="26"/>
    </row>
    <row r="617" spans="4:4">
      <c r="D617" s="26"/>
    </row>
    <row r="618" spans="4:4">
      <c r="D618" s="26"/>
    </row>
    <row r="619" spans="4:4">
      <c r="D619" s="26"/>
    </row>
    <row r="620" spans="4:4">
      <c r="D620" s="26"/>
    </row>
    <row r="621" spans="4:4">
      <c r="D621" s="26"/>
    </row>
    <row r="622" spans="4:4">
      <c r="D622" s="26"/>
    </row>
    <row r="623" spans="4:4">
      <c r="D623" s="26"/>
    </row>
    <row r="624" spans="4:4">
      <c r="D624" s="26"/>
    </row>
    <row r="625" spans="4:4">
      <c r="D625" s="26"/>
    </row>
    <row r="626" spans="4:4">
      <c r="D626" s="26"/>
    </row>
    <row r="627" spans="4:4">
      <c r="D627" s="26"/>
    </row>
    <row r="628" spans="4:4">
      <c r="D628" s="26"/>
    </row>
    <row r="629" spans="4:4">
      <c r="D629" s="26"/>
    </row>
    <row r="630" spans="4:4">
      <c r="D630" s="26"/>
    </row>
    <row r="631" spans="4:4">
      <c r="D631" s="26"/>
    </row>
    <row r="632" spans="4:4">
      <c r="D632" s="26"/>
    </row>
    <row r="633" spans="4:4">
      <c r="D633" s="26"/>
    </row>
    <row r="634" spans="4:4">
      <c r="D634" s="26"/>
    </row>
    <row r="635" spans="4:4">
      <c r="D635" s="26"/>
    </row>
    <row r="636" spans="4:4">
      <c r="D636" s="26"/>
    </row>
    <row r="637" spans="4:4">
      <c r="D637" s="26"/>
    </row>
    <row r="638" spans="4:4">
      <c r="D638" s="26"/>
    </row>
    <row r="639" spans="4:4">
      <c r="D639" s="26"/>
    </row>
    <row r="640" spans="4:4">
      <c r="D640" s="26"/>
    </row>
    <row r="641" spans="4:4">
      <c r="D641" s="26"/>
    </row>
    <row r="642" spans="4:4">
      <c r="D642" s="26"/>
    </row>
    <row r="643" spans="4:4">
      <c r="D643" s="26"/>
    </row>
    <row r="644" spans="4:4">
      <c r="D644" s="26"/>
    </row>
    <row r="645" spans="4:4">
      <c r="D645" s="26"/>
    </row>
    <row r="646" spans="4:4">
      <c r="D646" s="26"/>
    </row>
    <row r="647" spans="4:4">
      <c r="D647" s="26"/>
    </row>
    <row r="648" spans="4:4">
      <c r="D648" s="26"/>
    </row>
    <row r="649" spans="4:4">
      <c r="D649" s="26"/>
    </row>
    <row r="650" spans="4:4">
      <c r="D650" s="26"/>
    </row>
    <row r="651" spans="4:4">
      <c r="D651" s="26"/>
    </row>
    <row r="652" spans="4:4">
      <c r="D652" s="26"/>
    </row>
    <row r="653" spans="4:4">
      <c r="D653" s="26"/>
    </row>
    <row r="654" spans="4:4">
      <c r="D654" s="26"/>
    </row>
    <row r="655" spans="4:4">
      <c r="D655" s="26"/>
    </row>
    <row r="656" spans="4:4">
      <c r="D656" s="26"/>
    </row>
    <row r="657" spans="4:4">
      <c r="D657" s="26"/>
    </row>
    <row r="658" spans="4:4">
      <c r="D658" s="26"/>
    </row>
    <row r="659" spans="4:4">
      <c r="D659" s="26"/>
    </row>
    <row r="660" spans="4:4">
      <c r="D660" s="26"/>
    </row>
    <row r="661" spans="4:4">
      <c r="D661" s="26"/>
    </row>
    <row r="662" spans="4:4">
      <c r="D662" s="26"/>
    </row>
    <row r="663" spans="4:4">
      <c r="D663" s="26"/>
    </row>
    <row r="664" spans="4:4">
      <c r="D664" s="26"/>
    </row>
    <row r="665" spans="4:4">
      <c r="D665" s="26"/>
    </row>
    <row r="666" spans="4:4">
      <c r="D666" s="26"/>
    </row>
    <row r="667" spans="4:4">
      <c r="D667" s="26"/>
    </row>
    <row r="668" spans="4:4">
      <c r="D668" s="26"/>
    </row>
    <row r="669" spans="4:4">
      <c r="D669" s="26"/>
    </row>
    <row r="670" spans="4:4">
      <c r="D670" s="26"/>
    </row>
    <row r="671" spans="4:4">
      <c r="D671" s="26"/>
    </row>
    <row r="672" spans="4:4">
      <c r="D672" s="26"/>
    </row>
    <row r="673" spans="4:4">
      <c r="D673" s="26"/>
    </row>
    <row r="674" spans="4:4">
      <c r="D674" s="26"/>
    </row>
    <row r="675" spans="4:4">
      <c r="D675" s="26"/>
    </row>
    <row r="676" spans="4:4">
      <c r="D676" s="26"/>
    </row>
    <row r="677" spans="4:4">
      <c r="D677" s="26"/>
    </row>
    <row r="678" spans="4:4">
      <c r="D678" s="26"/>
    </row>
    <row r="679" spans="4:4">
      <c r="D679" s="26"/>
    </row>
    <row r="680" spans="4:4">
      <c r="D680" s="26"/>
    </row>
    <row r="681" spans="4:4">
      <c r="D681" s="26"/>
    </row>
    <row r="682" spans="4:4">
      <c r="D682" s="26"/>
    </row>
    <row r="683" spans="4:4">
      <c r="D683" s="26"/>
    </row>
    <row r="684" spans="4:4">
      <c r="D684" s="26"/>
    </row>
    <row r="685" spans="4:4">
      <c r="D685" s="26"/>
    </row>
    <row r="686" spans="4:4">
      <c r="D686" s="26"/>
    </row>
    <row r="687" spans="4:4">
      <c r="D687" s="26"/>
    </row>
    <row r="688" spans="4:4">
      <c r="D688" s="26"/>
    </row>
    <row r="689" spans="4:4">
      <c r="D689" s="26"/>
    </row>
    <row r="690" spans="4:4">
      <c r="D690" s="26"/>
    </row>
    <row r="691" spans="4:4">
      <c r="D691" s="26"/>
    </row>
    <row r="692" spans="4:4">
      <c r="D692" s="26"/>
    </row>
    <row r="693" spans="4:4">
      <c r="D693" s="26"/>
    </row>
    <row r="694" spans="4:4">
      <c r="D694" s="26"/>
    </row>
    <row r="695" spans="4:4">
      <c r="D695" s="26"/>
    </row>
    <row r="696" spans="4:4">
      <c r="D696" s="26"/>
    </row>
    <row r="697" spans="4:4">
      <c r="D697" s="26"/>
    </row>
    <row r="698" spans="4:4">
      <c r="D698" s="26"/>
    </row>
    <row r="699" spans="4:4">
      <c r="D699" s="26"/>
    </row>
    <row r="700" spans="4:4">
      <c r="D700" s="26"/>
    </row>
    <row r="701" spans="4:4">
      <c r="D701" s="26"/>
    </row>
    <row r="702" spans="4:4">
      <c r="D702" s="26"/>
    </row>
    <row r="703" spans="4:4">
      <c r="D703" s="26"/>
    </row>
    <row r="704" spans="4:4">
      <c r="D704" s="26"/>
    </row>
    <row r="705" spans="4:4">
      <c r="D705" s="26"/>
    </row>
    <row r="706" spans="4:4">
      <c r="D706" s="26"/>
    </row>
    <row r="707" spans="4:4">
      <c r="D707" s="26"/>
    </row>
    <row r="708" spans="4:4">
      <c r="D708" s="26"/>
    </row>
    <row r="709" spans="4:4">
      <c r="D709" s="26"/>
    </row>
    <row r="710" spans="4:4">
      <c r="D710" s="26"/>
    </row>
    <row r="711" spans="4:4">
      <c r="D711" s="26"/>
    </row>
    <row r="712" spans="4:4">
      <c r="D712" s="26"/>
    </row>
    <row r="713" spans="4:4">
      <c r="D713" s="26"/>
    </row>
    <row r="714" spans="4:4">
      <c r="D714" s="26"/>
    </row>
    <row r="715" spans="4:4">
      <c r="D715" s="26"/>
    </row>
    <row r="716" spans="4:4">
      <c r="D716" s="26"/>
    </row>
    <row r="717" spans="4:4">
      <c r="D717" s="26"/>
    </row>
    <row r="718" spans="4:4">
      <c r="D718" s="26"/>
    </row>
    <row r="719" spans="4:4">
      <c r="D719" s="26"/>
    </row>
    <row r="720" spans="4:4">
      <c r="D720" s="26"/>
    </row>
    <row r="721" spans="4:4">
      <c r="D721" s="26"/>
    </row>
    <row r="722" spans="4:4">
      <c r="D722" s="26"/>
    </row>
    <row r="723" spans="4:4">
      <c r="D723" s="26"/>
    </row>
    <row r="724" spans="4:4">
      <c r="D724" s="26"/>
    </row>
    <row r="725" spans="4:4">
      <c r="D725" s="26"/>
    </row>
    <row r="726" spans="4:4">
      <c r="D726" s="26"/>
    </row>
    <row r="727" spans="4:4">
      <c r="D727" s="26"/>
    </row>
    <row r="728" spans="4:4">
      <c r="D728" s="26"/>
    </row>
    <row r="729" spans="4:4">
      <c r="D729" s="26"/>
    </row>
    <row r="730" spans="4:4">
      <c r="D730" s="26"/>
    </row>
    <row r="731" spans="4:4">
      <c r="D731" s="26"/>
    </row>
    <row r="732" spans="4:4">
      <c r="D732" s="26"/>
    </row>
    <row r="733" spans="4:4">
      <c r="D733" s="26"/>
    </row>
    <row r="734" spans="4:4">
      <c r="D734" s="26"/>
    </row>
    <row r="735" spans="4:4">
      <c r="D735" s="26"/>
    </row>
    <row r="736" spans="4:4">
      <c r="D736" s="26"/>
    </row>
    <row r="737" spans="4:4">
      <c r="D737" s="26"/>
    </row>
    <row r="738" spans="4:4">
      <c r="D738" s="26"/>
    </row>
    <row r="739" spans="4:4">
      <c r="D739" s="26"/>
    </row>
    <row r="740" spans="4:4">
      <c r="D740" s="26"/>
    </row>
    <row r="741" spans="4:4">
      <c r="D741" s="26"/>
    </row>
    <row r="742" spans="4:4">
      <c r="D742" s="26"/>
    </row>
    <row r="743" spans="4:4">
      <c r="D743" s="26"/>
    </row>
    <row r="744" spans="4:4">
      <c r="D744" s="26"/>
    </row>
    <row r="745" spans="4:4">
      <c r="D745" s="26"/>
    </row>
    <row r="746" spans="4:4">
      <c r="D746" s="26"/>
    </row>
    <row r="747" spans="4:4">
      <c r="D747" s="26"/>
    </row>
    <row r="748" spans="4:4">
      <c r="D748" s="26"/>
    </row>
    <row r="749" spans="4:4">
      <c r="D749" s="26"/>
    </row>
    <row r="750" spans="4:4">
      <c r="D750" s="26"/>
    </row>
    <row r="751" spans="4:4">
      <c r="D751" s="26"/>
    </row>
    <row r="752" spans="4:4">
      <c r="D752" s="26"/>
    </row>
    <row r="753" spans="4:4">
      <c r="D753" s="26"/>
    </row>
    <row r="754" spans="4:4">
      <c r="D754" s="26"/>
    </row>
    <row r="755" spans="4:4">
      <c r="D755" s="26"/>
    </row>
    <row r="756" spans="4:4">
      <c r="D756" s="26"/>
    </row>
    <row r="757" spans="4:4">
      <c r="D757" s="26"/>
    </row>
    <row r="758" spans="4:4">
      <c r="D758" s="26"/>
    </row>
    <row r="759" spans="4:4">
      <c r="D759" s="26"/>
    </row>
    <row r="760" spans="4:4">
      <c r="D760" s="26"/>
    </row>
    <row r="761" spans="4:4">
      <c r="D761" s="26"/>
    </row>
    <row r="762" spans="4:4">
      <c r="D762" s="26"/>
    </row>
    <row r="763" spans="4:4">
      <c r="D763" s="26"/>
    </row>
    <row r="764" spans="4:4">
      <c r="D764" s="26"/>
    </row>
    <row r="765" spans="4:4">
      <c r="D765" s="26"/>
    </row>
    <row r="766" spans="4:4">
      <c r="D766" s="26"/>
    </row>
    <row r="767" spans="4:4">
      <c r="D767" s="26"/>
    </row>
    <row r="768" spans="4:4">
      <c r="D768" s="26"/>
    </row>
    <row r="769" spans="4:4">
      <c r="D769" s="26"/>
    </row>
    <row r="770" spans="4:4">
      <c r="D770" s="26"/>
    </row>
    <row r="771" spans="4:4">
      <c r="D771" s="26"/>
    </row>
    <row r="772" spans="4:4">
      <c r="D772" s="26"/>
    </row>
    <row r="773" spans="4:4">
      <c r="D773" s="26"/>
    </row>
    <row r="774" spans="4:4">
      <c r="D774" s="26"/>
    </row>
    <row r="775" spans="4:4">
      <c r="D775" s="26"/>
    </row>
    <row r="776" spans="4:4">
      <c r="D776" s="26"/>
    </row>
    <row r="777" spans="4:4">
      <c r="D777" s="26"/>
    </row>
    <row r="778" spans="4:4">
      <c r="D778" s="26"/>
    </row>
    <row r="779" spans="4:4">
      <c r="D779" s="26"/>
    </row>
    <row r="780" spans="4:4">
      <c r="D780" s="26"/>
    </row>
    <row r="781" spans="4:4">
      <c r="D781" s="26"/>
    </row>
    <row r="782" spans="4:4">
      <c r="D782" s="26"/>
    </row>
    <row r="783" spans="4:4">
      <c r="D783" s="26"/>
    </row>
    <row r="784" spans="4:4">
      <c r="D784" s="26"/>
    </row>
    <row r="785" spans="4:4">
      <c r="D785" s="26"/>
    </row>
    <row r="786" spans="4:4">
      <c r="D786" s="26"/>
    </row>
    <row r="787" spans="4:4">
      <c r="D787" s="26"/>
    </row>
    <row r="788" spans="4:4">
      <c r="D788" s="26"/>
    </row>
    <row r="789" spans="4:4">
      <c r="D789" s="26"/>
    </row>
    <row r="790" spans="4:4">
      <c r="D790" s="26"/>
    </row>
    <row r="791" spans="4:4">
      <c r="D791" s="26"/>
    </row>
    <row r="792" spans="4:4">
      <c r="D792" s="26"/>
    </row>
    <row r="793" spans="4:4">
      <c r="D793" s="26"/>
    </row>
    <row r="794" spans="4:4">
      <c r="D794" s="26"/>
    </row>
    <row r="795" spans="4:4">
      <c r="D795" s="26"/>
    </row>
    <row r="796" spans="4:4">
      <c r="D796" s="26"/>
    </row>
    <row r="797" spans="4:4">
      <c r="D797" s="26"/>
    </row>
    <row r="798" spans="4:4">
      <c r="D798" s="26"/>
    </row>
    <row r="799" spans="4:4">
      <c r="D799" s="26"/>
    </row>
    <row r="800" spans="4:4">
      <c r="D800" s="26"/>
    </row>
    <row r="801" spans="4:4">
      <c r="D801" s="26"/>
    </row>
    <row r="802" spans="4:4">
      <c r="D802" s="26"/>
    </row>
    <row r="803" spans="4:4">
      <c r="D803" s="26"/>
    </row>
    <row r="804" spans="4:4">
      <c r="D804" s="26"/>
    </row>
    <row r="805" spans="4:4">
      <c r="D805" s="26"/>
    </row>
    <row r="806" spans="4:4">
      <c r="D806" s="26"/>
    </row>
    <row r="807" spans="4:4">
      <c r="D807" s="26"/>
    </row>
    <row r="808" spans="4:4">
      <c r="D808" s="26"/>
    </row>
    <row r="809" spans="4:4">
      <c r="D809" s="26"/>
    </row>
    <row r="810" spans="4:4">
      <c r="D810" s="26"/>
    </row>
    <row r="811" spans="4:4">
      <c r="D811" s="26"/>
    </row>
    <row r="812" spans="4:4">
      <c r="D812" s="26"/>
    </row>
    <row r="813" spans="4:4">
      <c r="D813" s="26"/>
    </row>
    <row r="814" spans="4:4">
      <c r="D814" s="26"/>
    </row>
    <row r="815" spans="4:4">
      <c r="D815" s="26"/>
    </row>
    <row r="816" spans="4:4">
      <c r="D816" s="26"/>
    </row>
    <row r="817" spans="4:4">
      <c r="D817" s="26"/>
    </row>
    <row r="818" spans="4:4">
      <c r="D818" s="26"/>
    </row>
    <row r="819" spans="4:4">
      <c r="D819" s="26"/>
    </row>
    <row r="820" spans="4:4">
      <c r="D820" s="26"/>
    </row>
    <row r="821" spans="4:4">
      <c r="D821" s="26"/>
    </row>
    <row r="822" spans="4:4">
      <c r="D822" s="26"/>
    </row>
    <row r="823" spans="4:4">
      <c r="D823" s="26"/>
    </row>
    <row r="824" spans="4:4">
      <c r="D824" s="26"/>
    </row>
    <row r="825" spans="4:4">
      <c r="D825" s="26"/>
    </row>
    <row r="826" spans="4:4">
      <c r="D826" s="26"/>
    </row>
    <row r="827" spans="4:4">
      <c r="D827" s="26"/>
    </row>
    <row r="828" spans="4:4">
      <c r="D828" s="26"/>
    </row>
    <row r="829" spans="4:4">
      <c r="D829" s="26"/>
    </row>
    <row r="830" spans="4:4">
      <c r="D830" s="26"/>
    </row>
    <row r="831" spans="4:4">
      <c r="D831" s="26"/>
    </row>
    <row r="832" spans="4:4">
      <c r="D832" s="26"/>
    </row>
    <row r="833" spans="4:4">
      <c r="D833" s="26"/>
    </row>
    <row r="834" spans="4:4">
      <c r="D834" s="26"/>
    </row>
    <row r="835" spans="4:4">
      <c r="D835" s="26"/>
    </row>
    <row r="836" spans="4:4">
      <c r="D836" s="26"/>
    </row>
    <row r="837" spans="4:4">
      <c r="D837" s="26"/>
    </row>
    <row r="838" spans="4:4">
      <c r="D838" s="26"/>
    </row>
    <row r="839" spans="4:4">
      <c r="D839" s="26"/>
    </row>
    <row r="840" spans="4:4">
      <c r="D840" s="26"/>
    </row>
    <row r="841" spans="4:4">
      <c r="D841" s="26"/>
    </row>
    <row r="842" spans="4:4">
      <c r="D842" s="26"/>
    </row>
    <row r="843" spans="4:4">
      <c r="D843" s="26"/>
    </row>
    <row r="844" spans="4:4">
      <c r="D844" s="26"/>
    </row>
    <row r="845" spans="4:4">
      <c r="D845" s="26"/>
    </row>
    <row r="846" spans="4:4">
      <c r="D846" s="26"/>
    </row>
    <row r="847" spans="4:4">
      <c r="D847" s="26"/>
    </row>
    <row r="848" spans="4:4">
      <c r="D848" s="26"/>
    </row>
    <row r="849" spans="4:4">
      <c r="D849" s="26"/>
    </row>
    <row r="850" spans="4:4">
      <c r="D850" s="26"/>
    </row>
    <row r="851" spans="4:4">
      <c r="D851" s="26"/>
    </row>
    <row r="852" spans="4:4">
      <c r="D852" s="26"/>
    </row>
    <row r="853" spans="4:4">
      <c r="D853" s="26"/>
    </row>
    <row r="854" spans="4:4">
      <c r="D854" s="26"/>
    </row>
    <row r="855" spans="4:4">
      <c r="D855" s="26"/>
    </row>
    <row r="856" spans="4:4">
      <c r="D856" s="26"/>
    </row>
    <row r="857" spans="4:4">
      <c r="D857" s="26"/>
    </row>
    <row r="858" spans="4:4">
      <c r="D858" s="26"/>
    </row>
    <row r="859" spans="4:4">
      <c r="D859" s="26"/>
    </row>
    <row r="860" spans="4:4">
      <c r="D860" s="26"/>
    </row>
    <row r="861" spans="4:4">
      <c r="D861" s="26"/>
    </row>
    <row r="862" spans="4:4">
      <c r="D862" s="26"/>
    </row>
    <row r="863" spans="4:4">
      <c r="D863" s="26"/>
    </row>
    <row r="864" spans="4:4">
      <c r="D864" s="26"/>
    </row>
    <row r="865" spans="4:4">
      <c r="D865" s="26"/>
    </row>
    <row r="866" spans="4:4">
      <c r="D866" s="26"/>
    </row>
    <row r="867" spans="4:4">
      <c r="D867" s="26"/>
    </row>
    <row r="868" spans="4:4">
      <c r="D868" s="26"/>
    </row>
    <row r="869" spans="4:4">
      <c r="D869" s="26"/>
    </row>
    <row r="870" spans="4:4">
      <c r="D870" s="26"/>
    </row>
    <row r="871" spans="4:4">
      <c r="D871" s="26"/>
    </row>
    <row r="872" spans="4:4">
      <c r="D872" s="26"/>
    </row>
    <row r="873" spans="4:4">
      <c r="D873" s="26"/>
    </row>
    <row r="874" spans="4:4">
      <c r="D874" s="26"/>
    </row>
    <row r="875" spans="4:4">
      <c r="D875" s="26"/>
    </row>
    <row r="876" spans="4:4">
      <c r="D876" s="26"/>
    </row>
    <row r="877" spans="4:4">
      <c r="D877" s="26"/>
    </row>
    <row r="878" spans="4:4">
      <c r="D878" s="26"/>
    </row>
    <row r="879" spans="4:4">
      <c r="D879" s="26"/>
    </row>
    <row r="880" spans="4:4">
      <c r="D880" s="26"/>
    </row>
    <row r="881" spans="4:4">
      <c r="D881" s="26"/>
    </row>
    <row r="882" spans="4:4">
      <c r="D882" s="26"/>
    </row>
    <row r="883" spans="4:4">
      <c r="D883" s="26"/>
    </row>
    <row r="884" spans="4:4">
      <c r="D884" s="26"/>
    </row>
    <row r="885" spans="4:4">
      <c r="D885" s="26"/>
    </row>
    <row r="886" spans="4:4">
      <c r="D886" s="26"/>
    </row>
    <row r="887" spans="4:4">
      <c r="D887" s="26"/>
    </row>
    <row r="888" spans="4:4">
      <c r="D888" s="26"/>
    </row>
    <row r="889" spans="4:4">
      <c r="D889" s="26"/>
    </row>
    <row r="890" spans="4:4">
      <c r="D890" s="26"/>
    </row>
    <row r="891" spans="4:4">
      <c r="D891" s="26"/>
    </row>
    <row r="892" spans="4:4">
      <c r="D892" s="26"/>
    </row>
    <row r="893" spans="4:4">
      <c r="D893" s="26"/>
    </row>
    <row r="894" spans="4:4">
      <c r="D894" s="26"/>
    </row>
    <row r="895" spans="4:4">
      <c r="D895" s="26"/>
    </row>
    <row r="896" spans="4:4">
      <c r="D896" s="26"/>
    </row>
    <row r="897" spans="4:4">
      <c r="D897" s="26"/>
    </row>
    <row r="898" spans="4:4">
      <c r="D898" s="26"/>
    </row>
    <row r="899" spans="4:4">
      <c r="D899" s="26"/>
    </row>
    <row r="900" spans="4:4">
      <c r="D900" s="26"/>
    </row>
    <row r="901" spans="4:4">
      <c r="D901" s="26"/>
    </row>
    <row r="902" spans="4:4">
      <c r="D902" s="26"/>
    </row>
    <row r="903" spans="4:4">
      <c r="D903" s="26"/>
    </row>
    <row r="904" spans="4:4">
      <c r="D904" s="26"/>
    </row>
    <row r="905" spans="4:4">
      <c r="D905" s="26"/>
    </row>
    <row r="906" spans="4:4">
      <c r="D906" s="26"/>
    </row>
    <row r="907" spans="4:4">
      <c r="D907" s="26"/>
    </row>
    <row r="908" spans="4:4">
      <c r="D908" s="26"/>
    </row>
    <row r="909" spans="4:4">
      <c r="D909" s="26"/>
    </row>
    <row r="910" spans="4:4">
      <c r="D910" s="26"/>
    </row>
    <row r="911" spans="4:4">
      <c r="D911" s="26"/>
    </row>
    <row r="912" spans="4:4">
      <c r="D912" s="26"/>
    </row>
    <row r="913" spans="4:4">
      <c r="D913" s="26"/>
    </row>
    <row r="914" spans="4:4">
      <c r="D914" s="26"/>
    </row>
    <row r="915" spans="4:4">
      <c r="D915" s="26"/>
    </row>
    <row r="916" spans="4:4">
      <c r="D916" s="26"/>
    </row>
    <row r="917" spans="4:4">
      <c r="D917" s="26"/>
    </row>
    <row r="918" spans="4:4">
      <c r="D918" s="26"/>
    </row>
    <row r="919" spans="4:4">
      <c r="D919" s="26"/>
    </row>
    <row r="920" spans="4:4">
      <c r="D920" s="26"/>
    </row>
    <row r="921" spans="4:4">
      <c r="D921" s="26"/>
    </row>
    <row r="922" spans="4:4">
      <c r="D922" s="26"/>
    </row>
    <row r="923" spans="4:4">
      <c r="D923" s="26"/>
    </row>
    <row r="924" spans="4:4">
      <c r="D924" s="26"/>
    </row>
    <row r="925" spans="4:4">
      <c r="D925" s="26"/>
    </row>
    <row r="926" spans="4:4">
      <c r="D926" s="26"/>
    </row>
    <row r="927" spans="4:4">
      <c r="D927" s="26"/>
    </row>
    <row r="928" spans="4:4">
      <c r="D928" s="26"/>
    </row>
    <row r="929" spans="4:4">
      <c r="D929" s="26"/>
    </row>
    <row r="930" spans="4:4">
      <c r="D930" s="26"/>
    </row>
    <row r="931" spans="4:4">
      <c r="D931" s="26"/>
    </row>
    <row r="932" spans="4:4">
      <c r="D932" s="26"/>
    </row>
    <row r="933" spans="4:4">
      <c r="D933" s="26"/>
    </row>
    <row r="934" spans="4:4">
      <c r="D934" s="26"/>
    </row>
    <row r="935" spans="4:4">
      <c r="D935" s="26"/>
    </row>
    <row r="936" spans="4:4">
      <c r="D936" s="26"/>
    </row>
    <row r="937" spans="4:4">
      <c r="D937" s="26"/>
    </row>
    <row r="938" spans="4:4">
      <c r="D938" s="26"/>
    </row>
    <row r="939" spans="4:4">
      <c r="D939" s="26"/>
    </row>
    <row r="940" spans="4:4">
      <c r="D940" s="26"/>
    </row>
    <row r="941" spans="4:4">
      <c r="D941" s="26"/>
    </row>
    <row r="942" spans="4:4">
      <c r="D942" s="26"/>
    </row>
    <row r="943" spans="4:4">
      <c r="D943" s="26"/>
    </row>
    <row r="944" spans="4:4">
      <c r="D944" s="26"/>
    </row>
    <row r="945" spans="4:4">
      <c r="D945" s="26"/>
    </row>
    <row r="946" spans="4:4">
      <c r="D946" s="26"/>
    </row>
    <row r="947" spans="4:4">
      <c r="D947" s="26"/>
    </row>
    <row r="948" spans="4:4">
      <c r="D948" s="26"/>
    </row>
    <row r="949" spans="4:4">
      <c r="D949" s="26"/>
    </row>
    <row r="950" spans="4:4">
      <c r="D950" s="26"/>
    </row>
    <row r="951" spans="4:4">
      <c r="D951" s="26"/>
    </row>
    <row r="952" spans="4:4">
      <c r="D952" s="26"/>
    </row>
    <row r="953" spans="4:4">
      <c r="D953" s="26"/>
    </row>
    <row r="954" spans="4:4">
      <c r="D954" s="26"/>
    </row>
    <row r="955" spans="4:4">
      <c r="D955" s="26"/>
    </row>
    <row r="956" spans="4:4">
      <c r="D956" s="26"/>
    </row>
    <row r="957" spans="4:4">
      <c r="D957" s="26"/>
    </row>
    <row r="958" spans="4:4">
      <c r="D958" s="26"/>
    </row>
    <row r="959" spans="4:4">
      <c r="D959" s="26"/>
    </row>
    <row r="960" spans="4:4">
      <c r="D960" s="26"/>
    </row>
    <row r="961" spans="4:4">
      <c r="D961" s="26"/>
    </row>
    <row r="962" spans="4:4">
      <c r="D962" s="26"/>
    </row>
    <row r="963" spans="4:4">
      <c r="D963" s="26"/>
    </row>
    <row r="964" spans="4:4">
      <c r="D964" s="26"/>
    </row>
    <row r="965" spans="4:4">
      <c r="D965" s="26"/>
    </row>
    <row r="966" spans="4:4">
      <c r="D966" s="26"/>
    </row>
    <row r="967" spans="4:4">
      <c r="D967" s="26"/>
    </row>
    <row r="968" spans="4:4">
      <c r="D968" s="26"/>
    </row>
    <row r="969" spans="4:4">
      <c r="D969" s="26"/>
    </row>
    <row r="970" spans="4:4">
      <c r="D970" s="26"/>
    </row>
    <row r="971" spans="4:4">
      <c r="D971" s="26"/>
    </row>
    <row r="972" spans="4:4">
      <c r="D972" s="26"/>
    </row>
    <row r="973" spans="4:4">
      <c r="D973" s="26"/>
    </row>
    <row r="974" spans="4:4">
      <c r="D974" s="26"/>
    </row>
    <row r="975" spans="4:4">
      <c r="D975" s="26"/>
    </row>
    <row r="976" spans="4:4">
      <c r="D976" s="26"/>
    </row>
    <row r="977" spans="4:4">
      <c r="D977" s="26"/>
    </row>
    <row r="978" spans="4:4">
      <c r="D978" s="26"/>
    </row>
    <row r="979" spans="4:4">
      <c r="D979" s="26"/>
    </row>
    <row r="980" spans="4:4">
      <c r="D980" s="26"/>
    </row>
    <row r="981" spans="4:4">
      <c r="D981" s="26"/>
    </row>
    <row r="982" spans="4:4">
      <c r="D982" s="26"/>
    </row>
    <row r="983" spans="4:4">
      <c r="D983" s="26"/>
    </row>
    <row r="984" spans="4:4">
      <c r="D984" s="26"/>
    </row>
    <row r="985" spans="4:4">
      <c r="D985" s="26"/>
    </row>
    <row r="986" spans="4:4">
      <c r="D986" s="26"/>
    </row>
    <row r="987" spans="4:4">
      <c r="D987" s="26"/>
    </row>
    <row r="988" spans="4:4">
      <c r="D988" s="26"/>
    </row>
    <row r="989" spans="4:4">
      <c r="D989" s="26"/>
    </row>
    <row r="990" spans="4:4">
      <c r="D990" s="26"/>
    </row>
    <row r="991" spans="4:4">
      <c r="D991" s="26"/>
    </row>
    <row r="992" spans="4:4">
      <c r="D992" s="26"/>
    </row>
    <row r="993" spans="4:4">
      <c r="D993" s="26"/>
    </row>
    <row r="994" spans="4:4">
      <c r="D994" s="26"/>
    </row>
    <row r="995" spans="4:4">
      <c r="D995" s="26"/>
    </row>
    <row r="996" spans="4:4">
      <c r="D996" s="26"/>
    </row>
    <row r="997" spans="4:4">
      <c r="D997" s="26"/>
    </row>
    <row r="998" spans="4:4">
      <c r="D998" s="26"/>
    </row>
    <row r="999" spans="4:4">
      <c r="D999" s="26"/>
    </row>
    <row r="1000" spans="4:4">
      <c r="D1000" s="26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1C232"/>
    <outlinePr summaryBelow="0" summaryRight="0"/>
  </sheetPr>
  <dimension ref="A1:L1000"/>
  <sheetViews>
    <sheetView workbookViewId="0"/>
  </sheetViews>
  <sheetFormatPr defaultColWidth="14.44140625" defaultRowHeight="15" customHeight="1"/>
  <cols>
    <col min="1" max="1" width="7.5546875" customWidth="1"/>
    <col min="2" max="2" width="18.44140625" customWidth="1"/>
    <col min="3" max="3" width="11.44140625" customWidth="1"/>
    <col min="4" max="4" width="8" customWidth="1"/>
    <col min="5" max="5" width="9" customWidth="1"/>
    <col min="6" max="7" width="7.44140625" customWidth="1"/>
    <col min="8" max="8" width="8.44140625" customWidth="1"/>
    <col min="9" max="22" width="7.5546875" customWidth="1"/>
  </cols>
  <sheetData>
    <row r="1" spans="1:12">
      <c r="A1" s="106" t="s">
        <v>2247</v>
      </c>
      <c r="D1" s="47"/>
    </row>
    <row r="2" spans="1:12">
      <c r="B2" s="107" t="s">
        <v>2248</v>
      </c>
      <c r="C2" s="50">
        <v>0</v>
      </c>
      <c r="D2" s="50">
        <v>3000</v>
      </c>
      <c r="E2" s="50">
        <v>5000</v>
      </c>
      <c r="F2" s="50">
        <v>7000</v>
      </c>
      <c r="G2" s="50">
        <v>10000</v>
      </c>
      <c r="H2" s="50">
        <v>15000</v>
      </c>
      <c r="I2" s="108">
        <v>20000</v>
      </c>
      <c r="J2" s="108">
        <v>30000</v>
      </c>
      <c r="K2" s="108">
        <v>50000</v>
      </c>
      <c r="L2" s="108">
        <v>100000</v>
      </c>
    </row>
    <row r="3" spans="1:12">
      <c r="B3" s="107" t="s">
        <v>2249</v>
      </c>
      <c r="C3" s="109">
        <v>0.35</v>
      </c>
      <c r="D3" s="109">
        <v>0.33</v>
      </c>
      <c r="E3" s="109">
        <v>0.3</v>
      </c>
      <c r="F3" s="109">
        <v>0.27</v>
      </c>
      <c r="G3" s="109">
        <v>0.25</v>
      </c>
      <c r="H3" s="109">
        <v>0.23</v>
      </c>
      <c r="I3" s="110">
        <v>0.21</v>
      </c>
      <c r="J3" s="110">
        <v>0.2</v>
      </c>
      <c r="K3" s="110">
        <v>0.18</v>
      </c>
      <c r="L3" s="110">
        <v>0.15</v>
      </c>
    </row>
    <row r="4" spans="1:12">
      <c r="B4" s="2"/>
      <c r="C4" s="1"/>
      <c r="D4" s="1"/>
      <c r="E4" s="1"/>
      <c r="F4" s="1"/>
      <c r="G4" s="1"/>
      <c r="H4" s="1"/>
    </row>
    <row r="5" spans="1:12">
      <c r="B5" s="2"/>
      <c r="C5" s="1"/>
      <c r="D5" s="1"/>
      <c r="E5" s="1"/>
      <c r="F5" s="1"/>
      <c r="G5" s="1"/>
      <c r="H5" s="1"/>
    </row>
    <row r="6" spans="1:12">
      <c r="B6" s="2"/>
      <c r="C6" s="1"/>
      <c r="D6" s="1"/>
      <c r="E6" s="1"/>
      <c r="F6" s="1"/>
      <c r="G6" s="1"/>
      <c r="H6" s="1"/>
    </row>
    <row r="7" spans="1:12">
      <c r="B7" s="111" t="s">
        <v>2250</v>
      </c>
      <c r="C7" s="112" t="s">
        <v>2248</v>
      </c>
      <c r="D7" s="113" t="s">
        <v>2249</v>
      </c>
      <c r="E7" s="1"/>
      <c r="F7" s="1"/>
      <c r="G7" s="1"/>
      <c r="H7" s="1"/>
    </row>
    <row r="8" spans="1:12">
      <c r="B8" s="84" t="s">
        <v>2251</v>
      </c>
      <c r="C8" s="114">
        <v>4000</v>
      </c>
      <c r="D8" s="109">
        <f t="shared" ref="D8:D107" si="0">HLOOKUP(C8,$B$2:$L$3,2,1)</f>
        <v>0.33</v>
      </c>
      <c r="E8" s="1"/>
      <c r="F8" s="1"/>
      <c r="G8" s="1"/>
      <c r="H8" s="1"/>
    </row>
    <row r="9" spans="1:12">
      <c r="B9" s="84" t="s">
        <v>2252</v>
      </c>
      <c r="C9" s="114">
        <v>7013.9000000000005</v>
      </c>
      <c r="D9" s="110">
        <f t="shared" si="0"/>
        <v>0.27</v>
      </c>
      <c r="E9" s="1"/>
      <c r="F9" s="1"/>
      <c r="G9" s="1"/>
      <c r="H9" s="1"/>
    </row>
    <row r="10" spans="1:12">
      <c r="B10" s="84" t="s">
        <v>2253</v>
      </c>
      <c r="C10" s="114">
        <v>1547.7</v>
      </c>
      <c r="D10" s="110">
        <f t="shared" si="0"/>
        <v>0.35</v>
      </c>
      <c r="E10" s="1"/>
      <c r="F10" s="1"/>
      <c r="G10" s="1"/>
      <c r="H10" s="1"/>
    </row>
    <row r="11" spans="1:12">
      <c r="B11" s="84" t="s">
        <v>2254</v>
      </c>
      <c r="C11" s="114">
        <v>3439.8</v>
      </c>
      <c r="D11" s="110">
        <f t="shared" si="0"/>
        <v>0.33</v>
      </c>
      <c r="E11" s="1"/>
      <c r="F11" s="1"/>
      <c r="G11" s="1"/>
      <c r="H11" s="1"/>
    </row>
    <row r="12" spans="1:12">
      <c r="B12" s="84" t="s">
        <v>2255</v>
      </c>
      <c r="C12" s="114">
        <v>2472.7799999999997</v>
      </c>
      <c r="D12" s="110">
        <f t="shared" si="0"/>
        <v>0.35</v>
      </c>
      <c r="E12" s="1"/>
      <c r="F12" s="1"/>
      <c r="G12" s="1"/>
      <c r="H12" s="1"/>
    </row>
    <row r="13" spans="1:12">
      <c r="B13" s="84" t="s">
        <v>2256</v>
      </c>
      <c r="C13" s="114">
        <v>9253.86</v>
      </c>
      <c r="D13" s="110">
        <f t="shared" si="0"/>
        <v>0.27</v>
      </c>
      <c r="E13" s="1"/>
      <c r="F13" s="1"/>
      <c r="G13" s="1"/>
      <c r="H13" s="1"/>
    </row>
    <row r="14" spans="1:12">
      <c r="B14" s="84" t="s">
        <v>2257</v>
      </c>
      <c r="C14" s="114">
        <v>7026.6</v>
      </c>
      <c r="D14" s="110">
        <f t="shared" si="0"/>
        <v>0.27</v>
      </c>
      <c r="E14" s="1"/>
      <c r="F14" s="1"/>
      <c r="G14" s="1"/>
      <c r="H14" s="1"/>
    </row>
    <row r="15" spans="1:12">
      <c r="B15" s="84" t="s">
        <v>2258</v>
      </c>
      <c r="C15" s="114">
        <v>176.09</v>
      </c>
      <c r="D15" s="110">
        <f t="shared" si="0"/>
        <v>0.35</v>
      </c>
      <c r="E15" s="2"/>
      <c r="F15" s="2"/>
      <c r="G15" s="2"/>
      <c r="H15" s="2"/>
    </row>
    <row r="16" spans="1:12">
      <c r="B16" s="84" t="s">
        <v>2259</v>
      </c>
      <c r="C16" s="114">
        <v>8459.2199999999993</v>
      </c>
      <c r="D16" s="110">
        <f t="shared" si="0"/>
        <v>0.27</v>
      </c>
      <c r="E16" s="2"/>
      <c r="F16" s="2"/>
      <c r="G16" s="2"/>
      <c r="H16" s="2"/>
    </row>
    <row r="17" spans="2:8">
      <c r="B17" s="84" t="s">
        <v>2260</v>
      </c>
      <c r="C17" s="114">
        <v>10416.48</v>
      </c>
      <c r="D17" s="110">
        <f t="shared" si="0"/>
        <v>0.25</v>
      </c>
      <c r="E17" s="2"/>
      <c r="F17" s="2"/>
      <c r="G17" s="2"/>
      <c r="H17" s="2"/>
    </row>
    <row r="18" spans="2:8">
      <c r="B18" s="84" t="s">
        <v>2261</v>
      </c>
      <c r="C18" s="114">
        <v>2133.1799999999998</v>
      </c>
      <c r="D18" s="110">
        <f t="shared" si="0"/>
        <v>0.35</v>
      </c>
      <c r="E18" s="2"/>
      <c r="F18" s="2"/>
      <c r="G18" s="2"/>
      <c r="H18" s="2"/>
    </row>
    <row r="19" spans="2:8">
      <c r="B19" s="84" t="s">
        <v>2262</v>
      </c>
      <c r="C19" s="115">
        <v>204.86</v>
      </c>
      <c r="D19" s="110">
        <f t="shared" si="0"/>
        <v>0.35</v>
      </c>
    </row>
    <row r="20" spans="2:8">
      <c r="B20" s="84" t="s">
        <v>2263</v>
      </c>
      <c r="C20" s="115">
        <v>4560.4000000000005</v>
      </c>
      <c r="D20" s="110">
        <f t="shared" si="0"/>
        <v>0.33</v>
      </c>
    </row>
    <row r="21" spans="2:8">
      <c r="B21" s="84" t="s">
        <v>2264</v>
      </c>
      <c r="C21" s="115">
        <v>2109.9</v>
      </c>
      <c r="D21" s="110">
        <f t="shared" si="0"/>
        <v>0.35</v>
      </c>
    </row>
    <row r="22" spans="2:8">
      <c r="B22" s="84" t="s">
        <v>2265</v>
      </c>
      <c r="C22" s="116">
        <v>11055.24</v>
      </c>
      <c r="D22" s="110">
        <f t="shared" si="0"/>
        <v>0.25</v>
      </c>
    </row>
    <row r="23" spans="2:8">
      <c r="B23" s="84" t="s">
        <v>2266</v>
      </c>
      <c r="C23" s="116">
        <v>10373.64</v>
      </c>
      <c r="D23" s="110">
        <f t="shared" si="0"/>
        <v>0.25</v>
      </c>
    </row>
    <row r="24" spans="2:8">
      <c r="B24" s="84" t="s">
        <v>2267</v>
      </c>
      <c r="C24" s="116">
        <v>1678.95</v>
      </c>
      <c r="D24" s="110">
        <f t="shared" si="0"/>
        <v>0.35</v>
      </c>
    </row>
    <row r="25" spans="2:8">
      <c r="B25" s="84" t="s">
        <v>2268</v>
      </c>
      <c r="C25" s="116">
        <v>10629.359999999999</v>
      </c>
      <c r="D25" s="110">
        <f t="shared" si="0"/>
        <v>0.25</v>
      </c>
    </row>
    <row r="26" spans="2:8">
      <c r="B26" s="84" t="s">
        <v>2269</v>
      </c>
      <c r="C26" s="116">
        <v>6732.6</v>
      </c>
      <c r="D26" s="110">
        <f t="shared" si="0"/>
        <v>0.3</v>
      </c>
    </row>
    <row r="27" spans="2:8">
      <c r="B27" s="84" t="s">
        <v>2270</v>
      </c>
      <c r="C27" s="116">
        <v>12807.86</v>
      </c>
      <c r="D27" s="110">
        <f t="shared" si="0"/>
        <v>0.25</v>
      </c>
    </row>
    <row r="28" spans="2:8">
      <c r="B28" s="84" t="s">
        <v>2271</v>
      </c>
      <c r="C28" s="116">
        <v>122.85000000000001</v>
      </c>
      <c r="D28" s="110">
        <f t="shared" si="0"/>
        <v>0.35</v>
      </c>
    </row>
    <row r="29" spans="2:8">
      <c r="B29" s="84" t="s">
        <v>2272</v>
      </c>
      <c r="C29" s="116">
        <v>9159.15</v>
      </c>
      <c r="D29" s="110">
        <f t="shared" si="0"/>
        <v>0.27</v>
      </c>
    </row>
    <row r="30" spans="2:8">
      <c r="B30" s="84" t="s">
        <v>2273</v>
      </c>
      <c r="C30" s="116">
        <v>2610.7199999999998</v>
      </c>
      <c r="D30" s="110">
        <f t="shared" si="0"/>
        <v>0.35</v>
      </c>
    </row>
    <row r="31" spans="2:8">
      <c r="B31" s="84" t="s">
        <v>2274</v>
      </c>
      <c r="C31" s="116">
        <v>4561.2</v>
      </c>
      <c r="D31" s="110">
        <f t="shared" si="0"/>
        <v>0.33</v>
      </c>
    </row>
    <row r="32" spans="2:8">
      <c r="B32" s="84" t="s">
        <v>2275</v>
      </c>
      <c r="C32" s="116">
        <v>2331.66</v>
      </c>
      <c r="D32" s="110">
        <f t="shared" si="0"/>
        <v>0.35</v>
      </c>
    </row>
    <row r="33" spans="2:4">
      <c r="B33" s="84" t="s">
        <v>2276</v>
      </c>
      <c r="C33" s="116">
        <v>4421.76</v>
      </c>
      <c r="D33" s="110">
        <f t="shared" si="0"/>
        <v>0.33</v>
      </c>
    </row>
    <row r="34" spans="2:4">
      <c r="B34" s="84" t="s">
        <v>2277</v>
      </c>
      <c r="C34" s="116">
        <v>2103.6</v>
      </c>
      <c r="D34" s="110">
        <f t="shared" si="0"/>
        <v>0.35</v>
      </c>
    </row>
    <row r="35" spans="2:4">
      <c r="B35" s="84" t="s">
        <v>2278</v>
      </c>
      <c r="C35" s="116">
        <v>6519.5</v>
      </c>
      <c r="D35" s="110">
        <f t="shared" si="0"/>
        <v>0.3</v>
      </c>
    </row>
    <row r="36" spans="2:4">
      <c r="B36" s="84" t="s">
        <v>2279</v>
      </c>
      <c r="C36" s="116">
        <v>127.37</v>
      </c>
      <c r="D36" s="110">
        <f t="shared" si="0"/>
        <v>0.35</v>
      </c>
    </row>
    <row r="37" spans="2:4">
      <c r="B37" s="84" t="s">
        <v>2280</v>
      </c>
      <c r="C37" s="116">
        <v>231.42000000000002</v>
      </c>
      <c r="D37" s="110">
        <f t="shared" si="0"/>
        <v>0.35</v>
      </c>
    </row>
    <row r="38" spans="2:4">
      <c r="B38" s="84" t="s">
        <v>2281</v>
      </c>
      <c r="C38" s="116">
        <v>4729.2</v>
      </c>
      <c r="D38" s="110">
        <f t="shared" si="0"/>
        <v>0.33</v>
      </c>
    </row>
    <row r="39" spans="2:4">
      <c r="B39" s="84" t="s">
        <v>2282</v>
      </c>
      <c r="C39" s="116">
        <v>3343.55</v>
      </c>
      <c r="D39" s="110">
        <f t="shared" si="0"/>
        <v>0.33</v>
      </c>
    </row>
    <row r="40" spans="2:4">
      <c r="B40" s="84" t="s">
        <v>2283</v>
      </c>
      <c r="C40" s="116">
        <v>9331.2999999999993</v>
      </c>
      <c r="D40" s="110">
        <f t="shared" si="0"/>
        <v>0.27</v>
      </c>
    </row>
    <row r="41" spans="2:4">
      <c r="B41" s="84" t="s">
        <v>2284</v>
      </c>
      <c r="C41" s="116">
        <v>3737.51</v>
      </c>
      <c r="D41" s="110">
        <f t="shared" si="0"/>
        <v>0.33</v>
      </c>
    </row>
    <row r="42" spans="2:4">
      <c r="B42" s="84" t="s">
        <v>2285</v>
      </c>
      <c r="C42" s="116">
        <v>6714.8</v>
      </c>
      <c r="D42" s="110">
        <f t="shared" si="0"/>
        <v>0.3</v>
      </c>
    </row>
    <row r="43" spans="2:4">
      <c r="B43" s="84" t="s">
        <v>2286</v>
      </c>
      <c r="C43" s="116">
        <v>3727.2200000000003</v>
      </c>
      <c r="D43" s="110">
        <f t="shared" si="0"/>
        <v>0.33</v>
      </c>
    </row>
    <row r="44" spans="2:4">
      <c r="B44" s="84" t="s">
        <v>2287</v>
      </c>
      <c r="C44" s="116">
        <v>1656.4</v>
      </c>
      <c r="D44" s="110">
        <f t="shared" si="0"/>
        <v>0.35</v>
      </c>
    </row>
    <row r="45" spans="2:4">
      <c r="B45" s="84" t="s">
        <v>2288</v>
      </c>
      <c r="C45" s="116">
        <v>168.32</v>
      </c>
      <c r="D45" s="110">
        <f t="shared" si="0"/>
        <v>0.35</v>
      </c>
    </row>
    <row r="46" spans="2:4">
      <c r="B46" s="84" t="s">
        <v>2289</v>
      </c>
      <c r="C46" s="116">
        <v>12466.61</v>
      </c>
      <c r="D46" s="110">
        <f t="shared" si="0"/>
        <v>0.25</v>
      </c>
    </row>
    <row r="47" spans="2:4">
      <c r="B47" s="84" t="s">
        <v>2290</v>
      </c>
      <c r="C47" s="116">
        <v>10721.4</v>
      </c>
      <c r="D47" s="110">
        <f t="shared" si="0"/>
        <v>0.25</v>
      </c>
    </row>
    <row r="48" spans="2:4">
      <c r="B48" s="84" t="s">
        <v>2291</v>
      </c>
      <c r="C48" s="116">
        <v>2445.06</v>
      </c>
      <c r="D48" s="110">
        <f t="shared" si="0"/>
        <v>0.35</v>
      </c>
    </row>
    <row r="49" spans="2:4">
      <c r="B49" s="84" t="s">
        <v>2292</v>
      </c>
      <c r="C49" s="116">
        <v>7437.2000000000007</v>
      </c>
      <c r="D49" s="110">
        <f t="shared" si="0"/>
        <v>0.27</v>
      </c>
    </row>
    <row r="50" spans="2:4">
      <c r="B50" s="84" t="s">
        <v>2293</v>
      </c>
      <c r="C50" s="116">
        <v>7049.7000000000007</v>
      </c>
      <c r="D50" s="110">
        <f t="shared" si="0"/>
        <v>0.27</v>
      </c>
    </row>
    <row r="51" spans="2:4">
      <c r="B51" s="84" t="s">
        <v>2294</v>
      </c>
      <c r="C51" s="116">
        <v>1350.3000000000002</v>
      </c>
      <c r="D51" s="110">
        <f t="shared" si="0"/>
        <v>0.35</v>
      </c>
    </row>
    <row r="52" spans="2:4">
      <c r="B52" s="84" t="s">
        <v>2295</v>
      </c>
      <c r="C52" s="116">
        <v>12835.16</v>
      </c>
      <c r="D52" s="110">
        <f t="shared" si="0"/>
        <v>0.25</v>
      </c>
    </row>
    <row r="53" spans="2:4">
      <c r="B53" s="84" t="s">
        <v>2296</v>
      </c>
      <c r="C53" s="116">
        <v>10356</v>
      </c>
      <c r="D53" s="110">
        <f t="shared" si="0"/>
        <v>0.25</v>
      </c>
    </row>
    <row r="54" spans="2:4">
      <c r="B54" s="84" t="s">
        <v>2297</v>
      </c>
      <c r="C54" s="116">
        <v>8756.11</v>
      </c>
      <c r="D54" s="110">
        <f t="shared" si="0"/>
        <v>0.27</v>
      </c>
    </row>
    <row r="55" spans="2:4">
      <c r="B55" s="84" t="s">
        <v>2298</v>
      </c>
      <c r="C55" s="116">
        <v>7445.6</v>
      </c>
      <c r="D55" s="110">
        <f t="shared" si="0"/>
        <v>0.27</v>
      </c>
    </row>
    <row r="56" spans="2:4">
      <c r="B56" s="84" t="s">
        <v>2299</v>
      </c>
      <c r="C56" s="116">
        <v>10359.719999999999</v>
      </c>
      <c r="D56" s="110">
        <f t="shared" si="0"/>
        <v>0.25</v>
      </c>
    </row>
    <row r="57" spans="2:4">
      <c r="B57" s="84" t="s">
        <v>2300</v>
      </c>
      <c r="C57" s="116">
        <v>4473.84</v>
      </c>
      <c r="D57" s="110">
        <f t="shared" si="0"/>
        <v>0.33</v>
      </c>
    </row>
    <row r="58" spans="2:4">
      <c r="B58" s="84" t="s">
        <v>2301</v>
      </c>
      <c r="C58" s="116">
        <v>1737.25</v>
      </c>
      <c r="D58" s="110">
        <f t="shared" si="0"/>
        <v>0.35</v>
      </c>
    </row>
    <row r="59" spans="2:4">
      <c r="B59" s="84" t="s">
        <v>2302</v>
      </c>
      <c r="C59" s="116">
        <v>4603.2</v>
      </c>
      <c r="D59" s="110">
        <f t="shared" si="0"/>
        <v>0.33</v>
      </c>
    </row>
    <row r="60" spans="2:4">
      <c r="B60" s="84" t="s">
        <v>2303</v>
      </c>
      <c r="C60" s="116">
        <v>4671.28</v>
      </c>
      <c r="D60" s="110">
        <f t="shared" si="0"/>
        <v>0.33</v>
      </c>
    </row>
    <row r="61" spans="2:4">
      <c r="B61" s="84" t="s">
        <v>2304</v>
      </c>
      <c r="C61" s="116">
        <v>7316.4000000000005</v>
      </c>
      <c r="D61" s="110">
        <f t="shared" si="0"/>
        <v>0.27</v>
      </c>
    </row>
    <row r="62" spans="2:4">
      <c r="B62" s="84" t="s">
        <v>2305</v>
      </c>
      <c r="C62" s="116">
        <v>1569.75</v>
      </c>
      <c r="D62" s="110">
        <f t="shared" si="0"/>
        <v>0.35</v>
      </c>
    </row>
    <row r="63" spans="2:4">
      <c r="B63" s="84" t="s">
        <v>2306</v>
      </c>
      <c r="C63" s="116">
        <v>12895.220000000001</v>
      </c>
      <c r="D63" s="110">
        <f t="shared" si="0"/>
        <v>0.25</v>
      </c>
    </row>
    <row r="64" spans="2:4">
      <c r="B64" s="84" t="s">
        <v>2307</v>
      </c>
      <c r="C64" s="116">
        <v>1489.45</v>
      </c>
      <c r="D64" s="110">
        <f t="shared" si="0"/>
        <v>0.35</v>
      </c>
    </row>
    <row r="65" spans="2:4">
      <c r="B65" s="84" t="s">
        <v>2308</v>
      </c>
      <c r="C65" s="116">
        <v>2684.46</v>
      </c>
      <c r="D65" s="110">
        <f t="shared" si="0"/>
        <v>0.35</v>
      </c>
    </row>
    <row r="66" spans="2:4">
      <c r="B66" s="84" t="s">
        <v>2309</v>
      </c>
      <c r="C66" s="116">
        <v>1344.5500000000002</v>
      </c>
      <c r="D66" s="110">
        <f t="shared" si="0"/>
        <v>0.35</v>
      </c>
    </row>
    <row r="67" spans="2:4">
      <c r="B67" s="84" t="s">
        <v>2310</v>
      </c>
      <c r="C67" s="116">
        <v>2206.2599999999998</v>
      </c>
      <c r="D67" s="110">
        <f t="shared" si="0"/>
        <v>0.35</v>
      </c>
    </row>
    <row r="68" spans="2:4">
      <c r="B68" s="84" t="s">
        <v>2311</v>
      </c>
      <c r="C68" s="116">
        <v>10349.64</v>
      </c>
      <c r="D68" s="110">
        <f t="shared" si="0"/>
        <v>0.25</v>
      </c>
    </row>
    <row r="69" spans="2:4">
      <c r="B69" s="84" t="s">
        <v>2312</v>
      </c>
      <c r="C69" s="114">
        <v>77152.899999999994</v>
      </c>
      <c r="D69" s="110">
        <f t="shared" si="0"/>
        <v>0.18</v>
      </c>
    </row>
    <row r="70" spans="2:4">
      <c r="B70" s="84" t="s">
        <v>2313</v>
      </c>
      <c r="C70" s="114">
        <v>32501.7</v>
      </c>
      <c r="D70" s="110">
        <f t="shared" si="0"/>
        <v>0.2</v>
      </c>
    </row>
    <row r="71" spans="2:4">
      <c r="B71" s="84" t="s">
        <v>2314</v>
      </c>
      <c r="C71" s="114">
        <v>52579.8</v>
      </c>
      <c r="D71" s="110">
        <f t="shared" si="0"/>
        <v>0.18</v>
      </c>
    </row>
    <row r="72" spans="2:4">
      <c r="B72" s="84" t="s">
        <v>2315</v>
      </c>
      <c r="C72" s="114">
        <v>43685.78</v>
      </c>
      <c r="D72" s="110">
        <f t="shared" si="0"/>
        <v>0.2</v>
      </c>
    </row>
    <row r="73" spans="2:4">
      <c r="B73" s="84" t="s">
        <v>2316</v>
      </c>
      <c r="C73" s="114">
        <v>93379.86</v>
      </c>
      <c r="D73" s="110">
        <f t="shared" si="0"/>
        <v>0.18</v>
      </c>
    </row>
    <row r="74" spans="2:4">
      <c r="B74" s="84" t="s">
        <v>2317</v>
      </c>
      <c r="C74" s="114">
        <v>77292.600000000006</v>
      </c>
      <c r="D74" s="110">
        <f t="shared" si="0"/>
        <v>0.18</v>
      </c>
    </row>
    <row r="75" spans="2:4">
      <c r="B75" s="84" t="s">
        <v>2318</v>
      </c>
      <c r="C75" s="114">
        <v>17785.09</v>
      </c>
      <c r="D75" s="110">
        <f t="shared" si="0"/>
        <v>0.23</v>
      </c>
    </row>
    <row r="76" spans="2:4">
      <c r="B76" s="84" t="s">
        <v>2319</v>
      </c>
      <c r="C76" s="114">
        <v>85361.22</v>
      </c>
      <c r="D76" s="110">
        <f t="shared" si="0"/>
        <v>0.18</v>
      </c>
    </row>
    <row r="77" spans="2:4">
      <c r="B77" s="84" t="s">
        <v>2320</v>
      </c>
      <c r="C77" s="114">
        <v>97220.479999999996</v>
      </c>
      <c r="D77" s="110">
        <f t="shared" si="0"/>
        <v>0.18</v>
      </c>
    </row>
    <row r="78" spans="2:4">
      <c r="B78" s="84" t="s">
        <v>2321</v>
      </c>
      <c r="C78" s="114">
        <v>37686.18</v>
      </c>
      <c r="D78" s="110">
        <f t="shared" si="0"/>
        <v>0.2</v>
      </c>
    </row>
    <row r="79" spans="2:4">
      <c r="B79" s="84" t="s">
        <v>2322</v>
      </c>
      <c r="C79" s="115">
        <v>20690.86</v>
      </c>
      <c r="D79" s="110">
        <f t="shared" si="0"/>
        <v>0.21</v>
      </c>
    </row>
    <row r="80" spans="2:4">
      <c r="B80" s="84" t="s">
        <v>2323</v>
      </c>
      <c r="C80" s="115">
        <v>61565.4</v>
      </c>
      <c r="D80" s="110">
        <f t="shared" si="0"/>
        <v>0.18</v>
      </c>
    </row>
    <row r="81" spans="2:4">
      <c r="B81" s="84" t="s">
        <v>2324</v>
      </c>
      <c r="C81" s="115">
        <v>37274.9</v>
      </c>
      <c r="D81" s="110">
        <f t="shared" si="0"/>
        <v>0.2</v>
      </c>
    </row>
    <row r="82" spans="2:4">
      <c r="B82" s="84" t="s">
        <v>2325</v>
      </c>
      <c r="C82" s="116">
        <v>3182.24</v>
      </c>
      <c r="D82" s="110">
        <f t="shared" si="0"/>
        <v>0.33</v>
      </c>
    </row>
    <row r="83" spans="2:4">
      <c r="B83" s="84" t="s">
        <v>2326</v>
      </c>
      <c r="C83" s="116">
        <v>96820.64</v>
      </c>
      <c r="D83" s="110">
        <f t="shared" si="0"/>
        <v>0.18</v>
      </c>
    </row>
    <row r="84" spans="2:4">
      <c r="B84" s="84" t="s">
        <v>2327</v>
      </c>
      <c r="C84" s="116">
        <v>35257.949999999997</v>
      </c>
      <c r="D84" s="110">
        <f t="shared" si="0"/>
        <v>0.2</v>
      </c>
    </row>
    <row r="85" spans="2:4">
      <c r="B85" s="84" t="s">
        <v>2328</v>
      </c>
      <c r="C85" s="116">
        <v>9207.36</v>
      </c>
      <c r="D85" s="110">
        <f t="shared" si="0"/>
        <v>0.27</v>
      </c>
    </row>
    <row r="86" spans="2:4">
      <c r="B86" s="84" t="s">
        <v>2329</v>
      </c>
      <c r="C86" s="116">
        <v>74058.600000000006</v>
      </c>
      <c r="D86" s="110">
        <f t="shared" si="0"/>
        <v>0.18</v>
      </c>
    </row>
    <row r="87" spans="2:4">
      <c r="B87" s="84" t="s">
        <v>2330</v>
      </c>
      <c r="C87" s="116">
        <v>111329.86</v>
      </c>
      <c r="D87" s="110">
        <f t="shared" si="0"/>
        <v>0.15</v>
      </c>
    </row>
    <row r="88" spans="2:4">
      <c r="B88" s="84" t="s">
        <v>2331</v>
      </c>
      <c r="C88" s="116">
        <v>12407.85</v>
      </c>
      <c r="D88" s="110">
        <f t="shared" si="0"/>
        <v>0.25</v>
      </c>
    </row>
    <row r="89" spans="2:4">
      <c r="B89" s="84" t="s">
        <v>2332</v>
      </c>
      <c r="C89" s="116">
        <v>92424.15</v>
      </c>
      <c r="D89" s="110">
        <f t="shared" si="0"/>
        <v>0.18</v>
      </c>
    </row>
    <row r="90" spans="2:4">
      <c r="B90" s="84" t="s">
        <v>2333</v>
      </c>
      <c r="C90" s="116">
        <v>6122.72</v>
      </c>
      <c r="D90" s="110">
        <f t="shared" si="0"/>
        <v>0.3</v>
      </c>
    </row>
    <row r="91" spans="2:4">
      <c r="B91" s="84" t="s">
        <v>2334</v>
      </c>
      <c r="C91" s="116">
        <v>61576.2</v>
      </c>
      <c r="D91" s="110">
        <f t="shared" si="0"/>
        <v>0.18</v>
      </c>
    </row>
    <row r="92" spans="2:4">
      <c r="B92" s="84" t="s">
        <v>2335</v>
      </c>
      <c r="C92" s="116">
        <v>41192.660000000003</v>
      </c>
      <c r="D92" s="110">
        <f t="shared" si="0"/>
        <v>0.2</v>
      </c>
    </row>
    <row r="93" spans="2:4">
      <c r="B93" s="84" t="s">
        <v>2336</v>
      </c>
      <c r="C93" s="116">
        <v>59693.760000000002</v>
      </c>
      <c r="D93" s="110">
        <f t="shared" si="0"/>
        <v>0.18</v>
      </c>
    </row>
    <row r="94" spans="2:4">
      <c r="B94" s="84" t="s">
        <v>2337</v>
      </c>
      <c r="C94" s="116">
        <v>37163.599999999999</v>
      </c>
      <c r="D94" s="110">
        <f t="shared" si="0"/>
        <v>0.2</v>
      </c>
    </row>
    <row r="95" spans="2:4">
      <c r="B95" s="84" t="s">
        <v>2338</v>
      </c>
      <c r="C95" s="116">
        <v>71714.5</v>
      </c>
      <c r="D95" s="110">
        <f t="shared" si="0"/>
        <v>0.18</v>
      </c>
    </row>
    <row r="96" spans="2:4">
      <c r="B96" s="84" t="s">
        <v>2339</v>
      </c>
      <c r="C96" s="116">
        <v>28356.3</v>
      </c>
      <c r="D96" s="110">
        <f t="shared" si="0"/>
        <v>0.21</v>
      </c>
    </row>
    <row r="97" spans="2:4">
      <c r="B97" s="84" t="s">
        <v>2340</v>
      </c>
      <c r="C97" s="116">
        <v>3373.42</v>
      </c>
      <c r="D97" s="110">
        <f t="shared" si="0"/>
        <v>0.33</v>
      </c>
    </row>
    <row r="98" spans="2:4">
      <c r="B98" s="84" t="s">
        <v>2341</v>
      </c>
      <c r="C98" s="116">
        <v>63844.2</v>
      </c>
      <c r="D98" s="110">
        <f t="shared" si="0"/>
        <v>0.18</v>
      </c>
    </row>
    <row r="99" spans="2:4">
      <c r="B99" s="84" t="s">
        <v>2342</v>
      </c>
      <c r="C99" s="116">
        <v>51108.55</v>
      </c>
      <c r="D99" s="110">
        <f t="shared" si="0"/>
        <v>0.18</v>
      </c>
    </row>
    <row r="100" spans="2:4">
      <c r="B100" s="84" t="s">
        <v>2343</v>
      </c>
      <c r="C100" s="116">
        <v>94161.3</v>
      </c>
      <c r="D100" s="110">
        <f t="shared" si="0"/>
        <v>0.18</v>
      </c>
    </row>
    <row r="101" spans="2:4">
      <c r="B101" s="84" t="s">
        <v>2344</v>
      </c>
      <c r="C101" s="116">
        <v>57130.51</v>
      </c>
      <c r="D101" s="110">
        <f t="shared" si="0"/>
        <v>0.18</v>
      </c>
    </row>
    <row r="102" spans="2:4">
      <c r="B102" s="84" t="s">
        <v>2345</v>
      </c>
      <c r="C102" s="116">
        <v>73862.8</v>
      </c>
      <c r="D102" s="110">
        <f t="shared" si="0"/>
        <v>0.18</v>
      </c>
    </row>
    <row r="103" spans="2:4">
      <c r="B103" s="84" t="s">
        <v>2346</v>
      </c>
      <c r="C103" s="116">
        <v>56973.22</v>
      </c>
      <c r="D103" s="110">
        <f t="shared" si="0"/>
        <v>0.18</v>
      </c>
    </row>
    <row r="104" spans="2:4">
      <c r="B104" s="84" t="s">
        <v>2347</v>
      </c>
      <c r="C104" s="116">
        <v>34784.400000000001</v>
      </c>
      <c r="D104" s="110">
        <f t="shared" si="0"/>
        <v>0.2</v>
      </c>
    </row>
    <row r="105" spans="2:4">
      <c r="B105" s="84" t="s">
        <v>2348</v>
      </c>
      <c r="C105" s="116">
        <v>17000.32</v>
      </c>
      <c r="D105" s="110">
        <f t="shared" si="0"/>
        <v>0.23</v>
      </c>
    </row>
    <row r="106" spans="2:4">
      <c r="B106" s="84" t="s">
        <v>2349</v>
      </c>
      <c r="C106" s="116">
        <v>108363.61</v>
      </c>
      <c r="D106" s="110">
        <f t="shared" si="0"/>
        <v>0.15</v>
      </c>
    </row>
    <row r="107" spans="2:4">
      <c r="B107" s="84" t="s">
        <v>990</v>
      </c>
      <c r="C107" s="116">
        <v>100066.4</v>
      </c>
      <c r="D107" s="110">
        <f t="shared" si="0"/>
        <v>0.15</v>
      </c>
    </row>
    <row r="108" spans="2:4">
      <c r="B108" s="84"/>
      <c r="D108" s="26"/>
    </row>
    <row r="109" spans="2:4">
      <c r="B109" s="84"/>
      <c r="D109" s="26"/>
    </row>
    <row r="110" spans="2:4">
      <c r="B110" s="84"/>
      <c r="D110" s="26"/>
    </row>
    <row r="111" spans="2:4">
      <c r="B111" s="84"/>
      <c r="D111" s="26"/>
    </row>
    <row r="112" spans="2:4">
      <c r="B112" s="84"/>
      <c r="D112" s="26"/>
    </row>
    <row r="113" spans="2:4">
      <c r="B113" s="84"/>
      <c r="D113" s="26"/>
    </row>
    <row r="114" spans="2:4">
      <c r="B114" s="84"/>
      <c r="D114" s="26"/>
    </row>
    <row r="115" spans="2:4">
      <c r="B115" s="84"/>
      <c r="D115" s="26"/>
    </row>
    <row r="116" spans="2:4">
      <c r="B116" s="84"/>
      <c r="D116" s="26"/>
    </row>
    <row r="117" spans="2:4">
      <c r="B117" s="84"/>
      <c r="D117" s="26"/>
    </row>
    <row r="118" spans="2:4">
      <c r="B118" s="84"/>
      <c r="D118" s="26"/>
    </row>
    <row r="119" spans="2:4">
      <c r="B119" s="84"/>
      <c r="D119" s="26"/>
    </row>
    <row r="120" spans="2:4">
      <c r="B120" s="84"/>
      <c r="D120" s="26"/>
    </row>
    <row r="121" spans="2:4">
      <c r="B121" s="84"/>
      <c r="D121" s="26"/>
    </row>
    <row r="122" spans="2:4">
      <c r="B122" s="84"/>
      <c r="D122" s="26"/>
    </row>
    <row r="123" spans="2:4">
      <c r="B123" s="84"/>
      <c r="D123" s="26"/>
    </row>
    <row r="124" spans="2:4">
      <c r="B124" s="84"/>
      <c r="D124" s="26"/>
    </row>
    <row r="125" spans="2:4">
      <c r="B125" s="84"/>
      <c r="D125" s="26"/>
    </row>
    <row r="126" spans="2:4">
      <c r="B126" s="84"/>
      <c r="D126" s="26"/>
    </row>
    <row r="127" spans="2:4">
      <c r="D127" s="26"/>
    </row>
    <row r="128" spans="2:4">
      <c r="D128" s="26"/>
    </row>
    <row r="129" spans="4:4">
      <c r="D129" s="26"/>
    </row>
    <row r="130" spans="4:4">
      <c r="D130" s="26"/>
    </row>
    <row r="131" spans="4:4">
      <c r="D131" s="26"/>
    </row>
    <row r="132" spans="4:4">
      <c r="D132" s="26"/>
    </row>
    <row r="133" spans="4:4">
      <c r="D133" s="26"/>
    </row>
    <row r="134" spans="4:4">
      <c r="D134" s="26"/>
    </row>
    <row r="135" spans="4:4">
      <c r="D135" s="26"/>
    </row>
    <row r="136" spans="4:4">
      <c r="D136" s="26"/>
    </row>
    <row r="137" spans="4:4">
      <c r="D137" s="26"/>
    </row>
    <row r="138" spans="4:4">
      <c r="D138" s="26"/>
    </row>
    <row r="139" spans="4:4">
      <c r="D139" s="26"/>
    </row>
    <row r="140" spans="4:4">
      <c r="D140" s="26"/>
    </row>
    <row r="141" spans="4:4">
      <c r="D141" s="26"/>
    </row>
    <row r="142" spans="4:4">
      <c r="D142" s="26"/>
    </row>
    <row r="143" spans="4:4">
      <c r="D143" s="26"/>
    </row>
    <row r="144" spans="4:4">
      <c r="D144" s="26"/>
    </row>
    <row r="145" spans="4:4">
      <c r="D145" s="26"/>
    </row>
    <row r="146" spans="4:4">
      <c r="D146" s="26"/>
    </row>
    <row r="147" spans="4:4">
      <c r="D147" s="26"/>
    </row>
    <row r="148" spans="4:4">
      <c r="D148" s="26"/>
    </row>
    <row r="149" spans="4:4">
      <c r="D149" s="26"/>
    </row>
    <row r="150" spans="4:4">
      <c r="D150" s="26"/>
    </row>
    <row r="151" spans="4:4">
      <c r="D151" s="26"/>
    </row>
    <row r="152" spans="4:4">
      <c r="D152" s="26"/>
    </row>
    <row r="153" spans="4:4">
      <c r="D153" s="26"/>
    </row>
    <row r="154" spans="4:4">
      <c r="D154" s="26"/>
    </row>
    <row r="155" spans="4:4">
      <c r="D155" s="26"/>
    </row>
    <row r="156" spans="4:4">
      <c r="D156" s="26"/>
    </row>
    <row r="157" spans="4:4">
      <c r="D157" s="26"/>
    </row>
    <row r="158" spans="4:4">
      <c r="D158" s="26"/>
    </row>
    <row r="159" spans="4:4">
      <c r="D159" s="26"/>
    </row>
    <row r="160" spans="4:4">
      <c r="D160" s="26"/>
    </row>
    <row r="161" spans="4:4">
      <c r="D161" s="26"/>
    </row>
    <row r="162" spans="4:4">
      <c r="D162" s="26"/>
    </row>
    <row r="163" spans="4:4">
      <c r="D163" s="26"/>
    </row>
    <row r="164" spans="4:4">
      <c r="D164" s="26"/>
    </row>
    <row r="165" spans="4:4">
      <c r="D165" s="26"/>
    </row>
    <row r="166" spans="4:4">
      <c r="D166" s="26"/>
    </row>
    <row r="167" spans="4:4">
      <c r="D167" s="26"/>
    </row>
    <row r="168" spans="4:4">
      <c r="D168" s="26"/>
    </row>
    <row r="169" spans="4:4">
      <c r="D169" s="26"/>
    </row>
    <row r="170" spans="4:4">
      <c r="D170" s="26"/>
    </row>
    <row r="171" spans="4:4">
      <c r="D171" s="26"/>
    </row>
    <row r="172" spans="4:4">
      <c r="D172" s="26"/>
    </row>
    <row r="173" spans="4:4">
      <c r="D173" s="26"/>
    </row>
    <row r="174" spans="4:4">
      <c r="D174" s="26"/>
    </row>
    <row r="175" spans="4:4">
      <c r="D175" s="26"/>
    </row>
    <row r="176" spans="4:4">
      <c r="D176" s="26"/>
    </row>
    <row r="177" spans="4:4">
      <c r="D177" s="26"/>
    </row>
    <row r="178" spans="4:4">
      <c r="D178" s="26"/>
    </row>
    <row r="179" spans="4:4">
      <c r="D179" s="26"/>
    </row>
    <row r="180" spans="4:4">
      <c r="D180" s="26"/>
    </row>
    <row r="181" spans="4:4">
      <c r="D181" s="26"/>
    </row>
    <row r="182" spans="4:4">
      <c r="D182" s="26"/>
    </row>
    <row r="183" spans="4:4">
      <c r="D183" s="26"/>
    </row>
    <row r="184" spans="4:4">
      <c r="D184" s="26"/>
    </row>
    <row r="185" spans="4:4">
      <c r="D185" s="26"/>
    </row>
    <row r="186" spans="4:4">
      <c r="D186" s="26"/>
    </row>
    <row r="187" spans="4:4">
      <c r="D187" s="26"/>
    </row>
    <row r="188" spans="4:4">
      <c r="D188" s="26"/>
    </row>
    <row r="189" spans="4:4">
      <c r="D189" s="26"/>
    </row>
    <row r="190" spans="4:4">
      <c r="D190" s="26"/>
    </row>
    <row r="191" spans="4:4">
      <c r="D191" s="26"/>
    </row>
    <row r="192" spans="4:4">
      <c r="D192" s="26"/>
    </row>
    <row r="193" spans="4:4">
      <c r="D193" s="26"/>
    </row>
    <row r="194" spans="4:4">
      <c r="D194" s="26"/>
    </row>
    <row r="195" spans="4:4">
      <c r="D195" s="26"/>
    </row>
    <row r="196" spans="4:4">
      <c r="D196" s="26"/>
    </row>
    <row r="197" spans="4:4">
      <c r="D197" s="26"/>
    </row>
    <row r="198" spans="4:4">
      <c r="D198" s="26"/>
    </row>
    <row r="199" spans="4:4">
      <c r="D199" s="26"/>
    </row>
    <row r="200" spans="4:4">
      <c r="D200" s="26"/>
    </row>
    <row r="201" spans="4:4">
      <c r="D201" s="26"/>
    </row>
    <row r="202" spans="4:4">
      <c r="D202" s="26"/>
    </row>
    <row r="203" spans="4:4">
      <c r="D203" s="26"/>
    </row>
    <row r="204" spans="4:4">
      <c r="D204" s="26"/>
    </row>
    <row r="205" spans="4:4">
      <c r="D205" s="26"/>
    </row>
    <row r="206" spans="4:4">
      <c r="D206" s="26"/>
    </row>
    <row r="207" spans="4:4">
      <c r="D207" s="26"/>
    </row>
    <row r="208" spans="4:4">
      <c r="D208" s="26"/>
    </row>
    <row r="209" spans="4:4">
      <c r="D209" s="26"/>
    </row>
    <row r="210" spans="4:4">
      <c r="D210" s="26"/>
    </row>
    <row r="211" spans="4:4">
      <c r="D211" s="26"/>
    </row>
    <row r="212" spans="4:4">
      <c r="D212" s="26"/>
    </row>
    <row r="213" spans="4:4">
      <c r="D213" s="26"/>
    </row>
    <row r="214" spans="4:4">
      <c r="D214" s="26"/>
    </row>
    <row r="215" spans="4:4">
      <c r="D215" s="26"/>
    </row>
    <row r="216" spans="4:4">
      <c r="D216" s="26"/>
    </row>
    <row r="217" spans="4:4">
      <c r="D217" s="26"/>
    </row>
    <row r="218" spans="4:4">
      <c r="D218" s="26"/>
    </row>
    <row r="219" spans="4:4">
      <c r="D219" s="26"/>
    </row>
    <row r="220" spans="4:4">
      <c r="D220" s="26"/>
    </row>
    <row r="221" spans="4:4">
      <c r="D221" s="26"/>
    </row>
    <row r="222" spans="4:4">
      <c r="D222" s="26"/>
    </row>
    <row r="223" spans="4:4">
      <c r="D223" s="26"/>
    </row>
    <row r="224" spans="4:4">
      <c r="D224" s="26"/>
    </row>
    <row r="225" spans="4:4">
      <c r="D225" s="26"/>
    </row>
    <row r="226" spans="4:4">
      <c r="D226" s="26"/>
    </row>
    <row r="227" spans="4:4">
      <c r="D227" s="26"/>
    </row>
    <row r="228" spans="4:4">
      <c r="D228" s="26"/>
    </row>
    <row r="229" spans="4:4">
      <c r="D229" s="26"/>
    </row>
    <row r="230" spans="4:4">
      <c r="D230" s="26"/>
    </row>
    <row r="231" spans="4:4">
      <c r="D231" s="26"/>
    </row>
    <row r="232" spans="4:4">
      <c r="D232" s="26"/>
    </row>
    <row r="233" spans="4:4">
      <c r="D233" s="26"/>
    </row>
    <row r="234" spans="4:4">
      <c r="D234" s="26"/>
    </row>
    <row r="235" spans="4:4">
      <c r="D235" s="26"/>
    </row>
    <row r="236" spans="4:4">
      <c r="D236" s="26"/>
    </row>
    <row r="237" spans="4:4">
      <c r="D237" s="26"/>
    </row>
    <row r="238" spans="4:4">
      <c r="D238" s="26"/>
    </row>
    <row r="239" spans="4:4">
      <c r="D239" s="26"/>
    </row>
    <row r="240" spans="4:4">
      <c r="D240" s="26"/>
    </row>
    <row r="241" spans="4:4">
      <c r="D241" s="26"/>
    </row>
    <row r="242" spans="4:4">
      <c r="D242" s="26"/>
    </row>
    <row r="243" spans="4:4">
      <c r="D243" s="26"/>
    </row>
    <row r="244" spans="4:4">
      <c r="D244" s="26"/>
    </row>
    <row r="245" spans="4:4">
      <c r="D245" s="26"/>
    </row>
    <row r="246" spans="4:4">
      <c r="D246" s="26"/>
    </row>
    <row r="247" spans="4:4">
      <c r="D247" s="26"/>
    </row>
    <row r="248" spans="4:4">
      <c r="D248" s="26"/>
    </row>
    <row r="249" spans="4:4">
      <c r="D249" s="26"/>
    </row>
    <row r="250" spans="4:4">
      <c r="D250" s="26"/>
    </row>
    <row r="251" spans="4:4">
      <c r="D251" s="26"/>
    </row>
    <row r="252" spans="4:4">
      <c r="D252" s="26"/>
    </row>
    <row r="253" spans="4:4">
      <c r="D253" s="26"/>
    </row>
    <row r="254" spans="4:4">
      <c r="D254" s="26"/>
    </row>
    <row r="255" spans="4:4">
      <c r="D255" s="26"/>
    </row>
    <row r="256" spans="4:4">
      <c r="D256" s="26"/>
    </row>
    <row r="257" spans="4:4">
      <c r="D257" s="26"/>
    </row>
    <row r="258" spans="4:4">
      <c r="D258" s="26"/>
    </row>
    <row r="259" spans="4:4">
      <c r="D259" s="26"/>
    </row>
    <row r="260" spans="4:4">
      <c r="D260" s="26"/>
    </row>
    <row r="261" spans="4:4">
      <c r="D261" s="26"/>
    </row>
    <row r="262" spans="4:4">
      <c r="D262" s="26"/>
    </row>
    <row r="263" spans="4:4">
      <c r="D263" s="26"/>
    </row>
    <row r="264" spans="4:4">
      <c r="D264" s="26"/>
    </row>
    <row r="265" spans="4:4">
      <c r="D265" s="26"/>
    </row>
    <row r="266" spans="4:4">
      <c r="D266" s="26"/>
    </row>
    <row r="267" spans="4:4">
      <c r="D267" s="26"/>
    </row>
    <row r="268" spans="4:4">
      <c r="D268" s="26"/>
    </row>
    <row r="269" spans="4:4">
      <c r="D269" s="26"/>
    </row>
    <row r="270" spans="4:4">
      <c r="D270" s="26"/>
    </row>
    <row r="271" spans="4:4">
      <c r="D271" s="26"/>
    </row>
    <row r="272" spans="4:4">
      <c r="D272" s="26"/>
    </row>
    <row r="273" spans="4:4">
      <c r="D273" s="26"/>
    </row>
    <row r="274" spans="4:4">
      <c r="D274" s="26"/>
    </row>
    <row r="275" spans="4:4">
      <c r="D275" s="26"/>
    </row>
    <row r="276" spans="4:4">
      <c r="D276" s="26"/>
    </row>
    <row r="277" spans="4:4">
      <c r="D277" s="26"/>
    </row>
    <row r="278" spans="4:4">
      <c r="D278" s="26"/>
    </row>
    <row r="279" spans="4:4">
      <c r="D279" s="26"/>
    </row>
    <row r="280" spans="4:4">
      <c r="D280" s="26"/>
    </row>
    <row r="281" spans="4:4">
      <c r="D281" s="26"/>
    </row>
    <row r="282" spans="4:4">
      <c r="D282" s="26"/>
    </row>
    <row r="283" spans="4:4">
      <c r="D283" s="26"/>
    </row>
    <row r="284" spans="4:4">
      <c r="D284" s="26"/>
    </row>
    <row r="285" spans="4:4">
      <c r="D285" s="26"/>
    </row>
    <row r="286" spans="4:4">
      <c r="D286" s="26"/>
    </row>
    <row r="287" spans="4:4">
      <c r="D287" s="26"/>
    </row>
    <row r="288" spans="4:4">
      <c r="D288" s="26"/>
    </row>
    <row r="289" spans="4:4">
      <c r="D289" s="26"/>
    </row>
    <row r="290" spans="4:4">
      <c r="D290" s="26"/>
    </row>
    <row r="291" spans="4:4">
      <c r="D291" s="26"/>
    </row>
    <row r="292" spans="4:4">
      <c r="D292" s="26"/>
    </row>
    <row r="293" spans="4:4">
      <c r="D293" s="26"/>
    </row>
    <row r="294" spans="4:4">
      <c r="D294" s="26"/>
    </row>
    <row r="295" spans="4:4">
      <c r="D295" s="26"/>
    </row>
    <row r="296" spans="4:4">
      <c r="D296" s="26"/>
    </row>
    <row r="297" spans="4:4">
      <c r="D297" s="26"/>
    </row>
    <row r="298" spans="4:4">
      <c r="D298" s="26"/>
    </row>
    <row r="299" spans="4:4">
      <c r="D299" s="26"/>
    </row>
    <row r="300" spans="4:4">
      <c r="D300" s="26"/>
    </row>
    <row r="301" spans="4:4">
      <c r="D301" s="26"/>
    </row>
    <row r="302" spans="4:4">
      <c r="D302" s="26"/>
    </row>
    <row r="303" spans="4:4">
      <c r="D303" s="26"/>
    </row>
    <row r="304" spans="4:4">
      <c r="D304" s="26"/>
    </row>
    <row r="305" spans="4:4">
      <c r="D305" s="26"/>
    </row>
    <row r="306" spans="4:4">
      <c r="D306" s="26"/>
    </row>
    <row r="307" spans="4:4">
      <c r="D307" s="26"/>
    </row>
    <row r="308" spans="4:4">
      <c r="D308" s="26"/>
    </row>
    <row r="309" spans="4:4">
      <c r="D309" s="26"/>
    </row>
    <row r="310" spans="4:4">
      <c r="D310" s="26"/>
    </row>
    <row r="311" spans="4:4">
      <c r="D311" s="26"/>
    </row>
    <row r="312" spans="4:4">
      <c r="D312" s="26"/>
    </row>
    <row r="313" spans="4:4">
      <c r="D313" s="26"/>
    </row>
    <row r="314" spans="4:4">
      <c r="D314" s="26"/>
    </row>
    <row r="315" spans="4:4">
      <c r="D315" s="26"/>
    </row>
    <row r="316" spans="4:4">
      <c r="D316" s="26"/>
    </row>
    <row r="317" spans="4:4">
      <c r="D317" s="26"/>
    </row>
    <row r="318" spans="4:4">
      <c r="D318" s="26"/>
    </row>
    <row r="319" spans="4:4">
      <c r="D319" s="26"/>
    </row>
    <row r="320" spans="4:4">
      <c r="D320" s="26"/>
    </row>
    <row r="321" spans="4:4">
      <c r="D321" s="26"/>
    </row>
    <row r="322" spans="4:4">
      <c r="D322" s="26"/>
    </row>
    <row r="323" spans="4:4">
      <c r="D323" s="26"/>
    </row>
    <row r="324" spans="4:4">
      <c r="D324" s="26"/>
    </row>
    <row r="325" spans="4:4">
      <c r="D325" s="26"/>
    </row>
    <row r="326" spans="4:4">
      <c r="D326" s="26"/>
    </row>
    <row r="327" spans="4:4">
      <c r="D327" s="26"/>
    </row>
    <row r="328" spans="4:4">
      <c r="D328" s="26"/>
    </row>
    <row r="329" spans="4:4">
      <c r="D329" s="26"/>
    </row>
    <row r="330" spans="4:4">
      <c r="D330" s="26"/>
    </row>
    <row r="331" spans="4:4">
      <c r="D331" s="26"/>
    </row>
    <row r="332" spans="4:4">
      <c r="D332" s="26"/>
    </row>
    <row r="333" spans="4:4">
      <c r="D333" s="26"/>
    </row>
    <row r="334" spans="4:4">
      <c r="D334" s="26"/>
    </row>
    <row r="335" spans="4:4">
      <c r="D335" s="26"/>
    </row>
    <row r="336" spans="4:4">
      <c r="D336" s="26"/>
    </row>
    <row r="337" spans="4:4">
      <c r="D337" s="26"/>
    </row>
    <row r="338" spans="4:4">
      <c r="D338" s="26"/>
    </row>
    <row r="339" spans="4:4">
      <c r="D339" s="26"/>
    </row>
    <row r="340" spans="4:4">
      <c r="D340" s="26"/>
    </row>
    <row r="341" spans="4:4">
      <c r="D341" s="26"/>
    </row>
    <row r="342" spans="4:4">
      <c r="D342" s="26"/>
    </row>
    <row r="343" spans="4:4">
      <c r="D343" s="26"/>
    </row>
    <row r="344" spans="4:4">
      <c r="D344" s="26"/>
    </row>
    <row r="345" spans="4:4">
      <c r="D345" s="26"/>
    </row>
    <row r="346" spans="4:4">
      <c r="D346" s="26"/>
    </row>
    <row r="347" spans="4:4">
      <c r="D347" s="26"/>
    </row>
    <row r="348" spans="4:4">
      <c r="D348" s="26"/>
    </row>
    <row r="349" spans="4:4">
      <c r="D349" s="26"/>
    </row>
    <row r="350" spans="4:4">
      <c r="D350" s="26"/>
    </row>
    <row r="351" spans="4:4">
      <c r="D351" s="26"/>
    </row>
    <row r="352" spans="4:4">
      <c r="D352" s="26"/>
    </row>
    <row r="353" spans="4:4">
      <c r="D353" s="26"/>
    </row>
    <row r="354" spans="4:4">
      <c r="D354" s="26"/>
    </row>
    <row r="355" spans="4:4">
      <c r="D355" s="26"/>
    </row>
    <row r="356" spans="4:4">
      <c r="D356" s="26"/>
    </row>
    <row r="357" spans="4:4">
      <c r="D357" s="26"/>
    </row>
    <row r="358" spans="4:4">
      <c r="D358" s="26"/>
    </row>
    <row r="359" spans="4:4">
      <c r="D359" s="26"/>
    </row>
    <row r="360" spans="4:4">
      <c r="D360" s="26"/>
    </row>
    <row r="361" spans="4:4">
      <c r="D361" s="26"/>
    </row>
    <row r="362" spans="4:4">
      <c r="D362" s="26"/>
    </row>
    <row r="363" spans="4:4">
      <c r="D363" s="26"/>
    </row>
    <row r="364" spans="4:4">
      <c r="D364" s="26"/>
    </row>
    <row r="365" spans="4:4">
      <c r="D365" s="26"/>
    </row>
    <row r="366" spans="4:4">
      <c r="D366" s="26"/>
    </row>
    <row r="367" spans="4:4">
      <c r="D367" s="26"/>
    </row>
    <row r="368" spans="4:4">
      <c r="D368" s="26"/>
    </row>
    <row r="369" spans="4:4">
      <c r="D369" s="26"/>
    </row>
    <row r="370" spans="4:4">
      <c r="D370" s="26"/>
    </row>
    <row r="371" spans="4:4">
      <c r="D371" s="26"/>
    </row>
    <row r="372" spans="4:4">
      <c r="D372" s="26"/>
    </row>
    <row r="373" spans="4:4">
      <c r="D373" s="26"/>
    </row>
    <row r="374" spans="4:4">
      <c r="D374" s="26"/>
    </row>
    <row r="375" spans="4:4">
      <c r="D375" s="26"/>
    </row>
    <row r="376" spans="4:4">
      <c r="D376" s="26"/>
    </row>
    <row r="377" spans="4:4">
      <c r="D377" s="26"/>
    </row>
    <row r="378" spans="4:4">
      <c r="D378" s="26"/>
    </row>
    <row r="379" spans="4:4">
      <c r="D379" s="26"/>
    </row>
    <row r="380" spans="4:4">
      <c r="D380" s="26"/>
    </row>
    <row r="381" spans="4:4">
      <c r="D381" s="26"/>
    </row>
    <row r="382" spans="4:4">
      <c r="D382" s="26"/>
    </row>
    <row r="383" spans="4:4">
      <c r="D383" s="26"/>
    </row>
    <row r="384" spans="4:4">
      <c r="D384" s="26"/>
    </row>
    <row r="385" spans="4:4">
      <c r="D385" s="26"/>
    </row>
    <row r="386" spans="4:4">
      <c r="D386" s="26"/>
    </row>
    <row r="387" spans="4:4">
      <c r="D387" s="26"/>
    </row>
    <row r="388" spans="4:4">
      <c r="D388" s="26"/>
    </row>
    <row r="389" spans="4:4">
      <c r="D389" s="26"/>
    </row>
    <row r="390" spans="4:4">
      <c r="D390" s="26"/>
    </row>
    <row r="391" spans="4:4">
      <c r="D391" s="26"/>
    </row>
    <row r="392" spans="4:4">
      <c r="D392" s="26"/>
    </row>
    <row r="393" spans="4:4">
      <c r="D393" s="26"/>
    </row>
    <row r="394" spans="4:4">
      <c r="D394" s="26"/>
    </row>
    <row r="395" spans="4:4">
      <c r="D395" s="26"/>
    </row>
    <row r="396" spans="4:4">
      <c r="D396" s="26"/>
    </row>
    <row r="397" spans="4:4">
      <c r="D397" s="26"/>
    </row>
    <row r="398" spans="4:4">
      <c r="D398" s="26"/>
    </row>
    <row r="399" spans="4:4">
      <c r="D399" s="26"/>
    </row>
    <row r="400" spans="4:4">
      <c r="D400" s="26"/>
    </row>
    <row r="401" spans="4:4">
      <c r="D401" s="26"/>
    </row>
    <row r="402" spans="4:4">
      <c r="D402" s="26"/>
    </row>
    <row r="403" spans="4:4">
      <c r="D403" s="26"/>
    </row>
    <row r="404" spans="4:4">
      <c r="D404" s="26"/>
    </row>
    <row r="405" spans="4:4">
      <c r="D405" s="26"/>
    </row>
    <row r="406" spans="4:4">
      <c r="D406" s="26"/>
    </row>
    <row r="407" spans="4:4">
      <c r="D407" s="26"/>
    </row>
    <row r="408" spans="4:4">
      <c r="D408" s="26"/>
    </row>
    <row r="409" spans="4:4">
      <c r="D409" s="26"/>
    </row>
    <row r="410" spans="4:4">
      <c r="D410" s="26"/>
    </row>
    <row r="411" spans="4:4">
      <c r="D411" s="26"/>
    </row>
    <row r="412" spans="4:4">
      <c r="D412" s="26"/>
    </row>
    <row r="413" spans="4:4">
      <c r="D413" s="26"/>
    </row>
    <row r="414" spans="4:4">
      <c r="D414" s="26"/>
    </row>
    <row r="415" spans="4:4">
      <c r="D415" s="26"/>
    </row>
    <row r="416" spans="4:4">
      <c r="D416" s="26"/>
    </row>
    <row r="417" spans="4:4">
      <c r="D417" s="26"/>
    </row>
    <row r="418" spans="4:4">
      <c r="D418" s="26"/>
    </row>
    <row r="419" spans="4:4">
      <c r="D419" s="26"/>
    </row>
    <row r="420" spans="4:4">
      <c r="D420" s="26"/>
    </row>
    <row r="421" spans="4:4">
      <c r="D421" s="26"/>
    </row>
    <row r="422" spans="4:4">
      <c r="D422" s="26"/>
    </row>
    <row r="423" spans="4:4">
      <c r="D423" s="26"/>
    </row>
    <row r="424" spans="4:4">
      <c r="D424" s="26"/>
    </row>
    <row r="425" spans="4:4">
      <c r="D425" s="26"/>
    </row>
    <row r="426" spans="4:4">
      <c r="D426" s="26"/>
    </row>
    <row r="427" spans="4:4">
      <c r="D427" s="26"/>
    </row>
    <row r="428" spans="4:4">
      <c r="D428" s="26"/>
    </row>
    <row r="429" spans="4:4">
      <c r="D429" s="26"/>
    </row>
    <row r="430" spans="4:4">
      <c r="D430" s="26"/>
    </row>
    <row r="431" spans="4:4">
      <c r="D431" s="26"/>
    </row>
    <row r="432" spans="4:4">
      <c r="D432" s="26"/>
    </row>
    <row r="433" spans="4:4">
      <c r="D433" s="26"/>
    </row>
    <row r="434" spans="4:4">
      <c r="D434" s="26"/>
    </row>
    <row r="435" spans="4:4">
      <c r="D435" s="26"/>
    </row>
    <row r="436" spans="4:4">
      <c r="D436" s="26"/>
    </row>
    <row r="437" spans="4:4">
      <c r="D437" s="26"/>
    </row>
    <row r="438" spans="4:4">
      <c r="D438" s="26"/>
    </row>
    <row r="439" spans="4:4">
      <c r="D439" s="26"/>
    </row>
    <row r="440" spans="4:4">
      <c r="D440" s="26"/>
    </row>
    <row r="441" spans="4:4">
      <c r="D441" s="26"/>
    </row>
    <row r="442" spans="4:4">
      <c r="D442" s="26"/>
    </row>
    <row r="443" spans="4:4">
      <c r="D443" s="26"/>
    </row>
    <row r="444" spans="4:4">
      <c r="D444" s="26"/>
    </row>
    <row r="445" spans="4:4">
      <c r="D445" s="26"/>
    </row>
    <row r="446" spans="4:4">
      <c r="D446" s="26"/>
    </row>
    <row r="447" spans="4:4">
      <c r="D447" s="26"/>
    </row>
    <row r="448" spans="4:4">
      <c r="D448" s="26"/>
    </row>
    <row r="449" spans="4:4">
      <c r="D449" s="26"/>
    </row>
    <row r="450" spans="4:4">
      <c r="D450" s="26"/>
    </row>
    <row r="451" spans="4:4">
      <c r="D451" s="26"/>
    </row>
    <row r="452" spans="4:4">
      <c r="D452" s="26"/>
    </row>
    <row r="453" spans="4:4">
      <c r="D453" s="26"/>
    </row>
    <row r="454" spans="4:4">
      <c r="D454" s="26"/>
    </row>
    <row r="455" spans="4:4">
      <c r="D455" s="26"/>
    </row>
    <row r="456" spans="4:4">
      <c r="D456" s="26"/>
    </row>
    <row r="457" spans="4:4">
      <c r="D457" s="26"/>
    </row>
    <row r="458" spans="4:4">
      <c r="D458" s="26"/>
    </row>
    <row r="459" spans="4:4">
      <c r="D459" s="26"/>
    </row>
    <row r="460" spans="4:4">
      <c r="D460" s="26"/>
    </row>
    <row r="461" spans="4:4">
      <c r="D461" s="26"/>
    </row>
    <row r="462" spans="4:4">
      <c r="D462" s="26"/>
    </row>
    <row r="463" spans="4:4">
      <c r="D463" s="26"/>
    </row>
    <row r="464" spans="4:4">
      <c r="D464" s="26"/>
    </row>
    <row r="465" spans="4:4">
      <c r="D465" s="26"/>
    </row>
    <row r="466" spans="4:4">
      <c r="D466" s="26"/>
    </row>
    <row r="467" spans="4:4">
      <c r="D467" s="26"/>
    </row>
    <row r="468" spans="4:4">
      <c r="D468" s="26"/>
    </row>
    <row r="469" spans="4:4">
      <c r="D469" s="26"/>
    </row>
    <row r="470" spans="4:4">
      <c r="D470" s="26"/>
    </row>
    <row r="471" spans="4:4">
      <c r="D471" s="26"/>
    </row>
    <row r="472" spans="4:4">
      <c r="D472" s="26"/>
    </row>
    <row r="473" spans="4:4">
      <c r="D473" s="26"/>
    </row>
    <row r="474" spans="4:4">
      <c r="D474" s="26"/>
    </row>
    <row r="475" spans="4:4">
      <c r="D475" s="26"/>
    </row>
    <row r="476" spans="4:4">
      <c r="D476" s="26"/>
    </row>
    <row r="477" spans="4:4">
      <c r="D477" s="26"/>
    </row>
    <row r="478" spans="4:4">
      <c r="D478" s="26"/>
    </row>
    <row r="479" spans="4:4">
      <c r="D479" s="26"/>
    </row>
    <row r="480" spans="4:4">
      <c r="D480" s="26"/>
    </row>
    <row r="481" spans="4:4">
      <c r="D481" s="26"/>
    </row>
    <row r="482" spans="4:4">
      <c r="D482" s="26"/>
    </row>
    <row r="483" spans="4:4">
      <c r="D483" s="26"/>
    </row>
    <row r="484" spans="4:4">
      <c r="D484" s="26"/>
    </row>
    <row r="485" spans="4:4">
      <c r="D485" s="26"/>
    </row>
    <row r="486" spans="4:4">
      <c r="D486" s="26"/>
    </row>
    <row r="487" spans="4:4">
      <c r="D487" s="26"/>
    </row>
    <row r="488" spans="4:4">
      <c r="D488" s="26"/>
    </row>
    <row r="489" spans="4:4">
      <c r="D489" s="26"/>
    </row>
    <row r="490" spans="4:4">
      <c r="D490" s="26"/>
    </row>
    <row r="491" spans="4:4">
      <c r="D491" s="26"/>
    </row>
    <row r="492" spans="4:4">
      <c r="D492" s="26"/>
    </row>
    <row r="493" spans="4:4">
      <c r="D493" s="26"/>
    </row>
    <row r="494" spans="4:4">
      <c r="D494" s="26"/>
    </row>
    <row r="495" spans="4:4">
      <c r="D495" s="26"/>
    </row>
    <row r="496" spans="4:4">
      <c r="D496" s="26"/>
    </row>
    <row r="497" spans="4:4">
      <c r="D497" s="26"/>
    </row>
    <row r="498" spans="4:4">
      <c r="D498" s="26"/>
    </row>
    <row r="499" spans="4:4">
      <c r="D499" s="26"/>
    </row>
    <row r="500" spans="4:4">
      <c r="D500" s="26"/>
    </row>
    <row r="501" spans="4:4">
      <c r="D501" s="26"/>
    </row>
    <row r="502" spans="4:4">
      <c r="D502" s="26"/>
    </row>
    <row r="503" spans="4:4">
      <c r="D503" s="26"/>
    </row>
    <row r="504" spans="4:4">
      <c r="D504" s="26"/>
    </row>
    <row r="505" spans="4:4">
      <c r="D505" s="26"/>
    </row>
    <row r="506" spans="4:4">
      <c r="D506" s="26"/>
    </row>
    <row r="507" spans="4:4">
      <c r="D507" s="26"/>
    </row>
    <row r="508" spans="4:4">
      <c r="D508" s="26"/>
    </row>
    <row r="509" spans="4:4">
      <c r="D509" s="26"/>
    </row>
    <row r="510" spans="4:4">
      <c r="D510" s="26"/>
    </row>
    <row r="511" spans="4:4">
      <c r="D511" s="26"/>
    </row>
    <row r="512" spans="4:4">
      <c r="D512" s="26"/>
    </row>
    <row r="513" spans="4:4">
      <c r="D513" s="26"/>
    </row>
    <row r="514" spans="4:4">
      <c r="D514" s="26"/>
    </row>
    <row r="515" spans="4:4">
      <c r="D515" s="26"/>
    </row>
    <row r="516" spans="4:4">
      <c r="D516" s="26"/>
    </row>
    <row r="517" spans="4:4">
      <c r="D517" s="26"/>
    </row>
    <row r="518" spans="4:4">
      <c r="D518" s="26"/>
    </row>
    <row r="519" spans="4:4">
      <c r="D519" s="26"/>
    </row>
    <row r="520" spans="4:4">
      <c r="D520" s="26"/>
    </row>
    <row r="521" spans="4:4">
      <c r="D521" s="26"/>
    </row>
    <row r="522" spans="4:4">
      <c r="D522" s="26"/>
    </row>
    <row r="523" spans="4:4">
      <c r="D523" s="26"/>
    </row>
    <row r="524" spans="4:4">
      <c r="D524" s="26"/>
    </row>
    <row r="525" spans="4:4">
      <c r="D525" s="26"/>
    </row>
    <row r="526" spans="4:4">
      <c r="D526" s="26"/>
    </row>
    <row r="527" spans="4:4">
      <c r="D527" s="26"/>
    </row>
    <row r="528" spans="4:4">
      <c r="D528" s="26"/>
    </row>
    <row r="529" spans="4:4">
      <c r="D529" s="26"/>
    </row>
    <row r="530" spans="4:4">
      <c r="D530" s="26"/>
    </row>
    <row r="531" spans="4:4">
      <c r="D531" s="26"/>
    </row>
    <row r="532" spans="4:4">
      <c r="D532" s="26"/>
    </row>
    <row r="533" spans="4:4">
      <c r="D533" s="26"/>
    </row>
    <row r="534" spans="4:4">
      <c r="D534" s="26"/>
    </row>
    <row r="535" spans="4:4">
      <c r="D535" s="26"/>
    </row>
    <row r="536" spans="4:4">
      <c r="D536" s="26"/>
    </row>
    <row r="537" spans="4:4">
      <c r="D537" s="26"/>
    </row>
    <row r="538" spans="4:4">
      <c r="D538" s="26"/>
    </row>
    <row r="539" spans="4:4">
      <c r="D539" s="26"/>
    </row>
    <row r="540" spans="4:4">
      <c r="D540" s="26"/>
    </row>
    <row r="541" spans="4:4">
      <c r="D541" s="26"/>
    </row>
    <row r="542" spans="4:4">
      <c r="D542" s="26"/>
    </row>
    <row r="543" spans="4:4">
      <c r="D543" s="26"/>
    </row>
    <row r="544" spans="4:4">
      <c r="D544" s="26"/>
    </row>
    <row r="545" spans="4:4">
      <c r="D545" s="26"/>
    </row>
    <row r="546" spans="4:4">
      <c r="D546" s="26"/>
    </row>
    <row r="547" spans="4:4">
      <c r="D547" s="26"/>
    </row>
    <row r="548" spans="4:4">
      <c r="D548" s="26"/>
    </row>
    <row r="549" spans="4:4">
      <c r="D549" s="26"/>
    </row>
    <row r="550" spans="4:4">
      <c r="D550" s="26"/>
    </row>
    <row r="551" spans="4:4">
      <c r="D551" s="26"/>
    </row>
    <row r="552" spans="4:4">
      <c r="D552" s="26"/>
    </row>
    <row r="553" spans="4:4">
      <c r="D553" s="26"/>
    </row>
    <row r="554" spans="4:4">
      <c r="D554" s="26"/>
    </row>
    <row r="555" spans="4:4">
      <c r="D555" s="26"/>
    </row>
    <row r="556" spans="4:4">
      <c r="D556" s="26"/>
    </row>
    <row r="557" spans="4:4">
      <c r="D557" s="26"/>
    </row>
    <row r="558" spans="4:4">
      <c r="D558" s="26"/>
    </row>
    <row r="559" spans="4:4">
      <c r="D559" s="26"/>
    </row>
    <row r="560" spans="4:4">
      <c r="D560" s="26"/>
    </row>
    <row r="561" spans="4:4">
      <c r="D561" s="26"/>
    </row>
    <row r="562" spans="4:4">
      <c r="D562" s="26"/>
    </row>
    <row r="563" spans="4:4">
      <c r="D563" s="26"/>
    </row>
    <row r="564" spans="4:4">
      <c r="D564" s="26"/>
    </row>
    <row r="565" spans="4:4">
      <c r="D565" s="26"/>
    </row>
    <row r="566" spans="4:4">
      <c r="D566" s="26"/>
    </row>
    <row r="567" spans="4:4">
      <c r="D567" s="26"/>
    </row>
    <row r="568" spans="4:4">
      <c r="D568" s="26"/>
    </row>
    <row r="569" spans="4:4">
      <c r="D569" s="26"/>
    </row>
    <row r="570" spans="4:4">
      <c r="D570" s="26"/>
    </row>
    <row r="571" spans="4:4">
      <c r="D571" s="26"/>
    </row>
    <row r="572" spans="4:4">
      <c r="D572" s="26"/>
    </row>
    <row r="573" spans="4:4">
      <c r="D573" s="26"/>
    </row>
    <row r="574" spans="4:4">
      <c r="D574" s="26"/>
    </row>
    <row r="575" spans="4:4">
      <c r="D575" s="26"/>
    </row>
    <row r="576" spans="4:4">
      <c r="D576" s="26"/>
    </row>
    <row r="577" spans="4:4">
      <c r="D577" s="26"/>
    </row>
    <row r="578" spans="4:4">
      <c r="D578" s="26"/>
    </row>
    <row r="579" spans="4:4">
      <c r="D579" s="26"/>
    </row>
    <row r="580" spans="4:4">
      <c r="D580" s="26"/>
    </row>
    <row r="581" spans="4:4">
      <c r="D581" s="26"/>
    </row>
    <row r="582" spans="4:4">
      <c r="D582" s="26"/>
    </row>
    <row r="583" spans="4:4">
      <c r="D583" s="26"/>
    </row>
    <row r="584" spans="4:4">
      <c r="D584" s="26"/>
    </row>
    <row r="585" spans="4:4">
      <c r="D585" s="26"/>
    </row>
    <row r="586" spans="4:4">
      <c r="D586" s="26"/>
    </row>
    <row r="587" spans="4:4">
      <c r="D587" s="26"/>
    </row>
    <row r="588" spans="4:4">
      <c r="D588" s="26"/>
    </row>
    <row r="589" spans="4:4">
      <c r="D589" s="26"/>
    </row>
    <row r="590" spans="4:4">
      <c r="D590" s="26"/>
    </row>
    <row r="591" spans="4:4">
      <c r="D591" s="26"/>
    </row>
    <row r="592" spans="4:4">
      <c r="D592" s="26"/>
    </row>
    <row r="593" spans="4:4">
      <c r="D593" s="26"/>
    </row>
    <row r="594" spans="4:4">
      <c r="D594" s="26"/>
    </row>
    <row r="595" spans="4:4">
      <c r="D595" s="26"/>
    </row>
    <row r="596" spans="4:4">
      <c r="D596" s="26"/>
    </row>
    <row r="597" spans="4:4">
      <c r="D597" s="26"/>
    </row>
    <row r="598" spans="4:4">
      <c r="D598" s="26"/>
    </row>
    <row r="599" spans="4:4">
      <c r="D599" s="26"/>
    </row>
    <row r="600" spans="4:4">
      <c r="D600" s="26"/>
    </row>
    <row r="601" spans="4:4">
      <c r="D601" s="26"/>
    </row>
    <row r="602" spans="4:4">
      <c r="D602" s="26"/>
    </row>
    <row r="603" spans="4:4">
      <c r="D603" s="26"/>
    </row>
    <row r="604" spans="4:4">
      <c r="D604" s="26"/>
    </row>
    <row r="605" spans="4:4">
      <c r="D605" s="26"/>
    </row>
    <row r="606" spans="4:4">
      <c r="D606" s="26"/>
    </row>
    <row r="607" spans="4:4">
      <c r="D607" s="26"/>
    </row>
    <row r="608" spans="4:4">
      <c r="D608" s="26"/>
    </row>
    <row r="609" spans="4:4">
      <c r="D609" s="26"/>
    </row>
    <row r="610" spans="4:4">
      <c r="D610" s="26"/>
    </row>
    <row r="611" spans="4:4">
      <c r="D611" s="26"/>
    </row>
    <row r="612" spans="4:4">
      <c r="D612" s="26"/>
    </row>
    <row r="613" spans="4:4">
      <c r="D613" s="26"/>
    </row>
    <row r="614" spans="4:4">
      <c r="D614" s="26"/>
    </row>
    <row r="615" spans="4:4">
      <c r="D615" s="26"/>
    </row>
    <row r="616" spans="4:4">
      <c r="D616" s="26"/>
    </row>
    <row r="617" spans="4:4">
      <c r="D617" s="26"/>
    </row>
    <row r="618" spans="4:4">
      <c r="D618" s="26"/>
    </row>
    <row r="619" spans="4:4">
      <c r="D619" s="26"/>
    </row>
    <row r="620" spans="4:4">
      <c r="D620" s="26"/>
    </row>
    <row r="621" spans="4:4">
      <c r="D621" s="26"/>
    </row>
    <row r="622" spans="4:4">
      <c r="D622" s="26"/>
    </row>
    <row r="623" spans="4:4">
      <c r="D623" s="26"/>
    </row>
    <row r="624" spans="4:4">
      <c r="D624" s="26"/>
    </row>
    <row r="625" spans="4:4">
      <c r="D625" s="26"/>
    </row>
    <row r="626" spans="4:4">
      <c r="D626" s="26"/>
    </row>
    <row r="627" spans="4:4">
      <c r="D627" s="26"/>
    </row>
    <row r="628" spans="4:4">
      <c r="D628" s="26"/>
    </row>
    <row r="629" spans="4:4">
      <c r="D629" s="26"/>
    </row>
    <row r="630" spans="4:4">
      <c r="D630" s="26"/>
    </row>
    <row r="631" spans="4:4">
      <c r="D631" s="26"/>
    </row>
    <row r="632" spans="4:4">
      <c r="D632" s="26"/>
    </row>
    <row r="633" spans="4:4">
      <c r="D633" s="26"/>
    </row>
    <row r="634" spans="4:4">
      <c r="D634" s="26"/>
    </row>
    <row r="635" spans="4:4">
      <c r="D635" s="26"/>
    </row>
    <row r="636" spans="4:4">
      <c r="D636" s="26"/>
    </row>
    <row r="637" spans="4:4">
      <c r="D637" s="26"/>
    </row>
    <row r="638" spans="4:4">
      <c r="D638" s="26"/>
    </row>
    <row r="639" spans="4:4">
      <c r="D639" s="26"/>
    </row>
    <row r="640" spans="4:4">
      <c r="D640" s="26"/>
    </row>
    <row r="641" spans="4:4">
      <c r="D641" s="26"/>
    </row>
    <row r="642" spans="4:4">
      <c r="D642" s="26"/>
    </row>
    <row r="643" spans="4:4">
      <c r="D643" s="26"/>
    </row>
    <row r="644" spans="4:4">
      <c r="D644" s="26"/>
    </row>
    <row r="645" spans="4:4">
      <c r="D645" s="26"/>
    </row>
    <row r="646" spans="4:4">
      <c r="D646" s="26"/>
    </row>
    <row r="647" spans="4:4">
      <c r="D647" s="26"/>
    </row>
    <row r="648" spans="4:4">
      <c r="D648" s="26"/>
    </row>
    <row r="649" spans="4:4">
      <c r="D649" s="26"/>
    </row>
    <row r="650" spans="4:4">
      <c r="D650" s="26"/>
    </row>
    <row r="651" spans="4:4">
      <c r="D651" s="26"/>
    </row>
    <row r="652" spans="4:4">
      <c r="D652" s="26"/>
    </row>
    <row r="653" spans="4:4">
      <c r="D653" s="26"/>
    </row>
    <row r="654" spans="4:4">
      <c r="D654" s="26"/>
    </row>
    <row r="655" spans="4:4">
      <c r="D655" s="26"/>
    </row>
    <row r="656" spans="4:4">
      <c r="D656" s="26"/>
    </row>
    <row r="657" spans="4:4">
      <c r="D657" s="26"/>
    </row>
    <row r="658" spans="4:4">
      <c r="D658" s="26"/>
    </row>
    <row r="659" spans="4:4">
      <c r="D659" s="26"/>
    </row>
    <row r="660" spans="4:4">
      <c r="D660" s="26"/>
    </row>
    <row r="661" spans="4:4">
      <c r="D661" s="26"/>
    </row>
    <row r="662" spans="4:4">
      <c r="D662" s="26"/>
    </row>
    <row r="663" spans="4:4">
      <c r="D663" s="26"/>
    </row>
    <row r="664" spans="4:4">
      <c r="D664" s="26"/>
    </row>
    <row r="665" spans="4:4">
      <c r="D665" s="26"/>
    </row>
    <row r="666" spans="4:4">
      <c r="D666" s="26"/>
    </row>
    <row r="667" spans="4:4">
      <c r="D667" s="26"/>
    </row>
    <row r="668" spans="4:4">
      <c r="D668" s="26"/>
    </row>
    <row r="669" spans="4:4">
      <c r="D669" s="26"/>
    </row>
    <row r="670" spans="4:4">
      <c r="D670" s="26"/>
    </row>
    <row r="671" spans="4:4">
      <c r="D671" s="26"/>
    </row>
    <row r="672" spans="4:4">
      <c r="D672" s="26"/>
    </row>
    <row r="673" spans="4:4">
      <c r="D673" s="26"/>
    </row>
    <row r="674" spans="4:4">
      <c r="D674" s="26"/>
    </row>
    <row r="675" spans="4:4">
      <c r="D675" s="26"/>
    </row>
    <row r="676" spans="4:4">
      <c r="D676" s="26"/>
    </row>
    <row r="677" spans="4:4">
      <c r="D677" s="26"/>
    </row>
    <row r="678" spans="4:4">
      <c r="D678" s="26"/>
    </row>
    <row r="679" spans="4:4">
      <c r="D679" s="26"/>
    </row>
    <row r="680" spans="4:4">
      <c r="D680" s="26"/>
    </row>
    <row r="681" spans="4:4">
      <c r="D681" s="26"/>
    </row>
    <row r="682" spans="4:4">
      <c r="D682" s="26"/>
    </row>
    <row r="683" spans="4:4">
      <c r="D683" s="26"/>
    </row>
    <row r="684" spans="4:4">
      <c r="D684" s="26"/>
    </row>
    <row r="685" spans="4:4">
      <c r="D685" s="26"/>
    </row>
    <row r="686" spans="4:4">
      <c r="D686" s="26"/>
    </row>
    <row r="687" spans="4:4">
      <c r="D687" s="26"/>
    </row>
    <row r="688" spans="4:4">
      <c r="D688" s="26"/>
    </row>
    <row r="689" spans="4:4">
      <c r="D689" s="26"/>
    </row>
    <row r="690" spans="4:4">
      <c r="D690" s="26"/>
    </row>
    <row r="691" spans="4:4">
      <c r="D691" s="26"/>
    </row>
    <row r="692" spans="4:4">
      <c r="D692" s="26"/>
    </row>
    <row r="693" spans="4:4">
      <c r="D693" s="26"/>
    </row>
    <row r="694" spans="4:4">
      <c r="D694" s="26"/>
    </row>
    <row r="695" spans="4:4">
      <c r="D695" s="26"/>
    </row>
    <row r="696" spans="4:4">
      <c r="D696" s="26"/>
    </row>
    <row r="697" spans="4:4">
      <c r="D697" s="26"/>
    </row>
    <row r="698" spans="4:4">
      <c r="D698" s="26"/>
    </row>
    <row r="699" spans="4:4">
      <c r="D699" s="26"/>
    </row>
    <row r="700" spans="4:4">
      <c r="D700" s="26"/>
    </row>
    <row r="701" spans="4:4">
      <c r="D701" s="26"/>
    </row>
    <row r="702" spans="4:4">
      <c r="D702" s="26"/>
    </row>
    <row r="703" spans="4:4">
      <c r="D703" s="26"/>
    </row>
    <row r="704" spans="4:4">
      <c r="D704" s="26"/>
    </row>
    <row r="705" spans="4:4">
      <c r="D705" s="26"/>
    </row>
    <row r="706" spans="4:4">
      <c r="D706" s="26"/>
    </row>
    <row r="707" spans="4:4">
      <c r="D707" s="26"/>
    </row>
    <row r="708" spans="4:4">
      <c r="D708" s="26"/>
    </row>
    <row r="709" spans="4:4">
      <c r="D709" s="26"/>
    </row>
    <row r="710" spans="4:4">
      <c r="D710" s="26"/>
    </row>
    <row r="711" spans="4:4">
      <c r="D711" s="26"/>
    </row>
    <row r="712" spans="4:4">
      <c r="D712" s="26"/>
    </row>
    <row r="713" spans="4:4">
      <c r="D713" s="26"/>
    </row>
    <row r="714" spans="4:4">
      <c r="D714" s="26"/>
    </row>
    <row r="715" spans="4:4">
      <c r="D715" s="26"/>
    </row>
    <row r="716" spans="4:4">
      <c r="D716" s="26"/>
    </row>
    <row r="717" spans="4:4">
      <c r="D717" s="26"/>
    </row>
    <row r="718" spans="4:4">
      <c r="D718" s="26"/>
    </row>
    <row r="719" spans="4:4">
      <c r="D719" s="26"/>
    </row>
    <row r="720" spans="4:4">
      <c r="D720" s="26"/>
    </row>
    <row r="721" spans="4:4">
      <c r="D721" s="26"/>
    </row>
    <row r="722" spans="4:4">
      <c r="D722" s="26"/>
    </row>
    <row r="723" spans="4:4">
      <c r="D723" s="26"/>
    </row>
    <row r="724" spans="4:4">
      <c r="D724" s="26"/>
    </row>
    <row r="725" spans="4:4">
      <c r="D725" s="26"/>
    </row>
    <row r="726" spans="4:4">
      <c r="D726" s="26"/>
    </row>
    <row r="727" spans="4:4">
      <c r="D727" s="26"/>
    </row>
    <row r="728" spans="4:4">
      <c r="D728" s="26"/>
    </row>
    <row r="729" spans="4:4">
      <c r="D729" s="26"/>
    </row>
    <row r="730" spans="4:4">
      <c r="D730" s="26"/>
    </row>
    <row r="731" spans="4:4">
      <c r="D731" s="26"/>
    </row>
    <row r="732" spans="4:4">
      <c r="D732" s="26"/>
    </row>
    <row r="733" spans="4:4">
      <c r="D733" s="26"/>
    </row>
    <row r="734" spans="4:4">
      <c r="D734" s="26"/>
    </row>
    <row r="735" spans="4:4">
      <c r="D735" s="26"/>
    </row>
    <row r="736" spans="4:4">
      <c r="D736" s="26"/>
    </row>
    <row r="737" spans="4:4">
      <c r="D737" s="26"/>
    </row>
    <row r="738" spans="4:4">
      <c r="D738" s="26"/>
    </row>
    <row r="739" spans="4:4">
      <c r="D739" s="26"/>
    </row>
    <row r="740" spans="4:4">
      <c r="D740" s="26"/>
    </row>
    <row r="741" spans="4:4">
      <c r="D741" s="26"/>
    </row>
    <row r="742" spans="4:4">
      <c r="D742" s="26"/>
    </row>
    <row r="743" spans="4:4">
      <c r="D743" s="26"/>
    </row>
    <row r="744" spans="4:4">
      <c r="D744" s="26"/>
    </row>
    <row r="745" spans="4:4">
      <c r="D745" s="26"/>
    </row>
    <row r="746" spans="4:4">
      <c r="D746" s="26"/>
    </row>
    <row r="747" spans="4:4">
      <c r="D747" s="26"/>
    </row>
    <row r="748" spans="4:4">
      <c r="D748" s="26"/>
    </row>
    <row r="749" spans="4:4">
      <c r="D749" s="26"/>
    </row>
    <row r="750" spans="4:4">
      <c r="D750" s="26"/>
    </row>
    <row r="751" spans="4:4">
      <c r="D751" s="26"/>
    </row>
    <row r="752" spans="4:4">
      <c r="D752" s="26"/>
    </row>
    <row r="753" spans="4:4">
      <c r="D753" s="26"/>
    </row>
    <row r="754" spans="4:4">
      <c r="D754" s="26"/>
    </row>
    <row r="755" spans="4:4">
      <c r="D755" s="26"/>
    </row>
    <row r="756" spans="4:4">
      <c r="D756" s="26"/>
    </row>
    <row r="757" spans="4:4">
      <c r="D757" s="26"/>
    </row>
    <row r="758" spans="4:4">
      <c r="D758" s="26"/>
    </row>
    <row r="759" spans="4:4">
      <c r="D759" s="26"/>
    </row>
    <row r="760" spans="4:4">
      <c r="D760" s="26"/>
    </row>
    <row r="761" spans="4:4">
      <c r="D761" s="26"/>
    </row>
    <row r="762" spans="4:4">
      <c r="D762" s="26"/>
    </row>
    <row r="763" spans="4:4">
      <c r="D763" s="26"/>
    </row>
    <row r="764" spans="4:4">
      <c r="D764" s="26"/>
    </row>
    <row r="765" spans="4:4">
      <c r="D765" s="26"/>
    </row>
    <row r="766" spans="4:4">
      <c r="D766" s="26"/>
    </row>
    <row r="767" spans="4:4">
      <c r="D767" s="26"/>
    </row>
    <row r="768" spans="4:4">
      <c r="D768" s="26"/>
    </row>
    <row r="769" spans="4:4">
      <c r="D769" s="26"/>
    </row>
    <row r="770" spans="4:4">
      <c r="D770" s="26"/>
    </row>
    <row r="771" spans="4:4">
      <c r="D771" s="26"/>
    </row>
    <row r="772" spans="4:4">
      <c r="D772" s="26"/>
    </row>
    <row r="773" spans="4:4">
      <c r="D773" s="26"/>
    </row>
    <row r="774" spans="4:4">
      <c r="D774" s="26"/>
    </row>
    <row r="775" spans="4:4">
      <c r="D775" s="26"/>
    </row>
    <row r="776" spans="4:4">
      <c r="D776" s="26"/>
    </row>
    <row r="777" spans="4:4">
      <c r="D777" s="26"/>
    </row>
    <row r="778" spans="4:4">
      <c r="D778" s="26"/>
    </row>
    <row r="779" spans="4:4">
      <c r="D779" s="26"/>
    </row>
    <row r="780" spans="4:4">
      <c r="D780" s="26"/>
    </row>
    <row r="781" spans="4:4">
      <c r="D781" s="26"/>
    </row>
    <row r="782" spans="4:4">
      <c r="D782" s="26"/>
    </row>
    <row r="783" spans="4:4">
      <c r="D783" s="26"/>
    </row>
    <row r="784" spans="4:4">
      <c r="D784" s="26"/>
    </row>
    <row r="785" spans="4:4">
      <c r="D785" s="26"/>
    </row>
    <row r="786" spans="4:4">
      <c r="D786" s="26"/>
    </row>
    <row r="787" spans="4:4">
      <c r="D787" s="26"/>
    </row>
    <row r="788" spans="4:4">
      <c r="D788" s="26"/>
    </row>
    <row r="789" spans="4:4">
      <c r="D789" s="26"/>
    </row>
    <row r="790" spans="4:4">
      <c r="D790" s="26"/>
    </row>
    <row r="791" spans="4:4">
      <c r="D791" s="26"/>
    </row>
    <row r="792" spans="4:4">
      <c r="D792" s="26"/>
    </row>
    <row r="793" spans="4:4">
      <c r="D793" s="26"/>
    </row>
    <row r="794" spans="4:4">
      <c r="D794" s="26"/>
    </row>
    <row r="795" spans="4:4">
      <c r="D795" s="26"/>
    </row>
    <row r="796" spans="4:4">
      <c r="D796" s="26"/>
    </row>
    <row r="797" spans="4:4">
      <c r="D797" s="26"/>
    </row>
    <row r="798" spans="4:4">
      <c r="D798" s="26"/>
    </row>
    <row r="799" spans="4:4">
      <c r="D799" s="26"/>
    </row>
    <row r="800" spans="4:4">
      <c r="D800" s="26"/>
    </row>
    <row r="801" spans="4:4">
      <c r="D801" s="26"/>
    </row>
    <row r="802" spans="4:4">
      <c r="D802" s="26"/>
    </row>
    <row r="803" spans="4:4">
      <c r="D803" s="26"/>
    </row>
    <row r="804" spans="4:4">
      <c r="D804" s="26"/>
    </row>
    <row r="805" spans="4:4">
      <c r="D805" s="26"/>
    </row>
    <row r="806" spans="4:4">
      <c r="D806" s="26"/>
    </row>
    <row r="807" spans="4:4">
      <c r="D807" s="26"/>
    </row>
    <row r="808" spans="4:4">
      <c r="D808" s="26"/>
    </row>
    <row r="809" spans="4:4">
      <c r="D809" s="26"/>
    </row>
    <row r="810" spans="4:4">
      <c r="D810" s="26"/>
    </row>
    <row r="811" spans="4:4">
      <c r="D811" s="26"/>
    </row>
    <row r="812" spans="4:4">
      <c r="D812" s="26"/>
    </row>
    <row r="813" spans="4:4">
      <c r="D813" s="26"/>
    </row>
    <row r="814" spans="4:4">
      <c r="D814" s="26"/>
    </row>
    <row r="815" spans="4:4">
      <c r="D815" s="26"/>
    </row>
    <row r="816" spans="4:4">
      <c r="D816" s="26"/>
    </row>
    <row r="817" spans="4:4">
      <c r="D817" s="26"/>
    </row>
    <row r="818" spans="4:4">
      <c r="D818" s="26"/>
    </row>
    <row r="819" spans="4:4">
      <c r="D819" s="26"/>
    </row>
    <row r="820" spans="4:4">
      <c r="D820" s="26"/>
    </row>
    <row r="821" spans="4:4">
      <c r="D821" s="26"/>
    </row>
    <row r="822" spans="4:4">
      <c r="D822" s="26"/>
    </row>
    <row r="823" spans="4:4">
      <c r="D823" s="26"/>
    </row>
    <row r="824" spans="4:4">
      <c r="D824" s="26"/>
    </row>
    <row r="825" spans="4:4">
      <c r="D825" s="26"/>
    </row>
    <row r="826" spans="4:4">
      <c r="D826" s="26"/>
    </row>
    <row r="827" spans="4:4">
      <c r="D827" s="26"/>
    </row>
    <row r="828" spans="4:4">
      <c r="D828" s="26"/>
    </row>
    <row r="829" spans="4:4">
      <c r="D829" s="26"/>
    </row>
    <row r="830" spans="4:4">
      <c r="D830" s="26"/>
    </row>
    <row r="831" spans="4:4">
      <c r="D831" s="26"/>
    </row>
    <row r="832" spans="4:4">
      <c r="D832" s="26"/>
    </row>
    <row r="833" spans="4:4">
      <c r="D833" s="26"/>
    </row>
    <row r="834" spans="4:4">
      <c r="D834" s="26"/>
    </row>
    <row r="835" spans="4:4">
      <c r="D835" s="26"/>
    </row>
    <row r="836" spans="4:4">
      <c r="D836" s="26"/>
    </row>
    <row r="837" spans="4:4">
      <c r="D837" s="26"/>
    </row>
    <row r="838" spans="4:4">
      <c r="D838" s="26"/>
    </row>
    <row r="839" spans="4:4">
      <c r="D839" s="26"/>
    </row>
    <row r="840" spans="4:4">
      <c r="D840" s="26"/>
    </row>
    <row r="841" spans="4:4">
      <c r="D841" s="26"/>
    </row>
    <row r="842" spans="4:4">
      <c r="D842" s="26"/>
    </row>
    <row r="843" spans="4:4">
      <c r="D843" s="26"/>
    </row>
    <row r="844" spans="4:4">
      <c r="D844" s="26"/>
    </row>
    <row r="845" spans="4:4">
      <c r="D845" s="26"/>
    </row>
    <row r="846" spans="4:4">
      <c r="D846" s="26"/>
    </row>
    <row r="847" spans="4:4">
      <c r="D847" s="26"/>
    </row>
    <row r="848" spans="4:4">
      <c r="D848" s="26"/>
    </row>
    <row r="849" spans="4:4">
      <c r="D849" s="26"/>
    </row>
    <row r="850" spans="4:4">
      <c r="D850" s="26"/>
    </row>
    <row r="851" spans="4:4">
      <c r="D851" s="26"/>
    </row>
    <row r="852" spans="4:4">
      <c r="D852" s="26"/>
    </row>
    <row r="853" spans="4:4">
      <c r="D853" s="26"/>
    </row>
    <row r="854" spans="4:4">
      <c r="D854" s="26"/>
    </row>
    <row r="855" spans="4:4">
      <c r="D855" s="26"/>
    </row>
    <row r="856" spans="4:4">
      <c r="D856" s="26"/>
    </row>
    <row r="857" spans="4:4">
      <c r="D857" s="26"/>
    </row>
    <row r="858" spans="4:4">
      <c r="D858" s="26"/>
    </row>
    <row r="859" spans="4:4">
      <c r="D859" s="26"/>
    </row>
    <row r="860" spans="4:4">
      <c r="D860" s="26"/>
    </row>
    <row r="861" spans="4:4">
      <c r="D861" s="26"/>
    </row>
    <row r="862" spans="4:4">
      <c r="D862" s="26"/>
    </row>
    <row r="863" spans="4:4">
      <c r="D863" s="26"/>
    </row>
    <row r="864" spans="4:4">
      <c r="D864" s="26"/>
    </row>
    <row r="865" spans="4:4">
      <c r="D865" s="26"/>
    </row>
    <row r="866" spans="4:4">
      <c r="D866" s="26"/>
    </row>
    <row r="867" spans="4:4">
      <c r="D867" s="26"/>
    </row>
    <row r="868" spans="4:4">
      <c r="D868" s="26"/>
    </row>
    <row r="869" spans="4:4">
      <c r="D869" s="26"/>
    </row>
    <row r="870" spans="4:4">
      <c r="D870" s="26"/>
    </row>
    <row r="871" spans="4:4">
      <c r="D871" s="26"/>
    </row>
    <row r="872" spans="4:4">
      <c r="D872" s="26"/>
    </row>
    <row r="873" spans="4:4">
      <c r="D873" s="26"/>
    </row>
    <row r="874" spans="4:4">
      <c r="D874" s="26"/>
    </row>
    <row r="875" spans="4:4">
      <c r="D875" s="26"/>
    </row>
    <row r="876" spans="4:4">
      <c r="D876" s="26"/>
    </row>
    <row r="877" spans="4:4">
      <c r="D877" s="26"/>
    </row>
    <row r="878" spans="4:4">
      <c r="D878" s="26"/>
    </row>
    <row r="879" spans="4:4">
      <c r="D879" s="26"/>
    </row>
    <row r="880" spans="4:4">
      <c r="D880" s="26"/>
    </row>
    <row r="881" spans="4:4">
      <c r="D881" s="26"/>
    </row>
    <row r="882" spans="4:4">
      <c r="D882" s="26"/>
    </row>
    <row r="883" spans="4:4">
      <c r="D883" s="26"/>
    </row>
    <row r="884" spans="4:4">
      <c r="D884" s="26"/>
    </row>
    <row r="885" spans="4:4">
      <c r="D885" s="26"/>
    </row>
    <row r="886" spans="4:4">
      <c r="D886" s="26"/>
    </row>
    <row r="887" spans="4:4">
      <c r="D887" s="26"/>
    </row>
    <row r="888" spans="4:4">
      <c r="D888" s="26"/>
    </row>
    <row r="889" spans="4:4">
      <c r="D889" s="26"/>
    </row>
    <row r="890" spans="4:4">
      <c r="D890" s="26"/>
    </row>
    <row r="891" spans="4:4">
      <c r="D891" s="26"/>
    </row>
    <row r="892" spans="4:4">
      <c r="D892" s="26"/>
    </row>
    <row r="893" spans="4:4">
      <c r="D893" s="26"/>
    </row>
    <row r="894" spans="4:4">
      <c r="D894" s="26"/>
    </row>
    <row r="895" spans="4:4">
      <c r="D895" s="26"/>
    </row>
    <row r="896" spans="4:4">
      <c r="D896" s="26"/>
    </row>
    <row r="897" spans="4:4">
      <c r="D897" s="26"/>
    </row>
    <row r="898" spans="4:4">
      <c r="D898" s="26"/>
    </row>
    <row r="899" spans="4:4">
      <c r="D899" s="26"/>
    </row>
    <row r="900" spans="4:4">
      <c r="D900" s="26"/>
    </row>
    <row r="901" spans="4:4">
      <c r="D901" s="26"/>
    </row>
    <row r="902" spans="4:4">
      <c r="D902" s="26"/>
    </row>
    <row r="903" spans="4:4">
      <c r="D903" s="26"/>
    </row>
    <row r="904" spans="4:4">
      <c r="D904" s="26"/>
    </row>
    <row r="905" spans="4:4">
      <c r="D905" s="26"/>
    </row>
    <row r="906" spans="4:4">
      <c r="D906" s="26"/>
    </row>
    <row r="907" spans="4:4">
      <c r="D907" s="26"/>
    </row>
    <row r="908" spans="4:4">
      <c r="D908" s="26"/>
    </row>
    <row r="909" spans="4:4">
      <c r="D909" s="26"/>
    </row>
    <row r="910" spans="4:4">
      <c r="D910" s="26"/>
    </row>
    <row r="911" spans="4:4">
      <c r="D911" s="26"/>
    </row>
    <row r="912" spans="4:4">
      <c r="D912" s="26"/>
    </row>
    <row r="913" spans="4:4">
      <c r="D913" s="26"/>
    </row>
    <row r="914" spans="4:4">
      <c r="D914" s="26"/>
    </row>
    <row r="915" spans="4:4">
      <c r="D915" s="26"/>
    </row>
    <row r="916" spans="4:4">
      <c r="D916" s="26"/>
    </row>
    <row r="917" spans="4:4">
      <c r="D917" s="26"/>
    </row>
    <row r="918" spans="4:4">
      <c r="D918" s="26"/>
    </row>
    <row r="919" spans="4:4">
      <c r="D919" s="26"/>
    </row>
    <row r="920" spans="4:4">
      <c r="D920" s="26"/>
    </row>
    <row r="921" spans="4:4">
      <c r="D921" s="26"/>
    </row>
    <row r="922" spans="4:4">
      <c r="D922" s="26"/>
    </row>
    <row r="923" spans="4:4">
      <c r="D923" s="26"/>
    </row>
    <row r="924" spans="4:4">
      <c r="D924" s="26"/>
    </row>
    <row r="925" spans="4:4">
      <c r="D925" s="26"/>
    </row>
    <row r="926" spans="4:4">
      <c r="D926" s="26"/>
    </row>
    <row r="927" spans="4:4">
      <c r="D927" s="26"/>
    </row>
    <row r="928" spans="4:4">
      <c r="D928" s="26"/>
    </row>
    <row r="929" spans="4:4">
      <c r="D929" s="26"/>
    </row>
    <row r="930" spans="4:4">
      <c r="D930" s="26"/>
    </row>
    <row r="931" spans="4:4">
      <c r="D931" s="26"/>
    </row>
    <row r="932" spans="4:4">
      <c r="D932" s="26"/>
    </row>
    <row r="933" spans="4:4">
      <c r="D933" s="26"/>
    </row>
    <row r="934" spans="4:4">
      <c r="D934" s="26"/>
    </row>
    <row r="935" spans="4:4">
      <c r="D935" s="26"/>
    </row>
    <row r="936" spans="4:4">
      <c r="D936" s="26"/>
    </row>
    <row r="937" spans="4:4">
      <c r="D937" s="26"/>
    </row>
    <row r="938" spans="4:4">
      <c r="D938" s="26"/>
    </row>
    <row r="939" spans="4:4">
      <c r="D939" s="26"/>
    </row>
    <row r="940" spans="4:4">
      <c r="D940" s="26"/>
    </row>
    <row r="941" spans="4:4">
      <c r="D941" s="26"/>
    </row>
    <row r="942" spans="4:4">
      <c r="D942" s="26"/>
    </row>
    <row r="943" spans="4:4">
      <c r="D943" s="26"/>
    </row>
    <row r="944" spans="4:4">
      <c r="D944" s="26"/>
    </row>
    <row r="945" spans="4:4">
      <c r="D945" s="26"/>
    </row>
    <row r="946" spans="4:4">
      <c r="D946" s="26"/>
    </row>
    <row r="947" spans="4:4">
      <c r="D947" s="26"/>
    </row>
    <row r="948" spans="4:4">
      <c r="D948" s="26"/>
    </row>
    <row r="949" spans="4:4">
      <c r="D949" s="26"/>
    </row>
    <row r="950" spans="4:4">
      <c r="D950" s="26"/>
    </row>
    <row r="951" spans="4:4">
      <c r="D951" s="26"/>
    </row>
    <row r="952" spans="4:4">
      <c r="D952" s="26"/>
    </row>
    <row r="953" spans="4:4">
      <c r="D953" s="26"/>
    </row>
    <row r="954" spans="4:4">
      <c r="D954" s="26"/>
    </row>
    <row r="955" spans="4:4">
      <c r="D955" s="26"/>
    </row>
    <row r="956" spans="4:4">
      <c r="D956" s="26"/>
    </row>
    <row r="957" spans="4:4">
      <c r="D957" s="26"/>
    </row>
    <row r="958" spans="4:4">
      <c r="D958" s="26"/>
    </row>
    <row r="959" spans="4:4">
      <c r="D959" s="26"/>
    </row>
    <row r="960" spans="4:4">
      <c r="D960" s="26"/>
    </row>
    <row r="961" spans="4:4">
      <c r="D961" s="26"/>
    </row>
    <row r="962" spans="4:4">
      <c r="D962" s="26"/>
    </row>
    <row r="963" spans="4:4">
      <c r="D963" s="26"/>
    </row>
    <row r="964" spans="4:4">
      <c r="D964" s="26"/>
    </row>
    <row r="965" spans="4:4">
      <c r="D965" s="26"/>
    </row>
    <row r="966" spans="4:4">
      <c r="D966" s="26"/>
    </row>
    <row r="967" spans="4:4">
      <c r="D967" s="26"/>
    </row>
    <row r="968" spans="4:4">
      <c r="D968" s="26"/>
    </row>
    <row r="969" spans="4:4">
      <c r="D969" s="26"/>
    </row>
    <row r="970" spans="4:4">
      <c r="D970" s="26"/>
    </row>
    <row r="971" spans="4:4">
      <c r="D971" s="26"/>
    </row>
    <row r="972" spans="4:4">
      <c r="D972" s="26"/>
    </row>
    <row r="973" spans="4:4">
      <c r="D973" s="26"/>
    </row>
    <row r="974" spans="4:4">
      <c r="D974" s="26"/>
    </row>
    <row r="975" spans="4:4">
      <c r="D975" s="26"/>
    </row>
    <row r="976" spans="4:4">
      <c r="D976" s="26"/>
    </row>
    <row r="977" spans="4:4">
      <c r="D977" s="26"/>
    </row>
    <row r="978" spans="4:4">
      <c r="D978" s="26"/>
    </row>
    <row r="979" spans="4:4">
      <c r="D979" s="26"/>
    </row>
    <row r="980" spans="4:4">
      <c r="D980" s="26"/>
    </row>
    <row r="981" spans="4:4">
      <c r="D981" s="26"/>
    </row>
    <row r="982" spans="4:4">
      <c r="D982" s="26"/>
    </row>
    <row r="983" spans="4:4">
      <c r="D983" s="26"/>
    </row>
    <row r="984" spans="4:4">
      <c r="D984" s="26"/>
    </row>
    <row r="985" spans="4:4">
      <c r="D985" s="26"/>
    </row>
    <row r="986" spans="4:4">
      <c r="D986" s="26"/>
    </row>
    <row r="987" spans="4:4">
      <c r="D987" s="26"/>
    </row>
    <row r="988" spans="4:4">
      <c r="D988" s="26"/>
    </row>
    <row r="989" spans="4:4">
      <c r="D989" s="26"/>
    </row>
    <row r="990" spans="4:4">
      <c r="D990" s="26"/>
    </row>
    <row r="991" spans="4:4">
      <c r="D991" s="26"/>
    </row>
    <row r="992" spans="4:4">
      <c r="D992" s="26"/>
    </row>
    <row r="993" spans="4:4">
      <c r="D993" s="26"/>
    </row>
    <row r="994" spans="4:4">
      <c r="D994" s="26"/>
    </row>
    <row r="995" spans="4:4">
      <c r="D995" s="26"/>
    </row>
    <row r="996" spans="4:4">
      <c r="D996" s="26"/>
    </row>
    <row r="997" spans="4:4">
      <c r="D997" s="26"/>
    </row>
    <row r="998" spans="4:4">
      <c r="D998" s="26"/>
    </row>
    <row r="999" spans="4:4">
      <c r="D999" s="26"/>
    </row>
    <row r="1000" spans="4:4">
      <c r="D1000" s="26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C343D"/>
    <outlinePr summaryBelow="0" summaryRight="0"/>
  </sheetPr>
  <dimension ref="A1:I87"/>
  <sheetViews>
    <sheetView workbookViewId="0"/>
  </sheetViews>
  <sheetFormatPr defaultColWidth="14.44140625" defaultRowHeight="15" customHeight="1"/>
  <cols>
    <col min="1" max="1" width="26.88671875" customWidth="1"/>
    <col min="2" max="2" width="21" customWidth="1"/>
    <col min="3" max="3" width="18" customWidth="1"/>
    <col min="4" max="4" width="13.109375" customWidth="1"/>
    <col min="5" max="5" width="20" customWidth="1"/>
    <col min="6" max="6" width="7" customWidth="1"/>
    <col min="7" max="7" width="7.5546875" customWidth="1"/>
    <col min="8" max="8" width="9.44140625" customWidth="1"/>
    <col min="9" max="9" width="13.109375" customWidth="1"/>
    <col min="10" max="19" width="7.5546875" customWidth="1"/>
  </cols>
  <sheetData>
    <row r="1" spans="1:9">
      <c r="A1" s="106" t="s">
        <v>2350</v>
      </c>
      <c r="I1" s="117"/>
    </row>
    <row r="2" spans="1:9">
      <c r="H2" s="117"/>
      <c r="I2" s="117"/>
    </row>
    <row r="3" spans="1:9">
      <c r="A3" s="118" t="s">
        <v>1894</v>
      </c>
      <c r="B3" s="119" t="s">
        <v>2351</v>
      </c>
      <c r="C3" s="119" t="s">
        <v>2352</v>
      </c>
      <c r="D3" s="119" t="s">
        <v>2353</v>
      </c>
      <c r="E3" s="119" t="s">
        <v>2354</v>
      </c>
      <c r="I3" s="117"/>
    </row>
    <row r="4" spans="1:9">
      <c r="A4" s="120" t="s">
        <v>2355</v>
      </c>
      <c r="B4" s="121"/>
      <c r="C4" s="122"/>
      <c r="D4" s="122"/>
      <c r="E4" s="122"/>
      <c r="I4" s="117"/>
    </row>
    <row r="5" spans="1:9">
      <c r="A5" s="120" t="s">
        <v>2356</v>
      </c>
      <c r="B5" s="121"/>
      <c r="C5" s="122"/>
      <c r="D5" s="122"/>
      <c r="E5" s="122"/>
      <c r="I5" s="117"/>
    </row>
    <row r="6" spans="1:9">
      <c r="A6" s="120" t="s">
        <v>2357</v>
      </c>
      <c r="B6" s="121"/>
      <c r="C6" s="122"/>
      <c r="D6" s="122"/>
      <c r="E6" s="122"/>
      <c r="I6" s="117"/>
    </row>
    <row r="7" spans="1:9">
      <c r="A7" s="120" t="s">
        <v>2358</v>
      </c>
      <c r="B7" s="121"/>
      <c r="C7" s="122"/>
      <c r="D7" s="122"/>
      <c r="E7" s="122"/>
      <c r="I7" s="117"/>
    </row>
    <row r="8" spans="1:9">
      <c r="A8" s="120" t="s">
        <v>2359</v>
      </c>
      <c r="B8" s="121"/>
      <c r="C8" s="122"/>
      <c r="D8" s="122"/>
      <c r="E8" s="122"/>
      <c r="I8" s="117"/>
    </row>
    <row r="9" spans="1:9">
      <c r="A9" s="120" t="s">
        <v>2360</v>
      </c>
      <c r="B9" s="121"/>
      <c r="C9" s="122"/>
      <c r="D9" s="122"/>
      <c r="E9" s="122"/>
      <c r="I9" s="117"/>
    </row>
    <row r="10" spans="1:9">
      <c r="A10" s="120" t="s">
        <v>2361</v>
      </c>
      <c r="B10" s="121"/>
      <c r="C10" s="122"/>
      <c r="D10" s="122"/>
      <c r="E10" s="122"/>
      <c r="I10" s="117"/>
    </row>
    <row r="11" spans="1:9">
      <c r="A11" s="120" t="s">
        <v>2362</v>
      </c>
      <c r="B11" s="121"/>
      <c r="C11" s="122"/>
      <c r="D11" s="122"/>
      <c r="E11" s="122"/>
      <c r="I11" s="117"/>
    </row>
    <row r="12" spans="1:9">
      <c r="A12" s="120" t="s">
        <v>2363</v>
      </c>
      <c r="B12" s="121"/>
      <c r="C12" s="122"/>
      <c r="D12" s="122"/>
      <c r="E12" s="122"/>
      <c r="I12" s="117"/>
    </row>
    <row r="13" spans="1:9">
      <c r="A13" s="120" t="s">
        <v>2364</v>
      </c>
      <c r="B13" s="121"/>
      <c r="C13" s="122"/>
      <c r="D13" s="122"/>
      <c r="E13" s="122"/>
      <c r="I13" s="117"/>
    </row>
    <row r="14" spans="1:9">
      <c r="A14" s="120" t="s">
        <v>2365</v>
      </c>
      <c r="B14" s="121"/>
      <c r="C14" s="122"/>
      <c r="D14" s="122"/>
      <c r="E14" s="122"/>
      <c r="I14" s="117"/>
    </row>
    <row r="15" spans="1:9">
      <c r="A15" s="120" t="s">
        <v>2366</v>
      </c>
      <c r="B15" s="121"/>
      <c r="C15" s="122"/>
      <c r="D15" s="122"/>
      <c r="E15" s="122"/>
      <c r="I15" s="117"/>
    </row>
    <row r="16" spans="1:9">
      <c r="A16" s="120" t="s">
        <v>2367</v>
      </c>
      <c r="B16" s="121"/>
      <c r="C16" s="122"/>
      <c r="D16" s="122"/>
      <c r="E16" s="122"/>
      <c r="I16" s="117"/>
    </row>
    <row r="17" spans="1:9">
      <c r="A17" s="120" t="s">
        <v>2368</v>
      </c>
      <c r="B17" s="121"/>
      <c r="C17" s="122"/>
      <c r="D17" s="122"/>
      <c r="E17" s="122"/>
      <c r="I17" s="117"/>
    </row>
    <row r="18" spans="1:9">
      <c r="A18" s="120" t="s">
        <v>2369</v>
      </c>
      <c r="B18" s="121"/>
      <c r="C18" s="122"/>
      <c r="D18" s="122"/>
      <c r="E18" s="122"/>
      <c r="I18" s="117"/>
    </row>
    <row r="19" spans="1:9">
      <c r="A19" s="120" t="s">
        <v>2370</v>
      </c>
      <c r="B19" s="121"/>
      <c r="C19" s="122"/>
      <c r="D19" s="122"/>
      <c r="E19" s="122"/>
      <c r="I19" s="117"/>
    </row>
    <row r="20" spans="1:9">
      <c r="A20" s="120" t="s">
        <v>2371</v>
      </c>
      <c r="B20" s="121"/>
      <c r="C20" s="122"/>
      <c r="D20" s="122"/>
      <c r="E20" s="122"/>
      <c r="I20" s="117"/>
    </row>
    <row r="21" spans="1:9">
      <c r="A21" s="120" t="s">
        <v>2372</v>
      </c>
      <c r="B21" s="121"/>
      <c r="C21" s="122"/>
      <c r="D21" s="122"/>
      <c r="E21" s="122"/>
      <c r="I21" s="117"/>
    </row>
    <row r="22" spans="1:9">
      <c r="I22" s="117"/>
    </row>
    <row r="23" spans="1:9">
      <c r="I23" s="117"/>
    </row>
    <row r="24" spans="1:9">
      <c r="I24" s="117"/>
    </row>
    <row r="25" spans="1:9">
      <c r="I25" s="117"/>
    </row>
    <row r="26" spans="1:9">
      <c r="I26" s="117"/>
    </row>
    <row r="27" spans="1:9">
      <c r="I27" s="117"/>
    </row>
    <row r="28" spans="1:9">
      <c r="I28" s="117"/>
    </row>
    <row r="29" spans="1:9">
      <c r="I29" s="117"/>
    </row>
    <row r="30" spans="1:9">
      <c r="I30" s="117"/>
    </row>
    <row r="31" spans="1:9">
      <c r="I31" s="117"/>
    </row>
    <row r="32" spans="1:9">
      <c r="I32" s="117"/>
    </row>
    <row r="33" spans="9:9">
      <c r="I33" s="117"/>
    </row>
    <row r="34" spans="9:9">
      <c r="I34" s="117"/>
    </row>
    <row r="35" spans="9:9">
      <c r="I35" s="117"/>
    </row>
    <row r="36" spans="9:9">
      <c r="I36" s="117"/>
    </row>
    <row r="37" spans="9:9">
      <c r="I37" s="117"/>
    </row>
    <row r="38" spans="9:9">
      <c r="I38" s="117"/>
    </row>
    <row r="39" spans="9:9">
      <c r="I39" s="117"/>
    </row>
    <row r="40" spans="9:9">
      <c r="I40" s="117"/>
    </row>
    <row r="41" spans="9:9">
      <c r="I41" s="117"/>
    </row>
    <row r="42" spans="9:9">
      <c r="I42" s="117"/>
    </row>
    <row r="43" spans="9:9">
      <c r="I43" s="117"/>
    </row>
    <row r="44" spans="9:9">
      <c r="I44" s="117"/>
    </row>
    <row r="45" spans="9:9">
      <c r="I45" s="117"/>
    </row>
    <row r="46" spans="9:9">
      <c r="I46" s="117"/>
    </row>
    <row r="47" spans="9:9">
      <c r="I47" s="117"/>
    </row>
    <row r="48" spans="9:9">
      <c r="I48" s="117"/>
    </row>
    <row r="49" spans="9:9">
      <c r="I49" s="117"/>
    </row>
    <row r="50" spans="9:9">
      <c r="I50" s="117"/>
    </row>
    <row r="51" spans="9:9">
      <c r="I51" s="117"/>
    </row>
    <row r="52" spans="9:9">
      <c r="I52" s="117"/>
    </row>
    <row r="53" spans="9:9">
      <c r="I53" s="117"/>
    </row>
    <row r="54" spans="9:9">
      <c r="I54" s="117"/>
    </row>
    <row r="55" spans="9:9">
      <c r="I55" s="117"/>
    </row>
    <row r="56" spans="9:9">
      <c r="I56" s="117"/>
    </row>
    <row r="57" spans="9:9">
      <c r="I57" s="117"/>
    </row>
    <row r="58" spans="9:9">
      <c r="I58" s="117"/>
    </row>
    <row r="59" spans="9:9">
      <c r="I59" s="117"/>
    </row>
    <row r="60" spans="9:9">
      <c r="I60" s="117"/>
    </row>
    <row r="61" spans="9:9">
      <c r="I61" s="117"/>
    </row>
    <row r="62" spans="9:9">
      <c r="I62" s="117"/>
    </row>
    <row r="63" spans="9:9">
      <c r="I63" s="117"/>
    </row>
    <row r="64" spans="9:9">
      <c r="I64" s="117"/>
    </row>
    <row r="65" spans="9:9">
      <c r="I65" s="117"/>
    </row>
    <row r="66" spans="9:9">
      <c r="I66" s="117"/>
    </row>
    <row r="67" spans="9:9">
      <c r="I67" s="117"/>
    </row>
    <row r="68" spans="9:9">
      <c r="I68" s="117"/>
    </row>
    <row r="69" spans="9:9">
      <c r="I69" s="117"/>
    </row>
    <row r="70" spans="9:9">
      <c r="I70" s="117"/>
    </row>
    <row r="71" spans="9:9">
      <c r="I71" s="117"/>
    </row>
    <row r="72" spans="9:9">
      <c r="I72" s="117"/>
    </row>
    <row r="73" spans="9:9">
      <c r="I73" s="117"/>
    </row>
    <row r="74" spans="9:9">
      <c r="I74" s="117"/>
    </row>
    <row r="75" spans="9:9">
      <c r="I75" s="117"/>
    </row>
    <row r="76" spans="9:9">
      <c r="I76" s="117"/>
    </row>
    <row r="77" spans="9:9">
      <c r="I77" s="117"/>
    </row>
    <row r="78" spans="9:9">
      <c r="I78" s="117"/>
    </row>
    <row r="79" spans="9:9">
      <c r="I79" s="117"/>
    </row>
    <row r="80" spans="9:9">
      <c r="I80" s="117"/>
    </row>
    <row r="81" spans="9:9">
      <c r="I81" s="117"/>
    </row>
    <row r="82" spans="9:9">
      <c r="I82" s="117"/>
    </row>
    <row r="83" spans="9:9">
      <c r="I83" s="117"/>
    </row>
    <row r="84" spans="9:9">
      <c r="I84" s="117"/>
    </row>
    <row r="85" spans="9:9">
      <c r="I85" s="117"/>
    </row>
    <row r="86" spans="9:9">
      <c r="I86" s="117"/>
    </row>
    <row r="87" spans="9:9">
      <c r="I87" s="117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A64D79"/>
    <outlinePr summaryBelow="0" summaryRight="0"/>
  </sheetPr>
  <dimension ref="A1:Z1000"/>
  <sheetViews>
    <sheetView workbookViewId="0"/>
  </sheetViews>
  <sheetFormatPr defaultColWidth="14.44140625" defaultRowHeight="15" customHeight="1"/>
  <cols>
    <col min="1" max="11" width="15.109375" customWidth="1"/>
    <col min="12" max="12" width="30.6640625" customWidth="1"/>
    <col min="13" max="14" width="15.109375" customWidth="1"/>
    <col min="15" max="15" width="6.33203125" customWidth="1"/>
    <col min="16" max="16" width="7.44140625" customWidth="1"/>
    <col min="17" max="17" width="4.44140625" customWidth="1"/>
    <col min="18" max="23" width="3.5546875" customWidth="1"/>
    <col min="24" max="26" width="15.109375" customWidth="1"/>
  </cols>
  <sheetData>
    <row r="1" spans="1:26">
      <c r="A1" s="123" t="s">
        <v>2373</v>
      </c>
      <c r="B1" s="124" t="s">
        <v>2374</v>
      </c>
      <c r="C1" s="124" t="s">
        <v>2375</v>
      </c>
      <c r="D1" s="124" t="s">
        <v>1897</v>
      </c>
      <c r="E1" s="125" t="s">
        <v>2376</v>
      </c>
      <c r="F1" s="126" t="s">
        <v>2377</v>
      </c>
      <c r="G1" s="125" t="s">
        <v>2378</v>
      </c>
      <c r="H1" s="125" t="s">
        <v>2379</v>
      </c>
      <c r="I1" s="125" t="s">
        <v>2379</v>
      </c>
      <c r="J1" s="125" t="s">
        <v>2380</v>
      </c>
      <c r="K1" s="127"/>
      <c r="L1" s="128" t="s">
        <v>2377</v>
      </c>
      <c r="M1" s="129" t="s">
        <v>2378</v>
      </c>
      <c r="O1" s="130"/>
      <c r="P1" s="175" t="s">
        <v>2379</v>
      </c>
      <c r="Q1" s="176"/>
      <c r="R1" s="176"/>
      <c r="S1" s="176"/>
      <c r="T1" s="176"/>
      <c r="U1" s="176"/>
      <c r="V1" s="176"/>
      <c r="W1" s="177"/>
      <c r="X1" s="2"/>
      <c r="Y1" s="2"/>
      <c r="Z1" s="2"/>
    </row>
    <row r="2" spans="1:26">
      <c r="A2" s="13" t="s">
        <v>2381</v>
      </c>
      <c r="B2" s="131">
        <v>30</v>
      </c>
      <c r="C2" s="132">
        <v>29.92</v>
      </c>
      <c r="D2" s="132">
        <f t="shared" ref="D2:D109" si="0">C2*B2</f>
        <v>897.6</v>
      </c>
      <c r="E2" s="11">
        <v>1</v>
      </c>
      <c r="F2" s="2" t="s">
        <v>2382</v>
      </c>
      <c r="G2" s="100" t="str">
        <f t="shared" ref="G2:G109" si="1">VLOOKUP(F2,L:M,2,0)</f>
        <v>Auto</v>
      </c>
      <c r="H2" s="100">
        <v>0.01</v>
      </c>
      <c r="I2" s="68">
        <f>H2*D2</f>
        <v>8.9760000000000009</v>
      </c>
      <c r="J2" s="68">
        <f t="shared" ref="J2:J109" si="2">D2-I2</f>
        <v>888.62400000000002</v>
      </c>
      <c r="K2" s="133"/>
      <c r="L2" s="134" t="s">
        <v>2382</v>
      </c>
      <c r="M2" s="134" t="s">
        <v>2383</v>
      </c>
      <c r="O2" s="135" t="s">
        <v>2378</v>
      </c>
      <c r="P2" s="136">
        <v>1</v>
      </c>
      <c r="Q2" s="136">
        <v>2</v>
      </c>
      <c r="R2" s="136">
        <v>3</v>
      </c>
      <c r="S2" s="136">
        <v>4</v>
      </c>
      <c r="T2" s="136">
        <v>5</v>
      </c>
      <c r="U2" s="136">
        <v>6</v>
      </c>
      <c r="V2" s="136">
        <v>7</v>
      </c>
      <c r="W2" s="136">
        <v>8</v>
      </c>
      <c r="X2" s="2"/>
      <c r="Y2" s="2"/>
      <c r="Z2" s="2"/>
    </row>
    <row r="3" spans="1:26">
      <c r="A3" s="13" t="s">
        <v>2384</v>
      </c>
      <c r="B3" s="131">
        <v>44</v>
      </c>
      <c r="C3" s="132">
        <v>38.380000000000003</v>
      </c>
      <c r="D3" s="132">
        <f t="shared" si="0"/>
        <v>1688.72</v>
      </c>
      <c r="E3" s="11">
        <v>2</v>
      </c>
      <c r="F3" s="2" t="s">
        <v>2385</v>
      </c>
      <c r="G3" s="100" t="str">
        <f t="shared" si="1"/>
        <v>Auto</v>
      </c>
      <c r="H3" s="137">
        <f t="shared" ref="H3:H109" si="3">INDEX($P$3:$W$11, MATCH(G3,$O$3:$O$11,0),E3)</f>
        <v>8.0000000000000002E-3</v>
      </c>
      <c r="I3" s="68">
        <f t="shared" ref="I3:I109" si="4">D3*H3</f>
        <v>13.50976</v>
      </c>
      <c r="J3" s="68">
        <f t="shared" si="2"/>
        <v>1675.2102400000001</v>
      </c>
      <c r="K3" s="133"/>
      <c r="L3" s="134" t="s">
        <v>2385</v>
      </c>
      <c r="M3" s="134" t="s">
        <v>2383</v>
      </c>
      <c r="O3" s="138" t="s">
        <v>2383</v>
      </c>
      <c r="P3" s="139">
        <v>9.75E-3</v>
      </c>
      <c r="Q3" s="139">
        <v>8.0000000000000002E-3</v>
      </c>
      <c r="R3" s="139">
        <v>6.0000000000000001E-3</v>
      </c>
      <c r="S3" s="139">
        <v>5.0000000000000001E-3</v>
      </c>
      <c r="T3" s="139">
        <v>4.0000000000000001E-3</v>
      </c>
      <c r="U3" s="139">
        <v>3.0000000000000001E-3</v>
      </c>
      <c r="V3" s="139">
        <v>2E-3</v>
      </c>
      <c r="W3" s="139">
        <v>2E-3</v>
      </c>
      <c r="X3" s="2"/>
      <c r="Y3" s="2"/>
      <c r="Z3" s="2"/>
    </row>
    <row r="4" spans="1:26">
      <c r="A4" s="13" t="s">
        <v>2386</v>
      </c>
      <c r="B4" s="131">
        <v>31</v>
      </c>
      <c r="C4" s="132">
        <v>39.07</v>
      </c>
      <c r="D4" s="132">
        <f t="shared" si="0"/>
        <v>1211.17</v>
      </c>
      <c r="E4" s="11">
        <v>7</v>
      </c>
      <c r="F4" s="2" t="s">
        <v>2387</v>
      </c>
      <c r="G4" s="100" t="str">
        <f t="shared" si="1"/>
        <v>Edu</v>
      </c>
      <c r="H4" s="137">
        <f t="shared" si="3"/>
        <v>4.0000000000000001E-3</v>
      </c>
      <c r="I4" s="68">
        <f t="shared" si="4"/>
        <v>4.8446800000000003</v>
      </c>
      <c r="J4" s="68">
        <f t="shared" si="2"/>
        <v>1206.3253200000001</v>
      </c>
      <c r="K4" s="133"/>
      <c r="L4" s="134" t="s">
        <v>2387</v>
      </c>
      <c r="M4" s="134" t="s">
        <v>2388</v>
      </c>
      <c r="O4" s="138" t="s">
        <v>2388</v>
      </c>
      <c r="P4" s="139">
        <v>1.3500000000000002E-2</v>
      </c>
      <c r="Q4" s="139">
        <v>1.0999999999999999E-2</v>
      </c>
      <c r="R4" s="139">
        <v>9.0000000000000011E-3</v>
      </c>
      <c r="S4" s="139">
        <v>7.0000000000000001E-3</v>
      </c>
      <c r="T4" s="139">
        <v>6.0000000000000001E-3</v>
      </c>
      <c r="U4" s="139">
        <v>5.0000000000000001E-3</v>
      </c>
      <c r="V4" s="139">
        <v>4.0000000000000001E-3</v>
      </c>
      <c r="W4" s="139">
        <v>3.0000000000000001E-3</v>
      </c>
      <c r="X4" s="2"/>
      <c r="Y4" s="2"/>
      <c r="Z4" s="2"/>
    </row>
    <row r="5" spans="1:26">
      <c r="A5" s="13" t="s">
        <v>2389</v>
      </c>
      <c r="B5" s="131">
        <v>35</v>
      </c>
      <c r="C5" s="132">
        <v>26.08</v>
      </c>
      <c r="D5" s="132">
        <f t="shared" si="0"/>
        <v>912.8</v>
      </c>
      <c r="E5" s="11">
        <v>7</v>
      </c>
      <c r="F5" s="2" t="s">
        <v>2390</v>
      </c>
      <c r="G5" s="100" t="str">
        <f t="shared" si="1"/>
        <v>Edu</v>
      </c>
      <c r="H5" s="137">
        <f t="shared" si="3"/>
        <v>4.0000000000000001E-3</v>
      </c>
      <c r="I5" s="68">
        <f t="shared" si="4"/>
        <v>3.6511999999999998</v>
      </c>
      <c r="J5" s="68">
        <f t="shared" si="2"/>
        <v>909.14879999999994</v>
      </c>
      <c r="K5" s="133"/>
      <c r="L5" s="134" t="s">
        <v>2390</v>
      </c>
      <c r="M5" s="134" t="s">
        <v>2388</v>
      </c>
      <c r="O5" s="138" t="s">
        <v>2391</v>
      </c>
      <c r="P5" s="139">
        <v>1.0499999999999999E-2</v>
      </c>
      <c r="Q5" s="139">
        <v>8.0000000000000002E-3</v>
      </c>
      <c r="R5" s="139">
        <v>6.0000000000000001E-3</v>
      </c>
      <c r="S5" s="139">
        <v>5.0000000000000001E-3</v>
      </c>
      <c r="T5" s="139">
        <v>4.0000000000000001E-3</v>
      </c>
      <c r="U5" s="139">
        <v>3.0000000000000001E-3</v>
      </c>
      <c r="V5" s="139">
        <v>2E-3</v>
      </c>
      <c r="W5" s="139">
        <v>2E-3</v>
      </c>
      <c r="X5" s="2"/>
      <c r="Y5" s="2"/>
      <c r="Z5" s="2"/>
    </row>
    <row r="6" spans="1:26">
      <c r="A6" s="13" t="s">
        <v>2392</v>
      </c>
      <c r="B6" s="131">
        <v>39</v>
      </c>
      <c r="C6" s="132">
        <v>23.02</v>
      </c>
      <c r="D6" s="132">
        <f t="shared" si="0"/>
        <v>897.78</v>
      </c>
      <c r="E6" s="11">
        <v>7</v>
      </c>
      <c r="F6" s="2" t="s">
        <v>1458</v>
      </c>
      <c r="G6" s="100" t="str">
        <f t="shared" si="1"/>
        <v>Prod</v>
      </c>
      <c r="H6" s="137">
        <f t="shared" si="3"/>
        <v>2E-3</v>
      </c>
      <c r="I6" s="68">
        <f t="shared" si="4"/>
        <v>1.79556</v>
      </c>
      <c r="J6" s="68">
        <f t="shared" si="2"/>
        <v>895.98443999999995</v>
      </c>
      <c r="K6" s="133"/>
      <c r="L6" s="134" t="s">
        <v>1458</v>
      </c>
      <c r="M6" s="134" t="s">
        <v>2391</v>
      </c>
      <c r="O6" s="138" t="s">
        <v>2393</v>
      </c>
      <c r="P6" s="139">
        <v>9.0000000000000011E-3</v>
      </c>
      <c r="Q6" s="139">
        <v>7.0000000000000001E-3</v>
      </c>
      <c r="R6" s="139">
        <v>6.0000000000000001E-3</v>
      </c>
      <c r="S6" s="139">
        <v>5.0000000000000001E-3</v>
      </c>
      <c r="T6" s="139">
        <v>4.0000000000000001E-3</v>
      </c>
      <c r="U6" s="139">
        <v>3.0000000000000001E-3</v>
      </c>
      <c r="V6" s="139">
        <v>2E-3</v>
      </c>
      <c r="W6" s="139">
        <v>2E-3</v>
      </c>
      <c r="X6" s="2"/>
      <c r="Y6" s="2"/>
      <c r="Z6" s="2"/>
    </row>
    <row r="7" spans="1:26">
      <c r="A7" s="13" t="s">
        <v>2394</v>
      </c>
      <c r="B7" s="131">
        <v>46</v>
      </c>
      <c r="C7" s="132">
        <v>36.07</v>
      </c>
      <c r="D7" s="132">
        <f t="shared" si="0"/>
        <v>1659.22</v>
      </c>
      <c r="E7" s="11">
        <v>8</v>
      </c>
      <c r="F7" s="2" t="s">
        <v>2395</v>
      </c>
      <c r="G7" s="100" t="str">
        <f t="shared" si="1"/>
        <v>Auto</v>
      </c>
      <c r="H7" s="137">
        <f t="shared" si="3"/>
        <v>2E-3</v>
      </c>
      <c r="I7" s="68">
        <f t="shared" si="4"/>
        <v>3.3184400000000003</v>
      </c>
      <c r="J7" s="68">
        <f t="shared" si="2"/>
        <v>1655.90156</v>
      </c>
      <c r="K7" s="133"/>
      <c r="L7" s="134" t="s">
        <v>2395</v>
      </c>
      <c r="M7" s="134" t="s">
        <v>2383</v>
      </c>
      <c r="O7" s="138" t="s">
        <v>2396</v>
      </c>
      <c r="P7" s="139">
        <v>1.4249999999999999E-2</v>
      </c>
      <c r="Q7" s="139">
        <v>1.0999999999999999E-2</v>
      </c>
      <c r="R7" s="139">
        <v>9.0000000000000011E-3</v>
      </c>
      <c r="S7" s="139">
        <v>7.0000000000000001E-3</v>
      </c>
      <c r="T7" s="139">
        <v>6.0000000000000001E-3</v>
      </c>
      <c r="U7" s="139">
        <v>5.0000000000000001E-3</v>
      </c>
      <c r="V7" s="139">
        <v>4.0000000000000001E-3</v>
      </c>
      <c r="W7" s="139">
        <v>3.0000000000000001E-3</v>
      </c>
      <c r="X7" s="2"/>
      <c r="Y7" s="2"/>
      <c r="Z7" s="2"/>
    </row>
    <row r="8" spans="1:26">
      <c r="A8" s="13" t="s">
        <v>2397</v>
      </c>
      <c r="B8" s="131">
        <v>41</v>
      </c>
      <c r="C8" s="132">
        <v>28</v>
      </c>
      <c r="D8" s="132">
        <f t="shared" si="0"/>
        <v>1148</v>
      </c>
      <c r="E8" s="11">
        <v>1</v>
      </c>
      <c r="F8" s="2" t="s">
        <v>2398</v>
      </c>
      <c r="G8" s="100" t="str">
        <f t="shared" si="1"/>
        <v>Foods</v>
      </c>
      <c r="H8" s="137">
        <f t="shared" si="3"/>
        <v>9.0000000000000011E-3</v>
      </c>
      <c r="I8" s="68">
        <f t="shared" si="4"/>
        <v>10.332000000000001</v>
      </c>
      <c r="J8" s="68">
        <f t="shared" si="2"/>
        <v>1137.6679999999999</v>
      </c>
      <c r="K8" s="133"/>
      <c r="L8" s="134" t="s">
        <v>2398</v>
      </c>
      <c r="M8" s="134" t="s">
        <v>2393</v>
      </c>
      <c r="O8" s="138" t="s">
        <v>2399</v>
      </c>
      <c r="P8" s="139">
        <v>1.0800000000000001E-2</v>
      </c>
      <c r="Q8" s="139">
        <v>9.0000000000000011E-3</v>
      </c>
      <c r="R8" s="139">
        <v>7.0000000000000001E-3</v>
      </c>
      <c r="S8" s="139">
        <v>6.0000000000000001E-3</v>
      </c>
      <c r="T8" s="139">
        <v>5.0000000000000001E-3</v>
      </c>
      <c r="U8" s="139">
        <v>4.0000000000000001E-3</v>
      </c>
      <c r="V8" s="139">
        <v>3.0000000000000001E-3</v>
      </c>
      <c r="W8" s="139">
        <v>2E-3</v>
      </c>
      <c r="X8" s="2"/>
      <c r="Y8" s="2"/>
      <c r="Z8" s="2"/>
    </row>
    <row r="9" spans="1:26">
      <c r="A9" s="13" t="s">
        <v>2400</v>
      </c>
      <c r="B9" s="131">
        <v>37</v>
      </c>
      <c r="C9" s="132">
        <v>37.200000000000003</v>
      </c>
      <c r="D9" s="132">
        <f t="shared" si="0"/>
        <v>1376.4</v>
      </c>
      <c r="E9" s="11">
        <v>4</v>
      </c>
      <c r="F9" s="2" t="s">
        <v>2401</v>
      </c>
      <c r="G9" s="100" t="str">
        <f t="shared" si="1"/>
        <v>Auto</v>
      </c>
      <c r="H9" s="137">
        <f t="shared" si="3"/>
        <v>5.0000000000000001E-3</v>
      </c>
      <c r="I9" s="68">
        <f t="shared" si="4"/>
        <v>6.8820000000000006</v>
      </c>
      <c r="J9" s="68">
        <f t="shared" si="2"/>
        <v>1369.518</v>
      </c>
      <c r="K9" s="133"/>
      <c r="L9" s="134" t="s">
        <v>2401</v>
      </c>
      <c r="M9" s="134" t="s">
        <v>2383</v>
      </c>
      <c r="O9" s="138" t="s">
        <v>2402</v>
      </c>
      <c r="P9" s="139">
        <v>1.2E-2</v>
      </c>
      <c r="Q9" s="139">
        <v>0.01</v>
      </c>
      <c r="R9" s="139">
        <v>8.0000000000000002E-3</v>
      </c>
      <c r="S9" s="139">
        <v>6.0000000000000001E-3</v>
      </c>
      <c r="T9" s="139">
        <v>5.0000000000000001E-3</v>
      </c>
      <c r="U9" s="139">
        <v>4.0000000000000001E-3</v>
      </c>
      <c r="V9" s="139">
        <v>3.0000000000000001E-3</v>
      </c>
      <c r="W9" s="139">
        <v>2E-3</v>
      </c>
      <c r="X9" s="2"/>
      <c r="Y9" s="2"/>
      <c r="Z9" s="2"/>
    </row>
    <row r="10" spans="1:26">
      <c r="A10" s="13" t="s">
        <v>2403</v>
      </c>
      <c r="B10" s="131">
        <v>39</v>
      </c>
      <c r="C10" s="132">
        <v>41.81</v>
      </c>
      <c r="D10" s="132">
        <f t="shared" si="0"/>
        <v>1630.5900000000001</v>
      </c>
      <c r="E10" s="11">
        <v>6</v>
      </c>
      <c r="F10" s="2" t="s">
        <v>2404</v>
      </c>
      <c r="G10" s="100" t="str">
        <f t="shared" si="1"/>
        <v>Ret</v>
      </c>
      <c r="H10" s="137">
        <f t="shared" si="3"/>
        <v>5.0000000000000001E-3</v>
      </c>
      <c r="I10" s="68">
        <f t="shared" si="4"/>
        <v>8.1529500000000006</v>
      </c>
      <c r="J10" s="68">
        <f t="shared" si="2"/>
        <v>1622.4370500000002</v>
      </c>
      <c r="K10" s="133"/>
      <c r="L10" s="134" t="s">
        <v>2404</v>
      </c>
      <c r="M10" s="134" t="s">
        <v>2396</v>
      </c>
      <c r="O10" s="138" t="s">
        <v>2405</v>
      </c>
      <c r="P10" s="139">
        <v>1.3500000000000002E-2</v>
      </c>
      <c r="Q10" s="139">
        <v>1.0999999999999999E-2</v>
      </c>
      <c r="R10" s="139">
        <v>9.0000000000000011E-3</v>
      </c>
      <c r="S10" s="139">
        <v>7.0000000000000001E-3</v>
      </c>
      <c r="T10" s="139">
        <v>6.0000000000000001E-3</v>
      </c>
      <c r="U10" s="139">
        <v>5.0000000000000001E-3</v>
      </c>
      <c r="V10" s="139">
        <v>2E-3</v>
      </c>
      <c r="W10" s="139">
        <v>2E-3</v>
      </c>
      <c r="X10" s="2"/>
      <c r="Y10" s="2"/>
      <c r="Z10" s="2"/>
    </row>
    <row r="11" spans="1:26">
      <c r="A11" s="13" t="s">
        <v>2406</v>
      </c>
      <c r="B11" s="131">
        <v>34</v>
      </c>
      <c r="C11" s="132">
        <v>32.83</v>
      </c>
      <c r="D11" s="132">
        <f t="shared" si="0"/>
        <v>1116.22</v>
      </c>
      <c r="E11" s="11">
        <v>1</v>
      </c>
      <c r="F11" s="2" t="s">
        <v>2407</v>
      </c>
      <c r="G11" s="100" t="str">
        <f t="shared" si="1"/>
        <v>Auto</v>
      </c>
      <c r="H11" s="137">
        <f t="shared" si="3"/>
        <v>9.75E-3</v>
      </c>
      <c r="I11" s="68">
        <f t="shared" si="4"/>
        <v>10.883145000000001</v>
      </c>
      <c r="J11" s="68">
        <f t="shared" si="2"/>
        <v>1105.336855</v>
      </c>
      <c r="K11" s="133"/>
      <c r="L11" s="134" t="s">
        <v>2407</v>
      </c>
      <c r="M11" s="134" t="s">
        <v>2383</v>
      </c>
      <c r="O11" s="138" t="s">
        <v>2408</v>
      </c>
      <c r="P11" s="139">
        <v>1.0499999999999999E-2</v>
      </c>
      <c r="Q11" s="139">
        <v>8.0000000000000002E-3</v>
      </c>
      <c r="R11" s="139">
        <v>6.0000000000000001E-3</v>
      </c>
      <c r="S11" s="139">
        <v>6.0000000000000001E-3</v>
      </c>
      <c r="T11" s="139">
        <v>5.0000000000000001E-3</v>
      </c>
      <c r="U11" s="139">
        <v>4.0000000000000001E-3</v>
      </c>
      <c r="V11" s="139">
        <v>2E-3</v>
      </c>
      <c r="W11" s="139">
        <v>2E-3</v>
      </c>
      <c r="X11" s="2"/>
      <c r="Y11" s="2"/>
      <c r="Z11" s="2"/>
    </row>
    <row r="12" spans="1:26">
      <c r="A12" s="13" t="s">
        <v>2409</v>
      </c>
      <c r="B12" s="131">
        <v>30</v>
      </c>
      <c r="C12" s="132">
        <v>28.91</v>
      </c>
      <c r="D12" s="132">
        <f t="shared" si="0"/>
        <v>867.3</v>
      </c>
      <c r="E12" s="11">
        <v>2</v>
      </c>
      <c r="F12" s="2" t="s">
        <v>2410</v>
      </c>
      <c r="G12" s="100" t="str">
        <f t="shared" si="1"/>
        <v>Foods</v>
      </c>
      <c r="H12" s="137">
        <f t="shared" si="3"/>
        <v>7.0000000000000001E-3</v>
      </c>
      <c r="I12" s="68">
        <f t="shared" si="4"/>
        <v>6.0710999999999995</v>
      </c>
      <c r="J12" s="68">
        <f t="shared" si="2"/>
        <v>861.22889999999995</v>
      </c>
      <c r="K12" s="133"/>
      <c r="L12" s="134" t="s">
        <v>2410</v>
      </c>
      <c r="M12" s="134" t="s">
        <v>2393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13" t="s">
        <v>2411</v>
      </c>
      <c r="B13" s="131">
        <v>43</v>
      </c>
      <c r="C13" s="132">
        <v>24.56</v>
      </c>
      <c r="D13" s="132">
        <f t="shared" si="0"/>
        <v>1056.08</v>
      </c>
      <c r="E13" s="11">
        <v>1</v>
      </c>
      <c r="F13" s="2" t="s">
        <v>2412</v>
      </c>
      <c r="G13" s="100" t="str">
        <f t="shared" si="1"/>
        <v>Auto</v>
      </c>
      <c r="H13" s="137">
        <f t="shared" si="3"/>
        <v>9.75E-3</v>
      </c>
      <c r="I13" s="68">
        <f t="shared" si="4"/>
        <v>10.29678</v>
      </c>
      <c r="J13" s="68">
        <f t="shared" si="2"/>
        <v>1045.78322</v>
      </c>
      <c r="K13" s="133"/>
      <c r="L13" s="134" t="s">
        <v>2412</v>
      </c>
      <c r="M13" s="134" t="s">
        <v>2383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13" t="s">
        <v>2413</v>
      </c>
      <c r="B14" s="131">
        <v>31</v>
      </c>
      <c r="C14" s="132">
        <v>21.96</v>
      </c>
      <c r="D14" s="132">
        <f t="shared" si="0"/>
        <v>680.76</v>
      </c>
      <c r="E14" s="11">
        <v>8</v>
      </c>
      <c r="F14" s="2" t="s">
        <v>2414</v>
      </c>
      <c r="G14" s="100" t="str">
        <f t="shared" si="1"/>
        <v>Auto</v>
      </c>
      <c r="H14" s="137">
        <f t="shared" si="3"/>
        <v>2E-3</v>
      </c>
      <c r="I14" s="68">
        <f t="shared" si="4"/>
        <v>1.3615200000000001</v>
      </c>
      <c r="J14" s="68">
        <f t="shared" si="2"/>
        <v>679.39847999999995</v>
      </c>
      <c r="K14" s="133"/>
      <c r="L14" s="134" t="s">
        <v>2414</v>
      </c>
      <c r="M14" s="134" t="s">
        <v>2383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13" t="s">
        <v>2415</v>
      </c>
      <c r="B15" s="131">
        <v>37</v>
      </c>
      <c r="C15" s="132">
        <v>29.92</v>
      </c>
      <c r="D15" s="132">
        <f t="shared" si="0"/>
        <v>1107.04</v>
      </c>
      <c r="E15" s="11">
        <v>7</v>
      </c>
      <c r="F15" s="2" t="s">
        <v>2416</v>
      </c>
      <c r="G15" s="100" t="str">
        <f t="shared" si="1"/>
        <v>Auto</v>
      </c>
      <c r="H15" s="137">
        <f t="shared" si="3"/>
        <v>2E-3</v>
      </c>
      <c r="I15" s="68">
        <f t="shared" si="4"/>
        <v>2.21408</v>
      </c>
      <c r="J15" s="68">
        <f t="shared" si="2"/>
        <v>1104.82592</v>
      </c>
      <c r="K15" s="133"/>
      <c r="L15" s="134" t="s">
        <v>2416</v>
      </c>
      <c r="M15" s="134" t="s">
        <v>2383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13" t="s">
        <v>2417</v>
      </c>
      <c r="B16" s="131">
        <v>48</v>
      </c>
      <c r="C16" s="132">
        <v>38.380000000000003</v>
      </c>
      <c r="D16" s="132">
        <f t="shared" si="0"/>
        <v>1842.2400000000002</v>
      </c>
      <c r="E16" s="11">
        <v>2</v>
      </c>
      <c r="F16" s="2" t="s">
        <v>2418</v>
      </c>
      <c r="G16" s="100" t="str">
        <f t="shared" si="1"/>
        <v>Retail</v>
      </c>
      <c r="H16" s="137">
        <f t="shared" si="3"/>
        <v>9.0000000000000011E-3</v>
      </c>
      <c r="I16" s="68">
        <f t="shared" si="4"/>
        <v>16.580160000000003</v>
      </c>
      <c r="J16" s="68">
        <f t="shared" si="2"/>
        <v>1825.6598400000003</v>
      </c>
      <c r="K16" s="133"/>
      <c r="L16" s="134" t="s">
        <v>2418</v>
      </c>
      <c r="M16" s="134" t="s">
        <v>2399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13" t="s">
        <v>2419</v>
      </c>
      <c r="B17" s="131">
        <v>41</v>
      </c>
      <c r="C17" s="132">
        <v>28.91</v>
      </c>
      <c r="D17" s="132">
        <f t="shared" si="0"/>
        <v>1185.31</v>
      </c>
      <c r="E17" s="11">
        <v>7</v>
      </c>
      <c r="F17" s="2" t="s">
        <v>2420</v>
      </c>
      <c r="G17" s="100" t="str">
        <f t="shared" si="1"/>
        <v>Retail</v>
      </c>
      <c r="H17" s="137">
        <f t="shared" si="3"/>
        <v>3.0000000000000001E-3</v>
      </c>
      <c r="I17" s="68">
        <f t="shared" si="4"/>
        <v>3.55593</v>
      </c>
      <c r="J17" s="68">
        <f t="shared" si="2"/>
        <v>1181.75407</v>
      </c>
      <c r="K17" s="133"/>
      <c r="L17" s="134" t="s">
        <v>2420</v>
      </c>
      <c r="M17" s="134" t="s">
        <v>2399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13" t="s">
        <v>2421</v>
      </c>
      <c r="B18" s="131">
        <v>36</v>
      </c>
      <c r="C18" s="132">
        <v>38.520000000000003</v>
      </c>
      <c r="D18" s="132">
        <f t="shared" si="0"/>
        <v>1386.72</v>
      </c>
      <c r="E18" s="11">
        <v>5</v>
      </c>
      <c r="F18" s="2" t="s">
        <v>2422</v>
      </c>
      <c r="G18" s="100" t="str">
        <f t="shared" si="1"/>
        <v>Auto</v>
      </c>
      <c r="H18" s="137">
        <f t="shared" si="3"/>
        <v>4.0000000000000001E-3</v>
      </c>
      <c r="I18" s="68">
        <f t="shared" si="4"/>
        <v>5.5468799999999998</v>
      </c>
      <c r="J18" s="68">
        <f t="shared" si="2"/>
        <v>1381.1731199999999</v>
      </c>
      <c r="K18" s="133"/>
      <c r="L18" s="134" t="s">
        <v>2422</v>
      </c>
      <c r="M18" s="134" t="s">
        <v>2383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13" t="s">
        <v>2423</v>
      </c>
      <c r="B19" s="131">
        <v>48</v>
      </c>
      <c r="C19" s="132">
        <v>41.66</v>
      </c>
      <c r="D19" s="132">
        <f t="shared" si="0"/>
        <v>1999.6799999999998</v>
      </c>
      <c r="E19" s="11">
        <v>8</v>
      </c>
      <c r="F19" s="2" t="s">
        <v>2424</v>
      </c>
      <c r="G19" s="100" t="str">
        <f t="shared" si="1"/>
        <v>Foods</v>
      </c>
      <c r="H19" s="137">
        <f t="shared" si="3"/>
        <v>2E-3</v>
      </c>
      <c r="I19" s="68">
        <f t="shared" si="4"/>
        <v>3.9993599999999998</v>
      </c>
      <c r="J19" s="68">
        <f t="shared" si="2"/>
        <v>1995.6806399999998</v>
      </c>
      <c r="K19" s="133"/>
      <c r="L19" s="134" t="s">
        <v>2424</v>
      </c>
      <c r="M19" s="134" t="s">
        <v>2393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13" t="s">
        <v>2425</v>
      </c>
      <c r="B20" s="131">
        <v>31</v>
      </c>
      <c r="C20" s="132">
        <v>23.44</v>
      </c>
      <c r="D20" s="132">
        <f t="shared" si="0"/>
        <v>726.64</v>
      </c>
      <c r="E20" s="11">
        <v>7</v>
      </c>
      <c r="F20" s="2" t="s">
        <v>2426</v>
      </c>
      <c r="G20" s="100" t="str">
        <f t="shared" si="1"/>
        <v>Foods</v>
      </c>
      <c r="H20" s="137">
        <f t="shared" si="3"/>
        <v>2E-3</v>
      </c>
      <c r="I20" s="68">
        <f t="shared" si="4"/>
        <v>1.4532799999999999</v>
      </c>
      <c r="J20" s="68">
        <f t="shared" si="2"/>
        <v>725.18672000000004</v>
      </c>
      <c r="K20" s="133"/>
      <c r="L20" s="134" t="s">
        <v>2426</v>
      </c>
      <c r="M20" s="134" t="s">
        <v>2393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13" t="s">
        <v>2427</v>
      </c>
      <c r="B21" s="131">
        <v>38</v>
      </c>
      <c r="C21" s="132">
        <v>23.96</v>
      </c>
      <c r="D21" s="132">
        <f t="shared" si="0"/>
        <v>910.48</v>
      </c>
      <c r="E21" s="11">
        <v>6</v>
      </c>
      <c r="F21" s="2" t="s">
        <v>2428</v>
      </c>
      <c r="G21" s="100" t="str">
        <f t="shared" si="1"/>
        <v>CPG</v>
      </c>
      <c r="H21" s="137">
        <f t="shared" si="3"/>
        <v>4.0000000000000001E-3</v>
      </c>
      <c r="I21" s="68">
        <f t="shared" si="4"/>
        <v>3.6419200000000003</v>
      </c>
      <c r="J21" s="68">
        <f t="shared" si="2"/>
        <v>906.83807999999999</v>
      </c>
      <c r="K21" s="133"/>
      <c r="L21" s="134" t="s">
        <v>2428</v>
      </c>
      <c r="M21" s="134" t="s">
        <v>2402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13" t="s">
        <v>2429</v>
      </c>
      <c r="B22" s="131">
        <v>41</v>
      </c>
      <c r="C22" s="132">
        <v>42.2</v>
      </c>
      <c r="D22" s="132">
        <f t="shared" si="0"/>
        <v>1730.2</v>
      </c>
      <c r="E22" s="11">
        <v>1</v>
      </c>
      <c r="F22" s="2" t="s">
        <v>2430</v>
      </c>
      <c r="G22" s="100" t="str">
        <f t="shared" si="1"/>
        <v>CPG</v>
      </c>
      <c r="H22" s="137">
        <f t="shared" si="3"/>
        <v>1.2E-2</v>
      </c>
      <c r="I22" s="68">
        <f t="shared" si="4"/>
        <v>20.7624</v>
      </c>
      <c r="J22" s="68">
        <f t="shared" si="2"/>
        <v>1709.4376</v>
      </c>
      <c r="K22" s="133"/>
      <c r="L22" s="134" t="s">
        <v>2430</v>
      </c>
      <c r="M22" s="134" t="s">
        <v>2402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13" t="s">
        <v>2431</v>
      </c>
      <c r="B23" s="131">
        <v>34</v>
      </c>
      <c r="C23" s="132">
        <v>41.57</v>
      </c>
      <c r="D23" s="132">
        <f t="shared" si="0"/>
        <v>1413.38</v>
      </c>
      <c r="E23" s="11">
        <v>3</v>
      </c>
      <c r="F23" s="2" t="s">
        <v>2432</v>
      </c>
      <c r="G23" s="100" t="str">
        <f t="shared" si="1"/>
        <v>CPG</v>
      </c>
      <c r="H23" s="137">
        <f t="shared" si="3"/>
        <v>8.0000000000000002E-3</v>
      </c>
      <c r="I23" s="68">
        <f t="shared" si="4"/>
        <v>11.307040000000001</v>
      </c>
      <c r="J23" s="68">
        <f t="shared" si="2"/>
        <v>1402.0729600000002</v>
      </c>
      <c r="K23" s="133"/>
      <c r="L23" s="134" t="s">
        <v>2432</v>
      </c>
      <c r="M23" s="134" t="s">
        <v>2402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13" t="s">
        <v>2433</v>
      </c>
      <c r="B24" s="131">
        <v>34</v>
      </c>
      <c r="C24" s="132">
        <v>41.63</v>
      </c>
      <c r="D24" s="132">
        <f t="shared" si="0"/>
        <v>1415.42</v>
      </c>
      <c r="E24" s="11">
        <v>8</v>
      </c>
      <c r="F24" s="2" t="s">
        <v>2434</v>
      </c>
      <c r="G24" s="100" t="str">
        <f t="shared" si="1"/>
        <v>Foods</v>
      </c>
      <c r="H24" s="137">
        <f t="shared" si="3"/>
        <v>2E-3</v>
      </c>
      <c r="I24" s="68">
        <f t="shared" si="4"/>
        <v>2.8308400000000002</v>
      </c>
      <c r="J24" s="68">
        <f t="shared" si="2"/>
        <v>1412.58916</v>
      </c>
      <c r="K24" s="133"/>
      <c r="L24" s="134" t="s">
        <v>2434</v>
      </c>
      <c r="M24" s="134" t="s">
        <v>2393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13" t="s">
        <v>2435</v>
      </c>
      <c r="B25" s="131">
        <v>30</v>
      </c>
      <c r="C25" s="132">
        <v>29.33</v>
      </c>
      <c r="D25" s="132">
        <f t="shared" si="0"/>
        <v>879.9</v>
      </c>
      <c r="E25" s="11">
        <v>4</v>
      </c>
      <c r="F25" s="2" t="s">
        <v>2436</v>
      </c>
      <c r="G25" s="100" t="str">
        <f t="shared" si="1"/>
        <v>Ent</v>
      </c>
      <c r="H25" s="137">
        <f t="shared" si="3"/>
        <v>7.0000000000000001E-3</v>
      </c>
      <c r="I25" s="68">
        <f t="shared" si="4"/>
        <v>6.1593</v>
      </c>
      <c r="J25" s="68">
        <f t="shared" si="2"/>
        <v>873.74069999999995</v>
      </c>
      <c r="K25" s="133"/>
      <c r="L25" s="134" t="s">
        <v>2436</v>
      </c>
      <c r="M25" s="134" t="s">
        <v>2405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13" t="s">
        <v>2437</v>
      </c>
      <c r="B26" s="131">
        <v>40</v>
      </c>
      <c r="C26" s="132">
        <v>36.82</v>
      </c>
      <c r="D26" s="132">
        <f t="shared" si="0"/>
        <v>1472.8</v>
      </c>
      <c r="E26" s="11">
        <v>8</v>
      </c>
      <c r="F26" s="2" t="s">
        <v>2438</v>
      </c>
      <c r="G26" s="100" t="str">
        <f t="shared" si="1"/>
        <v>CPG</v>
      </c>
      <c r="H26" s="137">
        <f t="shared" si="3"/>
        <v>2E-3</v>
      </c>
      <c r="I26" s="68">
        <f t="shared" si="4"/>
        <v>2.9455999999999998</v>
      </c>
      <c r="J26" s="68">
        <f t="shared" si="2"/>
        <v>1469.8543999999999</v>
      </c>
      <c r="K26" s="133"/>
      <c r="L26" s="134" t="s">
        <v>2438</v>
      </c>
      <c r="M26" s="134" t="s">
        <v>2402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13" t="s">
        <v>2439</v>
      </c>
      <c r="B27" s="131">
        <v>37</v>
      </c>
      <c r="C27" s="132">
        <v>41.17</v>
      </c>
      <c r="D27" s="132">
        <f t="shared" si="0"/>
        <v>1523.29</v>
      </c>
      <c r="E27" s="11">
        <v>2</v>
      </c>
      <c r="F27" s="2" t="s">
        <v>2440</v>
      </c>
      <c r="G27" s="100" t="str">
        <f t="shared" si="1"/>
        <v>CPG</v>
      </c>
      <c r="H27" s="137">
        <f t="shared" si="3"/>
        <v>0.01</v>
      </c>
      <c r="I27" s="68">
        <f t="shared" si="4"/>
        <v>15.232900000000001</v>
      </c>
      <c r="J27" s="68">
        <f t="shared" si="2"/>
        <v>1508.0571</v>
      </c>
      <c r="K27" s="133"/>
      <c r="L27" s="134" t="s">
        <v>2440</v>
      </c>
      <c r="M27" s="134" t="s">
        <v>2402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13" t="s">
        <v>2441</v>
      </c>
      <c r="B28" s="131">
        <v>37</v>
      </c>
      <c r="C28" s="132">
        <v>40.200000000000003</v>
      </c>
      <c r="D28" s="132">
        <f t="shared" si="0"/>
        <v>1487.4</v>
      </c>
      <c r="E28" s="11">
        <v>7</v>
      </c>
      <c r="F28" s="2" t="s">
        <v>2442</v>
      </c>
      <c r="G28" s="100" t="str">
        <f t="shared" si="1"/>
        <v>Foods</v>
      </c>
      <c r="H28" s="137">
        <f t="shared" si="3"/>
        <v>2E-3</v>
      </c>
      <c r="I28" s="68">
        <f t="shared" si="4"/>
        <v>2.9748000000000001</v>
      </c>
      <c r="J28" s="68">
        <f t="shared" si="2"/>
        <v>1484.4252000000001</v>
      </c>
      <c r="K28" s="133"/>
      <c r="L28" s="134" t="s">
        <v>2442</v>
      </c>
      <c r="M28" s="134" t="s">
        <v>2393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13" t="s">
        <v>2443</v>
      </c>
      <c r="B29" s="131">
        <v>33</v>
      </c>
      <c r="C29" s="132">
        <v>23.27</v>
      </c>
      <c r="D29" s="132">
        <f t="shared" si="0"/>
        <v>767.91</v>
      </c>
      <c r="E29" s="11">
        <v>6</v>
      </c>
      <c r="F29" s="2" t="s">
        <v>2444</v>
      </c>
      <c r="G29" s="100" t="str">
        <f t="shared" si="1"/>
        <v>Foods</v>
      </c>
      <c r="H29" s="137">
        <f t="shared" si="3"/>
        <v>3.0000000000000001E-3</v>
      </c>
      <c r="I29" s="68">
        <f t="shared" si="4"/>
        <v>2.3037299999999998</v>
      </c>
      <c r="J29" s="68">
        <f t="shared" si="2"/>
        <v>765.60626999999999</v>
      </c>
      <c r="K29" s="133"/>
      <c r="L29" s="134" t="s">
        <v>2444</v>
      </c>
      <c r="M29" s="134" t="s">
        <v>2393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13" t="s">
        <v>2445</v>
      </c>
      <c r="B30" s="131">
        <v>43</v>
      </c>
      <c r="C30" s="132">
        <v>24.44</v>
      </c>
      <c r="D30" s="132">
        <f t="shared" si="0"/>
        <v>1050.92</v>
      </c>
      <c r="E30" s="11">
        <v>1</v>
      </c>
      <c r="F30" s="2" t="s">
        <v>2446</v>
      </c>
      <c r="G30" s="100" t="str">
        <f t="shared" si="1"/>
        <v>Foods</v>
      </c>
      <c r="H30" s="137">
        <f t="shared" si="3"/>
        <v>9.0000000000000011E-3</v>
      </c>
      <c r="I30" s="68">
        <f t="shared" si="4"/>
        <v>9.458280000000002</v>
      </c>
      <c r="J30" s="68">
        <f t="shared" si="2"/>
        <v>1041.46172</v>
      </c>
      <c r="K30" s="133"/>
      <c r="L30" s="134" t="s">
        <v>2446</v>
      </c>
      <c r="M30" s="134" t="s">
        <v>2393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13" t="s">
        <v>2447</v>
      </c>
      <c r="B31" s="131">
        <v>35</v>
      </c>
      <c r="C31" s="132">
        <v>28.06</v>
      </c>
      <c r="D31" s="132">
        <f t="shared" si="0"/>
        <v>982.09999999999991</v>
      </c>
      <c r="E31" s="11">
        <v>6</v>
      </c>
      <c r="F31" s="2" t="s">
        <v>2448</v>
      </c>
      <c r="G31" s="100" t="str">
        <f t="shared" si="1"/>
        <v>CPG</v>
      </c>
      <c r="H31" s="137">
        <f t="shared" si="3"/>
        <v>4.0000000000000001E-3</v>
      </c>
      <c r="I31" s="68">
        <f t="shared" si="4"/>
        <v>3.9283999999999999</v>
      </c>
      <c r="J31" s="68">
        <f t="shared" si="2"/>
        <v>978.1715999999999</v>
      </c>
      <c r="K31" s="133"/>
      <c r="L31" s="134" t="s">
        <v>2448</v>
      </c>
      <c r="M31" s="134" t="s">
        <v>2402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13" t="s">
        <v>2449</v>
      </c>
      <c r="B32" s="131">
        <v>44</v>
      </c>
      <c r="C32" s="132">
        <v>44.15</v>
      </c>
      <c r="D32" s="132">
        <f t="shared" si="0"/>
        <v>1942.6</v>
      </c>
      <c r="E32" s="11">
        <v>5</v>
      </c>
      <c r="F32" s="2" t="s">
        <v>2450</v>
      </c>
      <c r="G32" s="100" t="str">
        <f t="shared" si="1"/>
        <v>Agency</v>
      </c>
      <c r="H32" s="137">
        <f t="shared" si="3"/>
        <v>5.0000000000000001E-3</v>
      </c>
      <c r="I32" s="68">
        <f t="shared" si="4"/>
        <v>9.7129999999999992</v>
      </c>
      <c r="J32" s="68">
        <f t="shared" si="2"/>
        <v>1932.8869999999999</v>
      </c>
      <c r="K32" s="133"/>
      <c r="L32" s="134" t="s">
        <v>2450</v>
      </c>
      <c r="M32" s="140" t="s">
        <v>2408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13" t="s">
        <v>2451</v>
      </c>
      <c r="B33" s="131">
        <v>30</v>
      </c>
      <c r="C33" s="132">
        <v>25.94</v>
      </c>
      <c r="D33" s="132">
        <f t="shared" si="0"/>
        <v>778.2</v>
      </c>
      <c r="E33" s="11">
        <v>1</v>
      </c>
      <c r="F33" s="2" t="s">
        <v>2452</v>
      </c>
      <c r="G33" s="100" t="str">
        <f t="shared" si="1"/>
        <v>Agency</v>
      </c>
      <c r="H33" s="137">
        <f t="shared" si="3"/>
        <v>1.0499999999999999E-2</v>
      </c>
      <c r="I33" s="68">
        <f t="shared" si="4"/>
        <v>8.1710999999999991</v>
      </c>
      <c r="J33" s="68">
        <f t="shared" si="2"/>
        <v>770.02890000000002</v>
      </c>
      <c r="K33" s="133"/>
      <c r="L33" s="134" t="s">
        <v>2452</v>
      </c>
      <c r="M33" s="140" t="s">
        <v>2408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13" t="s">
        <v>2453</v>
      </c>
      <c r="B34" s="131">
        <v>32</v>
      </c>
      <c r="C34" s="132">
        <v>23.53</v>
      </c>
      <c r="D34" s="132">
        <f t="shared" si="0"/>
        <v>752.96</v>
      </c>
      <c r="E34" s="11">
        <v>8</v>
      </c>
      <c r="F34" s="2" t="s">
        <v>2454</v>
      </c>
      <c r="G34" s="100" t="str">
        <f t="shared" si="1"/>
        <v>Agency</v>
      </c>
      <c r="H34" s="137">
        <f t="shared" si="3"/>
        <v>2E-3</v>
      </c>
      <c r="I34" s="68">
        <f t="shared" si="4"/>
        <v>1.5059200000000001</v>
      </c>
      <c r="J34" s="68">
        <f t="shared" si="2"/>
        <v>751.45408000000009</v>
      </c>
      <c r="K34" s="133"/>
      <c r="L34" s="134" t="s">
        <v>2454</v>
      </c>
      <c r="M34" s="140" t="s">
        <v>2408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13" t="s">
        <v>2455</v>
      </c>
      <c r="B35" s="131">
        <v>40</v>
      </c>
      <c r="C35" s="132">
        <v>45.14</v>
      </c>
      <c r="D35" s="132">
        <f t="shared" si="0"/>
        <v>1805.6</v>
      </c>
      <c r="E35" s="11">
        <v>5</v>
      </c>
      <c r="F35" s="2" t="s">
        <v>2456</v>
      </c>
      <c r="G35" s="100" t="str">
        <f t="shared" si="1"/>
        <v>Foods</v>
      </c>
      <c r="H35" s="137">
        <f t="shared" si="3"/>
        <v>4.0000000000000001E-3</v>
      </c>
      <c r="I35" s="68">
        <f t="shared" si="4"/>
        <v>7.2223999999999995</v>
      </c>
      <c r="J35" s="68">
        <f t="shared" si="2"/>
        <v>1798.3775999999998</v>
      </c>
      <c r="K35" s="133"/>
      <c r="L35" s="134" t="s">
        <v>2456</v>
      </c>
      <c r="M35" s="140" t="s">
        <v>2393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13" t="s">
        <v>2457</v>
      </c>
      <c r="B36" s="131">
        <v>36</v>
      </c>
      <c r="C36" s="132">
        <v>34.5</v>
      </c>
      <c r="D36" s="132">
        <f t="shared" si="0"/>
        <v>1242</v>
      </c>
      <c r="E36" s="11">
        <v>1</v>
      </c>
      <c r="F36" s="2" t="s">
        <v>2458</v>
      </c>
      <c r="G36" s="100" t="str">
        <f t="shared" si="1"/>
        <v>Ent</v>
      </c>
      <c r="H36" s="137">
        <f t="shared" si="3"/>
        <v>1.3500000000000002E-2</v>
      </c>
      <c r="I36" s="68">
        <f t="shared" si="4"/>
        <v>16.767000000000003</v>
      </c>
      <c r="J36" s="68">
        <f t="shared" si="2"/>
        <v>1225.2329999999999</v>
      </c>
      <c r="K36" s="133"/>
      <c r="L36" s="134" t="s">
        <v>2458</v>
      </c>
      <c r="M36" s="140" t="s">
        <v>2405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13" t="s">
        <v>2459</v>
      </c>
      <c r="B37" s="131">
        <v>34</v>
      </c>
      <c r="C37" s="132">
        <v>37.799999999999997</v>
      </c>
      <c r="D37" s="132">
        <f t="shared" si="0"/>
        <v>1285.1999999999998</v>
      </c>
      <c r="E37" s="11">
        <v>3</v>
      </c>
      <c r="F37" s="2" t="s">
        <v>2460</v>
      </c>
      <c r="G37" s="100" t="str">
        <f t="shared" si="1"/>
        <v>Ent</v>
      </c>
      <c r="H37" s="137">
        <f t="shared" si="3"/>
        <v>9.0000000000000011E-3</v>
      </c>
      <c r="I37" s="68">
        <f t="shared" si="4"/>
        <v>11.566799999999999</v>
      </c>
      <c r="J37" s="68">
        <f t="shared" si="2"/>
        <v>1273.6331999999998</v>
      </c>
      <c r="K37" s="133"/>
      <c r="L37" s="134" t="s">
        <v>2460</v>
      </c>
      <c r="M37" s="140" t="s">
        <v>2405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13" t="s">
        <v>2461</v>
      </c>
      <c r="B38" s="131">
        <v>33</v>
      </c>
      <c r="C38" s="132">
        <v>36.29</v>
      </c>
      <c r="D38" s="132">
        <f t="shared" si="0"/>
        <v>1197.57</v>
      </c>
      <c r="E38" s="11">
        <v>5</v>
      </c>
      <c r="F38" s="2" t="s">
        <v>2462</v>
      </c>
      <c r="G38" s="100" t="str">
        <f t="shared" si="1"/>
        <v>Ent</v>
      </c>
      <c r="H38" s="137">
        <f t="shared" si="3"/>
        <v>6.0000000000000001E-3</v>
      </c>
      <c r="I38" s="68">
        <f t="shared" si="4"/>
        <v>7.1854199999999997</v>
      </c>
      <c r="J38" s="68">
        <f t="shared" si="2"/>
        <v>1190.3845799999999</v>
      </c>
      <c r="K38" s="133"/>
      <c r="L38" s="134" t="s">
        <v>2462</v>
      </c>
      <c r="M38" s="140" t="s">
        <v>2405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13" t="s">
        <v>2463</v>
      </c>
      <c r="B39" s="131">
        <v>31</v>
      </c>
      <c r="C39" s="132">
        <v>42.96</v>
      </c>
      <c r="D39" s="132">
        <f t="shared" si="0"/>
        <v>1331.76</v>
      </c>
      <c r="E39" s="11">
        <v>5</v>
      </c>
      <c r="F39" s="2" t="s">
        <v>2464</v>
      </c>
      <c r="G39" s="100" t="str">
        <f t="shared" si="1"/>
        <v>Ent</v>
      </c>
      <c r="H39" s="137">
        <f t="shared" si="3"/>
        <v>6.0000000000000001E-3</v>
      </c>
      <c r="I39" s="68">
        <f t="shared" si="4"/>
        <v>7.9905600000000003</v>
      </c>
      <c r="J39" s="68">
        <f t="shared" si="2"/>
        <v>1323.76944</v>
      </c>
      <c r="K39" s="133"/>
      <c r="L39" s="134" t="s">
        <v>2464</v>
      </c>
      <c r="M39" s="140" t="s">
        <v>2405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13" t="s">
        <v>2465</v>
      </c>
      <c r="B40" s="131">
        <v>33</v>
      </c>
      <c r="C40" s="132">
        <v>33.590000000000003</v>
      </c>
      <c r="D40" s="132">
        <f t="shared" si="0"/>
        <v>1108.47</v>
      </c>
      <c r="E40" s="11">
        <v>2</v>
      </c>
      <c r="F40" s="2" t="s">
        <v>2382</v>
      </c>
      <c r="G40" s="100" t="str">
        <f t="shared" si="1"/>
        <v>Auto</v>
      </c>
      <c r="H40" s="137">
        <f t="shared" si="3"/>
        <v>8.0000000000000002E-3</v>
      </c>
      <c r="I40" s="68">
        <f t="shared" si="4"/>
        <v>8.8677600000000005</v>
      </c>
      <c r="J40" s="68">
        <f t="shared" si="2"/>
        <v>1099.6022399999999</v>
      </c>
      <c r="K40" s="133"/>
      <c r="L40" s="2"/>
      <c r="M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13" t="s">
        <v>2466</v>
      </c>
      <c r="B41" s="131">
        <v>42</v>
      </c>
      <c r="C41" s="132">
        <v>35.590000000000003</v>
      </c>
      <c r="D41" s="132">
        <f t="shared" si="0"/>
        <v>1494.7800000000002</v>
      </c>
      <c r="E41" s="11">
        <v>6</v>
      </c>
      <c r="F41" s="2" t="s">
        <v>2385</v>
      </c>
      <c r="G41" s="100" t="str">
        <f t="shared" si="1"/>
        <v>Auto</v>
      </c>
      <c r="H41" s="137">
        <f t="shared" si="3"/>
        <v>3.0000000000000001E-3</v>
      </c>
      <c r="I41" s="68">
        <f t="shared" si="4"/>
        <v>4.4843400000000004</v>
      </c>
      <c r="J41" s="68">
        <f t="shared" si="2"/>
        <v>1490.2956600000002</v>
      </c>
      <c r="K41" s="133"/>
      <c r="L41" s="2"/>
      <c r="M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13" t="s">
        <v>2467</v>
      </c>
      <c r="B42" s="131">
        <v>39</v>
      </c>
      <c r="C42" s="132">
        <v>36.97</v>
      </c>
      <c r="D42" s="132">
        <f t="shared" si="0"/>
        <v>1441.83</v>
      </c>
      <c r="E42" s="11">
        <v>1</v>
      </c>
      <c r="F42" s="2" t="s">
        <v>2387</v>
      </c>
      <c r="G42" s="100" t="str">
        <f t="shared" si="1"/>
        <v>Edu</v>
      </c>
      <c r="H42" s="137">
        <f t="shared" si="3"/>
        <v>1.3500000000000002E-2</v>
      </c>
      <c r="I42" s="68">
        <f t="shared" si="4"/>
        <v>19.464705000000002</v>
      </c>
      <c r="J42" s="68">
        <f t="shared" si="2"/>
        <v>1422.3652949999998</v>
      </c>
      <c r="K42" s="133"/>
      <c r="L42" s="2"/>
      <c r="M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13" t="s">
        <v>2468</v>
      </c>
      <c r="B43" s="131">
        <v>41</v>
      </c>
      <c r="C43" s="132">
        <v>23.16</v>
      </c>
      <c r="D43" s="132">
        <f t="shared" si="0"/>
        <v>949.56000000000006</v>
      </c>
      <c r="E43" s="11">
        <v>2</v>
      </c>
      <c r="F43" s="2" t="s">
        <v>2390</v>
      </c>
      <c r="G43" s="100" t="str">
        <f t="shared" si="1"/>
        <v>Edu</v>
      </c>
      <c r="H43" s="137">
        <f t="shared" si="3"/>
        <v>1.0999999999999999E-2</v>
      </c>
      <c r="I43" s="68">
        <f t="shared" si="4"/>
        <v>10.44516</v>
      </c>
      <c r="J43" s="68">
        <f t="shared" si="2"/>
        <v>939.11484000000007</v>
      </c>
      <c r="K43" s="133"/>
      <c r="L43" s="2"/>
      <c r="M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13" t="s">
        <v>2469</v>
      </c>
      <c r="B44" s="131">
        <v>43</v>
      </c>
      <c r="C44" s="132">
        <v>22.91</v>
      </c>
      <c r="D44" s="132">
        <f t="shared" si="0"/>
        <v>985.13</v>
      </c>
      <c r="E44" s="11">
        <v>4</v>
      </c>
      <c r="F44" s="2" t="s">
        <v>1458</v>
      </c>
      <c r="G44" s="100" t="str">
        <f t="shared" si="1"/>
        <v>Prod</v>
      </c>
      <c r="H44" s="137">
        <f t="shared" si="3"/>
        <v>5.0000000000000001E-3</v>
      </c>
      <c r="I44" s="68">
        <f t="shared" si="4"/>
        <v>4.9256500000000001</v>
      </c>
      <c r="J44" s="68">
        <f t="shared" si="2"/>
        <v>980.20434999999998</v>
      </c>
      <c r="K44" s="133"/>
      <c r="L44" s="2"/>
      <c r="M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13" t="s">
        <v>2470</v>
      </c>
      <c r="B45" s="131">
        <v>41</v>
      </c>
      <c r="C45" s="132">
        <v>30</v>
      </c>
      <c r="D45" s="132">
        <f t="shared" si="0"/>
        <v>1230</v>
      </c>
      <c r="E45" s="11">
        <v>7</v>
      </c>
      <c r="F45" s="2" t="s">
        <v>2395</v>
      </c>
      <c r="G45" s="100" t="str">
        <f t="shared" si="1"/>
        <v>Auto</v>
      </c>
      <c r="H45" s="137">
        <f t="shared" si="3"/>
        <v>2E-3</v>
      </c>
      <c r="I45" s="68">
        <f t="shared" si="4"/>
        <v>2.46</v>
      </c>
      <c r="J45" s="68">
        <f t="shared" si="2"/>
        <v>1227.54</v>
      </c>
      <c r="K45" s="133"/>
      <c r="L45" s="2"/>
      <c r="M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13" t="s">
        <v>2471</v>
      </c>
      <c r="B46" s="131">
        <v>42</v>
      </c>
      <c r="C46" s="132">
        <v>39.74</v>
      </c>
      <c r="D46" s="132">
        <f t="shared" si="0"/>
        <v>1669.0800000000002</v>
      </c>
      <c r="E46" s="11">
        <v>5</v>
      </c>
      <c r="F46" s="2" t="s">
        <v>2398</v>
      </c>
      <c r="G46" s="100" t="str">
        <f t="shared" si="1"/>
        <v>Foods</v>
      </c>
      <c r="H46" s="137">
        <f t="shared" si="3"/>
        <v>4.0000000000000001E-3</v>
      </c>
      <c r="I46" s="68">
        <f t="shared" si="4"/>
        <v>6.6763200000000005</v>
      </c>
      <c r="J46" s="68">
        <f t="shared" si="2"/>
        <v>1662.4036800000001</v>
      </c>
      <c r="K46" s="133"/>
      <c r="L46" s="2"/>
      <c r="M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13" t="s">
        <v>2472</v>
      </c>
      <c r="B47" s="131">
        <v>34</v>
      </c>
      <c r="C47" s="132">
        <v>36.74</v>
      </c>
      <c r="D47" s="132">
        <f t="shared" si="0"/>
        <v>1249.1600000000001</v>
      </c>
      <c r="E47" s="11">
        <v>7</v>
      </c>
      <c r="F47" s="2" t="s">
        <v>2401</v>
      </c>
      <c r="G47" s="100" t="str">
        <f t="shared" si="1"/>
        <v>Auto</v>
      </c>
      <c r="H47" s="137">
        <f t="shared" si="3"/>
        <v>2E-3</v>
      </c>
      <c r="I47" s="68">
        <f t="shared" si="4"/>
        <v>2.4983200000000001</v>
      </c>
      <c r="J47" s="68">
        <f t="shared" si="2"/>
        <v>1246.6616800000002</v>
      </c>
      <c r="K47" s="133"/>
      <c r="L47" s="2"/>
      <c r="M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13" t="s">
        <v>2473</v>
      </c>
      <c r="B48" s="131">
        <v>42</v>
      </c>
      <c r="C48" s="132">
        <v>45.35</v>
      </c>
      <c r="D48" s="132">
        <f t="shared" si="0"/>
        <v>1904.7</v>
      </c>
      <c r="E48" s="11">
        <v>8</v>
      </c>
      <c r="F48" s="2" t="s">
        <v>2404</v>
      </c>
      <c r="G48" s="100" t="str">
        <f t="shared" si="1"/>
        <v>Ret</v>
      </c>
      <c r="H48" s="137">
        <f t="shared" si="3"/>
        <v>3.0000000000000001E-3</v>
      </c>
      <c r="I48" s="68">
        <f t="shared" si="4"/>
        <v>5.7141000000000002</v>
      </c>
      <c r="J48" s="68">
        <f t="shared" si="2"/>
        <v>1898.9859000000001</v>
      </c>
      <c r="K48" s="133"/>
      <c r="L48" s="2"/>
      <c r="M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13" t="s">
        <v>2474</v>
      </c>
      <c r="B49" s="131">
        <v>35</v>
      </c>
      <c r="C49" s="132">
        <v>34.1</v>
      </c>
      <c r="D49" s="132">
        <f t="shared" si="0"/>
        <v>1193.5</v>
      </c>
      <c r="E49" s="11">
        <v>4</v>
      </c>
      <c r="F49" s="2" t="s">
        <v>2407</v>
      </c>
      <c r="G49" s="100" t="str">
        <f t="shared" si="1"/>
        <v>Auto</v>
      </c>
      <c r="H49" s="137">
        <f t="shared" si="3"/>
        <v>5.0000000000000001E-3</v>
      </c>
      <c r="I49" s="68">
        <f t="shared" si="4"/>
        <v>5.9675000000000002</v>
      </c>
      <c r="J49" s="68">
        <f t="shared" si="2"/>
        <v>1187.5325</v>
      </c>
      <c r="K49" s="133"/>
      <c r="L49" s="2"/>
      <c r="M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13" t="s">
        <v>2475</v>
      </c>
      <c r="B50" s="131">
        <v>36</v>
      </c>
      <c r="C50" s="132">
        <v>29.33</v>
      </c>
      <c r="D50" s="132">
        <f t="shared" si="0"/>
        <v>1055.8799999999999</v>
      </c>
      <c r="E50" s="11">
        <v>7</v>
      </c>
      <c r="F50" s="2" t="s">
        <v>2410</v>
      </c>
      <c r="G50" s="100" t="str">
        <f t="shared" si="1"/>
        <v>Foods</v>
      </c>
      <c r="H50" s="137">
        <f t="shared" si="3"/>
        <v>2E-3</v>
      </c>
      <c r="I50" s="68">
        <f t="shared" si="4"/>
        <v>2.1117599999999999</v>
      </c>
      <c r="J50" s="68">
        <f t="shared" si="2"/>
        <v>1053.7682399999999</v>
      </c>
      <c r="K50" s="133"/>
      <c r="L50" s="2"/>
      <c r="M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13" t="s">
        <v>2476</v>
      </c>
      <c r="B51" s="131">
        <v>48</v>
      </c>
      <c r="C51" s="132">
        <v>32.44</v>
      </c>
      <c r="D51" s="132">
        <f t="shared" si="0"/>
        <v>1557.12</v>
      </c>
      <c r="E51" s="11">
        <v>4</v>
      </c>
      <c r="F51" s="2" t="s">
        <v>2412</v>
      </c>
      <c r="G51" s="100" t="str">
        <f t="shared" si="1"/>
        <v>Auto</v>
      </c>
      <c r="H51" s="137">
        <f t="shared" si="3"/>
        <v>5.0000000000000001E-3</v>
      </c>
      <c r="I51" s="68">
        <f t="shared" si="4"/>
        <v>7.7855999999999996</v>
      </c>
      <c r="J51" s="68">
        <f t="shared" si="2"/>
        <v>1549.3344</v>
      </c>
      <c r="K51" s="133"/>
      <c r="L51" s="2"/>
      <c r="M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13" t="s">
        <v>2477</v>
      </c>
      <c r="B52" s="131">
        <v>30</v>
      </c>
      <c r="C52" s="132">
        <v>38.950000000000003</v>
      </c>
      <c r="D52" s="132">
        <f t="shared" si="0"/>
        <v>1168.5</v>
      </c>
      <c r="E52" s="11">
        <v>8</v>
      </c>
      <c r="F52" s="2" t="s">
        <v>2414</v>
      </c>
      <c r="G52" s="100" t="str">
        <f t="shared" si="1"/>
        <v>Auto</v>
      </c>
      <c r="H52" s="137">
        <f t="shared" si="3"/>
        <v>2E-3</v>
      </c>
      <c r="I52" s="68">
        <f t="shared" si="4"/>
        <v>2.3370000000000002</v>
      </c>
      <c r="J52" s="68">
        <f t="shared" si="2"/>
        <v>1166.163</v>
      </c>
      <c r="K52" s="133"/>
      <c r="L52" s="2"/>
      <c r="M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13" t="s">
        <v>2478</v>
      </c>
      <c r="B53" s="131">
        <v>38</v>
      </c>
      <c r="C53" s="132">
        <v>40</v>
      </c>
      <c r="D53" s="132">
        <f t="shared" si="0"/>
        <v>1520</v>
      </c>
      <c r="E53" s="11">
        <v>7</v>
      </c>
      <c r="F53" s="2" t="s">
        <v>2416</v>
      </c>
      <c r="G53" s="100" t="str">
        <f t="shared" si="1"/>
        <v>Auto</v>
      </c>
      <c r="H53" s="137">
        <f t="shared" si="3"/>
        <v>2E-3</v>
      </c>
      <c r="I53" s="68">
        <f t="shared" si="4"/>
        <v>3.04</v>
      </c>
      <c r="J53" s="68">
        <f t="shared" si="2"/>
        <v>1516.96</v>
      </c>
      <c r="K53" s="133"/>
      <c r="L53" s="13"/>
      <c r="M53" s="13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13" t="s">
        <v>2479</v>
      </c>
      <c r="B54" s="131">
        <v>37</v>
      </c>
      <c r="C54" s="132">
        <v>37.01</v>
      </c>
      <c r="D54" s="132">
        <f t="shared" si="0"/>
        <v>1369.37</v>
      </c>
      <c r="E54" s="11">
        <v>3</v>
      </c>
      <c r="F54" s="2" t="s">
        <v>2418</v>
      </c>
      <c r="G54" s="100" t="str">
        <f t="shared" si="1"/>
        <v>Retail</v>
      </c>
      <c r="H54" s="137">
        <f t="shared" si="3"/>
        <v>7.0000000000000001E-3</v>
      </c>
      <c r="I54" s="68">
        <f t="shared" si="4"/>
        <v>9.5855899999999998</v>
      </c>
      <c r="J54" s="68">
        <f t="shared" si="2"/>
        <v>1359.78441</v>
      </c>
      <c r="K54" s="133"/>
      <c r="L54" s="13"/>
      <c r="M54" s="13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13" t="s">
        <v>2480</v>
      </c>
      <c r="B55" s="131">
        <v>38</v>
      </c>
      <c r="C55" s="132">
        <v>27.06</v>
      </c>
      <c r="D55" s="132">
        <f t="shared" si="0"/>
        <v>1028.28</v>
      </c>
      <c r="E55" s="11">
        <v>2</v>
      </c>
      <c r="F55" s="2" t="s">
        <v>2420</v>
      </c>
      <c r="G55" s="100" t="str">
        <f t="shared" si="1"/>
        <v>Retail</v>
      </c>
      <c r="H55" s="137">
        <f t="shared" si="3"/>
        <v>9.0000000000000011E-3</v>
      </c>
      <c r="I55" s="68">
        <f t="shared" si="4"/>
        <v>9.2545200000000012</v>
      </c>
      <c r="J55" s="68">
        <f t="shared" si="2"/>
        <v>1019.02548</v>
      </c>
      <c r="K55" s="133"/>
      <c r="L55" s="13"/>
      <c r="M55" s="13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13" t="s">
        <v>2481</v>
      </c>
      <c r="B56" s="131">
        <v>30</v>
      </c>
      <c r="C56" s="132">
        <v>26.26</v>
      </c>
      <c r="D56" s="132">
        <f t="shared" si="0"/>
        <v>787.80000000000007</v>
      </c>
      <c r="E56" s="11">
        <v>7</v>
      </c>
      <c r="F56" s="2" t="s">
        <v>2422</v>
      </c>
      <c r="G56" s="100" t="str">
        <f t="shared" si="1"/>
        <v>Auto</v>
      </c>
      <c r="H56" s="137">
        <f t="shared" si="3"/>
        <v>2E-3</v>
      </c>
      <c r="I56" s="68">
        <f t="shared" si="4"/>
        <v>1.5756000000000001</v>
      </c>
      <c r="J56" s="68">
        <f t="shared" si="2"/>
        <v>786.22440000000006</v>
      </c>
      <c r="K56" s="133"/>
      <c r="L56" s="13"/>
      <c r="M56" s="13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13" t="s">
        <v>2482</v>
      </c>
      <c r="B57" s="131">
        <v>31</v>
      </c>
      <c r="C57" s="132">
        <v>28.25</v>
      </c>
      <c r="D57" s="132">
        <f t="shared" si="0"/>
        <v>875.75</v>
      </c>
      <c r="E57" s="11">
        <v>2</v>
      </c>
      <c r="F57" s="2" t="s">
        <v>2424</v>
      </c>
      <c r="G57" s="100" t="str">
        <f t="shared" si="1"/>
        <v>Foods</v>
      </c>
      <c r="H57" s="137">
        <f t="shared" si="3"/>
        <v>7.0000000000000001E-3</v>
      </c>
      <c r="I57" s="68">
        <f t="shared" si="4"/>
        <v>6.1302500000000002</v>
      </c>
      <c r="J57" s="68">
        <f t="shared" si="2"/>
        <v>869.61974999999995</v>
      </c>
      <c r="K57" s="133"/>
      <c r="L57" s="13"/>
      <c r="M57" s="13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13" t="s">
        <v>2483</v>
      </c>
      <c r="B58" s="131">
        <v>36</v>
      </c>
      <c r="C58" s="132">
        <v>24.08</v>
      </c>
      <c r="D58" s="132">
        <f t="shared" si="0"/>
        <v>866.87999999999988</v>
      </c>
      <c r="E58" s="11">
        <v>3</v>
      </c>
      <c r="F58" s="2" t="s">
        <v>2426</v>
      </c>
      <c r="G58" s="100" t="str">
        <f t="shared" si="1"/>
        <v>Foods</v>
      </c>
      <c r="H58" s="137">
        <f t="shared" si="3"/>
        <v>6.0000000000000001E-3</v>
      </c>
      <c r="I58" s="68">
        <f t="shared" si="4"/>
        <v>5.2012799999999997</v>
      </c>
      <c r="J58" s="68">
        <f t="shared" si="2"/>
        <v>861.67871999999988</v>
      </c>
      <c r="K58" s="133"/>
      <c r="L58" s="13"/>
      <c r="M58" s="13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13" t="s">
        <v>2484</v>
      </c>
      <c r="B59" s="131">
        <v>43</v>
      </c>
      <c r="C59" s="132">
        <v>25.43</v>
      </c>
      <c r="D59" s="132">
        <f t="shared" si="0"/>
        <v>1093.49</v>
      </c>
      <c r="E59" s="11">
        <v>1</v>
      </c>
      <c r="F59" s="2" t="s">
        <v>2428</v>
      </c>
      <c r="G59" s="100" t="str">
        <f t="shared" si="1"/>
        <v>CPG</v>
      </c>
      <c r="H59" s="137">
        <f t="shared" si="3"/>
        <v>1.2E-2</v>
      </c>
      <c r="I59" s="68">
        <f t="shared" si="4"/>
        <v>13.121880000000001</v>
      </c>
      <c r="J59" s="68">
        <f t="shared" si="2"/>
        <v>1080.3681200000001</v>
      </c>
      <c r="K59" s="133"/>
      <c r="L59" s="13"/>
      <c r="M59" s="13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13" t="s">
        <v>2485</v>
      </c>
      <c r="B60" s="131">
        <v>36</v>
      </c>
      <c r="C60" s="132">
        <v>36.07</v>
      </c>
      <c r="D60" s="132">
        <f t="shared" si="0"/>
        <v>1298.52</v>
      </c>
      <c r="E60" s="11">
        <v>3</v>
      </c>
      <c r="F60" s="2" t="s">
        <v>2430</v>
      </c>
      <c r="G60" s="100" t="str">
        <f t="shared" si="1"/>
        <v>CPG</v>
      </c>
      <c r="H60" s="137">
        <f t="shared" si="3"/>
        <v>8.0000000000000002E-3</v>
      </c>
      <c r="I60" s="68">
        <f t="shared" si="4"/>
        <v>10.388160000000001</v>
      </c>
      <c r="J60" s="68">
        <f t="shared" si="2"/>
        <v>1288.13184</v>
      </c>
      <c r="K60" s="133"/>
      <c r="L60" s="13"/>
      <c r="M60" s="13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13" t="s">
        <v>2486</v>
      </c>
      <c r="B61" s="131">
        <v>44</v>
      </c>
      <c r="C61" s="132">
        <v>28</v>
      </c>
      <c r="D61" s="132">
        <f t="shared" si="0"/>
        <v>1232</v>
      </c>
      <c r="E61" s="11">
        <v>2</v>
      </c>
      <c r="F61" s="2" t="s">
        <v>2432</v>
      </c>
      <c r="G61" s="100" t="str">
        <f t="shared" si="1"/>
        <v>CPG</v>
      </c>
      <c r="H61" s="137">
        <f t="shared" si="3"/>
        <v>0.01</v>
      </c>
      <c r="I61" s="68">
        <f t="shared" si="4"/>
        <v>12.32</v>
      </c>
      <c r="J61" s="68">
        <f t="shared" si="2"/>
        <v>1219.68</v>
      </c>
      <c r="K61" s="133"/>
      <c r="L61" s="13"/>
      <c r="M61" s="13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13" t="s">
        <v>2487</v>
      </c>
      <c r="B62" s="131">
        <v>40</v>
      </c>
      <c r="C62" s="132">
        <v>37.200000000000003</v>
      </c>
      <c r="D62" s="132">
        <f t="shared" si="0"/>
        <v>1488</v>
      </c>
      <c r="E62" s="11">
        <v>5</v>
      </c>
      <c r="F62" s="2" t="s">
        <v>2434</v>
      </c>
      <c r="G62" s="100" t="str">
        <f t="shared" si="1"/>
        <v>Foods</v>
      </c>
      <c r="H62" s="137">
        <f t="shared" si="3"/>
        <v>4.0000000000000001E-3</v>
      </c>
      <c r="I62" s="68">
        <f t="shared" si="4"/>
        <v>5.952</v>
      </c>
      <c r="J62" s="68">
        <f t="shared" si="2"/>
        <v>1482.048</v>
      </c>
      <c r="K62" s="133"/>
      <c r="L62" s="13"/>
      <c r="M62" s="13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13" t="s">
        <v>2488</v>
      </c>
      <c r="B63" s="131">
        <v>38</v>
      </c>
      <c r="C63" s="132">
        <v>41.81</v>
      </c>
      <c r="D63" s="132">
        <f t="shared" si="0"/>
        <v>1588.7800000000002</v>
      </c>
      <c r="E63" s="11">
        <v>6</v>
      </c>
      <c r="F63" s="2" t="s">
        <v>2436</v>
      </c>
      <c r="G63" s="100" t="str">
        <f t="shared" si="1"/>
        <v>Ent</v>
      </c>
      <c r="H63" s="137">
        <f t="shared" si="3"/>
        <v>5.0000000000000001E-3</v>
      </c>
      <c r="I63" s="68">
        <f t="shared" si="4"/>
        <v>7.9439000000000011</v>
      </c>
      <c r="J63" s="68">
        <f t="shared" si="2"/>
        <v>1580.8361000000002</v>
      </c>
      <c r="K63" s="133"/>
      <c r="L63" s="13"/>
      <c r="M63" s="13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13" t="s">
        <v>2489</v>
      </c>
      <c r="B64" s="131">
        <v>35</v>
      </c>
      <c r="C64" s="132">
        <v>32.83</v>
      </c>
      <c r="D64" s="132">
        <f t="shared" si="0"/>
        <v>1149.05</v>
      </c>
      <c r="E64" s="11">
        <v>7</v>
      </c>
      <c r="F64" s="2" t="s">
        <v>2438</v>
      </c>
      <c r="G64" s="100" t="str">
        <f t="shared" si="1"/>
        <v>CPG</v>
      </c>
      <c r="H64" s="137">
        <f t="shared" si="3"/>
        <v>3.0000000000000001E-3</v>
      </c>
      <c r="I64" s="68">
        <f t="shared" si="4"/>
        <v>3.4471499999999997</v>
      </c>
      <c r="J64" s="68">
        <f t="shared" si="2"/>
        <v>1145.60285</v>
      </c>
      <c r="K64" s="133"/>
      <c r="L64" s="13"/>
      <c r="M64" s="13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13" t="s">
        <v>2490</v>
      </c>
      <c r="B65" s="131">
        <v>33</v>
      </c>
      <c r="C65" s="132">
        <v>28.91</v>
      </c>
      <c r="D65" s="132">
        <f t="shared" si="0"/>
        <v>954.03</v>
      </c>
      <c r="E65" s="11">
        <v>8</v>
      </c>
      <c r="F65" s="2" t="s">
        <v>2440</v>
      </c>
      <c r="G65" s="100" t="str">
        <f t="shared" si="1"/>
        <v>CPG</v>
      </c>
      <c r="H65" s="137">
        <f t="shared" si="3"/>
        <v>2E-3</v>
      </c>
      <c r="I65" s="68">
        <f t="shared" si="4"/>
        <v>1.9080600000000001</v>
      </c>
      <c r="J65" s="68">
        <f t="shared" si="2"/>
        <v>952.12194</v>
      </c>
      <c r="K65" s="133"/>
      <c r="L65" s="13"/>
      <c r="M65" s="13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13" t="s">
        <v>2491</v>
      </c>
      <c r="B66" s="131">
        <v>38</v>
      </c>
      <c r="C66" s="132">
        <v>38.520000000000003</v>
      </c>
      <c r="D66" s="132">
        <f t="shared" si="0"/>
        <v>1463.7600000000002</v>
      </c>
      <c r="E66" s="11">
        <v>4</v>
      </c>
      <c r="F66" s="2" t="s">
        <v>2442</v>
      </c>
      <c r="G66" s="100" t="str">
        <f t="shared" si="1"/>
        <v>Foods</v>
      </c>
      <c r="H66" s="137">
        <f t="shared" si="3"/>
        <v>5.0000000000000001E-3</v>
      </c>
      <c r="I66" s="68">
        <f t="shared" si="4"/>
        <v>7.3188000000000013</v>
      </c>
      <c r="J66" s="68">
        <f t="shared" si="2"/>
        <v>1456.4412000000002</v>
      </c>
      <c r="K66" s="133"/>
      <c r="L66" s="13"/>
      <c r="M66" s="13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13" t="s">
        <v>2492</v>
      </c>
      <c r="B67" s="131">
        <v>33</v>
      </c>
      <c r="C67" s="132">
        <v>32.770000000000003</v>
      </c>
      <c r="D67" s="132">
        <f t="shared" si="0"/>
        <v>1081.4100000000001</v>
      </c>
      <c r="E67" s="11">
        <v>7</v>
      </c>
      <c r="F67" s="2" t="s">
        <v>2444</v>
      </c>
      <c r="G67" s="100" t="str">
        <f t="shared" si="1"/>
        <v>Foods</v>
      </c>
      <c r="H67" s="137">
        <f t="shared" si="3"/>
        <v>2E-3</v>
      </c>
      <c r="I67" s="68">
        <f t="shared" si="4"/>
        <v>2.1628200000000004</v>
      </c>
      <c r="J67" s="68">
        <f t="shared" si="2"/>
        <v>1079.2471800000001</v>
      </c>
      <c r="K67" s="133"/>
      <c r="L67" s="13"/>
      <c r="M67" s="13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13" t="s">
        <v>2493</v>
      </c>
      <c r="B68" s="131">
        <v>39</v>
      </c>
      <c r="C68" s="132">
        <v>34.4</v>
      </c>
      <c r="D68" s="132">
        <f t="shared" si="0"/>
        <v>1341.6</v>
      </c>
      <c r="E68" s="11">
        <v>2</v>
      </c>
      <c r="F68" s="2" t="s">
        <v>2446</v>
      </c>
      <c r="G68" s="100" t="str">
        <f t="shared" si="1"/>
        <v>Foods</v>
      </c>
      <c r="H68" s="137">
        <f t="shared" si="3"/>
        <v>7.0000000000000001E-3</v>
      </c>
      <c r="I68" s="68">
        <f t="shared" si="4"/>
        <v>9.3911999999999995</v>
      </c>
      <c r="J68" s="68">
        <f t="shared" si="2"/>
        <v>1332.2087999999999</v>
      </c>
      <c r="K68" s="133"/>
      <c r="L68" s="13"/>
      <c r="M68" s="13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13" t="s">
        <v>2494</v>
      </c>
      <c r="B69" s="131">
        <v>39</v>
      </c>
      <c r="C69" s="132">
        <v>39.68</v>
      </c>
      <c r="D69" s="132">
        <f t="shared" si="0"/>
        <v>1547.52</v>
      </c>
      <c r="E69" s="11">
        <v>5</v>
      </c>
      <c r="F69" s="2" t="s">
        <v>2448</v>
      </c>
      <c r="G69" s="100" t="str">
        <f t="shared" si="1"/>
        <v>CPG</v>
      </c>
      <c r="H69" s="137">
        <f t="shared" si="3"/>
        <v>5.0000000000000001E-3</v>
      </c>
      <c r="I69" s="68">
        <f t="shared" si="4"/>
        <v>7.7376000000000005</v>
      </c>
      <c r="J69" s="68">
        <f t="shared" si="2"/>
        <v>1539.7824000000001</v>
      </c>
      <c r="K69" s="133"/>
      <c r="L69" s="13"/>
      <c r="M69" s="13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13" t="s">
        <v>2495</v>
      </c>
      <c r="B70" s="131">
        <v>40</v>
      </c>
      <c r="C70" s="132">
        <v>24.56</v>
      </c>
      <c r="D70" s="132">
        <f t="shared" si="0"/>
        <v>982.4</v>
      </c>
      <c r="E70" s="11">
        <v>6</v>
      </c>
      <c r="F70" s="2" t="s">
        <v>2450</v>
      </c>
      <c r="G70" s="100" t="str">
        <f t="shared" si="1"/>
        <v>Agency</v>
      </c>
      <c r="H70" s="137">
        <f t="shared" si="3"/>
        <v>4.0000000000000001E-3</v>
      </c>
      <c r="I70" s="68">
        <f t="shared" si="4"/>
        <v>3.9296000000000002</v>
      </c>
      <c r="J70" s="68">
        <f t="shared" si="2"/>
        <v>978.47039999999993</v>
      </c>
      <c r="K70" s="133"/>
      <c r="L70" s="13"/>
      <c r="M70" s="13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13" t="s">
        <v>2496</v>
      </c>
      <c r="B71" s="131">
        <v>37</v>
      </c>
      <c r="C71" s="132">
        <v>21.96</v>
      </c>
      <c r="D71" s="132">
        <f t="shared" si="0"/>
        <v>812.52</v>
      </c>
      <c r="E71" s="11">
        <v>7</v>
      </c>
      <c r="F71" s="2" t="s">
        <v>2452</v>
      </c>
      <c r="G71" s="100" t="str">
        <f t="shared" si="1"/>
        <v>Agency</v>
      </c>
      <c r="H71" s="137">
        <f t="shared" si="3"/>
        <v>2E-3</v>
      </c>
      <c r="I71" s="68">
        <f t="shared" si="4"/>
        <v>1.62504</v>
      </c>
      <c r="J71" s="68">
        <f t="shared" si="2"/>
        <v>810.89495999999997</v>
      </c>
      <c r="K71" s="133"/>
      <c r="L71" s="13"/>
      <c r="M71" s="13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13" t="s">
        <v>2497</v>
      </c>
      <c r="B72" s="131">
        <v>41</v>
      </c>
      <c r="C72" s="132">
        <v>29.92</v>
      </c>
      <c r="D72" s="132">
        <f t="shared" si="0"/>
        <v>1226.72</v>
      </c>
      <c r="E72" s="11">
        <v>2</v>
      </c>
      <c r="F72" s="2" t="s">
        <v>2454</v>
      </c>
      <c r="G72" s="100" t="str">
        <f t="shared" si="1"/>
        <v>Agency</v>
      </c>
      <c r="H72" s="137">
        <f t="shared" si="3"/>
        <v>8.0000000000000002E-3</v>
      </c>
      <c r="I72" s="68">
        <f t="shared" si="4"/>
        <v>9.8137600000000003</v>
      </c>
      <c r="J72" s="68">
        <f t="shared" si="2"/>
        <v>1216.90624</v>
      </c>
      <c r="K72" s="133"/>
      <c r="L72" s="13"/>
      <c r="M72" s="13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13" t="s">
        <v>2498</v>
      </c>
      <c r="B73" s="131">
        <v>43</v>
      </c>
      <c r="C73" s="132">
        <v>38.380000000000003</v>
      </c>
      <c r="D73" s="132">
        <f t="shared" si="0"/>
        <v>1650.3400000000001</v>
      </c>
      <c r="E73" s="11">
        <v>7</v>
      </c>
      <c r="F73" s="2" t="s">
        <v>2456</v>
      </c>
      <c r="G73" s="100" t="str">
        <f t="shared" si="1"/>
        <v>Foods</v>
      </c>
      <c r="H73" s="137">
        <f t="shared" si="3"/>
        <v>2E-3</v>
      </c>
      <c r="I73" s="68">
        <f t="shared" si="4"/>
        <v>3.3006800000000003</v>
      </c>
      <c r="J73" s="68">
        <f t="shared" si="2"/>
        <v>1647.0393200000001</v>
      </c>
      <c r="K73" s="133"/>
      <c r="L73" s="13"/>
      <c r="M73" s="13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13" t="s">
        <v>2499</v>
      </c>
      <c r="B74" s="131">
        <v>45</v>
      </c>
      <c r="C74" s="132">
        <v>39.07</v>
      </c>
      <c r="D74" s="132">
        <f t="shared" si="0"/>
        <v>1758.15</v>
      </c>
      <c r="E74" s="11">
        <v>1</v>
      </c>
      <c r="F74" s="2" t="s">
        <v>2458</v>
      </c>
      <c r="G74" s="100" t="str">
        <f t="shared" si="1"/>
        <v>Ent</v>
      </c>
      <c r="H74" s="137">
        <f t="shared" si="3"/>
        <v>1.3500000000000002E-2</v>
      </c>
      <c r="I74" s="68">
        <f t="shared" si="4"/>
        <v>23.735025000000004</v>
      </c>
      <c r="J74" s="68">
        <f t="shared" si="2"/>
        <v>1734.4149750000001</v>
      </c>
      <c r="K74" s="133"/>
      <c r="L74" s="13"/>
      <c r="M74" s="13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13" t="s">
        <v>2500</v>
      </c>
      <c r="B75" s="131">
        <v>41</v>
      </c>
      <c r="C75" s="132">
        <v>26.08</v>
      </c>
      <c r="D75" s="132">
        <f t="shared" si="0"/>
        <v>1069.28</v>
      </c>
      <c r="E75" s="11">
        <v>8</v>
      </c>
      <c r="F75" s="2" t="s">
        <v>2460</v>
      </c>
      <c r="G75" s="100" t="str">
        <f t="shared" si="1"/>
        <v>Ent</v>
      </c>
      <c r="H75" s="137">
        <f t="shared" si="3"/>
        <v>2E-3</v>
      </c>
      <c r="I75" s="68">
        <f t="shared" si="4"/>
        <v>2.13856</v>
      </c>
      <c r="J75" s="68">
        <f t="shared" si="2"/>
        <v>1067.1414399999999</v>
      </c>
      <c r="K75" s="133"/>
      <c r="L75" s="13"/>
      <c r="M75" s="13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13" t="s">
        <v>2501</v>
      </c>
      <c r="B76" s="131">
        <v>48</v>
      </c>
      <c r="C76" s="132">
        <v>23.02</v>
      </c>
      <c r="D76" s="132">
        <f t="shared" si="0"/>
        <v>1104.96</v>
      </c>
      <c r="E76" s="11">
        <v>4</v>
      </c>
      <c r="F76" s="2" t="s">
        <v>2462</v>
      </c>
      <c r="G76" s="100" t="str">
        <f t="shared" si="1"/>
        <v>Ent</v>
      </c>
      <c r="H76" s="137">
        <f t="shared" si="3"/>
        <v>7.0000000000000001E-3</v>
      </c>
      <c r="I76" s="68">
        <f t="shared" si="4"/>
        <v>7.7347200000000003</v>
      </c>
      <c r="J76" s="68">
        <f t="shared" si="2"/>
        <v>1097.2252800000001</v>
      </c>
      <c r="K76" s="133"/>
      <c r="L76" s="13"/>
      <c r="M76" s="13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13" t="s">
        <v>2502</v>
      </c>
      <c r="B77" s="131">
        <v>42</v>
      </c>
      <c r="C77" s="132">
        <v>34.56</v>
      </c>
      <c r="D77" s="132">
        <f t="shared" si="0"/>
        <v>1451.52</v>
      </c>
      <c r="E77" s="11">
        <v>4</v>
      </c>
      <c r="F77" s="2" t="s">
        <v>2464</v>
      </c>
      <c r="G77" s="100" t="str">
        <f t="shared" si="1"/>
        <v>Ent</v>
      </c>
      <c r="H77" s="137">
        <f t="shared" si="3"/>
        <v>7.0000000000000001E-3</v>
      </c>
      <c r="I77" s="68">
        <f t="shared" si="4"/>
        <v>10.160640000000001</v>
      </c>
      <c r="J77" s="68">
        <f t="shared" si="2"/>
        <v>1441.3593599999999</v>
      </c>
      <c r="K77" s="133"/>
      <c r="L77" s="13"/>
      <c r="M77" s="13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13" t="s">
        <v>2503</v>
      </c>
      <c r="B78" s="131">
        <v>41</v>
      </c>
      <c r="C78" s="132">
        <v>25.81</v>
      </c>
      <c r="D78" s="132">
        <f t="shared" si="0"/>
        <v>1058.21</v>
      </c>
      <c r="E78" s="11">
        <v>8</v>
      </c>
      <c r="F78" s="2" t="s">
        <v>2382</v>
      </c>
      <c r="G78" s="100" t="str">
        <f t="shared" si="1"/>
        <v>Auto</v>
      </c>
      <c r="H78" s="137">
        <f t="shared" si="3"/>
        <v>2E-3</v>
      </c>
      <c r="I78" s="68">
        <f t="shared" si="4"/>
        <v>2.1164200000000002</v>
      </c>
      <c r="J78" s="68">
        <f t="shared" si="2"/>
        <v>1056.09358</v>
      </c>
      <c r="K78" s="133"/>
      <c r="L78" s="13"/>
      <c r="M78" s="13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13" t="s">
        <v>2504</v>
      </c>
      <c r="B79" s="131">
        <v>47</v>
      </c>
      <c r="C79" s="132">
        <v>39.58</v>
      </c>
      <c r="D79" s="132">
        <f t="shared" si="0"/>
        <v>1860.26</v>
      </c>
      <c r="E79" s="11">
        <v>2</v>
      </c>
      <c r="F79" s="2" t="s">
        <v>2385</v>
      </c>
      <c r="G79" s="100" t="str">
        <f t="shared" si="1"/>
        <v>Auto</v>
      </c>
      <c r="H79" s="137">
        <f t="shared" si="3"/>
        <v>8.0000000000000002E-3</v>
      </c>
      <c r="I79" s="68">
        <f t="shared" si="4"/>
        <v>14.88208</v>
      </c>
      <c r="J79" s="68">
        <f t="shared" si="2"/>
        <v>1845.3779199999999</v>
      </c>
      <c r="K79" s="133"/>
      <c r="L79" s="13"/>
      <c r="M79" s="13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13" t="s">
        <v>2505</v>
      </c>
      <c r="B80" s="131">
        <v>45</v>
      </c>
      <c r="C80" s="132">
        <v>24.25</v>
      </c>
      <c r="D80" s="132">
        <f t="shared" si="0"/>
        <v>1091.25</v>
      </c>
      <c r="E80" s="11">
        <v>4</v>
      </c>
      <c r="F80" s="2" t="s">
        <v>2387</v>
      </c>
      <c r="G80" s="100" t="str">
        <f t="shared" si="1"/>
        <v>Edu</v>
      </c>
      <c r="H80" s="137">
        <f t="shared" si="3"/>
        <v>7.0000000000000001E-3</v>
      </c>
      <c r="I80" s="68">
        <f t="shared" si="4"/>
        <v>7.6387499999999999</v>
      </c>
      <c r="J80" s="68">
        <f t="shared" si="2"/>
        <v>1083.6112499999999</v>
      </c>
      <c r="K80" s="133"/>
      <c r="L80" s="13"/>
      <c r="M80" s="13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13" t="s">
        <v>2506</v>
      </c>
      <c r="B81" s="131">
        <v>34</v>
      </c>
      <c r="C81" s="132">
        <v>31.06</v>
      </c>
      <c r="D81" s="132">
        <f t="shared" si="0"/>
        <v>1056.04</v>
      </c>
      <c r="E81" s="11">
        <v>3</v>
      </c>
      <c r="F81" s="2" t="s">
        <v>2390</v>
      </c>
      <c r="G81" s="100" t="str">
        <f t="shared" si="1"/>
        <v>Edu</v>
      </c>
      <c r="H81" s="137">
        <f t="shared" si="3"/>
        <v>9.0000000000000011E-3</v>
      </c>
      <c r="I81" s="68">
        <f t="shared" si="4"/>
        <v>9.5043600000000001</v>
      </c>
      <c r="J81" s="68">
        <f t="shared" si="2"/>
        <v>1046.5356400000001</v>
      </c>
      <c r="K81" s="133"/>
      <c r="L81" s="13"/>
      <c r="M81" s="13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13" t="s">
        <v>2507</v>
      </c>
      <c r="B82" s="131">
        <v>44</v>
      </c>
      <c r="C82" s="132">
        <v>42.62</v>
      </c>
      <c r="D82" s="132">
        <f t="shared" si="0"/>
        <v>1875.28</v>
      </c>
      <c r="E82" s="11">
        <v>3</v>
      </c>
      <c r="F82" s="2" t="s">
        <v>1458</v>
      </c>
      <c r="G82" s="100" t="str">
        <f t="shared" si="1"/>
        <v>Prod</v>
      </c>
      <c r="H82" s="137">
        <f t="shared" si="3"/>
        <v>6.0000000000000001E-3</v>
      </c>
      <c r="I82" s="68">
        <f t="shared" si="4"/>
        <v>11.25168</v>
      </c>
      <c r="J82" s="68">
        <f t="shared" si="2"/>
        <v>1864.0283199999999</v>
      </c>
      <c r="K82" s="133"/>
      <c r="L82" s="13"/>
      <c r="M82" s="13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13" t="s">
        <v>2508</v>
      </c>
      <c r="B83" s="131">
        <v>48</v>
      </c>
      <c r="C83" s="132">
        <v>24.42</v>
      </c>
      <c r="D83" s="132">
        <f t="shared" si="0"/>
        <v>1172.1600000000001</v>
      </c>
      <c r="E83" s="11">
        <v>4</v>
      </c>
      <c r="F83" s="2" t="s">
        <v>2395</v>
      </c>
      <c r="G83" s="100" t="str">
        <f t="shared" si="1"/>
        <v>Auto</v>
      </c>
      <c r="H83" s="137">
        <f t="shared" si="3"/>
        <v>5.0000000000000001E-3</v>
      </c>
      <c r="I83" s="68">
        <f t="shared" si="4"/>
        <v>5.8608000000000002</v>
      </c>
      <c r="J83" s="68">
        <f t="shared" si="2"/>
        <v>1166.2992000000002</v>
      </c>
      <c r="K83" s="133"/>
      <c r="L83" s="13"/>
      <c r="M83" s="13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13" t="s">
        <v>2509</v>
      </c>
      <c r="B84" s="131">
        <v>48</v>
      </c>
      <c r="C84" s="132">
        <v>25.85</v>
      </c>
      <c r="D84" s="132">
        <f t="shared" si="0"/>
        <v>1240.8000000000002</v>
      </c>
      <c r="E84" s="11">
        <v>2</v>
      </c>
      <c r="F84" s="2" t="s">
        <v>2398</v>
      </c>
      <c r="G84" s="100" t="str">
        <f t="shared" si="1"/>
        <v>Foods</v>
      </c>
      <c r="H84" s="137">
        <f t="shared" si="3"/>
        <v>7.0000000000000001E-3</v>
      </c>
      <c r="I84" s="68">
        <f t="shared" si="4"/>
        <v>8.6856000000000009</v>
      </c>
      <c r="J84" s="68">
        <f t="shared" si="2"/>
        <v>1232.1144000000002</v>
      </c>
      <c r="K84" s="133"/>
      <c r="L84" s="13"/>
      <c r="M84" s="13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13" t="s">
        <v>2510</v>
      </c>
      <c r="B85" s="131">
        <v>31</v>
      </c>
      <c r="C85" s="132">
        <v>30.24</v>
      </c>
      <c r="D85" s="132">
        <f t="shared" si="0"/>
        <v>937.43999999999994</v>
      </c>
      <c r="E85" s="11">
        <v>4</v>
      </c>
      <c r="F85" s="2" t="s">
        <v>2401</v>
      </c>
      <c r="G85" s="100" t="str">
        <f t="shared" si="1"/>
        <v>Auto</v>
      </c>
      <c r="H85" s="137">
        <f t="shared" si="3"/>
        <v>5.0000000000000001E-3</v>
      </c>
      <c r="I85" s="68">
        <f t="shared" si="4"/>
        <v>4.6871999999999998</v>
      </c>
      <c r="J85" s="68">
        <f t="shared" si="2"/>
        <v>932.75279999999998</v>
      </c>
      <c r="K85" s="133"/>
      <c r="L85" s="13"/>
      <c r="M85" s="13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13" t="s">
        <v>2511</v>
      </c>
      <c r="B86" s="131">
        <v>47</v>
      </c>
      <c r="C86" s="132">
        <v>24.86</v>
      </c>
      <c r="D86" s="132">
        <f t="shared" si="0"/>
        <v>1168.42</v>
      </c>
      <c r="E86" s="11">
        <v>1</v>
      </c>
      <c r="F86" s="2" t="s">
        <v>2404</v>
      </c>
      <c r="G86" s="100" t="str">
        <f t="shared" si="1"/>
        <v>Ret</v>
      </c>
      <c r="H86" s="137">
        <f t="shared" si="3"/>
        <v>1.4249999999999999E-2</v>
      </c>
      <c r="I86" s="68">
        <f t="shared" si="4"/>
        <v>16.649985000000001</v>
      </c>
      <c r="J86" s="68">
        <f t="shared" si="2"/>
        <v>1151.7700150000001</v>
      </c>
      <c r="K86" s="133"/>
      <c r="L86" s="13"/>
      <c r="M86" s="13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13" t="s">
        <v>2512</v>
      </c>
      <c r="B87" s="131">
        <v>38</v>
      </c>
      <c r="C87" s="132">
        <v>43.87</v>
      </c>
      <c r="D87" s="132">
        <f t="shared" si="0"/>
        <v>1667.06</v>
      </c>
      <c r="E87" s="11">
        <v>2</v>
      </c>
      <c r="F87" s="2" t="s">
        <v>2407</v>
      </c>
      <c r="G87" s="100" t="str">
        <f t="shared" si="1"/>
        <v>Auto</v>
      </c>
      <c r="H87" s="137">
        <f t="shared" si="3"/>
        <v>8.0000000000000002E-3</v>
      </c>
      <c r="I87" s="68">
        <f t="shared" si="4"/>
        <v>13.33648</v>
      </c>
      <c r="J87" s="68">
        <f t="shared" si="2"/>
        <v>1653.72352</v>
      </c>
      <c r="K87" s="133"/>
      <c r="L87" s="13"/>
      <c r="M87" s="13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13" t="s">
        <v>2513</v>
      </c>
      <c r="B88" s="131">
        <v>37</v>
      </c>
      <c r="C88" s="132">
        <v>28.72</v>
      </c>
      <c r="D88" s="132">
        <f t="shared" si="0"/>
        <v>1062.6399999999999</v>
      </c>
      <c r="E88" s="11">
        <v>1</v>
      </c>
      <c r="F88" s="2" t="s">
        <v>2410</v>
      </c>
      <c r="G88" s="100" t="str">
        <f t="shared" si="1"/>
        <v>Foods</v>
      </c>
      <c r="H88" s="137">
        <f t="shared" si="3"/>
        <v>9.0000000000000011E-3</v>
      </c>
      <c r="I88" s="68">
        <f t="shared" si="4"/>
        <v>9.5637600000000003</v>
      </c>
      <c r="J88" s="68">
        <f t="shared" si="2"/>
        <v>1053.0762399999999</v>
      </c>
      <c r="K88" s="133"/>
      <c r="L88" s="13"/>
      <c r="M88" s="13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13" t="s">
        <v>2514</v>
      </c>
      <c r="B89" s="131">
        <v>46</v>
      </c>
      <c r="C89" s="132">
        <v>24.65</v>
      </c>
      <c r="D89" s="132">
        <f t="shared" si="0"/>
        <v>1133.8999999999999</v>
      </c>
      <c r="E89" s="11">
        <v>3</v>
      </c>
      <c r="F89" s="2" t="s">
        <v>2412</v>
      </c>
      <c r="G89" s="100" t="str">
        <f t="shared" si="1"/>
        <v>Auto</v>
      </c>
      <c r="H89" s="137">
        <f t="shared" si="3"/>
        <v>6.0000000000000001E-3</v>
      </c>
      <c r="I89" s="68">
        <f t="shared" si="4"/>
        <v>6.803399999999999</v>
      </c>
      <c r="J89" s="68">
        <f t="shared" si="2"/>
        <v>1127.0965999999999</v>
      </c>
      <c r="K89" s="133"/>
      <c r="L89" s="13"/>
      <c r="M89" s="13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13" t="s">
        <v>2515</v>
      </c>
      <c r="B90" s="131">
        <v>30</v>
      </c>
      <c r="C90" s="132">
        <v>28.08</v>
      </c>
      <c r="D90" s="132">
        <f t="shared" si="0"/>
        <v>842.4</v>
      </c>
      <c r="E90" s="11">
        <v>2</v>
      </c>
      <c r="F90" s="2" t="s">
        <v>2414</v>
      </c>
      <c r="G90" s="100" t="str">
        <f t="shared" si="1"/>
        <v>Auto</v>
      </c>
      <c r="H90" s="137">
        <f t="shared" si="3"/>
        <v>8.0000000000000002E-3</v>
      </c>
      <c r="I90" s="68">
        <f t="shared" si="4"/>
        <v>6.7392000000000003</v>
      </c>
      <c r="J90" s="68">
        <f t="shared" si="2"/>
        <v>835.66079999999999</v>
      </c>
      <c r="K90" s="133"/>
      <c r="L90" s="13"/>
      <c r="M90" s="13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13" t="s">
        <v>2516</v>
      </c>
      <c r="B91" s="131">
        <v>40</v>
      </c>
      <c r="C91" s="132">
        <v>41.66</v>
      </c>
      <c r="D91" s="132">
        <f t="shared" si="0"/>
        <v>1666.3999999999999</v>
      </c>
      <c r="E91" s="11">
        <v>4</v>
      </c>
      <c r="F91" s="2" t="s">
        <v>2416</v>
      </c>
      <c r="G91" s="100" t="str">
        <f t="shared" si="1"/>
        <v>Auto</v>
      </c>
      <c r="H91" s="137">
        <f t="shared" si="3"/>
        <v>5.0000000000000001E-3</v>
      </c>
      <c r="I91" s="68">
        <f t="shared" si="4"/>
        <v>8.331999999999999</v>
      </c>
      <c r="J91" s="68">
        <f t="shared" si="2"/>
        <v>1658.0679999999998</v>
      </c>
      <c r="K91" s="133"/>
      <c r="L91" s="13"/>
      <c r="M91" s="13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13" t="s">
        <v>2517</v>
      </c>
      <c r="B92" s="131">
        <v>37</v>
      </c>
      <c r="C92" s="132">
        <v>23.44</v>
      </c>
      <c r="D92" s="132">
        <f t="shared" si="0"/>
        <v>867.28000000000009</v>
      </c>
      <c r="E92" s="11">
        <v>3</v>
      </c>
      <c r="F92" s="2" t="s">
        <v>2418</v>
      </c>
      <c r="G92" s="100" t="str">
        <f t="shared" si="1"/>
        <v>Retail</v>
      </c>
      <c r="H92" s="137">
        <f t="shared" si="3"/>
        <v>7.0000000000000001E-3</v>
      </c>
      <c r="I92" s="68">
        <f t="shared" si="4"/>
        <v>6.0709600000000004</v>
      </c>
      <c r="J92" s="68">
        <f t="shared" si="2"/>
        <v>861.20904000000007</v>
      </c>
      <c r="K92" s="133"/>
      <c r="L92" s="13"/>
      <c r="M92" s="13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13" t="s">
        <v>2518</v>
      </c>
      <c r="B93" s="131">
        <v>36</v>
      </c>
      <c r="C93" s="132">
        <v>23.96</v>
      </c>
      <c r="D93" s="132">
        <f t="shared" si="0"/>
        <v>862.56000000000006</v>
      </c>
      <c r="E93" s="11">
        <v>5</v>
      </c>
      <c r="F93" s="2" t="s">
        <v>2420</v>
      </c>
      <c r="G93" s="100" t="str">
        <f t="shared" si="1"/>
        <v>Retail</v>
      </c>
      <c r="H93" s="137">
        <f t="shared" si="3"/>
        <v>5.0000000000000001E-3</v>
      </c>
      <c r="I93" s="68">
        <f t="shared" si="4"/>
        <v>4.3128000000000002</v>
      </c>
      <c r="J93" s="68">
        <f t="shared" si="2"/>
        <v>858.24720000000002</v>
      </c>
      <c r="K93" s="133"/>
      <c r="L93" s="13"/>
      <c r="M93" s="13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13" t="s">
        <v>2519</v>
      </c>
      <c r="B94" s="131">
        <v>48</v>
      </c>
      <c r="C94" s="132">
        <v>42.2</v>
      </c>
      <c r="D94" s="132">
        <f t="shared" si="0"/>
        <v>2025.6000000000001</v>
      </c>
      <c r="E94" s="11">
        <v>2</v>
      </c>
      <c r="F94" s="2" t="s">
        <v>2422</v>
      </c>
      <c r="G94" s="100" t="str">
        <f t="shared" si="1"/>
        <v>Auto</v>
      </c>
      <c r="H94" s="137">
        <f t="shared" si="3"/>
        <v>8.0000000000000002E-3</v>
      </c>
      <c r="I94" s="68">
        <f t="shared" si="4"/>
        <v>16.204800000000002</v>
      </c>
      <c r="J94" s="68">
        <f t="shared" si="2"/>
        <v>2009.3952000000002</v>
      </c>
      <c r="K94" s="133"/>
      <c r="L94" s="13"/>
      <c r="M94" s="13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13" t="s">
        <v>2520</v>
      </c>
      <c r="B95" s="131">
        <v>37</v>
      </c>
      <c r="C95" s="132">
        <v>41.57</v>
      </c>
      <c r="D95" s="132">
        <f t="shared" si="0"/>
        <v>1538.09</v>
      </c>
      <c r="E95" s="11">
        <v>4</v>
      </c>
      <c r="F95" s="2" t="s">
        <v>2424</v>
      </c>
      <c r="G95" s="100" t="str">
        <f t="shared" si="1"/>
        <v>Foods</v>
      </c>
      <c r="H95" s="137">
        <f t="shared" si="3"/>
        <v>5.0000000000000001E-3</v>
      </c>
      <c r="I95" s="68">
        <f t="shared" si="4"/>
        <v>7.6904499999999993</v>
      </c>
      <c r="J95" s="68">
        <f t="shared" si="2"/>
        <v>1530.3995499999999</v>
      </c>
      <c r="K95" s="133"/>
      <c r="L95" s="13"/>
      <c r="M95" s="13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13" t="s">
        <v>2521</v>
      </c>
      <c r="B96" s="131">
        <v>33</v>
      </c>
      <c r="C96" s="132">
        <v>41.63</v>
      </c>
      <c r="D96" s="132">
        <f t="shared" si="0"/>
        <v>1373.7900000000002</v>
      </c>
      <c r="E96" s="11">
        <v>6</v>
      </c>
      <c r="F96" s="2" t="s">
        <v>2426</v>
      </c>
      <c r="G96" s="100" t="str">
        <f t="shared" si="1"/>
        <v>Foods</v>
      </c>
      <c r="H96" s="137">
        <f t="shared" si="3"/>
        <v>3.0000000000000001E-3</v>
      </c>
      <c r="I96" s="68">
        <f t="shared" si="4"/>
        <v>4.1213700000000006</v>
      </c>
      <c r="J96" s="68">
        <f t="shared" si="2"/>
        <v>1369.6686300000001</v>
      </c>
      <c r="K96" s="133"/>
      <c r="L96" s="13"/>
      <c r="M96" s="13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13" t="s">
        <v>2522</v>
      </c>
      <c r="B97" s="131">
        <v>33</v>
      </c>
      <c r="C97" s="132">
        <v>43.64</v>
      </c>
      <c r="D97" s="132">
        <f t="shared" si="0"/>
        <v>1440.1200000000001</v>
      </c>
      <c r="E97" s="11">
        <v>3</v>
      </c>
      <c r="F97" s="2" t="s">
        <v>2428</v>
      </c>
      <c r="G97" s="100" t="str">
        <f t="shared" si="1"/>
        <v>CPG</v>
      </c>
      <c r="H97" s="137">
        <f t="shared" si="3"/>
        <v>8.0000000000000002E-3</v>
      </c>
      <c r="I97" s="68">
        <f t="shared" si="4"/>
        <v>11.520960000000001</v>
      </c>
      <c r="J97" s="68">
        <f t="shared" si="2"/>
        <v>1428.5990400000001</v>
      </c>
      <c r="K97" s="133"/>
      <c r="L97" s="13"/>
      <c r="M97" s="13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13" t="s">
        <v>2523</v>
      </c>
      <c r="B98" s="131">
        <v>45</v>
      </c>
      <c r="C98" s="132">
        <v>24.29</v>
      </c>
      <c r="D98" s="132">
        <f t="shared" si="0"/>
        <v>1093.05</v>
      </c>
      <c r="E98" s="11">
        <v>6</v>
      </c>
      <c r="F98" s="2" t="s">
        <v>2430</v>
      </c>
      <c r="G98" s="100" t="str">
        <f t="shared" si="1"/>
        <v>CPG</v>
      </c>
      <c r="H98" s="137">
        <f t="shared" si="3"/>
        <v>4.0000000000000001E-3</v>
      </c>
      <c r="I98" s="68">
        <f t="shared" si="4"/>
        <v>4.3722000000000003</v>
      </c>
      <c r="J98" s="68">
        <f t="shared" si="2"/>
        <v>1088.6777999999999</v>
      </c>
      <c r="K98" s="133"/>
      <c r="L98" s="13"/>
      <c r="M98" s="13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13" t="s">
        <v>2524</v>
      </c>
      <c r="B99" s="131">
        <v>45</v>
      </c>
      <c r="C99" s="132">
        <v>34.31</v>
      </c>
      <c r="D99" s="132">
        <f t="shared" si="0"/>
        <v>1543.95</v>
      </c>
      <c r="E99" s="11">
        <v>1</v>
      </c>
      <c r="F99" s="2" t="s">
        <v>2432</v>
      </c>
      <c r="G99" s="100" t="str">
        <f t="shared" si="1"/>
        <v>CPG</v>
      </c>
      <c r="H99" s="137">
        <f t="shared" si="3"/>
        <v>1.2E-2</v>
      </c>
      <c r="I99" s="68">
        <f t="shared" si="4"/>
        <v>18.5274</v>
      </c>
      <c r="J99" s="68">
        <f t="shared" si="2"/>
        <v>1525.4226000000001</v>
      </c>
      <c r="K99" s="133"/>
      <c r="L99" s="13"/>
      <c r="M99" s="13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13" t="s">
        <v>2525</v>
      </c>
      <c r="B100" s="131">
        <v>34</v>
      </c>
      <c r="C100" s="132">
        <v>23.71</v>
      </c>
      <c r="D100" s="132">
        <f t="shared" si="0"/>
        <v>806.14</v>
      </c>
      <c r="E100" s="11">
        <v>1</v>
      </c>
      <c r="F100" s="2" t="s">
        <v>2434</v>
      </c>
      <c r="G100" s="100" t="str">
        <f t="shared" si="1"/>
        <v>Foods</v>
      </c>
      <c r="H100" s="137">
        <f t="shared" si="3"/>
        <v>9.0000000000000011E-3</v>
      </c>
      <c r="I100" s="68">
        <f t="shared" si="4"/>
        <v>7.2552600000000007</v>
      </c>
      <c r="J100" s="68">
        <f t="shared" si="2"/>
        <v>798.88473999999997</v>
      </c>
      <c r="K100" s="133"/>
      <c r="L100" s="13"/>
      <c r="M100" s="13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13" t="s">
        <v>2526</v>
      </c>
      <c r="B101" s="131">
        <v>45</v>
      </c>
      <c r="C101" s="132">
        <v>32.81</v>
      </c>
      <c r="D101" s="132">
        <f t="shared" si="0"/>
        <v>1476.45</v>
      </c>
      <c r="E101" s="11">
        <v>5</v>
      </c>
      <c r="F101" s="2" t="s">
        <v>2436</v>
      </c>
      <c r="G101" s="100" t="str">
        <f t="shared" si="1"/>
        <v>Ent</v>
      </c>
      <c r="H101" s="137">
        <f t="shared" si="3"/>
        <v>6.0000000000000001E-3</v>
      </c>
      <c r="I101" s="68">
        <f t="shared" si="4"/>
        <v>8.8587000000000007</v>
      </c>
      <c r="J101" s="68">
        <f t="shared" si="2"/>
        <v>1467.5913</v>
      </c>
      <c r="K101" s="133"/>
      <c r="L101" s="13"/>
      <c r="M101" s="13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13" t="s">
        <v>2527</v>
      </c>
      <c r="B102" s="131">
        <v>30</v>
      </c>
      <c r="C102" s="132">
        <v>30.36</v>
      </c>
      <c r="D102" s="132">
        <f t="shared" si="0"/>
        <v>910.8</v>
      </c>
      <c r="E102" s="11">
        <v>7</v>
      </c>
      <c r="F102" s="2" t="s">
        <v>2438</v>
      </c>
      <c r="G102" s="100" t="str">
        <f t="shared" si="1"/>
        <v>CPG</v>
      </c>
      <c r="H102" s="137">
        <f t="shared" si="3"/>
        <v>3.0000000000000001E-3</v>
      </c>
      <c r="I102" s="68">
        <f t="shared" si="4"/>
        <v>2.7323999999999997</v>
      </c>
      <c r="J102" s="68">
        <f t="shared" si="2"/>
        <v>908.06759999999997</v>
      </c>
      <c r="K102" s="133"/>
      <c r="L102" s="13"/>
      <c r="M102" s="13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13" t="s">
        <v>2528</v>
      </c>
      <c r="B103" s="131">
        <v>33</v>
      </c>
      <c r="C103" s="132">
        <v>45.19</v>
      </c>
      <c r="D103" s="132">
        <f t="shared" si="0"/>
        <v>1491.27</v>
      </c>
      <c r="E103" s="11">
        <v>1</v>
      </c>
      <c r="F103" s="2" t="s">
        <v>2440</v>
      </c>
      <c r="G103" s="100" t="str">
        <f t="shared" si="1"/>
        <v>CPG</v>
      </c>
      <c r="H103" s="137">
        <f t="shared" si="3"/>
        <v>1.2E-2</v>
      </c>
      <c r="I103" s="68">
        <f t="shared" si="4"/>
        <v>17.895240000000001</v>
      </c>
      <c r="J103" s="68">
        <f t="shared" si="2"/>
        <v>1473.3747599999999</v>
      </c>
      <c r="K103" s="133"/>
      <c r="L103" s="13"/>
      <c r="M103" s="13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13" t="s">
        <v>2529</v>
      </c>
      <c r="B104" s="131">
        <v>46</v>
      </c>
      <c r="C104" s="132">
        <v>28.79</v>
      </c>
      <c r="D104" s="132">
        <f t="shared" si="0"/>
        <v>1324.34</v>
      </c>
      <c r="E104" s="11">
        <v>1</v>
      </c>
      <c r="F104" s="2" t="s">
        <v>2442</v>
      </c>
      <c r="G104" s="100" t="str">
        <f t="shared" si="1"/>
        <v>Foods</v>
      </c>
      <c r="H104" s="137">
        <f t="shared" si="3"/>
        <v>9.0000000000000011E-3</v>
      </c>
      <c r="I104" s="68">
        <f t="shared" si="4"/>
        <v>11.91906</v>
      </c>
      <c r="J104" s="68">
        <f t="shared" si="2"/>
        <v>1312.42094</v>
      </c>
      <c r="K104" s="133"/>
      <c r="L104" s="13"/>
      <c r="M104" s="13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13" t="s">
        <v>2530</v>
      </c>
      <c r="B105" s="131">
        <v>35</v>
      </c>
      <c r="C105" s="132">
        <v>35.24</v>
      </c>
      <c r="D105" s="132">
        <f t="shared" si="0"/>
        <v>1233.4000000000001</v>
      </c>
      <c r="E105" s="11">
        <v>1</v>
      </c>
      <c r="F105" s="2" t="s">
        <v>2444</v>
      </c>
      <c r="G105" s="100" t="str">
        <f t="shared" si="1"/>
        <v>Foods</v>
      </c>
      <c r="H105" s="137">
        <f t="shared" si="3"/>
        <v>9.0000000000000011E-3</v>
      </c>
      <c r="I105" s="68">
        <f t="shared" si="4"/>
        <v>11.100600000000002</v>
      </c>
      <c r="J105" s="68">
        <f t="shared" si="2"/>
        <v>1222.2994000000001</v>
      </c>
      <c r="K105" s="133"/>
      <c r="L105" s="13"/>
      <c r="M105" s="13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13" t="s">
        <v>2531</v>
      </c>
      <c r="B106" s="131">
        <v>47</v>
      </c>
      <c r="C106" s="132">
        <v>34.5</v>
      </c>
      <c r="D106" s="132">
        <f t="shared" si="0"/>
        <v>1621.5</v>
      </c>
      <c r="E106" s="11">
        <v>2</v>
      </c>
      <c r="F106" s="2" t="s">
        <v>2446</v>
      </c>
      <c r="G106" s="100" t="str">
        <f t="shared" si="1"/>
        <v>Foods</v>
      </c>
      <c r="H106" s="137">
        <f t="shared" si="3"/>
        <v>7.0000000000000001E-3</v>
      </c>
      <c r="I106" s="68">
        <f t="shared" si="4"/>
        <v>11.3505</v>
      </c>
      <c r="J106" s="68">
        <f t="shared" si="2"/>
        <v>1610.1495</v>
      </c>
      <c r="K106" s="133"/>
      <c r="L106" s="13"/>
      <c r="M106" s="13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13" t="s">
        <v>2532</v>
      </c>
      <c r="B107" s="131">
        <v>32</v>
      </c>
      <c r="C107" s="132">
        <v>34.03</v>
      </c>
      <c r="D107" s="132">
        <f t="shared" si="0"/>
        <v>1088.96</v>
      </c>
      <c r="E107" s="11">
        <v>1</v>
      </c>
      <c r="F107" s="2" t="s">
        <v>2448</v>
      </c>
      <c r="G107" s="100" t="str">
        <f t="shared" si="1"/>
        <v>CPG</v>
      </c>
      <c r="H107" s="137">
        <f t="shared" si="3"/>
        <v>1.2E-2</v>
      </c>
      <c r="I107" s="68">
        <f t="shared" si="4"/>
        <v>13.06752</v>
      </c>
      <c r="J107" s="68">
        <f t="shared" si="2"/>
        <v>1075.89248</v>
      </c>
      <c r="K107" s="133"/>
      <c r="L107" s="13"/>
      <c r="M107" s="13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13" t="s">
        <v>2533</v>
      </c>
      <c r="B108" s="131">
        <v>30</v>
      </c>
      <c r="C108" s="132">
        <v>39.79</v>
      </c>
      <c r="D108" s="132">
        <f t="shared" si="0"/>
        <v>1193.7</v>
      </c>
      <c r="E108" s="11">
        <v>1</v>
      </c>
      <c r="F108" s="2" t="s">
        <v>2450</v>
      </c>
      <c r="G108" s="100" t="str">
        <f t="shared" si="1"/>
        <v>Agency</v>
      </c>
      <c r="H108" s="137">
        <f t="shared" si="3"/>
        <v>1.0499999999999999E-2</v>
      </c>
      <c r="I108" s="68">
        <f t="shared" si="4"/>
        <v>12.533849999999999</v>
      </c>
      <c r="J108" s="68">
        <f t="shared" si="2"/>
        <v>1181.16615</v>
      </c>
      <c r="K108" s="133"/>
      <c r="L108" s="13"/>
      <c r="M108" s="13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13" t="s">
        <v>2534</v>
      </c>
      <c r="B109" s="131">
        <v>45</v>
      </c>
      <c r="C109" s="132">
        <v>45.19</v>
      </c>
      <c r="D109" s="132">
        <f t="shared" si="0"/>
        <v>2033.55</v>
      </c>
      <c r="E109" s="11">
        <v>1</v>
      </c>
      <c r="F109" s="2" t="s">
        <v>2452</v>
      </c>
      <c r="G109" s="100" t="str">
        <f t="shared" si="1"/>
        <v>Agency</v>
      </c>
      <c r="H109" s="137">
        <f t="shared" si="3"/>
        <v>1.0499999999999999E-2</v>
      </c>
      <c r="I109" s="68">
        <f t="shared" si="4"/>
        <v>21.352274999999999</v>
      </c>
      <c r="J109" s="68">
        <f t="shared" si="2"/>
        <v>2012.197725</v>
      </c>
      <c r="K109" s="133"/>
      <c r="L109" s="13"/>
      <c r="M109" s="13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13"/>
      <c r="B110" s="2"/>
      <c r="C110" s="2"/>
      <c r="D110" s="2"/>
      <c r="E110" s="141"/>
      <c r="F110" s="2"/>
      <c r="G110" s="2"/>
      <c r="H110" s="2"/>
      <c r="I110" s="2"/>
      <c r="J110" s="2"/>
      <c r="L110" s="13"/>
      <c r="M110" s="13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13"/>
      <c r="B111" s="2"/>
      <c r="C111" s="2"/>
      <c r="D111" s="2"/>
      <c r="E111" s="13"/>
      <c r="F111" s="2"/>
      <c r="G111" s="2"/>
      <c r="H111" s="2"/>
      <c r="I111" s="2"/>
      <c r="J111" s="2"/>
      <c r="L111" s="13"/>
      <c r="M111" s="13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13"/>
      <c r="B112" s="2"/>
      <c r="C112" s="2"/>
      <c r="D112" s="2"/>
      <c r="E112" s="13"/>
      <c r="F112" s="2"/>
      <c r="G112" s="2"/>
      <c r="H112" s="2"/>
      <c r="I112" s="2"/>
      <c r="J112" s="2"/>
      <c r="L112" s="13"/>
      <c r="M112" s="13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13"/>
      <c r="B113" s="2"/>
      <c r="C113" s="2"/>
      <c r="D113" s="2"/>
      <c r="E113" s="13"/>
      <c r="F113" s="2"/>
      <c r="G113" s="2"/>
      <c r="H113" s="2"/>
      <c r="I113" s="2"/>
      <c r="J113" s="2"/>
      <c r="L113" s="13"/>
      <c r="M113" s="13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13"/>
      <c r="B114" s="2"/>
      <c r="C114" s="2"/>
      <c r="D114" s="2"/>
      <c r="E114" s="13"/>
      <c r="F114" s="2"/>
      <c r="G114" s="2"/>
      <c r="H114" s="2"/>
      <c r="I114" s="2"/>
      <c r="J114" s="2"/>
      <c r="L114" s="13"/>
      <c r="M114" s="13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13"/>
      <c r="B115" s="2"/>
      <c r="C115" s="2"/>
      <c r="D115" s="2"/>
      <c r="E115" s="13"/>
      <c r="F115" s="2"/>
      <c r="G115" s="2"/>
      <c r="H115" s="2"/>
      <c r="I115" s="2"/>
      <c r="J115" s="2"/>
      <c r="L115" s="13"/>
      <c r="M115" s="13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13"/>
      <c r="B116" s="2"/>
      <c r="C116" s="2"/>
      <c r="D116" s="2"/>
      <c r="E116" s="13"/>
      <c r="F116" s="2"/>
      <c r="G116" s="2"/>
      <c r="H116" s="2"/>
      <c r="I116" s="2"/>
      <c r="J116" s="2"/>
      <c r="L116" s="13"/>
      <c r="M116" s="13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13"/>
      <c r="B117" s="2"/>
      <c r="C117" s="2"/>
      <c r="D117" s="2"/>
      <c r="E117" s="13"/>
      <c r="F117" s="2"/>
      <c r="G117" s="2"/>
      <c r="H117" s="2"/>
      <c r="I117" s="2"/>
      <c r="J117" s="2"/>
      <c r="L117" s="13"/>
      <c r="M117" s="13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13"/>
      <c r="B118" s="2"/>
      <c r="C118" s="2"/>
      <c r="D118" s="2"/>
      <c r="E118" s="13"/>
      <c r="F118" s="2"/>
      <c r="G118" s="2"/>
      <c r="H118" s="2"/>
      <c r="I118" s="2"/>
      <c r="J118" s="2"/>
      <c r="L118" s="13"/>
      <c r="M118" s="13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13"/>
      <c r="B119" s="2"/>
      <c r="C119" s="2"/>
      <c r="D119" s="2"/>
      <c r="E119" s="13"/>
      <c r="F119" s="2"/>
      <c r="G119" s="2"/>
      <c r="H119" s="2"/>
      <c r="I119" s="2"/>
      <c r="J119" s="2"/>
      <c r="L119" s="13"/>
      <c r="M119" s="13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13"/>
      <c r="B120" s="2"/>
      <c r="C120" s="2"/>
      <c r="D120" s="2"/>
      <c r="E120" s="13"/>
      <c r="F120" s="2"/>
      <c r="G120" s="2"/>
      <c r="H120" s="2"/>
      <c r="I120" s="2"/>
      <c r="J120" s="2"/>
      <c r="L120" s="13"/>
      <c r="M120" s="13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13"/>
      <c r="B121" s="2"/>
      <c r="C121" s="2"/>
      <c r="D121" s="2"/>
      <c r="E121" s="13"/>
      <c r="F121" s="2"/>
      <c r="G121" s="2"/>
      <c r="H121" s="2"/>
      <c r="I121" s="2"/>
      <c r="J121" s="2"/>
      <c r="L121" s="13"/>
      <c r="M121" s="13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13"/>
      <c r="B122" s="2"/>
      <c r="C122" s="2"/>
      <c r="D122" s="2"/>
      <c r="E122" s="13"/>
      <c r="F122" s="2"/>
      <c r="G122" s="2"/>
      <c r="H122" s="2"/>
      <c r="I122" s="2"/>
      <c r="J122" s="2"/>
      <c r="L122" s="13"/>
      <c r="M122" s="13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13"/>
      <c r="B123" s="2"/>
      <c r="C123" s="2"/>
      <c r="D123" s="2"/>
      <c r="E123" s="13"/>
      <c r="F123" s="2"/>
      <c r="G123" s="2"/>
      <c r="H123" s="2"/>
      <c r="I123" s="2"/>
      <c r="J123" s="2"/>
      <c r="L123" s="13"/>
      <c r="M123" s="13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13"/>
      <c r="B124" s="2"/>
      <c r="C124" s="2"/>
      <c r="D124" s="2"/>
      <c r="E124" s="13"/>
      <c r="F124" s="2"/>
      <c r="G124" s="2"/>
      <c r="H124" s="2"/>
      <c r="I124" s="2"/>
      <c r="J124" s="2"/>
      <c r="L124" s="13"/>
      <c r="M124" s="13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13"/>
      <c r="B125" s="2"/>
      <c r="C125" s="2"/>
      <c r="D125" s="2"/>
      <c r="E125" s="13"/>
      <c r="F125" s="2"/>
      <c r="G125" s="2"/>
      <c r="H125" s="2"/>
      <c r="I125" s="2"/>
      <c r="J125" s="2"/>
      <c r="L125" s="13"/>
      <c r="M125" s="13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13"/>
      <c r="B126" s="2"/>
      <c r="C126" s="2"/>
      <c r="D126" s="2"/>
      <c r="E126" s="13"/>
      <c r="F126" s="2"/>
      <c r="G126" s="2"/>
      <c r="H126" s="2"/>
      <c r="I126" s="2"/>
      <c r="J126" s="2"/>
      <c r="L126" s="13"/>
      <c r="M126" s="13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13"/>
      <c r="B127" s="2"/>
      <c r="C127" s="2"/>
      <c r="D127" s="2"/>
      <c r="E127" s="13"/>
      <c r="F127" s="2"/>
      <c r="G127" s="2"/>
      <c r="H127" s="2"/>
      <c r="I127" s="2"/>
      <c r="J127" s="2"/>
      <c r="L127" s="13"/>
      <c r="M127" s="13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13"/>
      <c r="B128" s="2"/>
      <c r="C128" s="2"/>
      <c r="D128" s="2"/>
      <c r="E128" s="13"/>
      <c r="F128" s="2"/>
      <c r="G128" s="2"/>
      <c r="H128" s="2"/>
      <c r="I128" s="2"/>
      <c r="J128" s="2"/>
      <c r="L128" s="13"/>
      <c r="M128" s="13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13"/>
      <c r="B129" s="2"/>
      <c r="C129" s="2"/>
      <c r="D129" s="2"/>
      <c r="E129" s="13"/>
      <c r="F129" s="2"/>
      <c r="G129" s="2"/>
      <c r="H129" s="2"/>
      <c r="I129" s="2"/>
      <c r="J129" s="2"/>
      <c r="L129" s="13"/>
      <c r="M129" s="13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13"/>
      <c r="B130" s="2"/>
      <c r="C130" s="2"/>
      <c r="D130" s="2"/>
      <c r="E130" s="13"/>
      <c r="F130" s="2"/>
      <c r="G130" s="2"/>
      <c r="H130" s="2"/>
      <c r="I130" s="2"/>
      <c r="J130" s="2"/>
      <c r="L130" s="13"/>
      <c r="M130" s="13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13"/>
      <c r="B131" s="2"/>
      <c r="C131" s="2"/>
      <c r="D131" s="2"/>
      <c r="E131" s="13"/>
      <c r="F131" s="2"/>
      <c r="G131" s="2"/>
      <c r="H131" s="2"/>
      <c r="I131" s="2"/>
      <c r="J131" s="2"/>
      <c r="L131" s="13"/>
      <c r="M131" s="13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13"/>
      <c r="B132" s="2"/>
      <c r="C132" s="2"/>
      <c r="D132" s="2"/>
      <c r="E132" s="13"/>
      <c r="F132" s="2"/>
      <c r="G132" s="2"/>
      <c r="H132" s="2"/>
      <c r="I132" s="2"/>
      <c r="J132" s="2"/>
      <c r="L132" s="13"/>
      <c r="M132" s="13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13"/>
      <c r="B133" s="2"/>
      <c r="C133" s="2"/>
      <c r="D133" s="2"/>
      <c r="E133" s="13"/>
      <c r="F133" s="2"/>
      <c r="G133" s="2"/>
      <c r="H133" s="2"/>
      <c r="I133" s="2"/>
      <c r="J133" s="2"/>
      <c r="L133" s="13"/>
      <c r="M133" s="13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L134" s="2"/>
      <c r="M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L135" s="2"/>
      <c r="M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L136" s="2"/>
      <c r="M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L137" s="2"/>
      <c r="M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L138" s="2"/>
      <c r="M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L139" s="2"/>
      <c r="M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L140" s="2"/>
      <c r="M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L141" s="2"/>
      <c r="M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L142" s="2"/>
      <c r="M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L143" s="2"/>
      <c r="M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L144" s="2"/>
      <c r="M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L145" s="2"/>
      <c r="M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L146" s="2"/>
      <c r="M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L147" s="2"/>
      <c r="M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L148" s="2"/>
      <c r="M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L149" s="2"/>
      <c r="M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L150" s="2"/>
      <c r="M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L151" s="2"/>
      <c r="M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L152" s="2"/>
      <c r="M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L153" s="2"/>
      <c r="M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L154" s="2"/>
      <c r="M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L155" s="2"/>
      <c r="M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L156" s="2"/>
      <c r="M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L157" s="2"/>
      <c r="M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L158" s="2"/>
      <c r="M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L159" s="2"/>
      <c r="M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L160" s="2"/>
      <c r="M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L161" s="2"/>
      <c r="M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L162" s="2"/>
      <c r="M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L163" s="2"/>
      <c r="M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L164" s="2"/>
      <c r="M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L165" s="2"/>
      <c r="M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L166" s="2"/>
      <c r="M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L167" s="2"/>
      <c r="M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L168" s="2"/>
      <c r="M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L169" s="2"/>
      <c r="M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L170" s="2"/>
      <c r="M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L171" s="2"/>
      <c r="M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L172" s="2"/>
      <c r="M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L173" s="2"/>
      <c r="M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L174" s="2"/>
      <c r="M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L175" s="2"/>
      <c r="M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L176" s="2"/>
      <c r="M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L177" s="2"/>
      <c r="M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L178" s="2"/>
      <c r="M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L179" s="2"/>
      <c r="M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L180" s="2"/>
      <c r="M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L181" s="2"/>
      <c r="M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L182" s="2"/>
      <c r="M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L183" s="2"/>
      <c r="M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L184" s="2"/>
      <c r="M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L185" s="2"/>
      <c r="M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L186" s="2"/>
      <c r="M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L187" s="2"/>
      <c r="M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L188" s="2"/>
      <c r="M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L189" s="2"/>
      <c r="M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L190" s="2"/>
      <c r="M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L191" s="2"/>
      <c r="M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L192" s="2"/>
      <c r="M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L193" s="2"/>
      <c r="M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L194" s="2"/>
      <c r="M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L195" s="2"/>
      <c r="M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L196" s="2"/>
      <c r="M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L197" s="2"/>
      <c r="M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L198" s="2"/>
      <c r="M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L199" s="2"/>
      <c r="M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L200" s="2"/>
      <c r="M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L201" s="2"/>
      <c r="M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L202" s="2"/>
      <c r="M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L203" s="2"/>
      <c r="M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L204" s="2"/>
      <c r="M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L205" s="2"/>
      <c r="M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L206" s="2"/>
      <c r="M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L207" s="2"/>
      <c r="M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L208" s="2"/>
      <c r="M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L209" s="2"/>
      <c r="M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L210" s="2"/>
      <c r="M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L211" s="2"/>
      <c r="M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L212" s="2"/>
      <c r="M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L213" s="2"/>
      <c r="M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L214" s="2"/>
      <c r="M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L215" s="2"/>
      <c r="M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L216" s="2"/>
      <c r="M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L217" s="2"/>
      <c r="M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L218" s="2"/>
      <c r="M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L219" s="2"/>
      <c r="M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L220" s="2"/>
      <c r="M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L221" s="2"/>
      <c r="M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L222" s="2"/>
      <c r="M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L223" s="2"/>
      <c r="M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L224" s="2"/>
      <c r="M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L225" s="2"/>
      <c r="M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L226" s="2"/>
      <c r="M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L227" s="2"/>
      <c r="M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L228" s="2"/>
      <c r="M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L229" s="2"/>
      <c r="M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L230" s="2"/>
      <c r="M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L231" s="2"/>
      <c r="M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L232" s="2"/>
      <c r="M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L233" s="2"/>
      <c r="M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L234" s="2"/>
      <c r="M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L235" s="2"/>
      <c r="M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L236" s="2"/>
      <c r="M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L237" s="2"/>
      <c r="M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L238" s="2"/>
      <c r="M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L239" s="2"/>
      <c r="M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L240" s="2"/>
      <c r="M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L241" s="2"/>
      <c r="M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L242" s="2"/>
      <c r="M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L243" s="2"/>
      <c r="M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L244" s="2"/>
      <c r="M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L245" s="2"/>
      <c r="M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L246" s="2"/>
      <c r="M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L247" s="2"/>
      <c r="M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L248" s="2"/>
      <c r="M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L249" s="2"/>
      <c r="M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L250" s="2"/>
      <c r="M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L251" s="2"/>
      <c r="M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L252" s="2"/>
      <c r="M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L253" s="2"/>
      <c r="M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L254" s="2"/>
      <c r="M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L255" s="2"/>
      <c r="M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L256" s="2"/>
      <c r="M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L257" s="2"/>
      <c r="M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L258" s="2"/>
      <c r="M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L259" s="2"/>
      <c r="M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L260" s="2"/>
      <c r="M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L261" s="2"/>
      <c r="M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L262" s="2"/>
      <c r="M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L263" s="2"/>
      <c r="M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L264" s="2"/>
      <c r="M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L265" s="2"/>
      <c r="M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L266" s="2"/>
      <c r="M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L267" s="2"/>
      <c r="M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L268" s="2"/>
      <c r="M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L269" s="2"/>
      <c r="M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L270" s="2"/>
      <c r="M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L271" s="2"/>
      <c r="M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L272" s="2"/>
      <c r="M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L273" s="2"/>
      <c r="M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L274" s="2"/>
      <c r="M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L275" s="2"/>
      <c r="M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L276" s="2"/>
      <c r="M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L277" s="2"/>
      <c r="M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L278" s="2"/>
      <c r="M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L279" s="2"/>
      <c r="M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L280" s="2"/>
      <c r="M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L281" s="2"/>
      <c r="M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L282" s="2"/>
      <c r="M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L283" s="2"/>
      <c r="M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L284" s="2"/>
      <c r="M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L285" s="2"/>
      <c r="M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L286" s="2"/>
      <c r="M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L287" s="2"/>
      <c r="M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L288" s="2"/>
      <c r="M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L289" s="2"/>
      <c r="M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L290" s="2"/>
      <c r="M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L291" s="2"/>
      <c r="M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L292" s="2"/>
      <c r="M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L293" s="2"/>
      <c r="M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L294" s="2"/>
      <c r="M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L295" s="2"/>
      <c r="M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L296" s="2"/>
      <c r="M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L297" s="2"/>
      <c r="M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L298" s="2"/>
      <c r="M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L299" s="2"/>
      <c r="M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L300" s="2"/>
      <c r="M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L301" s="2"/>
      <c r="M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L302" s="2"/>
      <c r="M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L303" s="2"/>
      <c r="M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L304" s="2"/>
      <c r="M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L305" s="2"/>
      <c r="M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L306" s="2"/>
      <c r="M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L307" s="2"/>
      <c r="M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L308" s="2"/>
      <c r="M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L309" s="2"/>
      <c r="M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L310" s="2"/>
      <c r="M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L311" s="2"/>
      <c r="M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L312" s="2"/>
      <c r="M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L313" s="2"/>
      <c r="M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L314" s="2"/>
      <c r="M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L315" s="2"/>
      <c r="M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L316" s="2"/>
      <c r="M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L317" s="2"/>
      <c r="M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L318" s="2"/>
      <c r="M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L319" s="2"/>
      <c r="M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L320" s="2"/>
      <c r="M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L321" s="2"/>
      <c r="M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L322" s="2"/>
      <c r="M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L323" s="2"/>
      <c r="M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L324" s="2"/>
      <c r="M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L325" s="2"/>
      <c r="M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L326" s="2"/>
      <c r="M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L327" s="2"/>
      <c r="M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L328" s="2"/>
      <c r="M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L329" s="2"/>
      <c r="M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L330" s="2"/>
      <c r="M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L331" s="2"/>
      <c r="M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L332" s="2"/>
      <c r="M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L333" s="2"/>
      <c r="M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L334" s="2"/>
      <c r="M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L335" s="2"/>
      <c r="M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L336" s="2"/>
      <c r="M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L337" s="2"/>
      <c r="M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L338" s="2"/>
      <c r="M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L339" s="2"/>
      <c r="M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L340" s="2"/>
      <c r="M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L341" s="2"/>
      <c r="M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L342" s="2"/>
      <c r="M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L343" s="2"/>
      <c r="M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L344" s="2"/>
      <c r="M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L345" s="2"/>
      <c r="M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L346" s="2"/>
      <c r="M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L347" s="2"/>
      <c r="M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L348" s="2"/>
      <c r="M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L349" s="2"/>
      <c r="M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L350" s="2"/>
      <c r="M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L351" s="2"/>
      <c r="M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L352" s="2"/>
      <c r="M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L353" s="2"/>
      <c r="M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L354" s="2"/>
      <c r="M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L355" s="2"/>
      <c r="M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L356" s="2"/>
      <c r="M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L357" s="2"/>
      <c r="M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L358" s="2"/>
      <c r="M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L359" s="2"/>
      <c r="M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L360" s="2"/>
      <c r="M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L361" s="2"/>
      <c r="M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L362" s="2"/>
      <c r="M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L363" s="2"/>
      <c r="M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L364" s="2"/>
      <c r="M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L365" s="2"/>
      <c r="M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L366" s="2"/>
      <c r="M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L367" s="2"/>
      <c r="M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L368" s="2"/>
      <c r="M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L369" s="2"/>
      <c r="M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L370" s="2"/>
      <c r="M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L371" s="2"/>
      <c r="M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L372" s="2"/>
      <c r="M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L373" s="2"/>
      <c r="M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L374" s="2"/>
      <c r="M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L375" s="2"/>
      <c r="M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L376" s="2"/>
      <c r="M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L377" s="2"/>
      <c r="M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L378" s="2"/>
      <c r="M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L379" s="2"/>
      <c r="M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L380" s="2"/>
      <c r="M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L381" s="2"/>
      <c r="M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L382" s="2"/>
      <c r="M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L383" s="2"/>
      <c r="M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L384" s="2"/>
      <c r="M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L385" s="2"/>
      <c r="M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L386" s="2"/>
      <c r="M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L387" s="2"/>
      <c r="M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L388" s="2"/>
      <c r="M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L389" s="2"/>
      <c r="M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L390" s="2"/>
      <c r="M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L391" s="2"/>
      <c r="M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L392" s="2"/>
      <c r="M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L393" s="2"/>
      <c r="M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L394" s="2"/>
      <c r="M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L395" s="2"/>
      <c r="M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L396" s="2"/>
      <c r="M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L397" s="2"/>
      <c r="M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L398" s="2"/>
      <c r="M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L399" s="2"/>
      <c r="M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L400" s="2"/>
      <c r="M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L401" s="2"/>
      <c r="M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L402" s="2"/>
      <c r="M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L403" s="2"/>
      <c r="M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L404" s="2"/>
      <c r="M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L405" s="2"/>
      <c r="M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L406" s="2"/>
      <c r="M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L407" s="2"/>
      <c r="M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L408" s="2"/>
      <c r="M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L409" s="2"/>
      <c r="M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L410" s="2"/>
      <c r="M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L411" s="2"/>
      <c r="M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L412" s="2"/>
      <c r="M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L413" s="2"/>
      <c r="M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L414" s="2"/>
      <c r="M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L415" s="2"/>
      <c r="M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L416" s="2"/>
      <c r="M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L417" s="2"/>
      <c r="M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L418" s="2"/>
      <c r="M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L419" s="2"/>
      <c r="M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L420" s="2"/>
      <c r="M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L421" s="2"/>
      <c r="M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L422" s="2"/>
      <c r="M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L423" s="2"/>
      <c r="M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L424" s="2"/>
      <c r="M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L425" s="2"/>
      <c r="M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L426" s="2"/>
      <c r="M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L427" s="2"/>
      <c r="M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L428" s="2"/>
      <c r="M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L429" s="2"/>
      <c r="M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L430" s="2"/>
      <c r="M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L431" s="2"/>
      <c r="M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L432" s="2"/>
      <c r="M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L433" s="2"/>
      <c r="M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L434" s="2"/>
      <c r="M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L435" s="2"/>
      <c r="M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L436" s="2"/>
      <c r="M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L437" s="2"/>
      <c r="M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L438" s="2"/>
      <c r="M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L439" s="2"/>
      <c r="M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L440" s="2"/>
      <c r="M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L441" s="2"/>
      <c r="M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L442" s="2"/>
      <c r="M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L443" s="2"/>
      <c r="M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L444" s="2"/>
      <c r="M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L445" s="2"/>
      <c r="M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L446" s="2"/>
      <c r="M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L447" s="2"/>
      <c r="M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L448" s="2"/>
      <c r="M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L449" s="2"/>
      <c r="M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L450" s="2"/>
      <c r="M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L451" s="2"/>
      <c r="M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L452" s="2"/>
      <c r="M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L453" s="2"/>
      <c r="M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L454" s="2"/>
      <c r="M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L455" s="2"/>
      <c r="M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L456" s="2"/>
      <c r="M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L457" s="2"/>
      <c r="M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L458" s="2"/>
      <c r="M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L459" s="2"/>
      <c r="M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L460" s="2"/>
      <c r="M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L461" s="2"/>
      <c r="M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L462" s="2"/>
      <c r="M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L463" s="2"/>
      <c r="M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L464" s="2"/>
      <c r="M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L465" s="2"/>
      <c r="M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L466" s="2"/>
      <c r="M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L467" s="2"/>
      <c r="M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L468" s="2"/>
      <c r="M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L469" s="2"/>
      <c r="M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L470" s="2"/>
      <c r="M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L471" s="2"/>
      <c r="M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L472" s="2"/>
      <c r="M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L473" s="2"/>
      <c r="M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L474" s="2"/>
      <c r="M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L475" s="2"/>
      <c r="M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L476" s="2"/>
      <c r="M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L477" s="2"/>
      <c r="M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L478" s="2"/>
      <c r="M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L479" s="2"/>
      <c r="M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L480" s="2"/>
      <c r="M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L481" s="2"/>
      <c r="M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L482" s="2"/>
      <c r="M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L483" s="2"/>
      <c r="M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L484" s="2"/>
      <c r="M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L485" s="2"/>
      <c r="M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L486" s="2"/>
      <c r="M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L487" s="2"/>
      <c r="M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L488" s="2"/>
      <c r="M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L489" s="2"/>
      <c r="M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L490" s="2"/>
      <c r="M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L491" s="2"/>
      <c r="M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L492" s="2"/>
      <c r="M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L493" s="2"/>
      <c r="M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L494" s="2"/>
      <c r="M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L495" s="2"/>
      <c r="M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L496" s="2"/>
      <c r="M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L497" s="2"/>
      <c r="M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L498" s="2"/>
      <c r="M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L499" s="2"/>
      <c r="M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L500" s="2"/>
      <c r="M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L501" s="2"/>
      <c r="M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L502" s="2"/>
      <c r="M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L503" s="2"/>
      <c r="M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L504" s="2"/>
      <c r="M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L505" s="2"/>
      <c r="M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L506" s="2"/>
      <c r="M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L507" s="2"/>
      <c r="M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L508" s="2"/>
      <c r="M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L509" s="2"/>
      <c r="M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L510" s="2"/>
      <c r="M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L511" s="2"/>
      <c r="M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L512" s="2"/>
      <c r="M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L513" s="2"/>
      <c r="M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L514" s="2"/>
      <c r="M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L515" s="2"/>
      <c r="M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L516" s="2"/>
      <c r="M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L517" s="2"/>
      <c r="M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L518" s="2"/>
      <c r="M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L519" s="2"/>
      <c r="M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L520" s="2"/>
      <c r="M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L521" s="2"/>
      <c r="M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L522" s="2"/>
      <c r="M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L523" s="2"/>
      <c r="M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L524" s="2"/>
      <c r="M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L525" s="2"/>
      <c r="M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L526" s="2"/>
      <c r="M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L527" s="2"/>
      <c r="M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L528" s="2"/>
      <c r="M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L529" s="2"/>
      <c r="M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L530" s="2"/>
      <c r="M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L531" s="2"/>
      <c r="M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L532" s="2"/>
      <c r="M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L533" s="2"/>
      <c r="M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L534" s="2"/>
      <c r="M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L535" s="2"/>
      <c r="M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L536" s="2"/>
      <c r="M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L537" s="2"/>
      <c r="M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L538" s="2"/>
      <c r="M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L539" s="2"/>
      <c r="M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L540" s="2"/>
      <c r="M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L541" s="2"/>
      <c r="M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L542" s="2"/>
      <c r="M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L543" s="2"/>
      <c r="M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L544" s="2"/>
      <c r="M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L545" s="2"/>
      <c r="M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L546" s="2"/>
      <c r="M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L547" s="2"/>
      <c r="M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L548" s="2"/>
      <c r="M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L549" s="2"/>
      <c r="M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L550" s="2"/>
      <c r="M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L551" s="2"/>
      <c r="M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L552" s="2"/>
      <c r="M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L553" s="2"/>
      <c r="M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L554" s="2"/>
      <c r="M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L555" s="2"/>
      <c r="M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L556" s="2"/>
      <c r="M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L557" s="2"/>
      <c r="M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L558" s="2"/>
      <c r="M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L559" s="2"/>
      <c r="M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L560" s="2"/>
      <c r="M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L561" s="2"/>
      <c r="M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L562" s="2"/>
      <c r="M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L563" s="2"/>
      <c r="M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L564" s="2"/>
      <c r="M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L565" s="2"/>
      <c r="M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L566" s="2"/>
      <c r="M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L567" s="2"/>
      <c r="M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L568" s="2"/>
      <c r="M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L569" s="2"/>
      <c r="M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L570" s="2"/>
      <c r="M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L571" s="2"/>
      <c r="M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L572" s="2"/>
      <c r="M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L573" s="2"/>
      <c r="M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L574" s="2"/>
      <c r="M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L575" s="2"/>
      <c r="M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L576" s="2"/>
      <c r="M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L577" s="2"/>
      <c r="M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L578" s="2"/>
      <c r="M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L579" s="2"/>
      <c r="M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L580" s="2"/>
      <c r="M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L581" s="2"/>
      <c r="M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L582" s="2"/>
      <c r="M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L583" s="2"/>
      <c r="M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L584" s="2"/>
      <c r="M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L585" s="2"/>
      <c r="M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L586" s="2"/>
      <c r="M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L587" s="2"/>
      <c r="M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L588" s="2"/>
      <c r="M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L589" s="2"/>
      <c r="M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L590" s="2"/>
      <c r="M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L591" s="2"/>
      <c r="M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L592" s="2"/>
      <c r="M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L593" s="2"/>
      <c r="M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L594" s="2"/>
      <c r="M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L595" s="2"/>
      <c r="M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L596" s="2"/>
      <c r="M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L597" s="2"/>
      <c r="M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L598" s="2"/>
      <c r="M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L599" s="2"/>
      <c r="M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L600" s="2"/>
      <c r="M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L601" s="2"/>
      <c r="M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L602" s="2"/>
      <c r="M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L603" s="2"/>
      <c r="M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L604" s="2"/>
      <c r="M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L605" s="2"/>
      <c r="M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L606" s="2"/>
      <c r="M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L607" s="2"/>
      <c r="M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L608" s="2"/>
      <c r="M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L609" s="2"/>
      <c r="M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L610" s="2"/>
      <c r="M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L611" s="2"/>
      <c r="M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L612" s="2"/>
      <c r="M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L613" s="2"/>
      <c r="M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L614" s="2"/>
      <c r="M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L615" s="2"/>
      <c r="M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L616" s="2"/>
      <c r="M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L617" s="2"/>
      <c r="M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L618" s="2"/>
      <c r="M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L619" s="2"/>
      <c r="M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L620" s="2"/>
      <c r="M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L621" s="2"/>
      <c r="M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L622" s="2"/>
      <c r="M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L623" s="2"/>
      <c r="M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L624" s="2"/>
      <c r="M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L625" s="2"/>
      <c r="M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L626" s="2"/>
      <c r="M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L627" s="2"/>
      <c r="M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L628" s="2"/>
      <c r="M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L629" s="2"/>
      <c r="M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L630" s="2"/>
      <c r="M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L631" s="2"/>
      <c r="M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L632" s="2"/>
      <c r="M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L633" s="2"/>
      <c r="M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L634" s="2"/>
      <c r="M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L635" s="2"/>
      <c r="M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L636" s="2"/>
      <c r="M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L637" s="2"/>
      <c r="M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L638" s="2"/>
      <c r="M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L639" s="2"/>
      <c r="M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L640" s="2"/>
      <c r="M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L641" s="2"/>
      <c r="M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L642" s="2"/>
      <c r="M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L643" s="2"/>
      <c r="M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L644" s="2"/>
      <c r="M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L645" s="2"/>
      <c r="M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L646" s="2"/>
      <c r="M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L647" s="2"/>
      <c r="M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L648" s="2"/>
      <c r="M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L649" s="2"/>
      <c r="M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L650" s="2"/>
      <c r="M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L651" s="2"/>
      <c r="M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L652" s="2"/>
      <c r="M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L653" s="2"/>
      <c r="M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L654" s="2"/>
      <c r="M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L655" s="2"/>
      <c r="M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L656" s="2"/>
      <c r="M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L657" s="2"/>
      <c r="M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L658" s="2"/>
      <c r="M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L659" s="2"/>
      <c r="M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L660" s="2"/>
      <c r="M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L661" s="2"/>
      <c r="M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L662" s="2"/>
      <c r="M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L663" s="2"/>
      <c r="M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L664" s="2"/>
      <c r="M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L665" s="2"/>
      <c r="M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L666" s="2"/>
      <c r="M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L667" s="2"/>
      <c r="M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L668" s="2"/>
      <c r="M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L669" s="2"/>
      <c r="M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L670" s="2"/>
      <c r="M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L671" s="2"/>
      <c r="M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L672" s="2"/>
      <c r="M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L673" s="2"/>
      <c r="M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L674" s="2"/>
      <c r="M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L675" s="2"/>
      <c r="M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L676" s="2"/>
      <c r="M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L677" s="2"/>
      <c r="M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L678" s="2"/>
      <c r="M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L679" s="2"/>
      <c r="M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L680" s="2"/>
      <c r="M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L681" s="2"/>
      <c r="M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L682" s="2"/>
      <c r="M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L683" s="2"/>
      <c r="M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L684" s="2"/>
      <c r="M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L685" s="2"/>
      <c r="M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L686" s="2"/>
      <c r="M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L687" s="2"/>
      <c r="M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L688" s="2"/>
      <c r="M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L689" s="2"/>
      <c r="M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L690" s="2"/>
      <c r="M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L691" s="2"/>
      <c r="M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L692" s="2"/>
      <c r="M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L693" s="2"/>
      <c r="M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L694" s="2"/>
      <c r="M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L695" s="2"/>
      <c r="M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L696" s="2"/>
      <c r="M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L697" s="2"/>
      <c r="M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L698" s="2"/>
      <c r="M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L699" s="2"/>
      <c r="M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L700" s="2"/>
      <c r="M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L701" s="2"/>
      <c r="M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L702" s="2"/>
      <c r="M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L703" s="2"/>
      <c r="M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L704" s="2"/>
      <c r="M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L705" s="2"/>
      <c r="M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L706" s="2"/>
      <c r="M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L707" s="2"/>
      <c r="M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L708" s="2"/>
      <c r="M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L709" s="2"/>
      <c r="M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L710" s="2"/>
      <c r="M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L711" s="2"/>
      <c r="M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L712" s="2"/>
      <c r="M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L713" s="2"/>
      <c r="M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L714" s="2"/>
      <c r="M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L715" s="2"/>
      <c r="M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L716" s="2"/>
      <c r="M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L717" s="2"/>
      <c r="M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L718" s="2"/>
      <c r="M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L719" s="2"/>
      <c r="M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L720" s="2"/>
      <c r="M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L721" s="2"/>
      <c r="M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L722" s="2"/>
      <c r="M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L723" s="2"/>
      <c r="M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L724" s="2"/>
      <c r="M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L725" s="2"/>
      <c r="M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L726" s="2"/>
      <c r="M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L727" s="2"/>
      <c r="M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L728" s="2"/>
      <c r="M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L729" s="2"/>
      <c r="M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L730" s="2"/>
      <c r="M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L731" s="2"/>
      <c r="M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L732" s="2"/>
      <c r="M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L733" s="2"/>
      <c r="M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L734" s="2"/>
      <c r="M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L735" s="2"/>
      <c r="M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L736" s="2"/>
      <c r="M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L737" s="2"/>
      <c r="M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L738" s="2"/>
      <c r="M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L739" s="2"/>
      <c r="M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L740" s="2"/>
      <c r="M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L741" s="2"/>
      <c r="M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L742" s="2"/>
      <c r="M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L743" s="2"/>
      <c r="M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L744" s="2"/>
      <c r="M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L745" s="2"/>
      <c r="M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L746" s="2"/>
      <c r="M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L747" s="2"/>
      <c r="M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L748" s="2"/>
      <c r="M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L749" s="2"/>
      <c r="M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L750" s="2"/>
      <c r="M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L751" s="2"/>
      <c r="M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L752" s="2"/>
      <c r="M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L753" s="2"/>
      <c r="M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L754" s="2"/>
      <c r="M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L755" s="2"/>
      <c r="M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L756" s="2"/>
      <c r="M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L757" s="2"/>
      <c r="M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L758" s="2"/>
      <c r="M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L759" s="2"/>
      <c r="M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L760" s="2"/>
      <c r="M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L761" s="2"/>
      <c r="M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L762" s="2"/>
      <c r="M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L763" s="2"/>
      <c r="M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L764" s="2"/>
      <c r="M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L765" s="2"/>
      <c r="M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L766" s="2"/>
      <c r="M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L767" s="2"/>
      <c r="M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L768" s="2"/>
      <c r="M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L769" s="2"/>
      <c r="M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L770" s="2"/>
      <c r="M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L771" s="2"/>
      <c r="M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L772" s="2"/>
      <c r="M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L773" s="2"/>
      <c r="M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L774" s="2"/>
      <c r="M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L775" s="2"/>
      <c r="M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L776" s="2"/>
      <c r="M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L777" s="2"/>
      <c r="M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L778" s="2"/>
      <c r="M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L779" s="2"/>
      <c r="M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L780" s="2"/>
      <c r="M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L781" s="2"/>
      <c r="M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L782" s="2"/>
      <c r="M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L783" s="2"/>
      <c r="M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L784" s="2"/>
      <c r="M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L785" s="2"/>
      <c r="M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L786" s="2"/>
      <c r="M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L787" s="2"/>
      <c r="M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L788" s="2"/>
      <c r="M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L789" s="2"/>
      <c r="M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L790" s="2"/>
      <c r="M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L791" s="2"/>
      <c r="M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L792" s="2"/>
      <c r="M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L793" s="2"/>
      <c r="M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L794" s="2"/>
      <c r="M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L795" s="2"/>
      <c r="M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L796" s="2"/>
      <c r="M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L797" s="2"/>
      <c r="M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L798" s="2"/>
      <c r="M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L799" s="2"/>
      <c r="M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L800" s="2"/>
      <c r="M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L801" s="2"/>
      <c r="M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L802" s="2"/>
      <c r="M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L803" s="2"/>
      <c r="M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L804" s="2"/>
      <c r="M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L805" s="2"/>
      <c r="M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L806" s="2"/>
      <c r="M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L807" s="2"/>
      <c r="M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L808" s="2"/>
      <c r="M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L809" s="2"/>
      <c r="M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L810" s="2"/>
      <c r="M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L811" s="2"/>
      <c r="M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L812" s="2"/>
      <c r="M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L813" s="2"/>
      <c r="M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L814" s="2"/>
      <c r="M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L815" s="2"/>
      <c r="M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L816" s="2"/>
      <c r="M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L817" s="2"/>
      <c r="M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L818" s="2"/>
      <c r="M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L819" s="2"/>
      <c r="M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L820" s="2"/>
      <c r="M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L821" s="2"/>
      <c r="M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L822" s="2"/>
      <c r="M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L823" s="2"/>
      <c r="M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L824" s="2"/>
      <c r="M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L825" s="2"/>
      <c r="M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L826" s="2"/>
      <c r="M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L827" s="2"/>
      <c r="M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L828" s="2"/>
      <c r="M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L829" s="2"/>
      <c r="M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L830" s="2"/>
      <c r="M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L831" s="2"/>
      <c r="M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L832" s="2"/>
      <c r="M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L833" s="2"/>
      <c r="M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L834" s="2"/>
      <c r="M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L835" s="2"/>
      <c r="M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L836" s="2"/>
      <c r="M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L837" s="2"/>
      <c r="M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L838" s="2"/>
      <c r="M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L839" s="2"/>
      <c r="M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L840" s="2"/>
      <c r="M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L841" s="2"/>
      <c r="M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L842" s="2"/>
      <c r="M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L843" s="2"/>
      <c r="M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L844" s="2"/>
      <c r="M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L845" s="2"/>
      <c r="M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L846" s="2"/>
      <c r="M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L847" s="2"/>
      <c r="M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L848" s="2"/>
      <c r="M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L849" s="2"/>
      <c r="M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L850" s="2"/>
      <c r="M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L851" s="2"/>
      <c r="M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L852" s="2"/>
      <c r="M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L853" s="2"/>
      <c r="M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L854" s="2"/>
      <c r="M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L855" s="2"/>
      <c r="M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L856" s="2"/>
      <c r="M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L857" s="2"/>
      <c r="M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L858" s="2"/>
      <c r="M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L859" s="2"/>
      <c r="M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L860" s="2"/>
      <c r="M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L861" s="2"/>
      <c r="M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L862" s="2"/>
      <c r="M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L863" s="2"/>
      <c r="M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L864" s="2"/>
      <c r="M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L865" s="2"/>
      <c r="M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L866" s="2"/>
      <c r="M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L867" s="2"/>
      <c r="M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L868" s="2"/>
      <c r="M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L869" s="2"/>
      <c r="M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L870" s="2"/>
      <c r="M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L871" s="2"/>
      <c r="M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L872" s="2"/>
      <c r="M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L873" s="2"/>
      <c r="M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L874" s="2"/>
      <c r="M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L875" s="2"/>
      <c r="M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L876" s="2"/>
      <c r="M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L877" s="2"/>
      <c r="M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L878" s="2"/>
      <c r="M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L879" s="2"/>
      <c r="M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L880" s="2"/>
      <c r="M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L881" s="2"/>
      <c r="M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L882" s="2"/>
      <c r="M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L883" s="2"/>
      <c r="M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L884" s="2"/>
      <c r="M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L885" s="2"/>
      <c r="M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L886" s="2"/>
      <c r="M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L887" s="2"/>
      <c r="M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L888" s="2"/>
      <c r="M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L889" s="2"/>
      <c r="M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L890" s="2"/>
      <c r="M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L891" s="2"/>
      <c r="M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L892" s="2"/>
      <c r="M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L893" s="2"/>
      <c r="M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L894" s="2"/>
      <c r="M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L895" s="2"/>
      <c r="M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L896" s="2"/>
      <c r="M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L897" s="2"/>
      <c r="M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L898" s="2"/>
      <c r="M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L899" s="2"/>
      <c r="M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L900" s="2"/>
      <c r="M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L901" s="2"/>
      <c r="M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L902" s="2"/>
      <c r="M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L903" s="2"/>
      <c r="M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L904" s="2"/>
      <c r="M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L905" s="2"/>
      <c r="M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L906" s="2"/>
      <c r="M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L907" s="2"/>
      <c r="M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L908" s="2"/>
      <c r="M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L909" s="2"/>
      <c r="M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L910" s="2"/>
      <c r="M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L911" s="2"/>
      <c r="M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L912" s="2"/>
      <c r="M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L913" s="2"/>
      <c r="M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L914" s="2"/>
      <c r="M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L915" s="2"/>
      <c r="M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L916" s="2"/>
      <c r="M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L917" s="2"/>
      <c r="M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L918" s="2"/>
      <c r="M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L919" s="2"/>
      <c r="M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L920" s="2"/>
      <c r="M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L921" s="2"/>
      <c r="M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L922" s="2"/>
      <c r="M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L923" s="2"/>
      <c r="M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L924" s="2"/>
      <c r="M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L925" s="2"/>
      <c r="M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L926" s="2"/>
      <c r="M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L927" s="2"/>
      <c r="M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L928" s="2"/>
      <c r="M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L929" s="2"/>
      <c r="M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L930" s="2"/>
      <c r="M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L931" s="2"/>
      <c r="M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L932" s="2"/>
      <c r="M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L933" s="2"/>
      <c r="M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L934" s="2"/>
      <c r="M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L935" s="2"/>
      <c r="M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L936" s="2"/>
      <c r="M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L937" s="2"/>
      <c r="M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L938" s="2"/>
      <c r="M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L939" s="2"/>
      <c r="M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L940" s="2"/>
      <c r="M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L941" s="2"/>
      <c r="M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L942" s="2"/>
      <c r="M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L943" s="2"/>
      <c r="M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L944" s="2"/>
      <c r="M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L945" s="2"/>
      <c r="M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L946" s="2"/>
      <c r="M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L947" s="2"/>
      <c r="M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L948" s="2"/>
      <c r="M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L949" s="2"/>
      <c r="M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L950" s="2"/>
      <c r="M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L951" s="2"/>
      <c r="M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L952" s="2"/>
      <c r="M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L953" s="2"/>
      <c r="M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L954" s="2"/>
      <c r="M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L955" s="2"/>
      <c r="M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L956" s="2"/>
      <c r="M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L957" s="2"/>
      <c r="M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L958" s="2"/>
      <c r="M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L959" s="2"/>
      <c r="M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L960" s="2"/>
      <c r="M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L961" s="2"/>
      <c r="M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L962" s="2"/>
      <c r="M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L963" s="2"/>
      <c r="M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L964" s="2"/>
      <c r="M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L965" s="2"/>
      <c r="M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L966" s="2"/>
      <c r="M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L967" s="2"/>
      <c r="M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L968" s="2"/>
      <c r="M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L969" s="2"/>
      <c r="M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L970" s="2"/>
      <c r="M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L971" s="2"/>
      <c r="M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L972" s="2"/>
      <c r="M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L973" s="2"/>
      <c r="M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L974" s="2"/>
      <c r="M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L975" s="2"/>
      <c r="M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L976" s="2"/>
      <c r="M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L977" s="2"/>
      <c r="M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L978" s="2"/>
      <c r="M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L979" s="2"/>
      <c r="M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L980" s="2"/>
      <c r="M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L981" s="2"/>
      <c r="M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L982" s="2"/>
      <c r="M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L983" s="2"/>
      <c r="M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L984" s="2"/>
      <c r="M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L985" s="2"/>
      <c r="M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L986" s="2"/>
      <c r="M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L987" s="2"/>
      <c r="M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L988" s="2"/>
      <c r="M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L989" s="2"/>
      <c r="M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L990" s="2"/>
      <c r="M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L991" s="2"/>
      <c r="M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L992" s="2"/>
      <c r="M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L993" s="2"/>
      <c r="M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L994" s="2"/>
      <c r="M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L995" s="2"/>
      <c r="M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L996" s="2"/>
      <c r="M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L997" s="2"/>
      <c r="M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L998" s="2"/>
      <c r="M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L999" s="2"/>
      <c r="M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L1000" s="2"/>
      <c r="M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P1:W1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6FA8DC"/>
    <outlinePr summaryBelow="0" summaryRight="0"/>
  </sheetPr>
  <dimension ref="A1:N863"/>
  <sheetViews>
    <sheetView workbookViewId="0"/>
  </sheetViews>
  <sheetFormatPr defaultColWidth="14.44140625" defaultRowHeight="15" customHeight="1"/>
  <cols>
    <col min="1" max="1" width="28.6640625" customWidth="1"/>
    <col min="2" max="2" width="20.5546875" customWidth="1"/>
    <col min="3" max="5" width="9.33203125" customWidth="1"/>
    <col min="6" max="6" width="11" customWidth="1"/>
    <col min="7" max="7" width="15.109375" customWidth="1"/>
    <col min="8" max="8" width="11.33203125" customWidth="1"/>
    <col min="9" max="9" width="11.109375" customWidth="1"/>
    <col min="10" max="10" width="12.5546875" customWidth="1"/>
    <col min="11" max="11" width="17" customWidth="1"/>
    <col min="12" max="12" width="22.33203125" customWidth="1"/>
    <col min="13" max="24" width="15.109375" customWidth="1"/>
  </cols>
  <sheetData>
    <row r="1" spans="1:14">
      <c r="A1" s="142" t="s">
        <v>2535</v>
      </c>
      <c r="B1" s="142" t="s">
        <v>2536</v>
      </c>
      <c r="C1" s="143" t="s">
        <v>2537</v>
      </c>
      <c r="D1" s="143" t="s">
        <v>2538</v>
      </c>
      <c r="E1" s="143" t="s">
        <v>2539</v>
      </c>
      <c r="F1" s="143" t="s">
        <v>2540</v>
      </c>
      <c r="G1" s="144" t="s">
        <v>2541</v>
      </c>
      <c r="H1" s="143" t="s">
        <v>2542</v>
      </c>
      <c r="I1" s="144" t="s">
        <v>2543</v>
      </c>
      <c r="J1" s="143" t="s">
        <v>2544</v>
      </c>
      <c r="K1" s="143" t="s">
        <v>2545</v>
      </c>
      <c r="L1" s="144" t="s">
        <v>2546</v>
      </c>
      <c r="M1" s="143" t="s">
        <v>2547</v>
      </c>
      <c r="N1" s="143" t="s">
        <v>165</v>
      </c>
    </row>
    <row r="2" spans="1:14">
      <c r="A2" s="106" t="s">
        <v>2548</v>
      </c>
      <c r="B2" s="106" t="s">
        <v>2549</v>
      </c>
      <c r="C2" s="26" t="s">
        <v>2550</v>
      </c>
      <c r="D2" s="26"/>
      <c r="E2" s="26"/>
      <c r="F2" s="27">
        <v>372269</v>
      </c>
      <c r="G2" s="145">
        <v>0.94299999999999995</v>
      </c>
      <c r="H2" s="27">
        <v>351047</v>
      </c>
      <c r="I2" s="145">
        <v>0.56069999999999998</v>
      </c>
      <c r="J2" s="26">
        <v>2.19</v>
      </c>
      <c r="K2" s="146">
        <v>7.1759259259259259E-4</v>
      </c>
      <c r="L2" s="145">
        <v>0</v>
      </c>
      <c r="M2" s="26">
        <v>17</v>
      </c>
      <c r="N2" s="116">
        <v>407.4</v>
      </c>
    </row>
    <row r="3" spans="1:14">
      <c r="A3" s="106" t="s">
        <v>2548</v>
      </c>
      <c r="B3" s="106" t="s">
        <v>2549</v>
      </c>
      <c r="C3" s="26" t="s">
        <v>2551</v>
      </c>
      <c r="D3" s="26"/>
      <c r="E3" s="26"/>
      <c r="F3" s="27">
        <v>18418</v>
      </c>
      <c r="G3" s="145">
        <v>0.85870000000000002</v>
      </c>
      <c r="H3" s="27">
        <v>15816</v>
      </c>
      <c r="I3" s="145">
        <v>0.59450000000000003</v>
      </c>
      <c r="J3" s="26">
        <v>2.71</v>
      </c>
      <c r="K3" s="146">
        <v>9.9537037037037042E-4</v>
      </c>
      <c r="L3" s="145">
        <v>5.0000000000000001E-4</v>
      </c>
      <c r="M3" s="26">
        <v>9</v>
      </c>
      <c r="N3" s="116">
        <v>480.01</v>
      </c>
    </row>
    <row r="4" spans="1:14">
      <c r="A4" s="106" t="s">
        <v>2552</v>
      </c>
      <c r="B4" s="106" t="s">
        <v>2549</v>
      </c>
      <c r="C4" s="26" t="s">
        <v>2550</v>
      </c>
      <c r="D4" s="26"/>
      <c r="E4" s="26"/>
      <c r="F4" s="27">
        <v>213364</v>
      </c>
      <c r="G4" s="145">
        <v>0.76870000000000005</v>
      </c>
      <c r="H4" s="27">
        <v>164004</v>
      </c>
      <c r="I4" s="145">
        <v>0.38929999999999998</v>
      </c>
      <c r="J4" s="26">
        <v>6.85</v>
      </c>
      <c r="K4" s="146">
        <v>2.1180555555555558E-3</v>
      </c>
      <c r="L4" s="145">
        <v>1.5800000000000002E-2</v>
      </c>
      <c r="M4" s="27">
        <v>3365</v>
      </c>
      <c r="N4" s="116">
        <v>399643.57</v>
      </c>
    </row>
    <row r="5" spans="1:14">
      <c r="A5" s="106" t="s">
        <v>2552</v>
      </c>
      <c r="B5" s="106" t="s">
        <v>2549</v>
      </c>
      <c r="C5" s="26" t="s">
        <v>2551</v>
      </c>
      <c r="D5" s="26"/>
      <c r="E5" s="26"/>
      <c r="F5" s="27">
        <v>101719</v>
      </c>
      <c r="G5" s="145">
        <v>0.76370000000000005</v>
      </c>
      <c r="H5" s="27">
        <v>77679</v>
      </c>
      <c r="I5" s="145">
        <v>0.4294</v>
      </c>
      <c r="J5" s="26">
        <v>4.97</v>
      </c>
      <c r="K5" s="146">
        <v>1.6203703703703703E-3</v>
      </c>
      <c r="L5" s="145">
        <v>5.1000000000000004E-3</v>
      </c>
      <c r="M5" s="26">
        <v>522</v>
      </c>
      <c r="N5" s="116">
        <v>21510.6</v>
      </c>
    </row>
    <row r="6" spans="1:14">
      <c r="A6" s="106" t="s">
        <v>2553</v>
      </c>
      <c r="B6" s="106" t="s">
        <v>2549</v>
      </c>
      <c r="C6" s="26" t="s">
        <v>2550</v>
      </c>
      <c r="D6" s="26"/>
      <c r="E6" s="26"/>
      <c r="F6" s="27">
        <v>107590</v>
      </c>
      <c r="G6" s="145">
        <v>0.7016</v>
      </c>
      <c r="H6" s="27">
        <v>75488</v>
      </c>
      <c r="I6" s="145">
        <v>0.44270000000000004</v>
      </c>
      <c r="J6" s="26">
        <v>6.02</v>
      </c>
      <c r="K6" s="146">
        <v>2.1875000000000002E-3</v>
      </c>
      <c r="L6" s="145">
        <v>3.61E-2</v>
      </c>
      <c r="M6" s="27">
        <v>3883</v>
      </c>
      <c r="N6" s="116">
        <v>796295.52</v>
      </c>
    </row>
    <row r="7" spans="1:14">
      <c r="A7" s="106" t="s">
        <v>2553</v>
      </c>
      <c r="B7" s="106" t="s">
        <v>2549</v>
      </c>
      <c r="C7" s="26" t="s">
        <v>2551</v>
      </c>
      <c r="D7" s="26"/>
      <c r="E7" s="26"/>
      <c r="F7" s="27">
        <v>73671</v>
      </c>
      <c r="G7" s="145">
        <v>0.73809999999999998</v>
      </c>
      <c r="H7" s="27">
        <v>54373</v>
      </c>
      <c r="I7" s="145">
        <v>0.58540000000000003</v>
      </c>
      <c r="J7" s="26">
        <v>3.71</v>
      </c>
      <c r="K7" s="146">
        <v>1.238425925925926E-3</v>
      </c>
      <c r="L7" s="145">
        <v>6.4000000000000003E-3</v>
      </c>
      <c r="M7" s="26">
        <v>475</v>
      </c>
      <c r="N7" s="116">
        <v>22122.63</v>
      </c>
    </row>
    <row r="8" spans="1:14">
      <c r="A8" s="106" t="s">
        <v>2554</v>
      </c>
      <c r="B8" s="106" t="s">
        <v>2549</v>
      </c>
      <c r="C8" s="26" t="s">
        <v>2550</v>
      </c>
      <c r="D8" s="26"/>
      <c r="E8" s="26"/>
      <c r="F8" s="27">
        <v>63494</v>
      </c>
      <c r="G8" s="145">
        <v>0.42229999999999995</v>
      </c>
      <c r="H8" s="27">
        <v>26813</v>
      </c>
      <c r="I8" s="145">
        <v>0.10289999999999999</v>
      </c>
      <c r="J8" s="26">
        <v>12.28</v>
      </c>
      <c r="K8" s="146">
        <v>3.6689814814814814E-3</v>
      </c>
      <c r="L8" s="145">
        <v>9.3599999999999989E-2</v>
      </c>
      <c r="M8" s="27">
        <v>5945</v>
      </c>
      <c r="N8" s="116">
        <v>772031.87</v>
      </c>
    </row>
    <row r="9" spans="1:14">
      <c r="A9" s="106" t="s">
        <v>2554</v>
      </c>
      <c r="B9" s="106" t="s">
        <v>2549</v>
      </c>
      <c r="C9" s="26" t="s">
        <v>2551</v>
      </c>
      <c r="D9" s="26"/>
      <c r="E9" s="26"/>
      <c r="F9" s="26">
        <v>56</v>
      </c>
      <c r="G9" s="145">
        <v>0.53569999999999995</v>
      </c>
      <c r="H9" s="26">
        <v>30</v>
      </c>
      <c r="I9" s="145">
        <v>0.2321</v>
      </c>
      <c r="J9" s="26">
        <v>8.5500000000000007</v>
      </c>
      <c r="K9" s="146">
        <v>1.9675925925925924E-3</v>
      </c>
      <c r="L9" s="145">
        <v>0</v>
      </c>
      <c r="M9" s="26">
        <v>0</v>
      </c>
      <c r="N9" s="116">
        <v>0</v>
      </c>
    </row>
    <row r="10" spans="1:14">
      <c r="A10" s="106" t="s">
        <v>2555</v>
      </c>
      <c r="B10" s="106" t="s">
        <v>2549</v>
      </c>
      <c r="C10" s="26" t="s">
        <v>2550</v>
      </c>
      <c r="D10" s="26"/>
      <c r="E10" s="26"/>
      <c r="F10" s="27">
        <v>11860</v>
      </c>
      <c r="G10" s="145">
        <v>0.65229999999999999</v>
      </c>
      <c r="H10" s="27">
        <v>7736</v>
      </c>
      <c r="I10" s="145">
        <v>0.29680000000000001</v>
      </c>
      <c r="J10" s="26">
        <v>9.16</v>
      </c>
      <c r="K10" s="146">
        <v>2.4652777777777776E-3</v>
      </c>
      <c r="L10" s="145">
        <v>4.07E-2</v>
      </c>
      <c r="M10" s="26">
        <v>483</v>
      </c>
      <c r="N10" s="116">
        <v>58548.24</v>
      </c>
    </row>
    <row r="11" spans="1:14">
      <c r="A11" s="106" t="s">
        <v>2555</v>
      </c>
      <c r="B11" s="106" t="s">
        <v>2549</v>
      </c>
      <c r="C11" s="26" t="s">
        <v>2551</v>
      </c>
      <c r="D11" s="26"/>
      <c r="E11" s="26"/>
      <c r="F11" s="27">
        <v>14604</v>
      </c>
      <c r="G11" s="145">
        <v>0.64849999999999997</v>
      </c>
      <c r="H11" s="27">
        <v>9470</v>
      </c>
      <c r="I11" s="145">
        <v>0.48950000000000005</v>
      </c>
      <c r="J11" s="26">
        <v>5.91</v>
      </c>
      <c r="K11" s="146">
        <v>1.712962962962963E-3</v>
      </c>
      <c r="L11" s="145">
        <v>1.44E-2</v>
      </c>
      <c r="M11" s="26">
        <v>211</v>
      </c>
      <c r="N11" s="116">
        <v>13214.7</v>
      </c>
    </row>
    <row r="12" spans="1:14">
      <c r="A12" s="106" t="s">
        <v>2556</v>
      </c>
      <c r="B12" s="106" t="s">
        <v>2549</v>
      </c>
      <c r="C12" s="26" t="s">
        <v>2550</v>
      </c>
      <c r="D12" s="26"/>
      <c r="E12" s="26"/>
      <c r="F12" s="27">
        <v>8935</v>
      </c>
      <c r="G12" s="145">
        <v>0.48719999999999997</v>
      </c>
      <c r="H12" s="27">
        <v>4353</v>
      </c>
      <c r="I12" s="145">
        <v>0.18840000000000001</v>
      </c>
      <c r="J12" s="26">
        <v>10.63</v>
      </c>
      <c r="K12" s="146">
        <v>2.9745370370370373E-3</v>
      </c>
      <c r="L12" s="145">
        <v>8.1099999999999992E-2</v>
      </c>
      <c r="M12" s="26">
        <v>725</v>
      </c>
      <c r="N12" s="116">
        <v>137294.01999999999</v>
      </c>
    </row>
    <row r="13" spans="1:14">
      <c r="A13" s="106" t="s">
        <v>2556</v>
      </c>
      <c r="B13" s="106" t="s">
        <v>2549</v>
      </c>
      <c r="C13" s="26" t="s">
        <v>2551</v>
      </c>
      <c r="D13" s="26"/>
      <c r="E13" s="26"/>
      <c r="F13" s="26">
        <v>121</v>
      </c>
      <c r="G13" s="145">
        <v>0.60329999999999995</v>
      </c>
      <c r="H13" s="26">
        <v>73</v>
      </c>
      <c r="I13" s="145">
        <v>0.24789999999999998</v>
      </c>
      <c r="J13" s="26">
        <v>4.67</v>
      </c>
      <c r="K13" s="146">
        <v>7.6388888888888893E-4</v>
      </c>
      <c r="L13" s="145">
        <v>3.3099999999999997E-2</v>
      </c>
      <c r="M13" s="26">
        <v>4</v>
      </c>
      <c r="N13" s="116">
        <v>336.78</v>
      </c>
    </row>
    <row r="14" spans="1:14">
      <c r="A14" s="106" t="s">
        <v>2557</v>
      </c>
      <c r="B14" s="106" t="s">
        <v>2549</v>
      </c>
      <c r="C14" s="26" t="s">
        <v>2550</v>
      </c>
      <c r="D14" s="26"/>
      <c r="E14" s="26"/>
      <c r="F14" s="27">
        <v>7339</v>
      </c>
      <c r="G14" s="145">
        <v>0.55020000000000002</v>
      </c>
      <c r="H14" s="27">
        <v>4038</v>
      </c>
      <c r="I14" s="145">
        <v>0.505</v>
      </c>
      <c r="J14" s="26">
        <v>5.62</v>
      </c>
      <c r="K14" s="146">
        <v>1.712962962962963E-3</v>
      </c>
      <c r="L14" s="145">
        <v>3.2300000000000002E-2</v>
      </c>
      <c r="M14" s="26">
        <v>237</v>
      </c>
      <c r="N14" s="116">
        <v>52090.75</v>
      </c>
    </row>
    <row r="15" spans="1:14">
      <c r="A15" s="106" t="s">
        <v>2557</v>
      </c>
      <c r="B15" s="106" t="s">
        <v>2549</v>
      </c>
      <c r="C15" s="26" t="s">
        <v>2551</v>
      </c>
      <c r="D15" s="26"/>
      <c r="E15" s="26"/>
      <c r="F15" s="27">
        <v>4862</v>
      </c>
      <c r="G15" s="145">
        <v>0.76139999999999997</v>
      </c>
      <c r="H15" s="27">
        <v>3702</v>
      </c>
      <c r="I15" s="145">
        <v>0.78879999999999995</v>
      </c>
      <c r="J15" s="26">
        <v>2.0299999999999998</v>
      </c>
      <c r="K15" s="146">
        <v>4.5138888888888887E-4</v>
      </c>
      <c r="L15" s="145">
        <v>1.9E-3</v>
      </c>
      <c r="M15" s="26">
        <v>9</v>
      </c>
      <c r="N15" s="116">
        <v>484.24</v>
      </c>
    </row>
    <row r="16" spans="1:14">
      <c r="A16" s="106" t="s">
        <v>2558</v>
      </c>
      <c r="B16" s="106" t="s">
        <v>2549</v>
      </c>
      <c r="C16" s="26" t="s">
        <v>2550</v>
      </c>
      <c r="D16" s="26"/>
      <c r="E16" s="26"/>
      <c r="F16" s="27">
        <v>6942</v>
      </c>
      <c r="G16" s="145">
        <v>0.7712</v>
      </c>
      <c r="H16" s="27">
        <v>5354</v>
      </c>
      <c r="I16" s="145">
        <v>0.4587</v>
      </c>
      <c r="J16" s="26">
        <v>3.32</v>
      </c>
      <c r="K16" s="146">
        <v>1.9444444444444444E-3</v>
      </c>
      <c r="L16" s="145">
        <v>5.9999999999999995E-4</v>
      </c>
      <c r="M16" s="26">
        <v>4</v>
      </c>
      <c r="N16" s="116">
        <v>68.900000000000006</v>
      </c>
    </row>
    <row r="17" spans="1:14">
      <c r="A17" s="106" t="s">
        <v>2558</v>
      </c>
      <c r="B17" s="106" t="s">
        <v>2549</v>
      </c>
      <c r="C17" s="26" t="s">
        <v>2551</v>
      </c>
      <c r="D17" s="26"/>
      <c r="E17" s="26"/>
      <c r="F17" s="26">
        <v>462</v>
      </c>
      <c r="G17" s="145">
        <v>0.89610000000000001</v>
      </c>
      <c r="H17" s="26">
        <v>414</v>
      </c>
      <c r="I17" s="145">
        <v>0.45669999999999999</v>
      </c>
      <c r="J17" s="26">
        <v>4.7</v>
      </c>
      <c r="K17" s="146">
        <v>2.2453703703703702E-3</v>
      </c>
      <c r="L17" s="145">
        <v>0</v>
      </c>
      <c r="M17" s="26">
        <v>0</v>
      </c>
      <c r="N17" s="116">
        <v>0</v>
      </c>
    </row>
    <row r="18" spans="1:14">
      <c r="A18" s="106" t="s">
        <v>2559</v>
      </c>
      <c r="B18" s="106" t="s">
        <v>2549</v>
      </c>
      <c r="C18" s="26" t="s">
        <v>2550</v>
      </c>
      <c r="D18" s="26"/>
      <c r="E18" s="26"/>
      <c r="F18" s="27">
        <v>5466</v>
      </c>
      <c r="G18" s="145">
        <v>0.52890000000000004</v>
      </c>
      <c r="H18" s="27">
        <v>2891</v>
      </c>
      <c r="I18" s="145">
        <v>0.48299999999999998</v>
      </c>
      <c r="J18" s="26">
        <v>3.16</v>
      </c>
      <c r="K18" s="146">
        <v>2.1180555555555558E-3</v>
      </c>
      <c r="L18" s="145">
        <v>0</v>
      </c>
      <c r="M18" s="26">
        <v>0</v>
      </c>
      <c r="N18" s="116">
        <v>0</v>
      </c>
    </row>
    <row r="19" spans="1:14">
      <c r="A19" s="106" t="s">
        <v>2559</v>
      </c>
      <c r="B19" s="106" t="s">
        <v>2549</v>
      </c>
      <c r="C19" s="26" t="s">
        <v>2551</v>
      </c>
      <c r="D19" s="26"/>
      <c r="E19" s="26"/>
      <c r="F19" s="26">
        <v>26</v>
      </c>
      <c r="G19" s="145">
        <v>0.84620000000000006</v>
      </c>
      <c r="H19" s="26">
        <v>22</v>
      </c>
      <c r="I19" s="145">
        <v>0.84620000000000006</v>
      </c>
      <c r="J19" s="26">
        <v>1.1499999999999999</v>
      </c>
      <c r="K19" s="146">
        <v>3.4722222222222222E-5</v>
      </c>
      <c r="L19" s="145">
        <v>0</v>
      </c>
      <c r="M19" s="26">
        <v>0</v>
      </c>
      <c r="N19" s="116">
        <v>0</v>
      </c>
    </row>
    <row r="20" spans="1:14">
      <c r="A20" s="106" t="s">
        <v>2560</v>
      </c>
      <c r="B20" s="106" t="s">
        <v>2549</v>
      </c>
      <c r="C20" s="26" t="s">
        <v>2550</v>
      </c>
      <c r="D20" s="26"/>
      <c r="E20" s="26"/>
      <c r="F20" s="27">
        <v>2968</v>
      </c>
      <c r="G20" s="145">
        <v>0.81099999999999994</v>
      </c>
      <c r="H20" s="27">
        <v>2407</v>
      </c>
      <c r="I20" s="145">
        <v>0.46970000000000001</v>
      </c>
      <c r="J20" s="26">
        <v>4.6399999999999997</v>
      </c>
      <c r="K20" s="146">
        <v>1.0763888888888889E-3</v>
      </c>
      <c r="L20" s="145">
        <v>1.3100000000000001E-2</v>
      </c>
      <c r="M20" s="26">
        <v>39</v>
      </c>
      <c r="N20" s="116">
        <v>1052.95</v>
      </c>
    </row>
    <row r="21" spans="1:14">
      <c r="A21" s="106" t="s">
        <v>2560</v>
      </c>
      <c r="B21" s="106" t="s">
        <v>2549</v>
      </c>
      <c r="C21" s="26" t="s">
        <v>2551</v>
      </c>
      <c r="D21" s="26"/>
      <c r="E21" s="26"/>
      <c r="F21" s="26">
        <v>324</v>
      </c>
      <c r="G21" s="145">
        <v>0.87959999999999994</v>
      </c>
      <c r="H21" s="26">
        <v>285</v>
      </c>
      <c r="I21" s="145">
        <v>0.5988</v>
      </c>
      <c r="J21" s="26">
        <v>5.55</v>
      </c>
      <c r="K21" s="146">
        <v>7.0601851851851847E-4</v>
      </c>
      <c r="L21" s="145">
        <v>0</v>
      </c>
      <c r="M21" s="26">
        <v>0</v>
      </c>
      <c r="N21" s="116">
        <v>0</v>
      </c>
    </row>
    <row r="22" spans="1:14">
      <c r="A22" s="106" t="s">
        <v>2561</v>
      </c>
      <c r="B22" s="106" t="s">
        <v>2549</v>
      </c>
      <c r="C22" s="26" t="s">
        <v>2550</v>
      </c>
      <c r="D22" s="26"/>
      <c r="E22" s="26"/>
      <c r="F22" s="27">
        <v>2847</v>
      </c>
      <c r="G22" s="145">
        <v>0.93640000000000001</v>
      </c>
      <c r="H22" s="27">
        <v>2666</v>
      </c>
      <c r="I22" s="145">
        <v>0.69090000000000007</v>
      </c>
      <c r="J22" s="26">
        <v>2.0099999999999998</v>
      </c>
      <c r="K22" s="146">
        <v>9.1435185185185185E-4</v>
      </c>
      <c r="L22" s="145">
        <v>0</v>
      </c>
      <c r="M22" s="26">
        <v>0</v>
      </c>
      <c r="N22" s="116">
        <v>0</v>
      </c>
    </row>
    <row r="23" spans="1:14">
      <c r="A23" s="106" t="s">
        <v>2561</v>
      </c>
      <c r="B23" s="106" t="s">
        <v>2549</v>
      </c>
      <c r="C23" s="26" t="s">
        <v>2551</v>
      </c>
      <c r="D23" s="26"/>
      <c r="E23" s="26"/>
      <c r="F23" s="27">
        <v>1579</v>
      </c>
      <c r="G23" s="145">
        <v>0.94810000000000005</v>
      </c>
      <c r="H23" s="27">
        <v>1497</v>
      </c>
      <c r="I23" s="145">
        <v>0.67189999999999994</v>
      </c>
      <c r="J23" s="26">
        <v>1.87</v>
      </c>
      <c r="K23" s="146">
        <v>4.0509259259259258E-4</v>
      </c>
      <c r="L23" s="145">
        <v>0</v>
      </c>
      <c r="M23" s="26">
        <v>0</v>
      </c>
      <c r="N23" s="116">
        <v>0</v>
      </c>
    </row>
    <row r="24" spans="1:14">
      <c r="A24" s="106" t="s">
        <v>2562</v>
      </c>
      <c r="B24" s="106" t="s">
        <v>2549</v>
      </c>
      <c r="C24" s="26" t="s">
        <v>2550</v>
      </c>
      <c r="D24" s="26"/>
      <c r="E24" s="26"/>
      <c r="F24" s="27">
        <v>2765</v>
      </c>
      <c r="G24" s="145">
        <v>0.41520000000000001</v>
      </c>
      <c r="H24" s="27">
        <v>1148</v>
      </c>
      <c r="I24" s="145">
        <v>0.31209999999999999</v>
      </c>
      <c r="J24" s="26">
        <v>5.95</v>
      </c>
      <c r="K24" s="146">
        <v>2.3958333333333331E-3</v>
      </c>
      <c r="L24" s="145">
        <v>9.98E-2</v>
      </c>
      <c r="M24" s="26">
        <v>276</v>
      </c>
      <c r="N24" s="116">
        <v>53602.53</v>
      </c>
    </row>
    <row r="25" spans="1:14">
      <c r="A25" s="106" t="s">
        <v>2562</v>
      </c>
      <c r="B25" s="106" t="s">
        <v>2549</v>
      </c>
      <c r="C25" s="26" t="s">
        <v>2551</v>
      </c>
      <c r="D25" s="26"/>
      <c r="E25" s="26"/>
      <c r="F25" s="26">
        <v>0</v>
      </c>
      <c r="G25" s="145">
        <v>0</v>
      </c>
      <c r="H25" s="26">
        <v>0</v>
      </c>
      <c r="I25" s="145">
        <v>0</v>
      </c>
      <c r="J25" s="26">
        <v>0</v>
      </c>
      <c r="K25" s="146">
        <v>0</v>
      </c>
      <c r="L25" s="145">
        <v>0</v>
      </c>
      <c r="M25" s="26">
        <v>0</v>
      </c>
      <c r="N25" s="116">
        <v>0</v>
      </c>
    </row>
    <row r="26" spans="1:14">
      <c r="A26" s="106" t="s">
        <v>2563</v>
      </c>
      <c r="B26" s="106" t="s">
        <v>2549</v>
      </c>
      <c r="C26" s="26" t="s">
        <v>2550</v>
      </c>
      <c r="D26" s="26"/>
      <c r="E26" s="26"/>
      <c r="F26" s="27">
        <v>2334</v>
      </c>
      <c r="G26" s="145">
        <v>0.90959999999999996</v>
      </c>
      <c r="H26" s="27">
        <v>2123</v>
      </c>
      <c r="I26" s="145">
        <v>0.41600000000000004</v>
      </c>
      <c r="J26" s="26">
        <v>5.4</v>
      </c>
      <c r="K26" s="146">
        <v>1.5625000000000001E-3</v>
      </c>
      <c r="L26" s="145">
        <v>1.7000000000000001E-3</v>
      </c>
      <c r="M26" s="26">
        <v>4</v>
      </c>
      <c r="N26" s="116">
        <v>340.4</v>
      </c>
    </row>
    <row r="27" spans="1:14">
      <c r="A27" s="106" t="s">
        <v>2563</v>
      </c>
      <c r="B27" s="106" t="s">
        <v>2549</v>
      </c>
      <c r="C27" s="26" t="s">
        <v>2551</v>
      </c>
      <c r="D27" s="26"/>
      <c r="E27" s="26"/>
      <c r="F27" s="27">
        <v>2123</v>
      </c>
      <c r="G27" s="145">
        <v>0.8639</v>
      </c>
      <c r="H27" s="27">
        <v>1834</v>
      </c>
      <c r="I27" s="145">
        <v>0.35369999999999996</v>
      </c>
      <c r="J27" s="26">
        <v>4.78</v>
      </c>
      <c r="K27" s="146">
        <v>1.8865740740740742E-3</v>
      </c>
      <c r="L27" s="145">
        <v>1.9E-3</v>
      </c>
      <c r="M27" s="26">
        <v>4</v>
      </c>
      <c r="N27" s="116">
        <v>211.19</v>
      </c>
    </row>
    <row r="28" spans="1:14">
      <c r="A28" s="106" t="s">
        <v>2564</v>
      </c>
      <c r="B28" s="106" t="s">
        <v>2549</v>
      </c>
      <c r="C28" s="26" t="s">
        <v>2550</v>
      </c>
      <c r="D28" s="26"/>
      <c r="E28" s="26"/>
      <c r="F28" s="27">
        <v>2092</v>
      </c>
      <c r="G28" s="145">
        <v>0.55069999999999997</v>
      </c>
      <c r="H28" s="27">
        <v>1152</v>
      </c>
      <c r="I28" s="145">
        <v>0.42880000000000001</v>
      </c>
      <c r="J28" s="26">
        <v>7.76</v>
      </c>
      <c r="K28" s="146">
        <v>3.3101851851851851E-3</v>
      </c>
      <c r="L28" s="145">
        <v>2.6800000000000001E-2</v>
      </c>
      <c r="M28" s="26">
        <v>56</v>
      </c>
      <c r="N28" s="116">
        <v>5768.24</v>
      </c>
    </row>
    <row r="29" spans="1:14">
      <c r="A29" s="106" t="s">
        <v>2564</v>
      </c>
      <c r="B29" s="106" t="s">
        <v>2549</v>
      </c>
      <c r="C29" s="26" t="s">
        <v>2551</v>
      </c>
      <c r="D29" s="26"/>
      <c r="E29" s="26"/>
      <c r="F29" s="26">
        <v>26</v>
      </c>
      <c r="G29" s="145">
        <v>0.5</v>
      </c>
      <c r="H29" s="26">
        <v>13</v>
      </c>
      <c r="I29" s="145">
        <v>0.84620000000000006</v>
      </c>
      <c r="J29" s="26">
        <v>1.35</v>
      </c>
      <c r="K29" s="146">
        <v>1.6550925925925926E-3</v>
      </c>
      <c r="L29" s="145">
        <v>0</v>
      </c>
      <c r="M29" s="26">
        <v>0</v>
      </c>
      <c r="N29" s="116">
        <v>0</v>
      </c>
    </row>
    <row r="30" spans="1:14">
      <c r="A30" s="106" t="s">
        <v>2565</v>
      </c>
      <c r="B30" s="106" t="s">
        <v>2549</v>
      </c>
      <c r="C30" s="26" t="s">
        <v>2550</v>
      </c>
      <c r="D30" s="26"/>
      <c r="E30" s="26"/>
      <c r="F30" s="27">
        <v>1575</v>
      </c>
      <c r="G30" s="145">
        <v>0.2298</v>
      </c>
      <c r="H30" s="26">
        <v>362</v>
      </c>
      <c r="I30" s="145">
        <v>0.3175</v>
      </c>
      <c r="J30" s="26">
        <v>8.3699999999999992</v>
      </c>
      <c r="K30" s="146">
        <v>3.7731481481481483E-3</v>
      </c>
      <c r="L30" s="145">
        <v>3.8100000000000002E-2</v>
      </c>
      <c r="M30" s="26">
        <v>60</v>
      </c>
      <c r="N30" s="116">
        <v>17583.84</v>
      </c>
    </row>
    <row r="31" spans="1:14">
      <c r="A31" s="106" t="s">
        <v>2565</v>
      </c>
      <c r="B31" s="106" t="s">
        <v>2549</v>
      </c>
      <c r="C31" s="26" t="s">
        <v>2551</v>
      </c>
      <c r="D31" s="26"/>
      <c r="E31" s="26"/>
      <c r="F31" s="26">
        <v>151</v>
      </c>
      <c r="G31" s="145">
        <v>0.71519999999999995</v>
      </c>
      <c r="H31" s="26">
        <v>108</v>
      </c>
      <c r="I31" s="145">
        <v>0.54299999999999993</v>
      </c>
      <c r="J31" s="26">
        <v>4.26</v>
      </c>
      <c r="K31" s="146">
        <v>8.9120370370370373E-4</v>
      </c>
      <c r="L31" s="145">
        <v>0</v>
      </c>
      <c r="M31" s="26">
        <v>0</v>
      </c>
      <c r="N31" s="116">
        <v>0</v>
      </c>
    </row>
    <row r="32" spans="1:14">
      <c r="A32" s="106" t="s">
        <v>2566</v>
      </c>
      <c r="B32" s="106" t="s">
        <v>2549</v>
      </c>
      <c r="C32" s="26" t="s">
        <v>2550</v>
      </c>
      <c r="D32" s="26"/>
      <c r="E32" s="26"/>
      <c r="F32" s="27">
        <v>1480</v>
      </c>
      <c r="G32" s="145">
        <v>0.78110000000000002</v>
      </c>
      <c r="H32" s="27">
        <v>1156</v>
      </c>
      <c r="I32" s="145">
        <v>0.29460000000000003</v>
      </c>
      <c r="J32" s="26">
        <v>5.66</v>
      </c>
      <c r="K32" s="146">
        <v>1.9675925925925924E-3</v>
      </c>
      <c r="L32" s="145">
        <v>6.0999999999999995E-3</v>
      </c>
      <c r="M32" s="26">
        <v>9</v>
      </c>
      <c r="N32" s="116">
        <v>622.38</v>
      </c>
    </row>
    <row r="33" spans="1:14">
      <c r="A33" s="106" t="s">
        <v>2566</v>
      </c>
      <c r="B33" s="106" t="s">
        <v>2549</v>
      </c>
      <c r="C33" s="26" t="s">
        <v>2551</v>
      </c>
      <c r="D33" s="26"/>
      <c r="E33" s="26"/>
      <c r="F33" s="26">
        <v>669</v>
      </c>
      <c r="G33" s="145">
        <v>0.88340000000000007</v>
      </c>
      <c r="H33" s="26">
        <v>591</v>
      </c>
      <c r="I33" s="145">
        <v>0.32289999999999996</v>
      </c>
      <c r="J33" s="26">
        <v>4.7</v>
      </c>
      <c r="K33" s="146">
        <v>1.736111111111111E-3</v>
      </c>
      <c r="L33" s="145">
        <v>0</v>
      </c>
      <c r="M33" s="26">
        <v>0</v>
      </c>
      <c r="N33" s="116">
        <v>0</v>
      </c>
    </row>
    <row r="34" spans="1:14">
      <c r="A34" s="106" t="s">
        <v>2567</v>
      </c>
      <c r="B34" s="106" t="s">
        <v>2549</v>
      </c>
      <c r="C34" s="26" t="s">
        <v>2550</v>
      </c>
      <c r="D34" s="26"/>
      <c r="E34" s="26"/>
      <c r="F34" s="27">
        <v>1441</v>
      </c>
      <c r="G34" s="145">
        <v>0.71829999999999994</v>
      </c>
      <c r="H34" s="27">
        <v>1035</v>
      </c>
      <c r="I34" s="145">
        <v>0.36849999999999999</v>
      </c>
      <c r="J34" s="26">
        <v>6.34</v>
      </c>
      <c r="K34" s="146">
        <v>1.8402777777777777E-3</v>
      </c>
      <c r="L34" s="145">
        <v>2.8000000000000004E-3</v>
      </c>
      <c r="M34" s="26">
        <v>4</v>
      </c>
      <c r="N34" s="116">
        <v>107.81</v>
      </c>
    </row>
    <row r="35" spans="1:14">
      <c r="A35" s="106" t="s">
        <v>2567</v>
      </c>
      <c r="B35" s="106" t="s">
        <v>2549</v>
      </c>
      <c r="C35" s="26" t="s">
        <v>2551</v>
      </c>
      <c r="D35" s="26"/>
      <c r="E35" s="26"/>
      <c r="F35" s="26">
        <v>220</v>
      </c>
      <c r="G35" s="145">
        <v>0.80449999999999999</v>
      </c>
      <c r="H35" s="26">
        <v>177</v>
      </c>
      <c r="I35" s="145">
        <v>0.43180000000000002</v>
      </c>
      <c r="J35" s="26">
        <v>6.41</v>
      </c>
      <c r="K35" s="146">
        <v>2.1527777777777778E-3</v>
      </c>
      <c r="L35" s="145">
        <v>4.0899999999999999E-2</v>
      </c>
      <c r="M35" s="26">
        <v>9</v>
      </c>
      <c r="N35" s="116">
        <v>271.58999999999997</v>
      </c>
    </row>
    <row r="36" spans="1:14">
      <c r="A36" s="106" t="s">
        <v>2568</v>
      </c>
      <c r="B36" s="106" t="s">
        <v>2549</v>
      </c>
      <c r="C36" s="26" t="s">
        <v>2550</v>
      </c>
      <c r="D36" s="26"/>
      <c r="E36" s="26"/>
      <c r="F36" s="27">
        <v>1389</v>
      </c>
      <c r="G36" s="145">
        <v>0.90709999999999991</v>
      </c>
      <c r="H36" s="27">
        <v>1260</v>
      </c>
      <c r="I36" s="145">
        <v>0.50609999999999999</v>
      </c>
      <c r="J36" s="26">
        <v>3.29</v>
      </c>
      <c r="K36" s="146">
        <v>6.9444444444444447E-4</v>
      </c>
      <c r="L36" s="145">
        <v>2.8999999999999998E-3</v>
      </c>
      <c r="M36" s="26">
        <v>4</v>
      </c>
      <c r="N36" s="116">
        <v>183.14</v>
      </c>
    </row>
    <row r="37" spans="1:14">
      <c r="A37" s="106" t="s">
        <v>2568</v>
      </c>
      <c r="B37" s="106" t="s">
        <v>2549</v>
      </c>
      <c r="C37" s="26" t="s">
        <v>2551</v>
      </c>
      <c r="D37" s="26"/>
      <c r="E37" s="26"/>
      <c r="F37" s="26">
        <v>626</v>
      </c>
      <c r="G37" s="145">
        <v>0.57830000000000004</v>
      </c>
      <c r="H37" s="26">
        <v>362</v>
      </c>
      <c r="I37" s="145">
        <v>0.47600000000000003</v>
      </c>
      <c r="J37" s="26">
        <v>6.01</v>
      </c>
      <c r="K37" s="146">
        <v>2.3726851851851851E-3</v>
      </c>
      <c r="L37" s="145">
        <v>6.4000000000000003E-3</v>
      </c>
      <c r="M37" s="26">
        <v>4</v>
      </c>
      <c r="N37" s="116">
        <v>418.36</v>
      </c>
    </row>
    <row r="38" spans="1:14">
      <c r="A38" s="106" t="s">
        <v>2569</v>
      </c>
      <c r="B38" s="106" t="s">
        <v>2549</v>
      </c>
      <c r="C38" s="26" t="s">
        <v>2550</v>
      </c>
      <c r="D38" s="26"/>
      <c r="E38" s="26"/>
      <c r="F38" s="27">
        <v>1178</v>
      </c>
      <c r="G38" s="145">
        <v>0.35909999999999997</v>
      </c>
      <c r="H38" s="26">
        <v>423</v>
      </c>
      <c r="I38" s="145">
        <v>0.4355</v>
      </c>
      <c r="J38" s="26">
        <v>4.49</v>
      </c>
      <c r="K38" s="146">
        <v>1.2268518518518518E-3</v>
      </c>
      <c r="L38" s="145">
        <v>7.6E-3</v>
      </c>
      <c r="M38" s="26">
        <v>9</v>
      </c>
      <c r="N38" s="116">
        <v>202.21</v>
      </c>
    </row>
    <row r="39" spans="1:14">
      <c r="A39" s="106" t="s">
        <v>2569</v>
      </c>
      <c r="B39" s="106" t="s">
        <v>2549</v>
      </c>
      <c r="C39" s="26" t="s">
        <v>2551</v>
      </c>
      <c r="D39" s="26"/>
      <c r="E39" s="26"/>
      <c r="F39" s="26">
        <v>703</v>
      </c>
      <c r="G39" s="145">
        <v>0.71829999999999994</v>
      </c>
      <c r="H39" s="26">
        <v>505</v>
      </c>
      <c r="I39" s="145">
        <v>0.58320000000000005</v>
      </c>
      <c r="J39" s="26">
        <v>2.64</v>
      </c>
      <c r="K39" s="146">
        <v>5.0925925925925921E-4</v>
      </c>
      <c r="L39" s="145">
        <v>1.8500000000000003E-2</v>
      </c>
      <c r="M39" s="26">
        <v>13</v>
      </c>
      <c r="N39" s="116">
        <v>411.37</v>
      </c>
    </row>
    <row r="40" spans="1:14">
      <c r="A40" s="106" t="s">
        <v>2570</v>
      </c>
      <c r="B40" s="106" t="s">
        <v>2549</v>
      </c>
      <c r="C40" s="26" t="s">
        <v>2550</v>
      </c>
      <c r="D40" s="26"/>
      <c r="E40" s="26"/>
      <c r="F40" s="27">
        <v>1031</v>
      </c>
      <c r="G40" s="145">
        <v>0.24249999999999999</v>
      </c>
      <c r="H40" s="26">
        <v>250</v>
      </c>
      <c r="I40" s="145">
        <v>0.17170000000000002</v>
      </c>
      <c r="J40" s="26">
        <v>17.25</v>
      </c>
      <c r="K40" s="146">
        <v>5.8217592592592592E-3</v>
      </c>
      <c r="L40" s="145">
        <v>0.12509999999999999</v>
      </c>
      <c r="M40" s="26">
        <v>129</v>
      </c>
      <c r="N40" s="116">
        <v>42021.75</v>
      </c>
    </row>
    <row r="41" spans="1:14">
      <c r="A41" s="106" t="s">
        <v>2570</v>
      </c>
      <c r="B41" s="106" t="s">
        <v>2549</v>
      </c>
      <c r="C41" s="26" t="s">
        <v>2551</v>
      </c>
      <c r="D41" s="26"/>
      <c r="E41" s="26"/>
      <c r="F41" s="26">
        <v>0</v>
      </c>
      <c r="G41" s="145">
        <v>0</v>
      </c>
      <c r="H41" s="26">
        <v>0</v>
      </c>
      <c r="I41" s="145">
        <v>0</v>
      </c>
      <c r="J41" s="26">
        <v>0</v>
      </c>
      <c r="K41" s="146">
        <v>0</v>
      </c>
      <c r="L41" s="145">
        <v>0</v>
      </c>
      <c r="M41" s="26">
        <v>0</v>
      </c>
      <c r="N41" s="116">
        <v>0</v>
      </c>
    </row>
    <row r="42" spans="1:14">
      <c r="A42" s="106" t="s">
        <v>2571</v>
      </c>
      <c r="B42" s="106" t="s">
        <v>2549</v>
      </c>
      <c r="C42" s="26" t="s">
        <v>2550</v>
      </c>
      <c r="D42" s="26"/>
      <c r="E42" s="26"/>
      <c r="F42" s="26">
        <v>807</v>
      </c>
      <c r="G42" s="145">
        <v>0.54520000000000002</v>
      </c>
      <c r="H42" s="26">
        <v>440</v>
      </c>
      <c r="I42" s="145">
        <v>0.34700000000000003</v>
      </c>
      <c r="J42" s="26">
        <v>5.39</v>
      </c>
      <c r="K42" s="146">
        <v>1.3657407407407407E-3</v>
      </c>
      <c r="L42" s="145">
        <v>5.33E-2</v>
      </c>
      <c r="M42" s="26">
        <v>43</v>
      </c>
      <c r="N42" s="116">
        <v>7229.02</v>
      </c>
    </row>
    <row r="43" spans="1:14">
      <c r="A43" s="106" t="s">
        <v>2571</v>
      </c>
      <c r="B43" s="106" t="s">
        <v>2549</v>
      </c>
      <c r="C43" s="26" t="s">
        <v>2551</v>
      </c>
      <c r="D43" s="26"/>
      <c r="E43" s="26"/>
      <c r="F43" s="26">
        <v>9</v>
      </c>
      <c r="G43" s="145">
        <v>0.44439999999999996</v>
      </c>
      <c r="H43" s="26">
        <v>4</v>
      </c>
      <c r="I43" s="145">
        <v>1</v>
      </c>
      <c r="J43" s="26">
        <v>1</v>
      </c>
      <c r="K43" s="146">
        <v>0</v>
      </c>
      <c r="L43" s="145">
        <v>0</v>
      </c>
      <c r="M43" s="26">
        <v>0</v>
      </c>
      <c r="N43" s="116">
        <v>0</v>
      </c>
    </row>
    <row r="44" spans="1:14">
      <c r="A44" s="106" t="s">
        <v>2572</v>
      </c>
      <c r="B44" s="106" t="s">
        <v>2549</v>
      </c>
      <c r="C44" s="26" t="s">
        <v>2550</v>
      </c>
      <c r="D44" s="26"/>
      <c r="E44" s="26"/>
      <c r="F44" s="26">
        <v>759</v>
      </c>
      <c r="G44" s="145">
        <v>5.1399999999999994E-2</v>
      </c>
      <c r="H44" s="26">
        <v>39</v>
      </c>
      <c r="I44" s="145">
        <v>0.17649999999999999</v>
      </c>
      <c r="J44" s="26">
        <v>8.48</v>
      </c>
      <c r="K44" s="146">
        <v>3.7037037037037038E-3</v>
      </c>
      <c r="L44" s="145">
        <v>0</v>
      </c>
      <c r="M44" s="26">
        <v>0</v>
      </c>
      <c r="N44" s="116">
        <v>0</v>
      </c>
    </row>
    <row r="45" spans="1:14">
      <c r="A45" s="106" t="s">
        <v>2572</v>
      </c>
      <c r="B45" s="106" t="s">
        <v>2549</v>
      </c>
      <c r="C45" s="26" t="s">
        <v>2551</v>
      </c>
      <c r="D45" s="26"/>
      <c r="E45" s="26"/>
      <c r="F45" s="26">
        <v>0</v>
      </c>
      <c r="G45" s="145">
        <v>0</v>
      </c>
      <c r="H45" s="26">
        <v>0</v>
      </c>
      <c r="I45" s="145">
        <v>0</v>
      </c>
      <c r="J45" s="26">
        <v>0</v>
      </c>
      <c r="K45" s="146">
        <v>0</v>
      </c>
      <c r="L45" s="145">
        <v>0</v>
      </c>
      <c r="M45" s="26">
        <v>0</v>
      </c>
      <c r="N45" s="116">
        <v>0</v>
      </c>
    </row>
    <row r="46" spans="1:14">
      <c r="A46" s="106" t="s">
        <v>2573</v>
      </c>
      <c r="B46" s="106" t="s">
        <v>2549</v>
      </c>
      <c r="C46" s="26" t="s">
        <v>2550</v>
      </c>
      <c r="D46" s="26"/>
      <c r="E46" s="26"/>
      <c r="F46" s="26">
        <v>664</v>
      </c>
      <c r="G46" s="145">
        <v>0.32530000000000003</v>
      </c>
      <c r="H46" s="26">
        <v>216</v>
      </c>
      <c r="I46" s="145">
        <v>0.53310000000000002</v>
      </c>
      <c r="J46" s="26">
        <v>4.47</v>
      </c>
      <c r="K46" s="146">
        <v>1.0995370370370371E-3</v>
      </c>
      <c r="L46" s="145">
        <v>1.3600000000000001E-2</v>
      </c>
      <c r="M46" s="26">
        <v>9</v>
      </c>
      <c r="N46" s="116">
        <v>441.18</v>
      </c>
    </row>
    <row r="47" spans="1:14">
      <c r="A47" s="106" t="s">
        <v>2573</v>
      </c>
      <c r="B47" s="106" t="s">
        <v>2549</v>
      </c>
      <c r="C47" s="26" t="s">
        <v>2551</v>
      </c>
      <c r="D47" s="26"/>
      <c r="E47" s="26"/>
      <c r="F47" s="26">
        <v>298</v>
      </c>
      <c r="G47" s="145">
        <v>0.52010000000000001</v>
      </c>
      <c r="H47" s="26">
        <v>155</v>
      </c>
      <c r="I47" s="145">
        <v>0.70810000000000006</v>
      </c>
      <c r="J47" s="26">
        <v>2.2599999999999998</v>
      </c>
      <c r="K47" s="146">
        <v>3.4722222222222224E-4</v>
      </c>
      <c r="L47" s="145">
        <v>0</v>
      </c>
      <c r="M47" s="26">
        <v>0</v>
      </c>
      <c r="N47" s="116">
        <v>0</v>
      </c>
    </row>
    <row r="48" spans="1:14">
      <c r="A48" s="106" t="s">
        <v>2574</v>
      </c>
      <c r="B48" s="106" t="s">
        <v>2549</v>
      </c>
      <c r="C48" s="26" t="s">
        <v>2550</v>
      </c>
      <c r="D48" s="26"/>
      <c r="E48" s="26"/>
      <c r="F48" s="26">
        <v>639</v>
      </c>
      <c r="G48" s="145">
        <v>0.91859999999999997</v>
      </c>
      <c r="H48" s="26">
        <v>587</v>
      </c>
      <c r="I48" s="145">
        <v>0.36460000000000004</v>
      </c>
      <c r="J48" s="26">
        <v>3.69</v>
      </c>
      <c r="K48" s="146">
        <v>9.2592592592592596E-4</v>
      </c>
      <c r="L48" s="145">
        <v>0</v>
      </c>
      <c r="M48" s="26">
        <v>0</v>
      </c>
      <c r="N48" s="116">
        <v>0</v>
      </c>
    </row>
    <row r="49" spans="1:14">
      <c r="A49" s="106" t="s">
        <v>2574</v>
      </c>
      <c r="B49" s="106" t="s">
        <v>2549</v>
      </c>
      <c r="C49" s="26" t="s">
        <v>2551</v>
      </c>
      <c r="D49" s="26"/>
      <c r="E49" s="26"/>
      <c r="F49" s="26">
        <v>298</v>
      </c>
      <c r="G49" s="145">
        <v>0.75170000000000003</v>
      </c>
      <c r="H49" s="26">
        <v>224</v>
      </c>
      <c r="I49" s="145">
        <v>0.52010000000000001</v>
      </c>
      <c r="J49" s="26">
        <v>3.52</v>
      </c>
      <c r="K49" s="146">
        <v>1.1689814814814816E-3</v>
      </c>
      <c r="L49" s="145">
        <v>0</v>
      </c>
      <c r="M49" s="26">
        <v>0</v>
      </c>
      <c r="N49" s="116">
        <v>0</v>
      </c>
    </row>
    <row r="50" spans="1:14">
      <c r="A50" s="106" t="s">
        <v>2575</v>
      </c>
      <c r="B50" s="106" t="s">
        <v>2549</v>
      </c>
      <c r="C50" s="26" t="s">
        <v>2550</v>
      </c>
      <c r="D50" s="26"/>
      <c r="E50" s="26"/>
      <c r="F50" s="26">
        <v>574</v>
      </c>
      <c r="G50" s="145">
        <v>0.61670000000000003</v>
      </c>
      <c r="H50" s="26">
        <v>354</v>
      </c>
      <c r="I50" s="145">
        <v>0.12720000000000001</v>
      </c>
      <c r="J50" s="26">
        <v>16.02</v>
      </c>
      <c r="K50" s="146">
        <v>4.4560185185185189E-3</v>
      </c>
      <c r="L50" s="145">
        <v>4.53E-2</v>
      </c>
      <c r="M50" s="26">
        <v>26</v>
      </c>
      <c r="N50" s="116">
        <v>4944.72</v>
      </c>
    </row>
    <row r="51" spans="1:14">
      <c r="A51" s="106" t="s">
        <v>2575</v>
      </c>
      <c r="B51" s="106" t="s">
        <v>2549</v>
      </c>
      <c r="C51" s="26" t="s">
        <v>2551</v>
      </c>
      <c r="D51" s="26"/>
      <c r="E51" s="26"/>
      <c r="F51" s="26">
        <v>26</v>
      </c>
      <c r="G51" s="145">
        <v>0.84620000000000006</v>
      </c>
      <c r="H51" s="26">
        <v>22</v>
      </c>
      <c r="I51" s="145">
        <v>0.15380000000000002</v>
      </c>
      <c r="J51" s="26">
        <v>10.96</v>
      </c>
      <c r="K51" s="146">
        <v>5.1273148148148146E-3</v>
      </c>
      <c r="L51" s="145">
        <v>0</v>
      </c>
      <c r="M51" s="26">
        <v>0</v>
      </c>
      <c r="N51" s="116">
        <v>0</v>
      </c>
    </row>
    <row r="52" spans="1:14">
      <c r="A52" s="106" t="s">
        <v>2576</v>
      </c>
      <c r="B52" s="106" t="s">
        <v>2549</v>
      </c>
      <c r="C52" s="26" t="s">
        <v>2550</v>
      </c>
      <c r="D52" s="26"/>
      <c r="E52" s="26"/>
      <c r="F52" s="26">
        <v>569</v>
      </c>
      <c r="G52" s="145">
        <v>0.71349999999999991</v>
      </c>
      <c r="H52" s="26">
        <v>406</v>
      </c>
      <c r="I52" s="145">
        <v>0.18280000000000002</v>
      </c>
      <c r="J52" s="26">
        <v>4.43</v>
      </c>
      <c r="K52" s="146">
        <v>8.4490740740740739E-4</v>
      </c>
      <c r="L52" s="145">
        <v>6.9999999999999993E-3</v>
      </c>
      <c r="M52" s="26">
        <v>4</v>
      </c>
      <c r="N52" s="116">
        <v>107.86</v>
      </c>
    </row>
    <row r="53" spans="1:14">
      <c r="A53" s="106" t="s">
        <v>2576</v>
      </c>
      <c r="B53" s="106" t="s">
        <v>2549</v>
      </c>
      <c r="C53" s="26" t="s">
        <v>2551</v>
      </c>
      <c r="D53" s="26"/>
      <c r="E53" s="26"/>
      <c r="F53" s="26">
        <v>73</v>
      </c>
      <c r="G53" s="145">
        <v>0.76709999999999989</v>
      </c>
      <c r="H53" s="26">
        <v>56</v>
      </c>
      <c r="I53" s="145">
        <v>0.2329</v>
      </c>
      <c r="J53" s="26">
        <v>3.9</v>
      </c>
      <c r="K53" s="146">
        <v>1.0416666666666667E-3</v>
      </c>
      <c r="L53" s="145">
        <v>0</v>
      </c>
      <c r="M53" s="26">
        <v>0</v>
      </c>
      <c r="N53" s="116">
        <v>0</v>
      </c>
    </row>
    <row r="54" spans="1:14">
      <c r="A54" s="106" t="s">
        <v>2577</v>
      </c>
      <c r="B54" s="106" t="s">
        <v>2549</v>
      </c>
      <c r="C54" s="26" t="s">
        <v>2550</v>
      </c>
      <c r="D54" s="26"/>
      <c r="E54" s="26"/>
      <c r="F54" s="26">
        <v>440</v>
      </c>
      <c r="G54" s="145">
        <v>0.76590000000000003</v>
      </c>
      <c r="H54" s="26">
        <v>337</v>
      </c>
      <c r="I54" s="145">
        <v>0.29320000000000002</v>
      </c>
      <c r="J54" s="26">
        <v>5.78</v>
      </c>
      <c r="K54" s="146">
        <v>1.4699074074074074E-3</v>
      </c>
      <c r="L54" s="145">
        <v>9.1000000000000004E-3</v>
      </c>
      <c r="M54" s="26">
        <v>4</v>
      </c>
      <c r="N54" s="116">
        <v>393.68</v>
      </c>
    </row>
    <row r="55" spans="1:14">
      <c r="A55" s="106" t="s">
        <v>2577</v>
      </c>
      <c r="B55" s="106" t="s">
        <v>2549</v>
      </c>
      <c r="C55" s="26" t="s">
        <v>2551</v>
      </c>
      <c r="D55" s="26"/>
      <c r="E55" s="26"/>
      <c r="F55" s="26">
        <v>43</v>
      </c>
      <c r="G55" s="145">
        <v>0.81400000000000006</v>
      </c>
      <c r="H55" s="26">
        <v>35</v>
      </c>
      <c r="I55" s="145">
        <v>0.20929999999999999</v>
      </c>
      <c r="J55" s="26">
        <v>5.12</v>
      </c>
      <c r="K55" s="146">
        <v>1.9328703703703704E-3</v>
      </c>
      <c r="L55" s="145">
        <v>0</v>
      </c>
      <c r="M55" s="26">
        <v>0</v>
      </c>
      <c r="N55" s="116">
        <v>0</v>
      </c>
    </row>
    <row r="56" spans="1:14">
      <c r="A56" s="106" t="s">
        <v>2578</v>
      </c>
      <c r="B56" s="106" t="s">
        <v>2549</v>
      </c>
      <c r="C56" s="26" t="s">
        <v>2550</v>
      </c>
      <c r="D56" s="26"/>
      <c r="E56" s="26"/>
      <c r="F56" s="26">
        <v>414</v>
      </c>
      <c r="G56" s="145">
        <v>0.7923</v>
      </c>
      <c r="H56" s="26">
        <v>328</v>
      </c>
      <c r="I56" s="145">
        <v>0.63529999999999998</v>
      </c>
      <c r="J56" s="26">
        <v>4.93</v>
      </c>
      <c r="K56" s="146">
        <v>1.261574074074074E-3</v>
      </c>
      <c r="L56" s="145">
        <v>2.1700000000000001E-2</v>
      </c>
      <c r="M56" s="26">
        <v>9</v>
      </c>
      <c r="N56" s="116">
        <v>186.68</v>
      </c>
    </row>
    <row r="57" spans="1:14">
      <c r="A57" s="106" t="s">
        <v>2578</v>
      </c>
      <c r="B57" s="106" t="s">
        <v>2549</v>
      </c>
      <c r="C57" s="26" t="s">
        <v>2551</v>
      </c>
      <c r="D57" s="26"/>
      <c r="E57" s="26"/>
      <c r="F57" s="26">
        <v>518</v>
      </c>
      <c r="G57" s="145">
        <v>0.94980000000000009</v>
      </c>
      <c r="H57" s="26">
        <v>492</v>
      </c>
      <c r="I57" s="145">
        <v>0.70849999999999991</v>
      </c>
      <c r="J57" s="26">
        <v>2.36</v>
      </c>
      <c r="K57" s="146">
        <v>3.1250000000000001E-4</v>
      </c>
      <c r="L57" s="145">
        <v>7.7000000000000002E-3</v>
      </c>
      <c r="M57" s="26">
        <v>4</v>
      </c>
      <c r="N57" s="116">
        <v>53.71</v>
      </c>
    </row>
    <row r="58" spans="1:14">
      <c r="A58" s="106" t="s">
        <v>2579</v>
      </c>
      <c r="B58" s="106" t="s">
        <v>2549</v>
      </c>
      <c r="C58" s="26" t="s">
        <v>2550</v>
      </c>
      <c r="D58" s="26"/>
      <c r="E58" s="26"/>
      <c r="F58" s="26">
        <v>401</v>
      </c>
      <c r="G58" s="145">
        <v>0.1072</v>
      </c>
      <c r="H58" s="26">
        <v>43</v>
      </c>
      <c r="I58" s="145">
        <v>0.37659999999999999</v>
      </c>
      <c r="J58" s="26">
        <v>12.09</v>
      </c>
      <c r="K58" s="146">
        <v>3.2175925925925926E-3</v>
      </c>
      <c r="L58" s="145">
        <v>5.4900000000000004E-2</v>
      </c>
      <c r="M58" s="26">
        <v>22</v>
      </c>
      <c r="N58" s="116">
        <v>1124.27</v>
      </c>
    </row>
    <row r="59" spans="1:14">
      <c r="A59" s="106" t="s">
        <v>2579</v>
      </c>
      <c r="B59" s="106" t="s">
        <v>2549</v>
      </c>
      <c r="C59" s="26" t="s">
        <v>2551</v>
      </c>
      <c r="D59" s="26"/>
      <c r="E59" s="26"/>
      <c r="F59" s="26">
        <v>121</v>
      </c>
      <c r="G59" s="145">
        <v>0.24789999999999998</v>
      </c>
      <c r="H59" s="26">
        <v>30</v>
      </c>
      <c r="I59" s="145">
        <v>0.46279999999999999</v>
      </c>
      <c r="J59" s="26">
        <v>6.88</v>
      </c>
      <c r="K59" s="146">
        <v>1.5625000000000001E-3</v>
      </c>
      <c r="L59" s="145">
        <v>0</v>
      </c>
      <c r="M59" s="26">
        <v>0</v>
      </c>
      <c r="N59" s="116">
        <v>0</v>
      </c>
    </row>
    <row r="60" spans="1:14">
      <c r="A60" s="106" t="s">
        <v>2580</v>
      </c>
      <c r="B60" s="106" t="s">
        <v>2549</v>
      </c>
      <c r="C60" s="26" t="s">
        <v>2550</v>
      </c>
      <c r="D60" s="26"/>
      <c r="E60" s="26"/>
      <c r="F60" s="26">
        <v>362</v>
      </c>
      <c r="G60" s="145">
        <v>0.17960000000000001</v>
      </c>
      <c r="H60" s="26">
        <v>65</v>
      </c>
      <c r="I60" s="145">
        <v>0.41710000000000003</v>
      </c>
      <c r="J60" s="26">
        <v>9.48</v>
      </c>
      <c r="K60" s="146">
        <v>3.4953703703703705E-3</v>
      </c>
      <c r="L60" s="145">
        <v>0.10769999999999999</v>
      </c>
      <c r="M60" s="26">
        <v>39</v>
      </c>
      <c r="N60" s="116">
        <v>4097.22</v>
      </c>
    </row>
    <row r="61" spans="1:14">
      <c r="A61" s="106" t="s">
        <v>2580</v>
      </c>
      <c r="B61" s="106" t="s">
        <v>2549</v>
      </c>
      <c r="C61" s="26" t="s">
        <v>2551</v>
      </c>
      <c r="D61" s="26"/>
      <c r="E61" s="26"/>
      <c r="F61" s="26">
        <v>73</v>
      </c>
      <c r="G61" s="145">
        <v>0.3014</v>
      </c>
      <c r="H61" s="26">
        <v>22</v>
      </c>
      <c r="I61" s="145">
        <v>0.53420000000000001</v>
      </c>
      <c r="J61" s="26">
        <v>4.49</v>
      </c>
      <c r="K61" s="146">
        <v>1.5162037037037036E-3</v>
      </c>
      <c r="L61" s="145">
        <v>5.4800000000000001E-2</v>
      </c>
      <c r="M61" s="26">
        <v>4</v>
      </c>
      <c r="N61" s="116">
        <v>81.93</v>
      </c>
    </row>
    <row r="62" spans="1:14">
      <c r="A62" s="106" t="s">
        <v>2581</v>
      </c>
      <c r="B62" s="106" t="s">
        <v>2549</v>
      </c>
      <c r="C62" s="26" t="s">
        <v>2550</v>
      </c>
      <c r="D62" s="26"/>
      <c r="E62" s="26"/>
      <c r="F62" s="26">
        <v>358</v>
      </c>
      <c r="G62" s="145">
        <v>0.36030000000000001</v>
      </c>
      <c r="H62" s="26">
        <v>129</v>
      </c>
      <c r="I62" s="145">
        <v>0.42180000000000001</v>
      </c>
      <c r="J62" s="26">
        <v>2.94</v>
      </c>
      <c r="K62" s="146">
        <v>7.5231481481481482E-4</v>
      </c>
      <c r="L62" s="145">
        <v>1.1200000000000002E-2</v>
      </c>
      <c r="M62" s="26">
        <v>4</v>
      </c>
      <c r="N62" s="116">
        <v>104.41</v>
      </c>
    </row>
    <row r="63" spans="1:14">
      <c r="A63" s="106" t="s">
        <v>2581</v>
      </c>
      <c r="B63" s="106" t="s">
        <v>2549</v>
      </c>
      <c r="C63" s="26" t="s">
        <v>2551</v>
      </c>
      <c r="D63" s="26"/>
      <c r="E63" s="26"/>
      <c r="F63" s="26">
        <v>134</v>
      </c>
      <c r="G63" s="145">
        <v>0.70900000000000007</v>
      </c>
      <c r="H63" s="26">
        <v>95</v>
      </c>
      <c r="I63" s="145">
        <v>0.80599999999999994</v>
      </c>
      <c r="J63" s="26">
        <v>1.29</v>
      </c>
      <c r="K63" s="146">
        <v>1.7361111111111112E-4</v>
      </c>
      <c r="L63" s="145">
        <v>0</v>
      </c>
      <c r="M63" s="26">
        <v>0</v>
      </c>
      <c r="N63" s="116">
        <v>0</v>
      </c>
    </row>
    <row r="64" spans="1:14">
      <c r="A64" s="106" t="s">
        <v>2582</v>
      </c>
      <c r="B64" s="106" t="s">
        <v>2549</v>
      </c>
      <c r="C64" s="26" t="s">
        <v>2550</v>
      </c>
      <c r="D64" s="26"/>
      <c r="E64" s="26"/>
      <c r="F64" s="26">
        <v>332</v>
      </c>
      <c r="G64" s="145">
        <v>0.81930000000000003</v>
      </c>
      <c r="H64" s="26">
        <v>272</v>
      </c>
      <c r="I64" s="145">
        <v>0.44280000000000003</v>
      </c>
      <c r="J64" s="26">
        <v>6.87</v>
      </c>
      <c r="K64" s="146">
        <v>1.4814814814814814E-3</v>
      </c>
      <c r="L64" s="145">
        <v>0</v>
      </c>
      <c r="M64" s="26">
        <v>0</v>
      </c>
      <c r="N64" s="116">
        <v>0</v>
      </c>
    </row>
    <row r="65" spans="1:14">
      <c r="A65" s="106" t="s">
        <v>2582</v>
      </c>
      <c r="B65" s="106" t="s">
        <v>2549</v>
      </c>
      <c r="C65" s="26" t="s">
        <v>2551</v>
      </c>
      <c r="D65" s="26"/>
      <c r="E65" s="26"/>
      <c r="F65" s="26">
        <v>30</v>
      </c>
      <c r="G65" s="145">
        <v>0.86670000000000003</v>
      </c>
      <c r="H65" s="26">
        <v>26</v>
      </c>
      <c r="I65" s="145">
        <v>0.3</v>
      </c>
      <c r="J65" s="26">
        <v>12.8</v>
      </c>
      <c r="K65" s="146">
        <v>2.1180555555555558E-3</v>
      </c>
      <c r="L65" s="145">
        <v>0</v>
      </c>
      <c r="M65" s="26">
        <v>0</v>
      </c>
      <c r="N65" s="116">
        <v>0</v>
      </c>
    </row>
    <row r="66" spans="1:14">
      <c r="A66" s="106" t="s">
        <v>2583</v>
      </c>
      <c r="B66" s="106" t="s">
        <v>2549</v>
      </c>
      <c r="C66" s="26" t="s">
        <v>2550</v>
      </c>
      <c r="D66" s="26"/>
      <c r="E66" s="26"/>
      <c r="F66" s="26">
        <v>311</v>
      </c>
      <c r="G66" s="145">
        <v>0.88749999999999996</v>
      </c>
      <c r="H66" s="26">
        <v>276</v>
      </c>
      <c r="I66" s="145">
        <v>0.8456999999999999</v>
      </c>
      <c r="J66" s="26">
        <v>2.3199999999999998</v>
      </c>
      <c r="K66" s="146">
        <v>7.7546296296296293E-4</v>
      </c>
      <c r="L66" s="145">
        <v>0</v>
      </c>
      <c r="M66" s="26">
        <v>0</v>
      </c>
      <c r="N66" s="116">
        <v>0</v>
      </c>
    </row>
    <row r="67" spans="1:14">
      <c r="A67" s="106" t="s">
        <v>2583</v>
      </c>
      <c r="B67" s="106" t="s">
        <v>2549</v>
      </c>
      <c r="C67" s="26" t="s">
        <v>2551</v>
      </c>
      <c r="D67" s="26"/>
      <c r="E67" s="26"/>
      <c r="F67" s="26">
        <v>13</v>
      </c>
      <c r="G67" s="145">
        <v>0.69230000000000003</v>
      </c>
      <c r="H67" s="26">
        <v>9</v>
      </c>
      <c r="I67" s="145">
        <v>1</v>
      </c>
      <c r="J67" s="26">
        <v>1</v>
      </c>
      <c r="K67" s="146">
        <v>0</v>
      </c>
      <c r="L67" s="145">
        <v>0</v>
      </c>
      <c r="M67" s="26">
        <v>0</v>
      </c>
      <c r="N67" s="116">
        <v>0</v>
      </c>
    </row>
    <row r="68" spans="1:14">
      <c r="A68" s="106" t="s">
        <v>2584</v>
      </c>
      <c r="B68" s="106" t="s">
        <v>2549</v>
      </c>
      <c r="C68" s="26" t="s">
        <v>2550</v>
      </c>
      <c r="D68" s="26"/>
      <c r="E68" s="26"/>
      <c r="F68" s="26">
        <v>267</v>
      </c>
      <c r="G68" s="145">
        <v>0.62919999999999998</v>
      </c>
      <c r="H68" s="26">
        <v>168</v>
      </c>
      <c r="I68" s="145">
        <v>0.48310000000000003</v>
      </c>
      <c r="J68" s="26">
        <v>7.29</v>
      </c>
      <c r="K68" s="146">
        <v>1.8171296296296297E-3</v>
      </c>
      <c r="L68" s="145">
        <v>0</v>
      </c>
      <c r="M68" s="26">
        <v>0</v>
      </c>
      <c r="N68" s="116">
        <v>0</v>
      </c>
    </row>
    <row r="69" spans="1:14">
      <c r="A69" s="106" t="s">
        <v>2584</v>
      </c>
      <c r="B69" s="106" t="s">
        <v>2549</v>
      </c>
      <c r="C69" s="26" t="s">
        <v>2551</v>
      </c>
      <c r="D69" s="26"/>
      <c r="E69" s="26"/>
      <c r="F69" s="26">
        <v>0</v>
      </c>
      <c r="G69" s="145">
        <v>0</v>
      </c>
      <c r="H69" s="26">
        <v>0</v>
      </c>
      <c r="I69" s="145">
        <v>0</v>
      </c>
      <c r="J69" s="26">
        <v>0</v>
      </c>
      <c r="K69" s="146">
        <v>0</v>
      </c>
      <c r="L69" s="145">
        <v>0</v>
      </c>
      <c r="M69" s="26">
        <v>0</v>
      </c>
      <c r="N69" s="116">
        <v>0</v>
      </c>
    </row>
    <row r="70" spans="1:14">
      <c r="A70" s="106" t="s">
        <v>2585</v>
      </c>
      <c r="B70" s="106" t="s">
        <v>2549</v>
      </c>
      <c r="C70" s="26" t="s">
        <v>2550</v>
      </c>
      <c r="D70" s="26"/>
      <c r="E70" s="26"/>
      <c r="F70" s="26">
        <v>263</v>
      </c>
      <c r="G70" s="145">
        <v>0.93540000000000001</v>
      </c>
      <c r="H70" s="26">
        <v>246</v>
      </c>
      <c r="I70" s="145">
        <v>0.49049999999999999</v>
      </c>
      <c r="J70" s="26">
        <v>4.76</v>
      </c>
      <c r="K70" s="146">
        <v>1.5972222222222223E-3</v>
      </c>
      <c r="L70" s="145">
        <v>0</v>
      </c>
      <c r="M70" s="26">
        <v>0</v>
      </c>
      <c r="N70" s="116">
        <v>0</v>
      </c>
    </row>
    <row r="71" spans="1:14">
      <c r="A71" s="106" t="s">
        <v>2585</v>
      </c>
      <c r="B71" s="106" t="s">
        <v>2549</v>
      </c>
      <c r="C71" s="26" t="s">
        <v>2551</v>
      </c>
      <c r="D71" s="26"/>
      <c r="E71" s="26"/>
      <c r="F71" s="26">
        <v>13</v>
      </c>
      <c r="G71" s="145">
        <v>1</v>
      </c>
      <c r="H71" s="26">
        <v>13</v>
      </c>
      <c r="I71" s="145">
        <v>0.30769999999999997</v>
      </c>
      <c r="J71" s="26">
        <v>2.69</v>
      </c>
      <c r="K71" s="146">
        <v>5.6712962962962967E-4</v>
      </c>
      <c r="L71" s="145">
        <v>0</v>
      </c>
      <c r="M71" s="26">
        <v>0</v>
      </c>
      <c r="N71" s="116">
        <v>0</v>
      </c>
    </row>
    <row r="72" spans="1:14">
      <c r="A72" s="106" t="s">
        <v>2586</v>
      </c>
      <c r="B72" s="106" t="s">
        <v>2549</v>
      </c>
      <c r="C72" s="26" t="s">
        <v>2550</v>
      </c>
      <c r="D72" s="26"/>
      <c r="E72" s="26"/>
      <c r="F72" s="26">
        <v>255</v>
      </c>
      <c r="G72" s="145">
        <v>0.42349999999999999</v>
      </c>
      <c r="H72" s="26">
        <v>108</v>
      </c>
      <c r="I72" s="145">
        <v>0.27060000000000001</v>
      </c>
      <c r="J72" s="26">
        <v>5.51</v>
      </c>
      <c r="K72" s="146">
        <v>1.7939814814814815E-3</v>
      </c>
      <c r="L72" s="145">
        <v>0</v>
      </c>
      <c r="M72" s="26">
        <v>0</v>
      </c>
      <c r="N72" s="116">
        <v>0</v>
      </c>
    </row>
    <row r="73" spans="1:14">
      <c r="A73" s="106" t="s">
        <v>2586</v>
      </c>
      <c r="B73" s="106" t="s">
        <v>2549</v>
      </c>
      <c r="C73" s="26" t="s">
        <v>2551</v>
      </c>
      <c r="D73" s="26"/>
      <c r="E73" s="26"/>
      <c r="F73" s="26">
        <v>0</v>
      </c>
      <c r="G73" s="145">
        <v>0</v>
      </c>
      <c r="H73" s="26">
        <v>0</v>
      </c>
      <c r="I73" s="145">
        <v>0</v>
      </c>
      <c r="J73" s="26">
        <v>0</v>
      </c>
      <c r="K73" s="146">
        <v>0</v>
      </c>
      <c r="L73" s="145">
        <v>0</v>
      </c>
      <c r="M73" s="26">
        <v>0</v>
      </c>
      <c r="N73" s="116">
        <v>0</v>
      </c>
    </row>
    <row r="74" spans="1:14">
      <c r="A74" s="106" t="s">
        <v>2587</v>
      </c>
      <c r="B74" s="106" t="s">
        <v>2549</v>
      </c>
      <c r="C74" s="26" t="s">
        <v>2550</v>
      </c>
      <c r="D74" s="26"/>
      <c r="E74" s="26"/>
      <c r="F74" s="26">
        <v>242</v>
      </c>
      <c r="G74" s="145">
        <v>0.92559999999999998</v>
      </c>
      <c r="H74" s="26">
        <v>224</v>
      </c>
      <c r="I74" s="145">
        <v>0.4793</v>
      </c>
      <c r="J74" s="26">
        <v>5.6</v>
      </c>
      <c r="K74" s="146">
        <v>1.0416666666666667E-3</v>
      </c>
      <c r="L74" s="145">
        <v>0</v>
      </c>
      <c r="M74" s="26">
        <v>0</v>
      </c>
      <c r="N74" s="116">
        <v>0</v>
      </c>
    </row>
    <row r="75" spans="1:14">
      <c r="A75" s="106" t="s">
        <v>2587</v>
      </c>
      <c r="B75" s="106" t="s">
        <v>2549</v>
      </c>
      <c r="C75" s="26" t="s">
        <v>2551</v>
      </c>
      <c r="D75" s="26"/>
      <c r="E75" s="26"/>
      <c r="F75" s="26">
        <v>69</v>
      </c>
      <c r="G75" s="145">
        <v>0.68120000000000003</v>
      </c>
      <c r="H75" s="26">
        <v>47</v>
      </c>
      <c r="I75" s="145">
        <v>0.50719999999999998</v>
      </c>
      <c r="J75" s="26">
        <v>3.13</v>
      </c>
      <c r="K75" s="146">
        <v>3.2407407407407406E-4</v>
      </c>
      <c r="L75" s="145">
        <v>0</v>
      </c>
      <c r="M75" s="26">
        <v>0</v>
      </c>
      <c r="N75" s="116">
        <v>0</v>
      </c>
    </row>
    <row r="76" spans="1:14">
      <c r="A76" s="106" t="s">
        <v>2588</v>
      </c>
      <c r="B76" s="106" t="s">
        <v>2549</v>
      </c>
      <c r="C76" s="26" t="s">
        <v>2550</v>
      </c>
      <c r="D76" s="26"/>
      <c r="E76" s="26"/>
      <c r="F76" s="26">
        <v>229</v>
      </c>
      <c r="G76" s="145">
        <v>0.56330000000000002</v>
      </c>
      <c r="H76" s="26">
        <v>129</v>
      </c>
      <c r="I76" s="145">
        <v>0.52839999999999998</v>
      </c>
      <c r="J76" s="26">
        <v>4.8600000000000003</v>
      </c>
      <c r="K76" s="146">
        <v>1.1111111111111111E-3</v>
      </c>
      <c r="L76" s="145">
        <v>0</v>
      </c>
      <c r="M76" s="26">
        <v>0</v>
      </c>
      <c r="N76" s="116">
        <v>0</v>
      </c>
    </row>
    <row r="77" spans="1:14">
      <c r="A77" s="106" t="s">
        <v>2588</v>
      </c>
      <c r="B77" s="106" t="s">
        <v>2549</v>
      </c>
      <c r="C77" s="26" t="s">
        <v>2551</v>
      </c>
      <c r="D77" s="26"/>
      <c r="E77" s="26"/>
      <c r="F77" s="26">
        <v>207</v>
      </c>
      <c r="G77" s="145">
        <v>0.83569999999999989</v>
      </c>
      <c r="H77" s="26">
        <v>173</v>
      </c>
      <c r="I77" s="145">
        <v>0.64729999999999999</v>
      </c>
      <c r="J77" s="26">
        <v>3.25</v>
      </c>
      <c r="K77" s="146">
        <v>6.8287037037037036E-4</v>
      </c>
      <c r="L77" s="145">
        <v>0</v>
      </c>
      <c r="M77" s="26">
        <v>0</v>
      </c>
      <c r="N77" s="116">
        <v>0</v>
      </c>
    </row>
    <row r="78" spans="1:14">
      <c r="A78" s="106" t="s">
        <v>2589</v>
      </c>
      <c r="B78" s="106" t="s">
        <v>2549</v>
      </c>
      <c r="C78" s="26" t="s">
        <v>2550</v>
      </c>
      <c r="D78" s="26"/>
      <c r="E78" s="26"/>
      <c r="F78" s="26">
        <v>224</v>
      </c>
      <c r="G78" s="145">
        <v>0.83040000000000003</v>
      </c>
      <c r="H78" s="26">
        <v>186</v>
      </c>
      <c r="I78" s="145">
        <v>0.57590000000000008</v>
      </c>
      <c r="J78" s="26">
        <v>3.81</v>
      </c>
      <c r="K78" s="146">
        <v>9.4907407407407408E-4</v>
      </c>
      <c r="L78" s="145">
        <v>0</v>
      </c>
      <c r="M78" s="26">
        <v>0</v>
      </c>
      <c r="N78" s="116">
        <v>0</v>
      </c>
    </row>
    <row r="79" spans="1:14">
      <c r="A79" s="106" t="s">
        <v>2589</v>
      </c>
      <c r="B79" s="106" t="s">
        <v>2549</v>
      </c>
      <c r="C79" s="26" t="s">
        <v>2551</v>
      </c>
      <c r="D79" s="26"/>
      <c r="E79" s="26"/>
      <c r="F79" s="26">
        <v>30</v>
      </c>
      <c r="G79" s="145">
        <v>1</v>
      </c>
      <c r="H79" s="26">
        <v>30</v>
      </c>
      <c r="I79" s="145">
        <v>0.56669999999999998</v>
      </c>
      <c r="J79" s="26">
        <v>2.87</v>
      </c>
      <c r="K79" s="146">
        <v>3.1250000000000001E-4</v>
      </c>
      <c r="L79" s="145">
        <v>0</v>
      </c>
      <c r="M79" s="26">
        <v>0</v>
      </c>
      <c r="N79" s="116">
        <v>0</v>
      </c>
    </row>
    <row r="80" spans="1:14">
      <c r="A80" s="106" t="s">
        <v>2590</v>
      </c>
      <c r="B80" s="106" t="s">
        <v>2549</v>
      </c>
      <c r="C80" s="26" t="s">
        <v>2550</v>
      </c>
      <c r="D80" s="26"/>
      <c r="E80" s="26"/>
      <c r="F80" s="26">
        <v>207</v>
      </c>
      <c r="G80" s="145">
        <v>0.87439999999999996</v>
      </c>
      <c r="H80" s="26">
        <v>181</v>
      </c>
      <c r="I80" s="145">
        <v>0.72950000000000004</v>
      </c>
      <c r="J80" s="26">
        <v>2.44</v>
      </c>
      <c r="K80" s="146">
        <v>1.1458333333333333E-3</v>
      </c>
      <c r="L80" s="145">
        <v>0</v>
      </c>
      <c r="M80" s="26">
        <v>0</v>
      </c>
      <c r="N80" s="116">
        <v>0</v>
      </c>
    </row>
    <row r="81" spans="1:14">
      <c r="A81" s="106" t="s">
        <v>2590</v>
      </c>
      <c r="B81" s="106" t="s">
        <v>2549</v>
      </c>
      <c r="C81" s="26" t="s">
        <v>2551</v>
      </c>
      <c r="D81" s="26"/>
      <c r="E81" s="26"/>
      <c r="F81" s="26">
        <v>104</v>
      </c>
      <c r="G81" s="145">
        <v>0.875</v>
      </c>
      <c r="H81" s="26">
        <v>91</v>
      </c>
      <c r="I81" s="145">
        <v>0.78849999999999998</v>
      </c>
      <c r="J81" s="26">
        <v>2.87</v>
      </c>
      <c r="K81" s="146">
        <v>2.7777777777777778E-4</v>
      </c>
      <c r="L81" s="145">
        <v>0</v>
      </c>
      <c r="M81" s="26">
        <v>0</v>
      </c>
      <c r="N81" s="116">
        <v>0</v>
      </c>
    </row>
    <row r="82" spans="1:14">
      <c r="A82" s="106" t="s">
        <v>2591</v>
      </c>
      <c r="B82" s="106" t="s">
        <v>2549</v>
      </c>
      <c r="C82" s="26" t="s">
        <v>2550</v>
      </c>
      <c r="D82" s="26"/>
      <c r="E82" s="26"/>
      <c r="F82" s="26">
        <v>186</v>
      </c>
      <c r="G82" s="145">
        <v>0.7419</v>
      </c>
      <c r="H82" s="26">
        <v>138</v>
      </c>
      <c r="I82" s="145">
        <v>9.1400000000000009E-2</v>
      </c>
      <c r="J82" s="26">
        <v>18.21</v>
      </c>
      <c r="K82" s="146">
        <v>3.8773148148148148E-3</v>
      </c>
      <c r="L82" s="145">
        <v>6.9900000000000004E-2</v>
      </c>
      <c r="M82" s="26">
        <v>13</v>
      </c>
      <c r="N82" s="116">
        <v>234.87</v>
      </c>
    </row>
    <row r="83" spans="1:14">
      <c r="A83" s="106" t="s">
        <v>2591</v>
      </c>
      <c r="B83" s="106" t="s">
        <v>2549</v>
      </c>
      <c r="C83" s="26" t="s">
        <v>2551</v>
      </c>
      <c r="D83" s="26"/>
      <c r="E83" s="26"/>
      <c r="F83" s="26">
        <v>134</v>
      </c>
      <c r="G83" s="145">
        <v>0.48509999999999998</v>
      </c>
      <c r="H83" s="26">
        <v>65</v>
      </c>
      <c r="I83" s="145">
        <v>0.32090000000000002</v>
      </c>
      <c r="J83" s="26">
        <v>16.07</v>
      </c>
      <c r="K83" s="146">
        <v>6.3078703703703708E-3</v>
      </c>
      <c r="L83" s="145">
        <v>9.6999999999999989E-2</v>
      </c>
      <c r="M83" s="26">
        <v>13</v>
      </c>
      <c r="N83" s="116">
        <v>0</v>
      </c>
    </row>
    <row r="84" spans="1:14">
      <c r="A84" s="106" t="s">
        <v>2592</v>
      </c>
      <c r="B84" s="106" t="s">
        <v>2549</v>
      </c>
      <c r="C84" s="26" t="s">
        <v>2550</v>
      </c>
      <c r="D84" s="26"/>
      <c r="E84" s="26"/>
      <c r="F84" s="26">
        <v>164</v>
      </c>
      <c r="G84" s="145">
        <v>0.52439999999999998</v>
      </c>
      <c r="H84" s="26">
        <v>86</v>
      </c>
      <c r="I84" s="145">
        <v>2.4399999999999998E-2</v>
      </c>
      <c r="J84" s="26">
        <v>23.41</v>
      </c>
      <c r="K84" s="146">
        <v>4.9652777777777777E-3</v>
      </c>
      <c r="L84" s="145">
        <v>0.1585</v>
      </c>
      <c r="M84" s="26">
        <v>26</v>
      </c>
      <c r="N84" s="116">
        <v>141.72999999999999</v>
      </c>
    </row>
    <row r="85" spans="1:14">
      <c r="A85" s="106" t="s">
        <v>2592</v>
      </c>
      <c r="B85" s="106" t="s">
        <v>2549</v>
      </c>
      <c r="C85" s="26" t="s">
        <v>2551</v>
      </c>
      <c r="D85" s="26"/>
      <c r="E85" s="26"/>
      <c r="F85" s="26">
        <v>129</v>
      </c>
      <c r="G85" s="145">
        <v>0.33329999999999999</v>
      </c>
      <c r="H85" s="26">
        <v>43</v>
      </c>
      <c r="I85" s="145">
        <v>0.30230000000000001</v>
      </c>
      <c r="J85" s="26">
        <v>15.42</v>
      </c>
      <c r="K85" s="146">
        <v>5.5439814814814813E-3</v>
      </c>
      <c r="L85" s="145">
        <v>0.1008</v>
      </c>
      <c r="M85" s="26">
        <v>13</v>
      </c>
      <c r="N85" s="116">
        <v>280.26</v>
      </c>
    </row>
    <row r="86" spans="1:14">
      <c r="A86" s="106" t="s">
        <v>2593</v>
      </c>
      <c r="B86" s="106" t="s">
        <v>2549</v>
      </c>
      <c r="C86" s="26" t="s">
        <v>2550</v>
      </c>
      <c r="D86" s="26"/>
      <c r="E86" s="26"/>
      <c r="F86" s="26">
        <v>160</v>
      </c>
      <c r="G86" s="145">
        <v>0.67500000000000004</v>
      </c>
      <c r="H86" s="26">
        <v>108</v>
      </c>
      <c r="I86" s="145">
        <v>0.29380000000000001</v>
      </c>
      <c r="J86" s="26">
        <v>4.6399999999999997</v>
      </c>
      <c r="K86" s="146">
        <v>1.9444444444444444E-3</v>
      </c>
      <c r="L86" s="145">
        <v>0</v>
      </c>
      <c r="M86" s="26">
        <v>0</v>
      </c>
      <c r="N86" s="116">
        <v>0</v>
      </c>
    </row>
    <row r="87" spans="1:14">
      <c r="A87" s="106" t="s">
        <v>2593</v>
      </c>
      <c r="B87" s="106" t="s">
        <v>2549</v>
      </c>
      <c r="C87" s="26" t="s">
        <v>2551</v>
      </c>
      <c r="D87" s="26"/>
      <c r="E87" s="26"/>
      <c r="F87" s="26">
        <v>4</v>
      </c>
      <c r="G87" s="145">
        <v>0</v>
      </c>
      <c r="H87" s="26">
        <v>0</v>
      </c>
      <c r="I87" s="145">
        <v>0</v>
      </c>
      <c r="J87" s="26">
        <v>5.5</v>
      </c>
      <c r="K87" s="146">
        <v>4.6180555555555558E-3</v>
      </c>
      <c r="L87" s="145">
        <v>0</v>
      </c>
      <c r="M87" s="26">
        <v>0</v>
      </c>
      <c r="N87" s="116">
        <v>0</v>
      </c>
    </row>
    <row r="88" spans="1:14">
      <c r="A88" s="106" t="s">
        <v>2594</v>
      </c>
      <c r="B88" s="106" t="s">
        <v>2549</v>
      </c>
      <c r="C88" s="26" t="s">
        <v>2550</v>
      </c>
      <c r="D88" s="26"/>
      <c r="E88" s="26"/>
      <c r="F88" s="26">
        <v>160</v>
      </c>
      <c r="G88" s="145">
        <v>0.21879999999999999</v>
      </c>
      <c r="H88" s="26">
        <v>35</v>
      </c>
      <c r="I88" s="145">
        <v>0.43119999999999997</v>
      </c>
      <c r="J88" s="26">
        <v>2.89</v>
      </c>
      <c r="K88" s="146">
        <v>3.6689814814814814E-3</v>
      </c>
      <c r="L88" s="145">
        <v>0</v>
      </c>
      <c r="M88" s="26">
        <v>0</v>
      </c>
      <c r="N88" s="116">
        <v>0</v>
      </c>
    </row>
    <row r="89" spans="1:14">
      <c r="A89" s="106" t="s">
        <v>2594</v>
      </c>
      <c r="B89" s="106" t="s">
        <v>2549</v>
      </c>
      <c r="C89" s="26" t="s">
        <v>2551</v>
      </c>
      <c r="D89" s="26"/>
      <c r="E89" s="26"/>
      <c r="F89" s="26">
        <v>4</v>
      </c>
      <c r="G89" s="145">
        <v>0</v>
      </c>
      <c r="H89" s="26">
        <v>0</v>
      </c>
      <c r="I89" s="145">
        <v>0</v>
      </c>
      <c r="J89" s="26">
        <v>2.25</v>
      </c>
      <c r="K89" s="146">
        <v>2.3148148148148147E-5</v>
      </c>
      <c r="L89" s="145">
        <v>0</v>
      </c>
      <c r="M89" s="26">
        <v>0</v>
      </c>
      <c r="N89" s="116">
        <v>0</v>
      </c>
    </row>
    <row r="90" spans="1:14">
      <c r="A90" s="106" t="s">
        <v>2595</v>
      </c>
      <c r="B90" s="106" t="s">
        <v>2549</v>
      </c>
      <c r="C90" s="26" t="s">
        <v>2550</v>
      </c>
      <c r="D90" s="26"/>
      <c r="E90" s="26"/>
      <c r="F90" s="26">
        <v>160</v>
      </c>
      <c r="G90" s="145">
        <v>0.96879999999999999</v>
      </c>
      <c r="H90" s="26">
        <v>155</v>
      </c>
      <c r="I90" s="145">
        <v>0.59379999999999999</v>
      </c>
      <c r="J90" s="26">
        <v>3.48</v>
      </c>
      <c r="K90" s="146">
        <v>1.2847222222222223E-3</v>
      </c>
      <c r="L90" s="145">
        <v>0</v>
      </c>
      <c r="M90" s="26">
        <v>0</v>
      </c>
      <c r="N90" s="116">
        <v>0</v>
      </c>
    </row>
    <row r="91" spans="1:14">
      <c r="A91" s="106" t="s">
        <v>2595</v>
      </c>
      <c r="B91" s="106" t="s">
        <v>2549</v>
      </c>
      <c r="C91" s="26" t="s">
        <v>2551</v>
      </c>
      <c r="D91" s="26"/>
      <c r="E91" s="26"/>
      <c r="F91" s="26">
        <v>13</v>
      </c>
      <c r="G91" s="145">
        <v>1</v>
      </c>
      <c r="H91" s="26">
        <v>13</v>
      </c>
      <c r="I91" s="145">
        <v>0.69230000000000003</v>
      </c>
      <c r="J91" s="26">
        <v>3.31</v>
      </c>
      <c r="K91" s="146">
        <v>6.8287037037037036E-4</v>
      </c>
      <c r="L91" s="145">
        <v>0</v>
      </c>
      <c r="M91" s="26">
        <v>0</v>
      </c>
      <c r="N91" s="116">
        <v>0</v>
      </c>
    </row>
    <row r="92" spans="1:14">
      <c r="A92" s="106" t="s">
        <v>2596</v>
      </c>
      <c r="B92" s="106" t="s">
        <v>2549</v>
      </c>
      <c r="C92" s="26" t="s">
        <v>2550</v>
      </c>
      <c r="D92" s="26"/>
      <c r="E92" s="26"/>
      <c r="F92" s="26">
        <v>151</v>
      </c>
      <c r="G92" s="145">
        <v>0.31129999999999997</v>
      </c>
      <c r="H92" s="26">
        <v>47</v>
      </c>
      <c r="I92" s="145">
        <v>0.19870000000000002</v>
      </c>
      <c r="J92" s="26">
        <v>8.91</v>
      </c>
      <c r="K92" s="146">
        <v>4.0856481481481481E-3</v>
      </c>
      <c r="L92" s="145">
        <v>2.6499999999999999E-2</v>
      </c>
      <c r="M92" s="26">
        <v>4</v>
      </c>
      <c r="N92" s="116">
        <v>439.24</v>
      </c>
    </row>
    <row r="93" spans="1:14">
      <c r="A93" s="106" t="s">
        <v>2596</v>
      </c>
      <c r="B93" s="106" t="s">
        <v>2549</v>
      </c>
      <c r="C93" s="26" t="s">
        <v>2551</v>
      </c>
      <c r="D93" s="26"/>
      <c r="E93" s="26"/>
      <c r="F93" s="26">
        <v>0</v>
      </c>
      <c r="G93" s="145">
        <v>0</v>
      </c>
      <c r="H93" s="26">
        <v>0</v>
      </c>
      <c r="I93" s="145">
        <v>0</v>
      </c>
      <c r="J93" s="26">
        <v>0</v>
      </c>
      <c r="K93" s="146">
        <v>0</v>
      </c>
      <c r="L93" s="145">
        <v>0</v>
      </c>
      <c r="M93" s="26">
        <v>0</v>
      </c>
      <c r="N93" s="116">
        <v>0</v>
      </c>
    </row>
    <row r="94" spans="1:14">
      <c r="A94" s="106" t="s">
        <v>2597</v>
      </c>
      <c r="B94" s="106" t="s">
        <v>2549</v>
      </c>
      <c r="C94" s="26" t="s">
        <v>2550</v>
      </c>
      <c r="D94" s="26"/>
      <c r="E94" s="26"/>
      <c r="F94" s="26">
        <v>138</v>
      </c>
      <c r="G94" s="145">
        <v>1</v>
      </c>
      <c r="H94" s="26">
        <v>138</v>
      </c>
      <c r="I94" s="145">
        <v>0.31159999999999999</v>
      </c>
      <c r="J94" s="26">
        <v>3.75</v>
      </c>
      <c r="K94" s="146">
        <v>1.5162037037037036E-3</v>
      </c>
      <c r="L94" s="145">
        <v>0</v>
      </c>
      <c r="M94" s="26">
        <v>0</v>
      </c>
      <c r="N94" s="116">
        <v>0</v>
      </c>
    </row>
    <row r="95" spans="1:14">
      <c r="A95" s="106" t="s">
        <v>2597</v>
      </c>
      <c r="B95" s="106" t="s">
        <v>2549</v>
      </c>
      <c r="C95" s="26" t="s">
        <v>2551</v>
      </c>
      <c r="D95" s="26"/>
      <c r="E95" s="26"/>
      <c r="F95" s="26">
        <v>22</v>
      </c>
      <c r="G95" s="145">
        <v>1</v>
      </c>
      <c r="H95" s="26">
        <v>22</v>
      </c>
      <c r="I95" s="145">
        <v>0.59089999999999998</v>
      </c>
      <c r="J95" s="26">
        <v>1.59</v>
      </c>
      <c r="K95" s="146">
        <v>2.3148148148148149E-4</v>
      </c>
      <c r="L95" s="145">
        <v>0</v>
      </c>
      <c r="M95" s="26">
        <v>0</v>
      </c>
      <c r="N95" s="116">
        <v>0</v>
      </c>
    </row>
    <row r="96" spans="1:14">
      <c r="A96" s="106" t="s">
        <v>2598</v>
      </c>
      <c r="B96" s="106" t="s">
        <v>2549</v>
      </c>
      <c r="C96" s="26" t="s">
        <v>2550</v>
      </c>
      <c r="D96" s="26"/>
      <c r="E96" s="26"/>
      <c r="F96" s="26">
        <v>125</v>
      </c>
      <c r="G96" s="145">
        <v>3.2000000000000001E-2</v>
      </c>
      <c r="H96" s="26">
        <v>4</v>
      </c>
      <c r="I96" s="145">
        <v>0.96799999999999997</v>
      </c>
      <c r="J96" s="26">
        <v>1.03</v>
      </c>
      <c r="K96" s="146">
        <v>2.0833333333333335E-4</v>
      </c>
      <c r="L96" s="145">
        <v>0</v>
      </c>
      <c r="M96" s="26">
        <v>0</v>
      </c>
      <c r="N96" s="116">
        <v>0</v>
      </c>
    </row>
    <row r="97" spans="1:14">
      <c r="A97" s="106" t="s">
        <v>2598</v>
      </c>
      <c r="B97" s="106" t="s">
        <v>2549</v>
      </c>
      <c r="C97" s="26" t="s">
        <v>2551</v>
      </c>
      <c r="D97" s="26"/>
      <c r="E97" s="26"/>
      <c r="F97" s="26">
        <v>0</v>
      </c>
      <c r="G97" s="145">
        <v>0</v>
      </c>
      <c r="H97" s="26">
        <v>0</v>
      </c>
      <c r="I97" s="145">
        <v>0</v>
      </c>
      <c r="J97" s="26">
        <v>0</v>
      </c>
      <c r="K97" s="146">
        <v>0</v>
      </c>
      <c r="L97" s="145">
        <v>0</v>
      </c>
      <c r="M97" s="26">
        <v>0</v>
      </c>
      <c r="N97" s="116">
        <v>0</v>
      </c>
    </row>
    <row r="98" spans="1:14">
      <c r="A98" s="106" t="s">
        <v>2599</v>
      </c>
      <c r="B98" s="106" t="s">
        <v>2549</v>
      </c>
      <c r="C98" s="26" t="s">
        <v>2550</v>
      </c>
      <c r="D98" s="26"/>
      <c r="E98" s="26"/>
      <c r="F98" s="26">
        <v>121</v>
      </c>
      <c r="G98" s="145">
        <v>1</v>
      </c>
      <c r="H98" s="26">
        <v>121</v>
      </c>
      <c r="I98" s="145">
        <v>0.53720000000000001</v>
      </c>
      <c r="J98" s="26">
        <v>2.88</v>
      </c>
      <c r="K98" s="146">
        <v>3.8194444444444446E-4</v>
      </c>
      <c r="L98" s="145">
        <v>0</v>
      </c>
      <c r="M98" s="26">
        <v>0</v>
      </c>
      <c r="N98" s="116">
        <v>0</v>
      </c>
    </row>
    <row r="99" spans="1:14">
      <c r="A99" s="106" t="s">
        <v>2599</v>
      </c>
      <c r="B99" s="106" t="s">
        <v>2549</v>
      </c>
      <c r="C99" s="26" t="s">
        <v>2551</v>
      </c>
      <c r="D99" s="26"/>
      <c r="E99" s="26"/>
      <c r="F99" s="26">
        <v>0</v>
      </c>
      <c r="G99" s="145">
        <v>0</v>
      </c>
      <c r="H99" s="26">
        <v>0</v>
      </c>
      <c r="I99" s="145">
        <v>0</v>
      </c>
      <c r="J99" s="26">
        <v>0</v>
      </c>
      <c r="K99" s="146">
        <v>0</v>
      </c>
      <c r="L99" s="145">
        <v>0</v>
      </c>
      <c r="M99" s="26">
        <v>0</v>
      </c>
      <c r="N99" s="116">
        <v>0</v>
      </c>
    </row>
    <row r="100" spans="1:14">
      <c r="A100" s="106" t="s">
        <v>2600</v>
      </c>
      <c r="B100" s="106" t="s">
        <v>2549</v>
      </c>
      <c r="C100" s="26" t="s">
        <v>2550</v>
      </c>
      <c r="D100" s="26"/>
      <c r="E100" s="26"/>
      <c r="F100" s="26">
        <v>99</v>
      </c>
      <c r="G100" s="145">
        <v>0.43430000000000002</v>
      </c>
      <c r="H100" s="26">
        <v>43</v>
      </c>
      <c r="I100" s="145">
        <v>0.17170000000000002</v>
      </c>
      <c r="J100" s="26">
        <v>11.2</v>
      </c>
      <c r="K100" s="146">
        <v>4.9652777777777777E-3</v>
      </c>
      <c r="L100" s="145">
        <v>0</v>
      </c>
      <c r="M100" s="26">
        <v>0</v>
      </c>
      <c r="N100" s="116">
        <v>0</v>
      </c>
    </row>
    <row r="101" spans="1:14">
      <c r="A101" s="106" t="s">
        <v>2600</v>
      </c>
      <c r="B101" s="106" t="s">
        <v>2549</v>
      </c>
      <c r="C101" s="26" t="s">
        <v>2551</v>
      </c>
      <c r="D101" s="26"/>
      <c r="E101" s="26"/>
      <c r="F101" s="26">
        <v>0</v>
      </c>
      <c r="G101" s="145">
        <v>0</v>
      </c>
      <c r="H101" s="26">
        <v>0</v>
      </c>
      <c r="I101" s="145">
        <v>0</v>
      </c>
      <c r="J101" s="26">
        <v>0</v>
      </c>
      <c r="K101" s="146">
        <v>0</v>
      </c>
      <c r="L101" s="145">
        <v>0</v>
      </c>
      <c r="M101" s="26">
        <v>0</v>
      </c>
      <c r="N101" s="116">
        <v>0</v>
      </c>
    </row>
    <row r="102" spans="1:14">
      <c r="A102" s="106" t="s">
        <v>2601</v>
      </c>
      <c r="B102" s="106" t="s">
        <v>2549</v>
      </c>
      <c r="C102" s="26" t="s">
        <v>2550</v>
      </c>
      <c r="D102" s="26"/>
      <c r="E102" s="26"/>
      <c r="F102" s="26">
        <v>91</v>
      </c>
      <c r="G102" s="145">
        <v>0.18679999999999999</v>
      </c>
      <c r="H102" s="26">
        <v>17</v>
      </c>
      <c r="I102" s="145">
        <v>0.32969999999999999</v>
      </c>
      <c r="J102" s="26">
        <v>2.52</v>
      </c>
      <c r="K102" s="146">
        <v>1.0300925925925926E-3</v>
      </c>
      <c r="L102" s="145">
        <v>0</v>
      </c>
      <c r="M102" s="26">
        <v>0</v>
      </c>
      <c r="N102" s="116">
        <v>0</v>
      </c>
    </row>
    <row r="103" spans="1:14">
      <c r="A103" s="106" t="s">
        <v>2601</v>
      </c>
      <c r="B103" s="106" t="s">
        <v>2549</v>
      </c>
      <c r="C103" s="26" t="s">
        <v>2551</v>
      </c>
      <c r="D103" s="26"/>
      <c r="E103" s="26"/>
      <c r="F103" s="26">
        <v>0</v>
      </c>
      <c r="G103" s="145">
        <v>0</v>
      </c>
      <c r="H103" s="26">
        <v>0</v>
      </c>
      <c r="I103" s="145">
        <v>0</v>
      </c>
      <c r="J103" s="26">
        <v>0</v>
      </c>
      <c r="K103" s="146">
        <v>0</v>
      </c>
      <c r="L103" s="145">
        <v>0</v>
      </c>
      <c r="M103" s="26">
        <v>0</v>
      </c>
      <c r="N103" s="116">
        <v>0</v>
      </c>
    </row>
    <row r="104" spans="1:14">
      <c r="A104" s="106" t="s">
        <v>2602</v>
      </c>
      <c r="B104" s="106" t="s">
        <v>2549</v>
      </c>
      <c r="C104" s="26" t="s">
        <v>2550</v>
      </c>
      <c r="D104" s="26"/>
      <c r="E104" s="26"/>
      <c r="F104" s="26">
        <v>86</v>
      </c>
      <c r="G104" s="145">
        <v>0.80230000000000001</v>
      </c>
      <c r="H104" s="26">
        <v>69</v>
      </c>
      <c r="I104" s="145">
        <v>0.6512</v>
      </c>
      <c r="J104" s="26">
        <v>3.06</v>
      </c>
      <c r="K104" s="146">
        <v>3.8194444444444446E-4</v>
      </c>
      <c r="L104" s="145">
        <v>0</v>
      </c>
      <c r="M104" s="26">
        <v>0</v>
      </c>
      <c r="N104" s="116">
        <v>0</v>
      </c>
    </row>
    <row r="105" spans="1:14">
      <c r="A105" s="106" t="s">
        <v>2602</v>
      </c>
      <c r="B105" s="106" t="s">
        <v>2549</v>
      </c>
      <c r="C105" s="26" t="s">
        <v>2551</v>
      </c>
      <c r="D105" s="26"/>
      <c r="E105" s="26"/>
      <c r="F105" s="26">
        <v>17</v>
      </c>
      <c r="G105" s="145">
        <v>0.52939999999999998</v>
      </c>
      <c r="H105" s="26">
        <v>9</v>
      </c>
      <c r="I105" s="145">
        <v>0.52939999999999998</v>
      </c>
      <c r="J105" s="26">
        <v>11.65</v>
      </c>
      <c r="K105" s="146">
        <v>4.1319444444444442E-3</v>
      </c>
      <c r="L105" s="145">
        <v>0.23530000000000001</v>
      </c>
      <c r="M105" s="26">
        <v>4</v>
      </c>
      <c r="N105" s="116">
        <v>202.77</v>
      </c>
    </row>
    <row r="106" spans="1:14">
      <c r="A106" s="106" t="s">
        <v>2603</v>
      </c>
      <c r="B106" s="106" t="s">
        <v>2549</v>
      </c>
      <c r="C106" s="26" t="s">
        <v>2550</v>
      </c>
      <c r="D106" s="26"/>
      <c r="E106" s="26"/>
      <c r="F106" s="26">
        <v>86</v>
      </c>
      <c r="G106" s="145">
        <v>0.1047</v>
      </c>
      <c r="H106" s="26">
        <v>9</v>
      </c>
      <c r="I106" s="145">
        <v>0.19769999999999999</v>
      </c>
      <c r="J106" s="26">
        <v>3.62</v>
      </c>
      <c r="K106" s="146">
        <v>1.4930555555555556E-3</v>
      </c>
      <c r="L106" s="145">
        <v>0</v>
      </c>
      <c r="M106" s="26">
        <v>0</v>
      </c>
      <c r="N106" s="116">
        <v>0</v>
      </c>
    </row>
    <row r="107" spans="1:14">
      <c r="A107" s="106" t="s">
        <v>2603</v>
      </c>
      <c r="B107" s="106" t="s">
        <v>2549</v>
      </c>
      <c r="C107" s="26" t="s">
        <v>2551</v>
      </c>
      <c r="D107" s="26"/>
      <c r="E107" s="26"/>
      <c r="F107" s="26">
        <v>0</v>
      </c>
      <c r="G107" s="145">
        <v>0</v>
      </c>
      <c r="H107" s="26">
        <v>0</v>
      </c>
      <c r="I107" s="145">
        <v>0</v>
      </c>
      <c r="J107" s="26">
        <v>0</v>
      </c>
      <c r="K107" s="146">
        <v>0</v>
      </c>
      <c r="L107" s="145">
        <v>0</v>
      </c>
      <c r="M107" s="26">
        <v>0</v>
      </c>
      <c r="N107" s="116">
        <v>0</v>
      </c>
    </row>
    <row r="108" spans="1:14">
      <c r="A108" s="106" t="s">
        <v>2604</v>
      </c>
      <c r="B108" s="106" t="s">
        <v>2549</v>
      </c>
      <c r="C108" s="26" t="s">
        <v>2550</v>
      </c>
      <c r="D108" s="26"/>
      <c r="E108" s="26"/>
      <c r="F108" s="26">
        <v>86</v>
      </c>
      <c r="G108" s="145">
        <v>0.90700000000000003</v>
      </c>
      <c r="H108" s="26">
        <v>78</v>
      </c>
      <c r="I108" s="145">
        <v>0.40700000000000003</v>
      </c>
      <c r="J108" s="26">
        <v>3.36</v>
      </c>
      <c r="K108" s="146">
        <v>2.9976851851851853E-3</v>
      </c>
      <c r="L108" s="145">
        <v>0</v>
      </c>
      <c r="M108" s="26">
        <v>0</v>
      </c>
      <c r="N108" s="116">
        <v>0</v>
      </c>
    </row>
    <row r="109" spans="1:14">
      <c r="A109" s="106" t="s">
        <v>2604</v>
      </c>
      <c r="B109" s="106" t="s">
        <v>2549</v>
      </c>
      <c r="C109" s="26" t="s">
        <v>2551</v>
      </c>
      <c r="D109" s="26"/>
      <c r="E109" s="26"/>
      <c r="F109" s="26">
        <v>9</v>
      </c>
      <c r="G109" s="145">
        <v>1</v>
      </c>
      <c r="H109" s="26">
        <v>9</v>
      </c>
      <c r="I109" s="145">
        <v>0.44439999999999996</v>
      </c>
      <c r="J109" s="26">
        <v>6.67</v>
      </c>
      <c r="K109" s="146">
        <v>1.7013888888888888E-3</v>
      </c>
      <c r="L109" s="145">
        <v>0</v>
      </c>
      <c r="M109" s="26">
        <v>0</v>
      </c>
      <c r="N109" s="116">
        <v>0</v>
      </c>
    </row>
    <row r="110" spans="1:14">
      <c r="A110" s="106" t="s">
        <v>2605</v>
      </c>
      <c r="B110" s="106" t="s">
        <v>2549</v>
      </c>
      <c r="C110" s="26" t="s">
        <v>2550</v>
      </c>
      <c r="D110" s="26"/>
      <c r="E110" s="26"/>
      <c r="F110" s="26">
        <v>82</v>
      </c>
      <c r="G110" s="145">
        <v>1</v>
      </c>
      <c r="H110" s="26">
        <v>82</v>
      </c>
      <c r="I110" s="145">
        <v>0.42680000000000001</v>
      </c>
      <c r="J110" s="26">
        <v>3.68</v>
      </c>
      <c r="K110" s="146">
        <v>6.2500000000000001E-4</v>
      </c>
      <c r="L110" s="145">
        <v>0</v>
      </c>
      <c r="M110" s="26">
        <v>0</v>
      </c>
      <c r="N110" s="116">
        <v>0</v>
      </c>
    </row>
    <row r="111" spans="1:14">
      <c r="A111" s="106" t="s">
        <v>2605</v>
      </c>
      <c r="B111" s="106" t="s">
        <v>2549</v>
      </c>
      <c r="C111" s="26" t="s">
        <v>2551</v>
      </c>
      <c r="D111" s="26"/>
      <c r="E111" s="26"/>
      <c r="F111" s="26">
        <v>0</v>
      </c>
      <c r="G111" s="145">
        <v>0</v>
      </c>
      <c r="H111" s="26">
        <v>0</v>
      </c>
      <c r="I111" s="145">
        <v>0</v>
      </c>
      <c r="J111" s="26">
        <v>0</v>
      </c>
      <c r="K111" s="146">
        <v>0</v>
      </c>
      <c r="L111" s="145">
        <v>0</v>
      </c>
      <c r="M111" s="26">
        <v>0</v>
      </c>
      <c r="N111" s="116">
        <v>0</v>
      </c>
    </row>
    <row r="112" spans="1:14">
      <c r="A112" s="106" t="s">
        <v>2606</v>
      </c>
      <c r="B112" s="106" t="s">
        <v>2549</v>
      </c>
      <c r="C112" s="26" t="s">
        <v>2550</v>
      </c>
      <c r="D112" s="26"/>
      <c r="E112" s="26"/>
      <c r="F112" s="26">
        <v>82</v>
      </c>
      <c r="G112" s="145">
        <v>1</v>
      </c>
      <c r="H112" s="26">
        <v>82</v>
      </c>
      <c r="I112" s="145">
        <v>0.20730000000000001</v>
      </c>
      <c r="J112" s="26">
        <v>4.5199999999999996</v>
      </c>
      <c r="K112" s="146">
        <v>1.5625000000000001E-3</v>
      </c>
      <c r="L112" s="145">
        <v>0</v>
      </c>
      <c r="M112" s="26">
        <v>0</v>
      </c>
      <c r="N112" s="116">
        <v>0</v>
      </c>
    </row>
    <row r="113" spans="1:14">
      <c r="A113" s="106" t="s">
        <v>2606</v>
      </c>
      <c r="B113" s="106" t="s">
        <v>2549</v>
      </c>
      <c r="C113" s="26" t="s">
        <v>2551</v>
      </c>
      <c r="D113" s="26"/>
      <c r="E113" s="26"/>
      <c r="F113" s="26">
        <v>13</v>
      </c>
      <c r="G113" s="145">
        <v>1</v>
      </c>
      <c r="H113" s="26">
        <v>13</v>
      </c>
      <c r="I113" s="145">
        <v>0.30769999999999997</v>
      </c>
      <c r="J113" s="26">
        <v>3</v>
      </c>
      <c r="K113" s="146">
        <v>3.7037037037037035E-4</v>
      </c>
      <c r="L113" s="145">
        <v>0</v>
      </c>
      <c r="M113" s="26">
        <v>0</v>
      </c>
      <c r="N113" s="116">
        <v>0</v>
      </c>
    </row>
    <row r="114" spans="1:14">
      <c r="A114" s="106" t="s">
        <v>2607</v>
      </c>
      <c r="B114" s="106" t="s">
        <v>2549</v>
      </c>
      <c r="C114" s="26" t="s">
        <v>2550</v>
      </c>
      <c r="D114" s="26"/>
      <c r="E114" s="26"/>
      <c r="F114" s="26">
        <v>82</v>
      </c>
      <c r="G114" s="145">
        <v>1</v>
      </c>
      <c r="H114" s="26">
        <v>82</v>
      </c>
      <c r="I114" s="145">
        <v>0.6341</v>
      </c>
      <c r="J114" s="26">
        <v>4.1100000000000003</v>
      </c>
      <c r="K114" s="146">
        <v>1.8055555555555555E-3</v>
      </c>
      <c r="L114" s="145">
        <v>0</v>
      </c>
      <c r="M114" s="26">
        <v>0</v>
      </c>
      <c r="N114" s="116">
        <v>0</v>
      </c>
    </row>
    <row r="115" spans="1:14">
      <c r="A115" s="106" t="s">
        <v>2607</v>
      </c>
      <c r="B115" s="106" t="s">
        <v>2549</v>
      </c>
      <c r="C115" s="26" t="s">
        <v>2551</v>
      </c>
      <c r="D115" s="26"/>
      <c r="E115" s="26"/>
      <c r="F115" s="26">
        <v>0</v>
      </c>
      <c r="G115" s="145">
        <v>0</v>
      </c>
      <c r="H115" s="26">
        <v>0</v>
      </c>
      <c r="I115" s="145">
        <v>0</v>
      </c>
      <c r="J115" s="26">
        <v>0</v>
      </c>
      <c r="K115" s="146">
        <v>0</v>
      </c>
      <c r="L115" s="145">
        <v>0</v>
      </c>
      <c r="M115" s="26">
        <v>0</v>
      </c>
      <c r="N115" s="116">
        <v>0</v>
      </c>
    </row>
    <row r="116" spans="1:14">
      <c r="A116" s="106" t="s">
        <v>2608</v>
      </c>
      <c r="B116" s="106" t="s">
        <v>2549</v>
      </c>
      <c r="C116" s="26" t="s">
        <v>2550</v>
      </c>
      <c r="D116" s="26"/>
      <c r="E116" s="26"/>
      <c r="F116" s="26">
        <v>78</v>
      </c>
      <c r="G116" s="145">
        <v>0.16670000000000001</v>
      </c>
      <c r="H116" s="26">
        <v>13</v>
      </c>
      <c r="I116" s="145">
        <v>0.33329999999999999</v>
      </c>
      <c r="J116" s="26">
        <v>6.97</v>
      </c>
      <c r="K116" s="146">
        <v>3.0671296296296297E-3</v>
      </c>
      <c r="L116" s="145">
        <v>0.11539999999999999</v>
      </c>
      <c r="M116" s="26">
        <v>9</v>
      </c>
      <c r="N116" s="116">
        <v>320.38</v>
      </c>
    </row>
    <row r="117" spans="1:14">
      <c r="A117" s="106" t="s">
        <v>2608</v>
      </c>
      <c r="B117" s="106" t="s">
        <v>2549</v>
      </c>
      <c r="C117" s="26" t="s">
        <v>2551</v>
      </c>
      <c r="D117" s="26"/>
      <c r="E117" s="26"/>
      <c r="F117" s="26">
        <v>0</v>
      </c>
      <c r="G117" s="145">
        <v>0</v>
      </c>
      <c r="H117" s="26">
        <v>0</v>
      </c>
      <c r="I117" s="145">
        <v>0</v>
      </c>
      <c r="J117" s="26">
        <v>0</v>
      </c>
      <c r="K117" s="146">
        <v>0</v>
      </c>
      <c r="L117" s="145">
        <v>0</v>
      </c>
      <c r="M117" s="26">
        <v>0</v>
      </c>
      <c r="N117" s="116">
        <v>0</v>
      </c>
    </row>
    <row r="118" spans="1:14">
      <c r="A118" s="106" t="s">
        <v>2609</v>
      </c>
      <c r="B118" s="106" t="s">
        <v>2549</v>
      </c>
      <c r="C118" s="26" t="s">
        <v>2550</v>
      </c>
      <c r="D118" s="26"/>
      <c r="E118" s="26"/>
      <c r="F118" s="26">
        <v>78</v>
      </c>
      <c r="G118" s="145">
        <v>0.93590000000000007</v>
      </c>
      <c r="H118" s="26">
        <v>73</v>
      </c>
      <c r="I118" s="145">
        <v>0.33329999999999999</v>
      </c>
      <c r="J118" s="26">
        <v>5.47</v>
      </c>
      <c r="K118" s="146">
        <v>1.0300925925925926E-3</v>
      </c>
      <c r="L118" s="145">
        <v>5.1299999999999998E-2</v>
      </c>
      <c r="M118" s="26">
        <v>4</v>
      </c>
      <c r="N118" s="116">
        <v>197.16</v>
      </c>
    </row>
    <row r="119" spans="1:14">
      <c r="A119" s="106" t="s">
        <v>2609</v>
      </c>
      <c r="B119" s="106" t="s">
        <v>2549</v>
      </c>
      <c r="C119" s="26" t="s">
        <v>2551</v>
      </c>
      <c r="D119" s="26"/>
      <c r="E119" s="26"/>
      <c r="F119" s="26">
        <v>0</v>
      </c>
      <c r="G119" s="145">
        <v>0</v>
      </c>
      <c r="H119" s="26">
        <v>0</v>
      </c>
      <c r="I119" s="145">
        <v>0</v>
      </c>
      <c r="J119" s="26">
        <v>0</v>
      </c>
      <c r="K119" s="146">
        <v>0</v>
      </c>
      <c r="L119" s="145">
        <v>0</v>
      </c>
      <c r="M119" s="26">
        <v>0</v>
      </c>
      <c r="N119" s="116">
        <v>0</v>
      </c>
    </row>
    <row r="120" spans="1:14">
      <c r="A120" s="106" t="s">
        <v>2610</v>
      </c>
      <c r="B120" s="106" t="s">
        <v>2549</v>
      </c>
      <c r="C120" s="26" t="s">
        <v>2550</v>
      </c>
      <c r="D120" s="26"/>
      <c r="E120" s="26"/>
      <c r="F120" s="26">
        <v>73</v>
      </c>
      <c r="G120" s="145">
        <v>0.64379999999999993</v>
      </c>
      <c r="H120" s="26">
        <v>47</v>
      </c>
      <c r="I120" s="145">
        <v>0.17809999999999998</v>
      </c>
      <c r="J120" s="26">
        <v>13.23</v>
      </c>
      <c r="K120" s="146">
        <v>5.4050925925925924E-3</v>
      </c>
      <c r="L120" s="145">
        <v>0</v>
      </c>
      <c r="M120" s="26">
        <v>0</v>
      </c>
      <c r="N120" s="116">
        <v>0</v>
      </c>
    </row>
    <row r="121" spans="1:14">
      <c r="A121" s="106" t="s">
        <v>2610</v>
      </c>
      <c r="B121" s="106" t="s">
        <v>2549</v>
      </c>
      <c r="C121" s="26" t="s">
        <v>2551</v>
      </c>
      <c r="D121" s="26"/>
      <c r="E121" s="26"/>
      <c r="F121" s="26">
        <v>4</v>
      </c>
      <c r="G121" s="145">
        <v>1</v>
      </c>
      <c r="H121" s="26">
        <v>4</v>
      </c>
      <c r="I121" s="145">
        <v>0</v>
      </c>
      <c r="J121" s="26">
        <v>2.25</v>
      </c>
      <c r="K121" s="146">
        <v>1.8518518518518518E-4</v>
      </c>
      <c r="L121" s="145">
        <v>0</v>
      </c>
      <c r="M121" s="26">
        <v>0</v>
      </c>
      <c r="N121" s="116">
        <v>0</v>
      </c>
    </row>
    <row r="122" spans="1:14">
      <c r="A122" s="106" t="s">
        <v>2611</v>
      </c>
      <c r="B122" s="106" t="s">
        <v>2549</v>
      </c>
      <c r="C122" s="26" t="s">
        <v>2550</v>
      </c>
      <c r="D122" s="26"/>
      <c r="E122" s="26"/>
      <c r="F122" s="26">
        <v>73</v>
      </c>
      <c r="G122" s="145">
        <v>0.47950000000000004</v>
      </c>
      <c r="H122" s="26">
        <v>35</v>
      </c>
      <c r="I122" s="145">
        <v>0.41100000000000003</v>
      </c>
      <c r="J122" s="26">
        <v>4.9000000000000004</v>
      </c>
      <c r="K122" s="146">
        <v>1.4583333333333334E-3</v>
      </c>
      <c r="L122" s="145">
        <v>0</v>
      </c>
      <c r="M122" s="26">
        <v>0</v>
      </c>
      <c r="N122" s="116">
        <v>0</v>
      </c>
    </row>
    <row r="123" spans="1:14">
      <c r="A123" s="106" t="s">
        <v>2611</v>
      </c>
      <c r="B123" s="106" t="s">
        <v>2549</v>
      </c>
      <c r="C123" s="26" t="s">
        <v>2551</v>
      </c>
      <c r="D123" s="26"/>
      <c r="E123" s="26"/>
      <c r="F123" s="26">
        <v>4</v>
      </c>
      <c r="G123" s="145">
        <v>1</v>
      </c>
      <c r="H123" s="26">
        <v>4</v>
      </c>
      <c r="I123" s="145">
        <v>0</v>
      </c>
      <c r="J123" s="26">
        <v>2.25</v>
      </c>
      <c r="K123" s="146">
        <v>1.7361111111111112E-4</v>
      </c>
      <c r="L123" s="145">
        <v>0</v>
      </c>
      <c r="M123" s="26">
        <v>0</v>
      </c>
      <c r="N123" s="116">
        <v>0</v>
      </c>
    </row>
    <row r="124" spans="1:14">
      <c r="A124" s="106" t="s">
        <v>2612</v>
      </c>
      <c r="B124" s="106" t="s">
        <v>2549</v>
      </c>
      <c r="C124" s="26" t="s">
        <v>2550</v>
      </c>
      <c r="D124" s="26"/>
      <c r="E124" s="26"/>
      <c r="F124" s="26">
        <v>69</v>
      </c>
      <c r="G124" s="145">
        <v>0.75360000000000005</v>
      </c>
      <c r="H124" s="26">
        <v>52</v>
      </c>
      <c r="I124" s="145">
        <v>0.43479999999999996</v>
      </c>
      <c r="J124" s="26">
        <v>2.81</v>
      </c>
      <c r="K124" s="146">
        <v>1.5046296296296296E-3</v>
      </c>
      <c r="L124" s="145">
        <v>0</v>
      </c>
      <c r="M124" s="26">
        <v>0</v>
      </c>
      <c r="N124" s="116">
        <v>0</v>
      </c>
    </row>
    <row r="125" spans="1:14">
      <c r="A125" s="106" t="s">
        <v>2612</v>
      </c>
      <c r="B125" s="106" t="s">
        <v>2549</v>
      </c>
      <c r="C125" s="26" t="s">
        <v>2551</v>
      </c>
      <c r="D125" s="26"/>
      <c r="E125" s="26"/>
      <c r="F125" s="26">
        <v>0</v>
      </c>
      <c r="G125" s="145">
        <v>0</v>
      </c>
      <c r="H125" s="26">
        <v>0</v>
      </c>
      <c r="I125" s="145">
        <v>0</v>
      </c>
      <c r="J125" s="26">
        <v>0</v>
      </c>
      <c r="K125" s="146">
        <v>0</v>
      </c>
      <c r="L125" s="145">
        <v>0</v>
      </c>
      <c r="M125" s="26">
        <v>0</v>
      </c>
      <c r="N125" s="116">
        <v>0</v>
      </c>
    </row>
    <row r="126" spans="1:14">
      <c r="A126" s="106" t="s">
        <v>2613</v>
      </c>
      <c r="B126" s="106" t="s">
        <v>2549</v>
      </c>
      <c r="C126" s="26" t="s">
        <v>2550</v>
      </c>
      <c r="D126" s="26"/>
      <c r="E126" s="26"/>
      <c r="F126" s="26">
        <v>69</v>
      </c>
      <c r="G126" s="145">
        <v>0.50719999999999998</v>
      </c>
      <c r="H126" s="26">
        <v>35</v>
      </c>
      <c r="I126" s="145">
        <v>0.43479999999999996</v>
      </c>
      <c r="J126" s="26">
        <v>4.62</v>
      </c>
      <c r="K126" s="146">
        <v>1.5856481481481481E-3</v>
      </c>
      <c r="L126" s="145">
        <v>0</v>
      </c>
      <c r="M126" s="26">
        <v>0</v>
      </c>
      <c r="N126" s="116">
        <v>0</v>
      </c>
    </row>
    <row r="127" spans="1:14">
      <c r="A127" s="106" t="s">
        <v>2613</v>
      </c>
      <c r="B127" s="106" t="s">
        <v>2549</v>
      </c>
      <c r="C127" s="26" t="s">
        <v>2551</v>
      </c>
      <c r="D127" s="26"/>
      <c r="E127" s="26"/>
      <c r="F127" s="26">
        <v>0</v>
      </c>
      <c r="G127" s="145">
        <v>0</v>
      </c>
      <c r="H127" s="26">
        <v>0</v>
      </c>
      <c r="I127" s="145">
        <v>0</v>
      </c>
      <c r="J127" s="26">
        <v>0</v>
      </c>
      <c r="K127" s="146">
        <v>0</v>
      </c>
      <c r="L127" s="145">
        <v>0</v>
      </c>
      <c r="M127" s="26">
        <v>0</v>
      </c>
      <c r="N127" s="116">
        <v>0</v>
      </c>
    </row>
    <row r="128" spans="1:14">
      <c r="A128" s="106" t="s">
        <v>2614</v>
      </c>
      <c r="B128" s="106" t="s">
        <v>2549</v>
      </c>
      <c r="C128" s="26" t="s">
        <v>2550</v>
      </c>
      <c r="D128" s="26"/>
      <c r="E128" s="26"/>
      <c r="F128" s="26">
        <v>60</v>
      </c>
      <c r="G128" s="145">
        <v>0.2167</v>
      </c>
      <c r="H128" s="26">
        <v>13</v>
      </c>
      <c r="I128" s="145">
        <v>0.2833</v>
      </c>
      <c r="J128" s="26">
        <v>12.52</v>
      </c>
      <c r="K128" s="146">
        <v>1.0347222222222223E-2</v>
      </c>
      <c r="L128" s="145">
        <v>0.15</v>
      </c>
      <c r="M128" s="26">
        <v>9</v>
      </c>
      <c r="N128" s="116">
        <v>1524.68</v>
      </c>
    </row>
    <row r="129" spans="1:14">
      <c r="A129" s="106" t="s">
        <v>2614</v>
      </c>
      <c r="B129" s="106" t="s">
        <v>2549</v>
      </c>
      <c r="C129" s="26" t="s">
        <v>2551</v>
      </c>
      <c r="D129" s="26"/>
      <c r="E129" s="26"/>
      <c r="F129" s="26">
        <v>0</v>
      </c>
      <c r="G129" s="145">
        <v>0</v>
      </c>
      <c r="H129" s="26">
        <v>0</v>
      </c>
      <c r="I129" s="145">
        <v>0</v>
      </c>
      <c r="J129" s="26">
        <v>0</v>
      </c>
      <c r="K129" s="146">
        <v>0</v>
      </c>
      <c r="L129" s="145">
        <v>0</v>
      </c>
      <c r="M129" s="26">
        <v>0</v>
      </c>
      <c r="N129" s="116">
        <v>0</v>
      </c>
    </row>
    <row r="130" spans="1:14">
      <c r="A130" s="106" t="s">
        <v>2615</v>
      </c>
      <c r="B130" s="106" t="s">
        <v>2549</v>
      </c>
      <c r="C130" s="26" t="s">
        <v>2550</v>
      </c>
      <c r="D130" s="26"/>
      <c r="E130" s="26"/>
      <c r="F130" s="26">
        <v>56</v>
      </c>
      <c r="G130" s="145">
        <v>0.83930000000000005</v>
      </c>
      <c r="H130" s="26">
        <v>47</v>
      </c>
      <c r="I130" s="145">
        <v>0.53569999999999995</v>
      </c>
      <c r="J130" s="26">
        <v>5.7</v>
      </c>
      <c r="K130" s="146">
        <v>1.0069444444444444E-3</v>
      </c>
      <c r="L130" s="145">
        <v>0</v>
      </c>
      <c r="M130" s="26">
        <v>0</v>
      </c>
      <c r="N130" s="116">
        <v>0</v>
      </c>
    </row>
    <row r="131" spans="1:14">
      <c r="A131" s="106" t="s">
        <v>2615</v>
      </c>
      <c r="B131" s="106" t="s">
        <v>2549</v>
      </c>
      <c r="C131" s="26" t="s">
        <v>2551</v>
      </c>
      <c r="D131" s="26"/>
      <c r="E131" s="26"/>
      <c r="F131" s="26">
        <v>30</v>
      </c>
      <c r="G131" s="145">
        <v>0.86670000000000003</v>
      </c>
      <c r="H131" s="26">
        <v>26</v>
      </c>
      <c r="I131" s="145">
        <v>0.43329999999999996</v>
      </c>
      <c r="J131" s="26">
        <v>2.4300000000000002</v>
      </c>
      <c r="K131" s="146">
        <v>1.9675925925925926E-4</v>
      </c>
      <c r="L131" s="145">
        <v>0</v>
      </c>
      <c r="M131" s="26">
        <v>0</v>
      </c>
      <c r="N131" s="116">
        <v>0</v>
      </c>
    </row>
    <row r="132" spans="1:14">
      <c r="A132" s="106" t="s">
        <v>2616</v>
      </c>
      <c r="B132" s="106" t="s">
        <v>2549</v>
      </c>
      <c r="C132" s="26" t="s">
        <v>2550</v>
      </c>
      <c r="D132" s="26"/>
      <c r="E132" s="26"/>
      <c r="F132" s="26">
        <v>56</v>
      </c>
      <c r="G132" s="145">
        <v>0.92859999999999998</v>
      </c>
      <c r="H132" s="26">
        <v>52</v>
      </c>
      <c r="I132" s="145">
        <v>0.53569999999999995</v>
      </c>
      <c r="J132" s="26">
        <v>5.09</v>
      </c>
      <c r="K132" s="146">
        <v>5.3240740740740744E-4</v>
      </c>
      <c r="L132" s="145">
        <v>0</v>
      </c>
      <c r="M132" s="26">
        <v>0</v>
      </c>
      <c r="N132" s="116">
        <v>0</v>
      </c>
    </row>
    <row r="133" spans="1:14">
      <c r="A133" s="106" t="s">
        <v>2616</v>
      </c>
      <c r="B133" s="106" t="s">
        <v>2549</v>
      </c>
      <c r="C133" s="26" t="s">
        <v>2551</v>
      </c>
      <c r="D133" s="26"/>
      <c r="E133" s="26"/>
      <c r="F133" s="26">
        <v>9</v>
      </c>
      <c r="G133" s="145">
        <v>1</v>
      </c>
      <c r="H133" s="26">
        <v>9</v>
      </c>
      <c r="I133" s="145">
        <v>0</v>
      </c>
      <c r="J133" s="26">
        <v>9.11</v>
      </c>
      <c r="K133" s="146">
        <v>2.5347222222222222E-2</v>
      </c>
      <c r="L133" s="145">
        <v>0</v>
      </c>
      <c r="M133" s="26">
        <v>0</v>
      </c>
      <c r="N133" s="116">
        <v>0</v>
      </c>
    </row>
    <row r="134" spans="1:14">
      <c r="A134" s="106" t="s">
        <v>2617</v>
      </c>
      <c r="B134" s="106" t="s">
        <v>2549</v>
      </c>
      <c r="C134" s="26" t="s">
        <v>2550</v>
      </c>
      <c r="D134" s="26"/>
      <c r="E134" s="26"/>
      <c r="F134" s="26">
        <v>52</v>
      </c>
      <c r="G134" s="145">
        <v>7.690000000000001E-2</v>
      </c>
      <c r="H134" s="26">
        <v>4</v>
      </c>
      <c r="I134" s="145">
        <v>0.42310000000000003</v>
      </c>
      <c r="J134" s="26">
        <v>10.79</v>
      </c>
      <c r="K134" s="146">
        <v>4.8842592592592592E-3</v>
      </c>
      <c r="L134" s="145">
        <v>0</v>
      </c>
      <c r="M134" s="26">
        <v>0</v>
      </c>
      <c r="N134" s="116">
        <v>0</v>
      </c>
    </row>
    <row r="135" spans="1:14">
      <c r="A135" s="106" t="s">
        <v>2617</v>
      </c>
      <c r="B135" s="106" t="s">
        <v>2549</v>
      </c>
      <c r="C135" s="26" t="s">
        <v>2551</v>
      </c>
      <c r="D135" s="26"/>
      <c r="E135" s="26"/>
      <c r="F135" s="26">
        <v>0</v>
      </c>
      <c r="G135" s="145">
        <v>0</v>
      </c>
      <c r="H135" s="26">
        <v>0</v>
      </c>
      <c r="I135" s="145">
        <v>0</v>
      </c>
      <c r="J135" s="26">
        <v>0</v>
      </c>
      <c r="K135" s="146">
        <v>0</v>
      </c>
      <c r="L135" s="145">
        <v>0</v>
      </c>
      <c r="M135" s="26">
        <v>0</v>
      </c>
      <c r="N135" s="116">
        <v>0</v>
      </c>
    </row>
    <row r="136" spans="1:14">
      <c r="A136" s="106" t="s">
        <v>2618</v>
      </c>
      <c r="B136" s="106" t="s">
        <v>2549</v>
      </c>
      <c r="C136" s="26" t="s">
        <v>2550</v>
      </c>
      <c r="D136" s="26"/>
      <c r="E136" s="26"/>
      <c r="F136" s="26">
        <v>52</v>
      </c>
      <c r="G136" s="145">
        <v>1</v>
      </c>
      <c r="H136" s="26">
        <v>52</v>
      </c>
      <c r="I136" s="145">
        <v>0.5</v>
      </c>
      <c r="J136" s="26">
        <v>5.63</v>
      </c>
      <c r="K136" s="146">
        <v>1.4583333333333334E-3</v>
      </c>
      <c r="L136" s="145">
        <v>0</v>
      </c>
      <c r="M136" s="26">
        <v>0</v>
      </c>
      <c r="N136" s="116">
        <v>0</v>
      </c>
    </row>
    <row r="137" spans="1:14">
      <c r="A137" s="106" t="s">
        <v>2618</v>
      </c>
      <c r="B137" s="106" t="s">
        <v>2549</v>
      </c>
      <c r="C137" s="26" t="s">
        <v>2551</v>
      </c>
      <c r="D137" s="26"/>
      <c r="E137" s="26"/>
      <c r="F137" s="26">
        <v>65</v>
      </c>
      <c r="G137" s="145">
        <v>0.8</v>
      </c>
      <c r="H137" s="26">
        <v>52</v>
      </c>
      <c r="I137" s="145">
        <v>0.2</v>
      </c>
      <c r="J137" s="26">
        <v>5.18</v>
      </c>
      <c r="K137" s="146">
        <v>1.0532407407407407E-3</v>
      </c>
      <c r="L137" s="145">
        <v>0</v>
      </c>
      <c r="M137" s="26">
        <v>0</v>
      </c>
      <c r="N137" s="116">
        <v>0</v>
      </c>
    </row>
    <row r="138" spans="1:14">
      <c r="A138" s="106" t="s">
        <v>2619</v>
      </c>
      <c r="B138" s="106" t="s">
        <v>2549</v>
      </c>
      <c r="C138" s="26" t="s">
        <v>2550</v>
      </c>
      <c r="D138" s="26"/>
      <c r="E138" s="26"/>
      <c r="F138" s="26">
        <v>47</v>
      </c>
      <c r="G138" s="145">
        <v>1</v>
      </c>
      <c r="H138" s="26">
        <v>47</v>
      </c>
      <c r="I138" s="145">
        <v>0.82980000000000009</v>
      </c>
      <c r="J138" s="26">
        <v>1.38</v>
      </c>
      <c r="K138" s="146">
        <v>4.6296296296296294E-5</v>
      </c>
      <c r="L138" s="145">
        <v>0</v>
      </c>
      <c r="M138" s="26">
        <v>0</v>
      </c>
      <c r="N138" s="116">
        <v>0</v>
      </c>
    </row>
    <row r="139" spans="1:14">
      <c r="A139" s="106" t="s">
        <v>2619</v>
      </c>
      <c r="B139" s="106" t="s">
        <v>2549</v>
      </c>
      <c r="C139" s="26" t="s">
        <v>2551</v>
      </c>
      <c r="D139" s="26"/>
      <c r="E139" s="26"/>
      <c r="F139" s="26">
        <v>4</v>
      </c>
      <c r="G139" s="145">
        <v>1</v>
      </c>
      <c r="H139" s="26">
        <v>4</v>
      </c>
      <c r="I139" s="145">
        <v>1</v>
      </c>
      <c r="J139" s="26">
        <v>1</v>
      </c>
      <c r="K139" s="146">
        <v>0</v>
      </c>
      <c r="L139" s="145">
        <v>0</v>
      </c>
      <c r="M139" s="26">
        <v>0</v>
      </c>
      <c r="N139" s="116">
        <v>0</v>
      </c>
    </row>
    <row r="140" spans="1:14">
      <c r="A140" s="106" t="s">
        <v>2620</v>
      </c>
      <c r="B140" s="106" t="s">
        <v>2549</v>
      </c>
      <c r="C140" s="26" t="s">
        <v>2550</v>
      </c>
      <c r="D140" s="26"/>
      <c r="E140" s="26"/>
      <c r="F140" s="26">
        <v>47</v>
      </c>
      <c r="G140" s="145">
        <v>8.5099999999999995E-2</v>
      </c>
      <c r="H140" s="26">
        <v>4</v>
      </c>
      <c r="I140" s="145">
        <v>0.46810000000000002</v>
      </c>
      <c r="J140" s="26">
        <v>2.11</v>
      </c>
      <c r="K140" s="146">
        <v>7.1759259259259259E-4</v>
      </c>
      <c r="L140" s="145">
        <v>0</v>
      </c>
      <c r="M140" s="26">
        <v>0</v>
      </c>
      <c r="N140" s="116">
        <v>0</v>
      </c>
    </row>
    <row r="141" spans="1:14">
      <c r="A141" s="106" t="s">
        <v>2620</v>
      </c>
      <c r="B141" s="106" t="s">
        <v>2549</v>
      </c>
      <c r="C141" s="26" t="s">
        <v>2551</v>
      </c>
      <c r="D141" s="26"/>
      <c r="E141" s="26"/>
      <c r="F141" s="26">
        <v>0</v>
      </c>
      <c r="G141" s="145">
        <v>0</v>
      </c>
      <c r="H141" s="26">
        <v>0</v>
      </c>
      <c r="I141" s="145">
        <v>0</v>
      </c>
      <c r="J141" s="26">
        <v>0</v>
      </c>
      <c r="K141" s="146">
        <v>0</v>
      </c>
      <c r="L141" s="145">
        <v>0</v>
      </c>
      <c r="M141" s="26">
        <v>0</v>
      </c>
      <c r="N141" s="116">
        <v>0</v>
      </c>
    </row>
    <row r="142" spans="1:14">
      <c r="A142" s="106" t="s">
        <v>2621</v>
      </c>
      <c r="B142" s="106" t="s">
        <v>2549</v>
      </c>
      <c r="C142" s="26" t="s">
        <v>2550</v>
      </c>
      <c r="D142" s="26"/>
      <c r="E142" s="26"/>
      <c r="F142" s="26">
        <v>47</v>
      </c>
      <c r="G142" s="145">
        <v>0.55320000000000003</v>
      </c>
      <c r="H142" s="26">
        <v>26</v>
      </c>
      <c r="I142" s="145">
        <v>0.46810000000000002</v>
      </c>
      <c r="J142" s="26">
        <v>3.3</v>
      </c>
      <c r="K142" s="146">
        <v>5.2083333333333333E-4</v>
      </c>
      <c r="L142" s="145">
        <v>0</v>
      </c>
      <c r="M142" s="26">
        <v>0</v>
      </c>
      <c r="N142" s="116">
        <v>0</v>
      </c>
    </row>
    <row r="143" spans="1:14">
      <c r="A143" s="106" t="s">
        <v>2621</v>
      </c>
      <c r="B143" s="106" t="s">
        <v>2549</v>
      </c>
      <c r="C143" s="26" t="s">
        <v>2551</v>
      </c>
      <c r="D143" s="26"/>
      <c r="E143" s="26"/>
      <c r="F143" s="26">
        <v>0</v>
      </c>
      <c r="G143" s="145">
        <v>0</v>
      </c>
      <c r="H143" s="26">
        <v>0</v>
      </c>
      <c r="I143" s="145">
        <v>0</v>
      </c>
      <c r="J143" s="26">
        <v>0</v>
      </c>
      <c r="K143" s="146">
        <v>0</v>
      </c>
      <c r="L143" s="145">
        <v>0</v>
      </c>
      <c r="M143" s="26">
        <v>0</v>
      </c>
      <c r="N143" s="116">
        <v>0</v>
      </c>
    </row>
    <row r="144" spans="1:14">
      <c r="A144" s="106" t="s">
        <v>2622</v>
      </c>
      <c r="B144" s="106" t="s">
        <v>2549</v>
      </c>
      <c r="C144" s="26" t="s">
        <v>2550</v>
      </c>
      <c r="D144" s="26"/>
      <c r="E144" s="26"/>
      <c r="F144" s="26">
        <v>43</v>
      </c>
      <c r="G144" s="145">
        <v>0.90700000000000003</v>
      </c>
      <c r="H144" s="26">
        <v>39</v>
      </c>
      <c r="I144" s="145">
        <v>0.60470000000000002</v>
      </c>
      <c r="J144" s="26">
        <v>2.2999999999999998</v>
      </c>
      <c r="K144" s="146">
        <v>2.4305555555555555E-4</v>
      </c>
      <c r="L144" s="145">
        <v>0</v>
      </c>
      <c r="M144" s="26">
        <v>0</v>
      </c>
      <c r="N144" s="116">
        <v>0</v>
      </c>
    </row>
    <row r="145" spans="1:14">
      <c r="A145" s="106" t="s">
        <v>2622</v>
      </c>
      <c r="B145" s="106" t="s">
        <v>2549</v>
      </c>
      <c r="C145" s="26" t="s">
        <v>2551</v>
      </c>
      <c r="D145" s="26"/>
      <c r="E145" s="26"/>
      <c r="F145" s="26">
        <v>0</v>
      </c>
      <c r="G145" s="145">
        <v>0</v>
      </c>
      <c r="H145" s="26">
        <v>0</v>
      </c>
      <c r="I145" s="145">
        <v>0</v>
      </c>
      <c r="J145" s="26">
        <v>0</v>
      </c>
      <c r="K145" s="146">
        <v>0</v>
      </c>
      <c r="L145" s="145">
        <v>0</v>
      </c>
      <c r="M145" s="26">
        <v>0</v>
      </c>
      <c r="N145" s="116">
        <v>0</v>
      </c>
    </row>
    <row r="146" spans="1:14">
      <c r="A146" s="106" t="s">
        <v>2623</v>
      </c>
      <c r="B146" s="106" t="s">
        <v>2549</v>
      </c>
      <c r="C146" s="26" t="s">
        <v>2550</v>
      </c>
      <c r="D146" s="26"/>
      <c r="E146" s="26"/>
      <c r="F146" s="26">
        <v>43</v>
      </c>
      <c r="G146" s="145">
        <v>1</v>
      </c>
      <c r="H146" s="26">
        <v>43</v>
      </c>
      <c r="I146" s="145">
        <v>0.60470000000000002</v>
      </c>
      <c r="J146" s="26">
        <v>2.42</v>
      </c>
      <c r="K146" s="146">
        <v>7.291666666666667E-4</v>
      </c>
      <c r="L146" s="145">
        <v>0</v>
      </c>
      <c r="M146" s="26">
        <v>0</v>
      </c>
      <c r="N146" s="116">
        <v>0</v>
      </c>
    </row>
    <row r="147" spans="1:14">
      <c r="A147" s="106" t="s">
        <v>2623</v>
      </c>
      <c r="B147" s="106" t="s">
        <v>2549</v>
      </c>
      <c r="C147" s="26" t="s">
        <v>2551</v>
      </c>
      <c r="D147" s="26"/>
      <c r="E147" s="26"/>
      <c r="F147" s="26">
        <v>0</v>
      </c>
      <c r="G147" s="145">
        <v>0</v>
      </c>
      <c r="H147" s="26">
        <v>0</v>
      </c>
      <c r="I147" s="145">
        <v>0</v>
      </c>
      <c r="J147" s="26">
        <v>0</v>
      </c>
      <c r="K147" s="146">
        <v>0</v>
      </c>
      <c r="L147" s="145">
        <v>0</v>
      </c>
      <c r="M147" s="26">
        <v>0</v>
      </c>
      <c r="N147" s="116">
        <v>0</v>
      </c>
    </row>
    <row r="148" spans="1:14">
      <c r="A148" s="106" t="s">
        <v>2624</v>
      </c>
      <c r="B148" s="106" t="s">
        <v>2549</v>
      </c>
      <c r="C148" s="26" t="s">
        <v>2550</v>
      </c>
      <c r="D148" s="26"/>
      <c r="E148" s="26"/>
      <c r="F148" s="26">
        <v>43</v>
      </c>
      <c r="G148" s="145">
        <v>0.30230000000000001</v>
      </c>
      <c r="H148" s="26">
        <v>13</v>
      </c>
      <c r="I148" s="145">
        <v>0.20929999999999999</v>
      </c>
      <c r="J148" s="26">
        <v>12.35</v>
      </c>
      <c r="K148" s="146">
        <v>6.8055555555555551E-3</v>
      </c>
      <c r="L148" s="145">
        <v>9.3000000000000013E-2</v>
      </c>
      <c r="M148" s="26">
        <v>4</v>
      </c>
      <c r="N148" s="116">
        <v>284.57</v>
      </c>
    </row>
    <row r="149" spans="1:14">
      <c r="A149" s="106" t="s">
        <v>2624</v>
      </c>
      <c r="B149" s="106" t="s">
        <v>2549</v>
      </c>
      <c r="C149" s="26" t="s">
        <v>2551</v>
      </c>
      <c r="D149" s="26"/>
      <c r="E149" s="26"/>
      <c r="F149" s="26">
        <v>0</v>
      </c>
      <c r="G149" s="145">
        <v>0</v>
      </c>
      <c r="H149" s="26">
        <v>0</v>
      </c>
      <c r="I149" s="145">
        <v>0</v>
      </c>
      <c r="J149" s="26">
        <v>0</v>
      </c>
      <c r="K149" s="146">
        <v>0</v>
      </c>
      <c r="L149" s="145">
        <v>0</v>
      </c>
      <c r="M149" s="26">
        <v>0</v>
      </c>
      <c r="N149" s="116">
        <v>0</v>
      </c>
    </row>
    <row r="150" spans="1:14">
      <c r="A150" s="106" t="s">
        <v>2625</v>
      </c>
      <c r="B150" s="106" t="s">
        <v>2549</v>
      </c>
      <c r="C150" s="26" t="s">
        <v>2550</v>
      </c>
      <c r="D150" s="26"/>
      <c r="E150" s="26"/>
      <c r="F150" s="26">
        <v>39</v>
      </c>
      <c r="G150" s="145">
        <v>0.89739999999999998</v>
      </c>
      <c r="H150" s="26">
        <v>35</v>
      </c>
      <c r="I150" s="145">
        <v>0.1026</v>
      </c>
      <c r="J150" s="26">
        <v>11.28</v>
      </c>
      <c r="K150" s="146">
        <v>1.6087962962962963E-3</v>
      </c>
      <c r="L150" s="145">
        <v>0</v>
      </c>
      <c r="M150" s="26">
        <v>0</v>
      </c>
      <c r="N150" s="116">
        <v>0</v>
      </c>
    </row>
    <row r="151" spans="1:14">
      <c r="A151" s="106" t="s">
        <v>2625</v>
      </c>
      <c r="B151" s="106" t="s">
        <v>2549</v>
      </c>
      <c r="C151" s="26" t="s">
        <v>2551</v>
      </c>
      <c r="D151" s="26"/>
      <c r="E151" s="26"/>
      <c r="F151" s="26">
        <v>4</v>
      </c>
      <c r="G151" s="145">
        <v>1</v>
      </c>
      <c r="H151" s="26">
        <v>4</v>
      </c>
      <c r="I151" s="145">
        <v>1</v>
      </c>
      <c r="J151" s="26">
        <v>1</v>
      </c>
      <c r="K151" s="146">
        <v>0</v>
      </c>
      <c r="L151" s="145">
        <v>0</v>
      </c>
      <c r="M151" s="26">
        <v>0</v>
      </c>
      <c r="N151" s="116">
        <v>0</v>
      </c>
    </row>
    <row r="152" spans="1:14">
      <c r="A152" s="106" t="s">
        <v>2626</v>
      </c>
      <c r="B152" s="106" t="s">
        <v>2549</v>
      </c>
      <c r="C152" s="26" t="s">
        <v>2550</v>
      </c>
      <c r="D152" s="26"/>
      <c r="E152" s="26"/>
      <c r="F152" s="26">
        <v>39</v>
      </c>
      <c r="G152" s="145">
        <v>0.23079999999999998</v>
      </c>
      <c r="H152" s="26">
        <v>9</v>
      </c>
      <c r="I152" s="145">
        <v>0.1026</v>
      </c>
      <c r="J152" s="26">
        <v>8.9499999999999993</v>
      </c>
      <c r="K152" s="146">
        <v>3.8773148148148148E-3</v>
      </c>
      <c r="L152" s="145">
        <v>0.1026</v>
      </c>
      <c r="M152" s="26">
        <v>4</v>
      </c>
      <c r="N152" s="116">
        <v>78.349999999999994</v>
      </c>
    </row>
    <row r="153" spans="1:14">
      <c r="A153" s="106" t="s">
        <v>2626</v>
      </c>
      <c r="B153" s="106" t="s">
        <v>2549</v>
      </c>
      <c r="C153" s="26" t="s">
        <v>2551</v>
      </c>
      <c r="D153" s="26"/>
      <c r="E153" s="26"/>
      <c r="F153" s="26">
        <v>0</v>
      </c>
      <c r="G153" s="145">
        <v>0</v>
      </c>
      <c r="H153" s="26">
        <v>0</v>
      </c>
      <c r="I153" s="145">
        <v>0</v>
      </c>
      <c r="J153" s="26">
        <v>0</v>
      </c>
      <c r="K153" s="146">
        <v>0</v>
      </c>
      <c r="L153" s="145">
        <v>0</v>
      </c>
      <c r="M153" s="26">
        <v>0</v>
      </c>
      <c r="N153" s="116">
        <v>0</v>
      </c>
    </row>
    <row r="154" spans="1:14">
      <c r="A154" s="106" t="s">
        <v>2627</v>
      </c>
      <c r="B154" s="106" t="s">
        <v>2549</v>
      </c>
      <c r="C154" s="26" t="s">
        <v>2550</v>
      </c>
      <c r="D154" s="26"/>
      <c r="E154" s="26"/>
      <c r="F154" s="26">
        <v>39</v>
      </c>
      <c r="G154" s="145">
        <v>1</v>
      </c>
      <c r="H154" s="26">
        <v>39</v>
      </c>
      <c r="I154" s="145">
        <v>0.1026</v>
      </c>
      <c r="J154" s="26">
        <v>10.85</v>
      </c>
      <c r="K154" s="146">
        <v>1.2152777777777778E-3</v>
      </c>
      <c r="L154" s="145">
        <v>0</v>
      </c>
      <c r="M154" s="26">
        <v>0</v>
      </c>
      <c r="N154" s="116">
        <v>0</v>
      </c>
    </row>
    <row r="155" spans="1:14">
      <c r="A155" s="106" t="s">
        <v>2627</v>
      </c>
      <c r="B155" s="106" t="s">
        <v>2549</v>
      </c>
      <c r="C155" s="26" t="s">
        <v>2551</v>
      </c>
      <c r="D155" s="26"/>
      <c r="E155" s="26"/>
      <c r="F155" s="26">
        <v>0</v>
      </c>
      <c r="G155" s="145">
        <v>0</v>
      </c>
      <c r="H155" s="26">
        <v>0</v>
      </c>
      <c r="I155" s="145">
        <v>0</v>
      </c>
      <c r="J155" s="26">
        <v>0</v>
      </c>
      <c r="K155" s="146">
        <v>0</v>
      </c>
      <c r="L155" s="145">
        <v>0</v>
      </c>
      <c r="M155" s="26">
        <v>0</v>
      </c>
      <c r="N155" s="116">
        <v>0</v>
      </c>
    </row>
    <row r="156" spans="1:14">
      <c r="A156" s="106" t="s">
        <v>2628</v>
      </c>
      <c r="B156" s="106" t="s">
        <v>2549</v>
      </c>
      <c r="C156" s="26" t="s">
        <v>2550</v>
      </c>
      <c r="D156" s="26"/>
      <c r="E156" s="26"/>
      <c r="F156" s="26">
        <v>39</v>
      </c>
      <c r="G156" s="145">
        <v>0.23079999999999998</v>
      </c>
      <c r="H156" s="26">
        <v>9</v>
      </c>
      <c r="I156" s="145">
        <v>0.43590000000000001</v>
      </c>
      <c r="J156" s="26">
        <v>3.31</v>
      </c>
      <c r="K156" s="146">
        <v>1.25E-3</v>
      </c>
      <c r="L156" s="145">
        <v>0</v>
      </c>
      <c r="M156" s="26">
        <v>0</v>
      </c>
      <c r="N156" s="116">
        <v>0</v>
      </c>
    </row>
    <row r="157" spans="1:14">
      <c r="A157" s="106" t="s">
        <v>2628</v>
      </c>
      <c r="B157" s="106" t="s">
        <v>2549</v>
      </c>
      <c r="C157" s="26" t="s">
        <v>2551</v>
      </c>
      <c r="D157" s="26"/>
      <c r="E157" s="26"/>
      <c r="F157" s="26">
        <v>17</v>
      </c>
      <c r="G157" s="145">
        <v>1</v>
      </c>
      <c r="H157" s="26">
        <v>17</v>
      </c>
      <c r="I157" s="145">
        <v>0.23530000000000001</v>
      </c>
      <c r="J157" s="26">
        <v>4.82</v>
      </c>
      <c r="K157" s="146">
        <v>8.7962962962962962E-4</v>
      </c>
      <c r="L157" s="145">
        <v>0</v>
      </c>
      <c r="M157" s="26">
        <v>0</v>
      </c>
      <c r="N157" s="116">
        <v>0</v>
      </c>
    </row>
    <row r="158" spans="1:14">
      <c r="A158" s="106" t="s">
        <v>2629</v>
      </c>
      <c r="B158" s="106" t="s">
        <v>2549</v>
      </c>
      <c r="C158" s="26" t="s">
        <v>2550</v>
      </c>
      <c r="D158" s="26"/>
      <c r="E158" s="26"/>
      <c r="F158" s="26">
        <v>39</v>
      </c>
      <c r="G158" s="145">
        <v>1</v>
      </c>
      <c r="H158" s="26">
        <v>39</v>
      </c>
      <c r="I158" s="145">
        <v>0.23079999999999998</v>
      </c>
      <c r="J158" s="26">
        <v>4.4400000000000004</v>
      </c>
      <c r="K158" s="146">
        <v>7.7546296296296293E-4</v>
      </c>
      <c r="L158" s="145">
        <v>0</v>
      </c>
      <c r="M158" s="26">
        <v>0</v>
      </c>
      <c r="N158" s="116">
        <v>0</v>
      </c>
    </row>
    <row r="159" spans="1:14">
      <c r="A159" s="106" t="s">
        <v>2629</v>
      </c>
      <c r="B159" s="106" t="s">
        <v>2549</v>
      </c>
      <c r="C159" s="26" t="s">
        <v>2551</v>
      </c>
      <c r="D159" s="26"/>
      <c r="E159" s="26"/>
      <c r="F159" s="26">
        <v>0</v>
      </c>
      <c r="G159" s="145">
        <v>0</v>
      </c>
      <c r="H159" s="26">
        <v>0</v>
      </c>
      <c r="I159" s="145">
        <v>0</v>
      </c>
      <c r="J159" s="26">
        <v>0</v>
      </c>
      <c r="K159" s="146">
        <v>0</v>
      </c>
      <c r="L159" s="145">
        <v>0</v>
      </c>
      <c r="M159" s="26">
        <v>0</v>
      </c>
      <c r="N159" s="116">
        <v>0</v>
      </c>
    </row>
    <row r="160" spans="1:14">
      <c r="A160" s="106" t="s">
        <v>2630</v>
      </c>
      <c r="B160" s="106" t="s">
        <v>2549</v>
      </c>
      <c r="C160" s="26" t="s">
        <v>2550</v>
      </c>
      <c r="D160" s="26"/>
      <c r="E160" s="26"/>
      <c r="F160" s="26">
        <v>39</v>
      </c>
      <c r="G160" s="145">
        <v>0.56409999999999993</v>
      </c>
      <c r="H160" s="26">
        <v>22</v>
      </c>
      <c r="I160" s="145">
        <v>0.43590000000000001</v>
      </c>
      <c r="J160" s="26">
        <v>4.6399999999999997</v>
      </c>
      <c r="K160" s="146">
        <v>1.5393518518518519E-3</v>
      </c>
      <c r="L160" s="145">
        <v>0</v>
      </c>
      <c r="M160" s="26">
        <v>0</v>
      </c>
      <c r="N160" s="116">
        <v>0</v>
      </c>
    </row>
    <row r="161" spans="1:14">
      <c r="A161" s="106" t="s">
        <v>2630</v>
      </c>
      <c r="B161" s="106" t="s">
        <v>2549</v>
      </c>
      <c r="C161" s="26" t="s">
        <v>2551</v>
      </c>
      <c r="D161" s="26"/>
      <c r="E161" s="26"/>
      <c r="F161" s="26">
        <v>0</v>
      </c>
      <c r="G161" s="145">
        <v>0</v>
      </c>
      <c r="H161" s="26">
        <v>0</v>
      </c>
      <c r="I161" s="145">
        <v>0</v>
      </c>
      <c r="J161" s="26">
        <v>0</v>
      </c>
      <c r="K161" s="146">
        <v>0</v>
      </c>
      <c r="L161" s="145">
        <v>0</v>
      </c>
      <c r="M161" s="26">
        <v>0</v>
      </c>
      <c r="N161" s="116">
        <v>0</v>
      </c>
    </row>
    <row r="162" spans="1:14">
      <c r="A162" s="106" t="s">
        <v>2631</v>
      </c>
      <c r="B162" s="106" t="s">
        <v>2549</v>
      </c>
      <c r="C162" s="26" t="s">
        <v>2550</v>
      </c>
      <c r="D162" s="26"/>
      <c r="E162" s="26"/>
      <c r="F162" s="26">
        <v>39</v>
      </c>
      <c r="G162" s="145">
        <v>0.76919999999999999</v>
      </c>
      <c r="H162" s="26">
        <v>30</v>
      </c>
      <c r="I162" s="145">
        <v>0.56409999999999993</v>
      </c>
      <c r="J162" s="26">
        <v>2.33</v>
      </c>
      <c r="K162" s="146">
        <v>5.0925925925925921E-4</v>
      </c>
      <c r="L162" s="145">
        <v>0</v>
      </c>
      <c r="M162" s="26">
        <v>0</v>
      </c>
      <c r="N162" s="116">
        <v>0</v>
      </c>
    </row>
    <row r="163" spans="1:14">
      <c r="A163" s="106" t="s">
        <v>2631</v>
      </c>
      <c r="B163" s="106" t="s">
        <v>2549</v>
      </c>
      <c r="C163" s="26" t="s">
        <v>2551</v>
      </c>
      <c r="D163" s="26"/>
      <c r="E163" s="26"/>
      <c r="F163" s="26">
        <v>0</v>
      </c>
      <c r="G163" s="145">
        <v>0</v>
      </c>
      <c r="H163" s="26">
        <v>0</v>
      </c>
      <c r="I163" s="145">
        <v>0</v>
      </c>
      <c r="J163" s="26">
        <v>0</v>
      </c>
      <c r="K163" s="146">
        <v>0</v>
      </c>
      <c r="L163" s="145">
        <v>0</v>
      </c>
      <c r="M163" s="26">
        <v>0</v>
      </c>
      <c r="N163" s="116">
        <v>0</v>
      </c>
    </row>
    <row r="164" spans="1:14">
      <c r="A164" s="106" t="s">
        <v>2632</v>
      </c>
      <c r="B164" s="106" t="s">
        <v>2549</v>
      </c>
      <c r="C164" s="26" t="s">
        <v>2550</v>
      </c>
      <c r="D164" s="26"/>
      <c r="E164" s="26"/>
      <c r="F164" s="26">
        <v>35</v>
      </c>
      <c r="G164" s="145">
        <v>0.2571</v>
      </c>
      <c r="H164" s="26">
        <v>9</v>
      </c>
      <c r="I164" s="145">
        <v>0.48570000000000002</v>
      </c>
      <c r="J164" s="26">
        <v>1.71</v>
      </c>
      <c r="K164" s="146">
        <v>1.9560185185185184E-3</v>
      </c>
      <c r="L164" s="145">
        <v>0</v>
      </c>
      <c r="M164" s="26">
        <v>0</v>
      </c>
      <c r="N164" s="116">
        <v>0</v>
      </c>
    </row>
    <row r="165" spans="1:14">
      <c r="A165" s="106" t="s">
        <v>2632</v>
      </c>
      <c r="B165" s="106" t="s">
        <v>2549</v>
      </c>
      <c r="C165" s="26" t="s">
        <v>2551</v>
      </c>
      <c r="D165" s="26"/>
      <c r="E165" s="26"/>
      <c r="F165" s="26">
        <v>13</v>
      </c>
      <c r="G165" s="145">
        <v>0</v>
      </c>
      <c r="H165" s="26">
        <v>0</v>
      </c>
      <c r="I165" s="145">
        <v>0.69230000000000003</v>
      </c>
      <c r="J165" s="26">
        <v>2.31</v>
      </c>
      <c r="K165" s="146">
        <v>1.068287037037037E-2</v>
      </c>
      <c r="L165" s="145">
        <v>0</v>
      </c>
      <c r="M165" s="26">
        <v>0</v>
      </c>
      <c r="N165" s="116">
        <v>0</v>
      </c>
    </row>
    <row r="166" spans="1:14">
      <c r="A166" s="106" t="s">
        <v>2633</v>
      </c>
      <c r="B166" s="106" t="s">
        <v>2549</v>
      </c>
      <c r="C166" s="26" t="s">
        <v>2550</v>
      </c>
      <c r="D166" s="26"/>
      <c r="E166" s="26"/>
      <c r="F166" s="26">
        <v>35</v>
      </c>
      <c r="G166" s="145">
        <v>0.62860000000000005</v>
      </c>
      <c r="H166" s="26">
        <v>22</v>
      </c>
      <c r="I166" s="145">
        <v>0.62860000000000005</v>
      </c>
      <c r="J166" s="26">
        <v>1.86</v>
      </c>
      <c r="K166" s="146">
        <v>1.5046296296296297E-4</v>
      </c>
      <c r="L166" s="145">
        <v>0</v>
      </c>
      <c r="M166" s="26">
        <v>0</v>
      </c>
      <c r="N166" s="116">
        <v>0</v>
      </c>
    </row>
    <row r="167" spans="1:14">
      <c r="A167" s="106" t="s">
        <v>2633</v>
      </c>
      <c r="B167" s="106" t="s">
        <v>2549</v>
      </c>
      <c r="C167" s="26" t="s">
        <v>2551</v>
      </c>
      <c r="D167" s="26"/>
      <c r="E167" s="26"/>
      <c r="F167" s="26">
        <v>0</v>
      </c>
      <c r="G167" s="145">
        <v>0</v>
      </c>
      <c r="H167" s="26">
        <v>0</v>
      </c>
      <c r="I167" s="145">
        <v>0</v>
      </c>
      <c r="J167" s="26">
        <v>0</v>
      </c>
      <c r="K167" s="146">
        <v>0</v>
      </c>
      <c r="L167" s="145">
        <v>0</v>
      </c>
      <c r="M167" s="26">
        <v>0</v>
      </c>
      <c r="N167" s="116">
        <v>0</v>
      </c>
    </row>
    <row r="168" spans="1:14">
      <c r="A168" s="106" t="s">
        <v>2634</v>
      </c>
      <c r="B168" s="106" t="s">
        <v>2549</v>
      </c>
      <c r="C168" s="26" t="s">
        <v>2550</v>
      </c>
      <c r="D168" s="26"/>
      <c r="E168" s="26"/>
      <c r="F168" s="26">
        <v>35</v>
      </c>
      <c r="G168" s="145">
        <v>0.85709999999999997</v>
      </c>
      <c r="H168" s="26">
        <v>30</v>
      </c>
      <c r="I168" s="145">
        <v>0.74290000000000012</v>
      </c>
      <c r="J168" s="26">
        <v>1.49</v>
      </c>
      <c r="K168" s="146">
        <v>2.7083333333333334E-3</v>
      </c>
      <c r="L168" s="145">
        <v>0</v>
      </c>
      <c r="M168" s="26">
        <v>0</v>
      </c>
      <c r="N168" s="116">
        <v>0</v>
      </c>
    </row>
    <row r="169" spans="1:14">
      <c r="A169" s="106" t="s">
        <v>2634</v>
      </c>
      <c r="B169" s="106" t="s">
        <v>2549</v>
      </c>
      <c r="C169" s="26" t="s">
        <v>2551</v>
      </c>
      <c r="D169" s="26"/>
      <c r="E169" s="26"/>
      <c r="F169" s="26">
        <v>95</v>
      </c>
      <c r="G169" s="145">
        <v>0.95790000000000008</v>
      </c>
      <c r="H169" s="26">
        <v>91</v>
      </c>
      <c r="I169" s="145">
        <v>0.68420000000000003</v>
      </c>
      <c r="J169" s="26">
        <v>2.27</v>
      </c>
      <c r="K169" s="146">
        <v>2.199074074074074E-4</v>
      </c>
      <c r="L169" s="145">
        <v>0</v>
      </c>
      <c r="M169" s="26">
        <v>0</v>
      </c>
      <c r="N169" s="116">
        <v>0</v>
      </c>
    </row>
    <row r="170" spans="1:14">
      <c r="A170" s="106" t="s">
        <v>2635</v>
      </c>
      <c r="B170" s="106" t="s">
        <v>2549</v>
      </c>
      <c r="C170" s="26" t="s">
        <v>2550</v>
      </c>
      <c r="D170" s="26"/>
      <c r="E170" s="26"/>
      <c r="F170" s="26">
        <v>35</v>
      </c>
      <c r="G170" s="145">
        <v>1</v>
      </c>
      <c r="H170" s="26">
        <v>35</v>
      </c>
      <c r="I170" s="145">
        <v>0.37140000000000001</v>
      </c>
      <c r="J170" s="26">
        <v>2.46</v>
      </c>
      <c r="K170" s="146">
        <v>3.8194444444444446E-4</v>
      </c>
      <c r="L170" s="145">
        <v>0</v>
      </c>
      <c r="M170" s="26">
        <v>0</v>
      </c>
      <c r="N170" s="116">
        <v>0</v>
      </c>
    </row>
    <row r="171" spans="1:14">
      <c r="A171" s="106" t="s">
        <v>2635</v>
      </c>
      <c r="B171" s="106" t="s">
        <v>2549</v>
      </c>
      <c r="C171" s="26" t="s">
        <v>2551</v>
      </c>
      <c r="D171" s="26"/>
      <c r="E171" s="26"/>
      <c r="F171" s="26">
        <v>0</v>
      </c>
      <c r="G171" s="145">
        <v>0</v>
      </c>
      <c r="H171" s="26">
        <v>0</v>
      </c>
      <c r="I171" s="145">
        <v>0</v>
      </c>
      <c r="J171" s="26">
        <v>0</v>
      </c>
      <c r="K171" s="146">
        <v>0</v>
      </c>
      <c r="L171" s="145">
        <v>0</v>
      </c>
      <c r="M171" s="26">
        <v>0</v>
      </c>
      <c r="N171" s="116">
        <v>0</v>
      </c>
    </row>
    <row r="172" spans="1:14">
      <c r="A172" s="106" t="s">
        <v>2636</v>
      </c>
      <c r="B172" s="106" t="s">
        <v>2549</v>
      </c>
      <c r="C172" s="26" t="s">
        <v>2550</v>
      </c>
      <c r="D172" s="26"/>
      <c r="E172" s="26"/>
      <c r="F172" s="26">
        <v>35</v>
      </c>
      <c r="G172" s="145">
        <v>0.1143</v>
      </c>
      <c r="H172" s="26">
        <v>4</v>
      </c>
      <c r="I172" s="145">
        <v>0</v>
      </c>
      <c r="J172" s="26">
        <v>60.03</v>
      </c>
      <c r="K172" s="146">
        <v>4.7800925925925927E-3</v>
      </c>
      <c r="L172" s="145">
        <v>0</v>
      </c>
      <c r="M172" s="26">
        <v>0</v>
      </c>
      <c r="N172" s="116">
        <v>0</v>
      </c>
    </row>
    <row r="173" spans="1:14">
      <c r="A173" s="106" t="s">
        <v>2636</v>
      </c>
      <c r="B173" s="106" t="s">
        <v>2549</v>
      </c>
      <c r="C173" s="26" t="s">
        <v>2551</v>
      </c>
      <c r="D173" s="26"/>
      <c r="E173" s="26"/>
      <c r="F173" s="26">
        <v>0</v>
      </c>
      <c r="G173" s="145">
        <v>0</v>
      </c>
      <c r="H173" s="26">
        <v>0</v>
      </c>
      <c r="I173" s="145">
        <v>0</v>
      </c>
      <c r="J173" s="26">
        <v>0</v>
      </c>
      <c r="K173" s="146">
        <v>0</v>
      </c>
      <c r="L173" s="145">
        <v>0</v>
      </c>
      <c r="M173" s="26">
        <v>0</v>
      </c>
      <c r="N173" s="116">
        <v>0</v>
      </c>
    </row>
    <row r="174" spans="1:14">
      <c r="A174" s="106" t="s">
        <v>2637</v>
      </c>
      <c r="B174" s="106" t="s">
        <v>2549</v>
      </c>
      <c r="C174" s="26" t="s">
        <v>2550</v>
      </c>
      <c r="D174" s="26"/>
      <c r="E174" s="26"/>
      <c r="F174" s="26">
        <v>35</v>
      </c>
      <c r="G174" s="145">
        <v>1</v>
      </c>
      <c r="H174" s="26">
        <v>35</v>
      </c>
      <c r="I174" s="145">
        <v>0.2571</v>
      </c>
      <c r="J174" s="26">
        <v>8.3699999999999992</v>
      </c>
      <c r="K174" s="146">
        <v>2.8703703703703703E-3</v>
      </c>
      <c r="L174" s="145">
        <v>0.1143</v>
      </c>
      <c r="M174" s="26">
        <v>4</v>
      </c>
      <c r="N174" s="116">
        <v>243.67</v>
      </c>
    </row>
    <row r="175" spans="1:14">
      <c r="A175" s="106" t="s">
        <v>2637</v>
      </c>
      <c r="B175" s="106" t="s">
        <v>2549</v>
      </c>
      <c r="C175" s="26" t="s">
        <v>2551</v>
      </c>
      <c r="D175" s="26"/>
      <c r="E175" s="26"/>
      <c r="F175" s="26">
        <v>0</v>
      </c>
      <c r="G175" s="145">
        <v>0</v>
      </c>
      <c r="H175" s="26">
        <v>0</v>
      </c>
      <c r="I175" s="145">
        <v>0</v>
      </c>
      <c r="J175" s="26">
        <v>0</v>
      </c>
      <c r="K175" s="146">
        <v>0</v>
      </c>
      <c r="L175" s="145">
        <v>0</v>
      </c>
      <c r="M175" s="26">
        <v>0</v>
      </c>
      <c r="N175" s="116">
        <v>0</v>
      </c>
    </row>
    <row r="176" spans="1:14">
      <c r="A176" s="106" t="s">
        <v>2638</v>
      </c>
      <c r="B176" s="106" t="s">
        <v>2549</v>
      </c>
      <c r="C176" s="26" t="s">
        <v>2550</v>
      </c>
      <c r="D176" s="26"/>
      <c r="E176" s="26"/>
      <c r="F176" s="26">
        <v>35</v>
      </c>
      <c r="G176" s="145">
        <v>1</v>
      </c>
      <c r="H176" s="26">
        <v>35</v>
      </c>
      <c r="I176" s="145">
        <v>0.85709999999999997</v>
      </c>
      <c r="J176" s="26">
        <v>2.34</v>
      </c>
      <c r="K176" s="146">
        <v>2.1527777777777778E-3</v>
      </c>
      <c r="L176" s="145">
        <v>0</v>
      </c>
      <c r="M176" s="26">
        <v>0</v>
      </c>
      <c r="N176" s="116">
        <v>0</v>
      </c>
    </row>
    <row r="177" spans="1:14">
      <c r="A177" s="106" t="s">
        <v>2638</v>
      </c>
      <c r="B177" s="106" t="s">
        <v>2549</v>
      </c>
      <c r="C177" s="26" t="s">
        <v>2551</v>
      </c>
      <c r="D177" s="26"/>
      <c r="E177" s="26"/>
      <c r="F177" s="26">
        <v>0</v>
      </c>
      <c r="G177" s="145">
        <v>0</v>
      </c>
      <c r="H177" s="26">
        <v>0</v>
      </c>
      <c r="I177" s="145">
        <v>0</v>
      </c>
      <c r="J177" s="26">
        <v>0</v>
      </c>
      <c r="K177" s="146">
        <v>0</v>
      </c>
      <c r="L177" s="145">
        <v>0</v>
      </c>
      <c r="M177" s="26">
        <v>0</v>
      </c>
      <c r="N177" s="116">
        <v>0</v>
      </c>
    </row>
    <row r="178" spans="1:14">
      <c r="A178" s="106" t="s">
        <v>2639</v>
      </c>
      <c r="B178" s="106" t="s">
        <v>2549</v>
      </c>
      <c r="C178" s="26" t="s">
        <v>2550</v>
      </c>
      <c r="D178" s="26"/>
      <c r="E178" s="26"/>
      <c r="F178" s="26">
        <v>35</v>
      </c>
      <c r="G178" s="145">
        <v>0.1143</v>
      </c>
      <c r="H178" s="26">
        <v>4</v>
      </c>
      <c r="I178" s="145">
        <v>0.48570000000000002</v>
      </c>
      <c r="J178" s="26">
        <v>2.23</v>
      </c>
      <c r="K178" s="146">
        <v>2.0833333333333335E-4</v>
      </c>
      <c r="L178" s="145">
        <v>0</v>
      </c>
      <c r="M178" s="26">
        <v>0</v>
      </c>
      <c r="N178" s="116">
        <v>0</v>
      </c>
    </row>
    <row r="179" spans="1:14">
      <c r="A179" s="106" t="s">
        <v>2639</v>
      </c>
      <c r="B179" s="106" t="s">
        <v>2549</v>
      </c>
      <c r="C179" s="26" t="s">
        <v>2551</v>
      </c>
      <c r="D179" s="26"/>
      <c r="E179" s="26"/>
      <c r="F179" s="26">
        <v>0</v>
      </c>
      <c r="G179" s="145">
        <v>0</v>
      </c>
      <c r="H179" s="26">
        <v>0</v>
      </c>
      <c r="I179" s="145">
        <v>0</v>
      </c>
      <c r="J179" s="26">
        <v>0</v>
      </c>
      <c r="K179" s="146">
        <v>0</v>
      </c>
      <c r="L179" s="145">
        <v>0</v>
      </c>
      <c r="M179" s="26">
        <v>0</v>
      </c>
      <c r="N179" s="116">
        <v>0</v>
      </c>
    </row>
    <row r="180" spans="1:14">
      <c r="A180" s="106" t="s">
        <v>2640</v>
      </c>
      <c r="B180" s="106" t="s">
        <v>2549</v>
      </c>
      <c r="C180" s="26" t="s">
        <v>2550</v>
      </c>
      <c r="D180" s="26"/>
      <c r="E180" s="26"/>
      <c r="F180" s="26">
        <v>35</v>
      </c>
      <c r="G180" s="145">
        <v>0.37140000000000001</v>
      </c>
      <c r="H180" s="26">
        <v>13</v>
      </c>
      <c r="I180" s="145">
        <v>0.37140000000000001</v>
      </c>
      <c r="J180" s="26">
        <v>2.83</v>
      </c>
      <c r="K180" s="146">
        <v>1.4467592592592592E-3</v>
      </c>
      <c r="L180" s="145">
        <v>0</v>
      </c>
      <c r="M180" s="26">
        <v>0</v>
      </c>
      <c r="N180" s="116">
        <v>0</v>
      </c>
    </row>
    <row r="181" spans="1:14">
      <c r="A181" s="106" t="s">
        <v>2640</v>
      </c>
      <c r="B181" s="106" t="s">
        <v>2549</v>
      </c>
      <c r="C181" s="26" t="s">
        <v>2551</v>
      </c>
      <c r="D181" s="26"/>
      <c r="E181" s="26"/>
      <c r="F181" s="26">
        <v>0</v>
      </c>
      <c r="G181" s="145">
        <v>0</v>
      </c>
      <c r="H181" s="26">
        <v>0</v>
      </c>
      <c r="I181" s="145">
        <v>0</v>
      </c>
      <c r="J181" s="26">
        <v>0</v>
      </c>
      <c r="K181" s="146">
        <v>0</v>
      </c>
      <c r="L181" s="145">
        <v>0</v>
      </c>
      <c r="M181" s="26">
        <v>0</v>
      </c>
      <c r="N181" s="116">
        <v>0</v>
      </c>
    </row>
    <row r="182" spans="1:14">
      <c r="A182" s="106" t="s">
        <v>2641</v>
      </c>
      <c r="B182" s="106" t="s">
        <v>2549</v>
      </c>
      <c r="C182" s="26" t="s">
        <v>2550</v>
      </c>
      <c r="D182" s="26"/>
      <c r="E182" s="26"/>
      <c r="F182" s="26">
        <v>30</v>
      </c>
      <c r="G182" s="145">
        <v>0.43329999999999996</v>
      </c>
      <c r="H182" s="26">
        <v>13</v>
      </c>
      <c r="I182" s="145">
        <v>0.3</v>
      </c>
      <c r="J182" s="26">
        <v>2.73</v>
      </c>
      <c r="K182" s="146">
        <v>2.1990740740740742E-3</v>
      </c>
      <c r="L182" s="145">
        <v>0.1333</v>
      </c>
      <c r="M182" s="26">
        <v>4</v>
      </c>
      <c r="N182" s="116">
        <v>449.21</v>
      </c>
    </row>
    <row r="183" spans="1:14">
      <c r="A183" s="106" t="s">
        <v>2641</v>
      </c>
      <c r="B183" s="106" t="s">
        <v>2549</v>
      </c>
      <c r="C183" s="26" t="s">
        <v>2551</v>
      </c>
      <c r="D183" s="26"/>
      <c r="E183" s="26"/>
      <c r="F183" s="26">
        <v>0</v>
      </c>
      <c r="G183" s="145">
        <v>0</v>
      </c>
      <c r="H183" s="26">
        <v>0</v>
      </c>
      <c r="I183" s="145">
        <v>0</v>
      </c>
      <c r="J183" s="26">
        <v>0</v>
      </c>
      <c r="K183" s="146">
        <v>0</v>
      </c>
      <c r="L183" s="145">
        <v>0</v>
      </c>
      <c r="M183" s="26">
        <v>0</v>
      </c>
      <c r="N183" s="116">
        <v>0</v>
      </c>
    </row>
    <row r="184" spans="1:14">
      <c r="A184" s="106" t="s">
        <v>2642</v>
      </c>
      <c r="B184" s="106" t="s">
        <v>2549</v>
      </c>
      <c r="C184" s="26" t="s">
        <v>2550</v>
      </c>
      <c r="D184" s="26"/>
      <c r="E184" s="26"/>
      <c r="F184" s="26">
        <v>26</v>
      </c>
      <c r="G184" s="145">
        <v>1</v>
      </c>
      <c r="H184" s="26">
        <v>26</v>
      </c>
      <c r="I184" s="145">
        <v>0.65379999999999994</v>
      </c>
      <c r="J184" s="26">
        <v>1.35</v>
      </c>
      <c r="K184" s="146">
        <v>1.1574074074074073E-5</v>
      </c>
      <c r="L184" s="145">
        <v>0</v>
      </c>
      <c r="M184" s="26">
        <v>0</v>
      </c>
      <c r="N184" s="116">
        <v>0</v>
      </c>
    </row>
    <row r="185" spans="1:14">
      <c r="A185" s="106" t="s">
        <v>2642</v>
      </c>
      <c r="B185" s="106" t="s">
        <v>2549</v>
      </c>
      <c r="C185" s="26" t="s">
        <v>2551</v>
      </c>
      <c r="D185" s="26"/>
      <c r="E185" s="26"/>
      <c r="F185" s="26">
        <v>22</v>
      </c>
      <c r="G185" s="145">
        <v>1</v>
      </c>
      <c r="H185" s="26">
        <v>22</v>
      </c>
      <c r="I185" s="145">
        <v>0.59089999999999998</v>
      </c>
      <c r="J185" s="26">
        <v>2.5499999999999998</v>
      </c>
      <c r="K185" s="146">
        <v>2.4305555555555555E-4</v>
      </c>
      <c r="L185" s="145">
        <v>0</v>
      </c>
      <c r="M185" s="26">
        <v>0</v>
      </c>
      <c r="N185" s="116">
        <v>0</v>
      </c>
    </row>
    <row r="186" spans="1:14">
      <c r="A186" s="106" t="s">
        <v>2643</v>
      </c>
      <c r="B186" s="106" t="s">
        <v>2549</v>
      </c>
      <c r="C186" s="26" t="s">
        <v>2550</v>
      </c>
      <c r="D186" s="26"/>
      <c r="E186" s="26"/>
      <c r="F186" s="26">
        <v>26</v>
      </c>
      <c r="G186" s="145">
        <v>0.65379999999999994</v>
      </c>
      <c r="H186" s="26">
        <v>17</v>
      </c>
      <c r="I186" s="145">
        <v>0.65379999999999994</v>
      </c>
      <c r="J186" s="26">
        <v>2</v>
      </c>
      <c r="K186" s="146">
        <v>3.9351851851851852E-4</v>
      </c>
      <c r="L186" s="145">
        <v>0</v>
      </c>
      <c r="M186" s="26">
        <v>0</v>
      </c>
      <c r="N186" s="116">
        <v>0</v>
      </c>
    </row>
    <row r="187" spans="1:14">
      <c r="A187" s="106" t="s">
        <v>2643</v>
      </c>
      <c r="B187" s="106" t="s">
        <v>2549</v>
      </c>
      <c r="C187" s="26" t="s">
        <v>2551</v>
      </c>
      <c r="D187" s="26"/>
      <c r="E187" s="26"/>
      <c r="F187" s="26">
        <v>0</v>
      </c>
      <c r="G187" s="145">
        <v>0</v>
      </c>
      <c r="H187" s="26">
        <v>0</v>
      </c>
      <c r="I187" s="145">
        <v>0</v>
      </c>
      <c r="J187" s="26">
        <v>0</v>
      </c>
      <c r="K187" s="146">
        <v>0</v>
      </c>
      <c r="L187" s="145">
        <v>0</v>
      </c>
      <c r="M187" s="26">
        <v>0</v>
      </c>
      <c r="N187" s="116">
        <v>0</v>
      </c>
    </row>
    <row r="188" spans="1:14">
      <c r="A188" s="106" t="s">
        <v>2644</v>
      </c>
      <c r="B188" s="106" t="s">
        <v>2549</v>
      </c>
      <c r="C188" s="26" t="s">
        <v>2550</v>
      </c>
      <c r="D188" s="26"/>
      <c r="E188" s="26"/>
      <c r="F188" s="26">
        <v>26</v>
      </c>
      <c r="G188" s="145">
        <v>0.65379999999999994</v>
      </c>
      <c r="H188" s="26">
        <v>17</v>
      </c>
      <c r="I188" s="145">
        <v>0.34619999999999995</v>
      </c>
      <c r="J188" s="26">
        <v>7.62</v>
      </c>
      <c r="K188" s="146">
        <v>9.1435185185185185E-4</v>
      </c>
      <c r="L188" s="145">
        <v>0</v>
      </c>
      <c r="M188" s="26">
        <v>0</v>
      </c>
      <c r="N188" s="116">
        <v>0</v>
      </c>
    </row>
    <row r="189" spans="1:14">
      <c r="A189" s="106" t="s">
        <v>2644</v>
      </c>
      <c r="B189" s="106" t="s">
        <v>2549</v>
      </c>
      <c r="C189" s="26" t="s">
        <v>2551</v>
      </c>
      <c r="D189" s="26"/>
      <c r="E189" s="26"/>
      <c r="F189" s="26">
        <v>22</v>
      </c>
      <c r="G189" s="145">
        <v>0.18179999999999999</v>
      </c>
      <c r="H189" s="26">
        <v>4</v>
      </c>
      <c r="I189" s="145">
        <v>0.59089999999999998</v>
      </c>
      <c r="J189" s="26">
        <v>7.64</v>
      </c>
      <c r="K189" s="146">
        <v>6.9444444444444447E-4</v>
      </c>
      <c r="L189" s="145">
        <v>0</v>
      </c>
      <c r="M189" s="26">
        <v>0</v>
      </c>
      <c r="N189" s="116">
        <v>0</v>
      </c>
    </row>
    <row r="190" spans="1:14">
      <c r="A190" s="106" t="s">
        <v>2645</v>
      </c>
      <c r="B190" s="106" t="s">
        <v>2549</v>
      </c>
      <c r="C190" s="26" t="s">
        <v>2550</v>
      </c>
      <c r="D190" s="26"/>
      <c r="E190" s="26"/>
      <c r="F190" s="26">
        <v>26</v>
      </c>
      <c r="G190" s="145">
        <v>0</v>
      </c>
      <c r="H190" s="26">
        <v>0</v>
      </c>
      <c r="I190" s="145">
        <v>0.65379999999999994</v>
      </c>
      <c r="J190" s="26">
        <v>1.5</v>
      </c>
      <c r="K190" s="146">
        <v>2.3148148148148147E-5</v>
      </c>
      <c r="L190" s="145">
        <v>0</v>
      </c>
      <c r="M190" s="26">
        <v>0</v>
      </c>
      <c r="N190" s="116">
        <v>0</v>
      </c>
    </row>
    <row r="191" spans="1:14">
      <c r="A191" s="106" t="s">
        <v>2645</v>
      </c>
      <c r="B191" s="106" t="s">
        <v>2549</v>
      </c>
      <c r="C191" s="26" t="s">
        <v>2551</v>
      </c>
      <c r="D191" s="26"/>
      <c r="E191" s="26"/>
      <c r="F191" s="26">
        <v>0</v>
      </c>
      <c r="G191" s="145">
        <v>0</v>
      </c>
      <c r="H191" s="26">
        <v>0</v>
      </c>
      <c r="I191" s="145">
        <v>0</v>
      </c>
      <c r="J191" s="26">
        <v>0</v>
      </c>
      <c r="K191" s="146">
        <v>0</v>
      </c>
      <c r="L191" s="145">
        <v>0</v>
      </c>
      <c r="M191" s="26">
        <v>0</v>
      </c>
      <c r="N191" s="116">
        <v>0</v>
      </c>
    </row>
    <row r="192" spans="1:14">
      <c r="A192" s="106" t="s">
        <v>2646</v>
      </c>
      <c r="B192" s="106" t="s">
        <v>2549</v>
      </c>
      <c r="C192" s="26" t="s">
        <v>2550</v>
      </c>
      <c r="D192" s="26"/>
      <c r="E192" s="26"/>
      <c r="F192" s="26">
        <v>26</v>
      </c>
      <c r="G192" s="145">
        <v>1</v>
      </c>
      <c r="H192" s="26">
        <v>26</v>
      </c>
      <c r="I192" s="145">
        <v>0.65379999999999994</v>
      </c>
      <c r="J192" s="26">
        <v>5.81</v>
      </c>
      <c r="K192" s="146">
        <v>5.4398148148148144E-4</v>
      </c>
      <c r="L192" s="145">
        <v>0</v>
      </c>
      <c r="M192" s="26">
        <v>0</v>
      </c>
      <c r="N192" s="116">
        <v>0</v>
      </c>
    </row>
    <row r="193" spans="1:14">
      <c r="A193" s="106" t="s">
        <v>2646</v>
      </c>
      <c r="B193" s="106" t="s">
        <v>2549</v>
      </c>
      <c r="C193" s="26" t="s">
        <v>2551</v>
      </c>
      <c r="D193" s="26"/>
      <c r="E193" s="26"/>
      <c r="F193" s="26">
        <v>0</v>
      </c>
      <c r="G193" s="145">
        <v>0</v>
      </c>
      <c r="H193" s="26">
        <v>0</v>
      </c>
      <c r="I193" s="145">
        <v>0</v>
      </c>
      <c r="J193" s="26">
        <v>0</v>
      </c>
      <c r="K193" s="146">
        <v>0</v>
      </c>
      <c r="L193" s="145">
        <v>0</v>
      </c>
      <c r="M193" s="26">
        <v>0</v>
      </c>
      <c r="N193" s="116">
        <v>0</v>
      </c>
    </row>
    <row r="194" spans="1:14">
      <c r="A194" s="106" t="s">
        <v>2647</v>
      </c>
      <c r="B194" s="106" t="s">
        <v>2549</v>
      </c>
      <c r="C194" s="26" t="s">
        <v>2550</v>
      </c>
      <c r="D194" s="26"/>
      <c r="E194" s="26"/>
      <c r="F194" s="26">
        <v>26</v>
      </c>
      <c r="G194" s="145">
        <v>0</v>
      </c>
      <c r="H194" s="26">
        <v>0</v>
      </c>
      <c r="I194" s="145">
        <v>0.5</v>
      </c>
      <c r="J194" s="26">
        <v>1.81</v>
      </c>
      <c r="K194" s="146">
        <v>2.5925925925925925E-3</v>
      </c>
      <c r="L194" s="145">
        <v>0</v>
      </c>
      <c r="M194" s="26">
        <v>0</v>
      </c>
      <c r="N194" s="116">
        <v>0</v>
      </c>
    </row>
    <row r="195" spans="1:14">
      <c r="A195" s="106" t="s">
        <v>2647</v>
      </c>
      <c r="B195" s="106" t="s">
        <v>2549</v>
      </c>
      <c r="C195" s="26" t="s">
        <v>2551</v>
      </c>
      <c r="D195" s="26"/>
      <c r="E195" s="26"/>
      <c r="F195" s="26">
        <v>0</v>
      </c>
      <c r="G195" s="145">
        <v>0</v>
      </c>
      <c r="H195" s="26">
        <v>0</v>
      </c>
      <c r="I195" s="145">
        <v>0</v>
      </c>
      <c r="J195" s="26">
        <v>0</v>
      </c>
      <c r="K195" s="146">
        <v>0</v>
      </c>
      <c r="L195" s="145">
        <v>0</v>
      </c>
      <c r="M195" s="26">
        <v>0</v>
      </c>
      <c r="N195" s="116">
        <v>0</v>
      </c>
    </row>
    <row r="196" spans="1:14">
      <c r="A196" s="106" t="s">
        <v>2648</v>
      </c>
      <c r="B196" s="106" t="s">
        <v>2549</v>
      </c>
      <c r="C196" s="26" t="s">
        <v>2550</v>
      </c>
      <c r="D196" s="26"/>
      <c r="E196" s="26"/>
      <c r="F196" s="26">
        <v>26</v>
      </c>
      <c r="G196" s="145">
        <v>1</v>
      </c>
      <c r="H196" s="26">
        <v>26</v>
      </c>
      <c r="I196" s="145">
        <v>0.84620000000000006</v>
      </c>
      <c r="J196" s="26">
        <v>4.46</v>
      </c>
      <c r="K196" s="146">
        <v>4.363425925925926E-3</v>
      </c>
      <c r="L196" s="145">
        <v>0</v>
      </c>
      <c r="M196" s="26">
        <v>0</v>
      </c>
      <c r="N196" s="116">
        <v>0</v>
      </c>
    </row>
    <row r="197" spans="1:14">
      <c r="A197" s="106" t="s">
        <v>2648</v>
      </c>
      <c r="B197" s="106" t="s">
        <v>2549</v>
      </c>
      <c r="C197" s="26" t="s">
        <v>2551</v>
      </c>
      <c r="D197" s="26"/>
      <c r="E197" s="26"/>
      <c r="F197" s="26">
        <v>26</v>
      </c>
      <c r="G197" s="145">
        <v>0.5</v>
      </c>
      <c r="H197" s="26">
        <v>13</v>
      </c>
      <c r="I197" s="145">
        <v>0.5</v>
      </c>
      <c r="J197" s="26">
        <v>3.5</v>
      </c>
      <c r="K197" s="146">
        <v>6.2500000000000001E-4</v>
      </c>
      <c r="L197" s="145">
        <v>0</v>
      </c>
      <c r="M197" s="26">
        <v>0</v>
      </c>
      <c r="N197" s="116">
        <v>0</v>
      </c>
    </row>
    <row r="198" spans="1:14">
      <c r="A198" s="106" t="s">
        <v>2649</v>
      </c>
      <c r="B198" s="106" t="s">
        <v>2549</v>
      </c>
      <c r="C198" s="26" t="s">
        <v>2550</v>
      </c>
      <c r="D198" s="26"/>
      <c r="E198" s="26"/>
      <c r="F198" s="26">
        <v>26</v>
      </c>
      <c r="G198" s="145">
        <v>0.34619999999999995</v>
      </c>
      <c r="H198" s="26">
        <v>9</v>
      </c>
      <c r="I198" s="145">
        <v>0</v>
      </c>
      <c r="J198" s="26">
        <v>36.65</v>
      </c>
      <c r="K198" s="146">
        <v>1.6111111111111111E-2</v>
      </c>
      <c r="L198" s="145">
        <v>0.34619999999999995</v>
      </c>
      <c r="M198" s="26">
        <v>9</v>
      </c>
      <c r="N198" s="116">
        <v>1723.22</v>
      </c>
    </row>
    <row r="199" spans="1:14">
      <c r="A199" s="106" t="s">
        <v>2649</v>
      </c>
      <c r="B199" s="106" t="s">
        <v>2549</v>
      </c>
      <c r="C199" s="26" t="s">
        <v>2551</v>
      </c>
      <c r="D199" s="26"/>
      <c r="E199" s="26"/>
      <c r="F199" s="26">
        <v>0</v>
      </c>
      <c r="G199" s="145">
        <v>0</v>
      </c>
      <c r="H199" s="26">
        <v>0</v>
      </c>
      <c r="I199" s="145">
        <v>0</v>
      </c>
      <c r="J199" s="26">
        <v>0</v>
      </c>
      <c r="K199" s="146">
        <v>0</v>
      </c>
      <c r="L199" s="145">
        <v>0</v>
      </c>
      <c r="M199" s="26">
        <v>0</v>
      </c>
      <c r="N199" s="116">
        <v>0</v>
      </c>
    </row>
    <row r="200" spans="1:14">
      <c r="A200" s="106" t="s">
        <v>2650</v>
      </c>
      <c r="B200" s="106" t="s">
        <v>2549</v>
      </c>
      <c r="C200" s="26" t="s">
        <v>2550</v>
      </c>
      <c r="D200" s="26"/>
      <c r="E200" s="26"/>
      <c r="F200" s="26">
        <v>26</v>
      </c>
      <c r="G200" s="145">
        <v>0.15380000000000002</v>
      </c>
      <c r="H200" s="26">
        <v>4</v>
      </c>
      <c r="I200" s="145">
        <v>0</v>
      </c>
      <c r="J200" s="26">
        <v>6.81</v>
      </c>
      <c r="K200" s="146">
        <v>5.6481481481481478E-3</v>
      </c>
      <c r="L200" s="145">
        <v>0</v>
      </c>
      <c r="M200" s="26">
        <v>0</v>
      </c>
      <c r="N200" s="116">
        <v>0</v>
      </c>
    </row>
    <row r="201" spans="1:14">
      <c r="A201" s="106" t="s">
        <v>2650</v>
      </c>
      <c r="B201" s="106" t="s">
        <v>2549</v>
      </c>
      <c r="C201" s="26" t="s">
        <v>2551</v>
      </c>
      <c r="D201" s="26"/>
      <c r="E201" s="26"/>
      <c r="F201" s="26">
        <v>0</v>
      </c>
      <c r="G201" s="145">
        <v>0</v>
      </c>
      <c r="H201" s="26">
        <v>0</v>
      </c>
      <c r="I201" s="145">
        <v>0</v>
      </c>
      <c r="J201" s="26">
        <v>0</v>
      </c>
      <c r="K201" s="146">
        <v>0</v>
      </c>
      <c r="L201" s="145">
        <v>0</v>
      </c>
      <c r="M201" s="26">
        <v>0</v>
      </c>
      <c r="N201" s="116">
        <v>0</v>
      </c>
    </row>
    <row r="202" spans="1:14">
      <c r="A202" s="106" t="s">
        <v>2651</v>
      </c>
      <c r="B202" s="106" t="s">
        <v>2549</v>
      </c>
      <c r="C202" s="26" t="s">
        <v>2550</v>
      </c>
      <c r="D202" s="26"/>
      <c r="E202" s="26"/>
      <c r="F202" s="26">
        <v>26</v>
      </c>
      <c r="G202" s="145">
        <v>0.34619999999999995</v>
      </c>
      <c r="H202" s="26">
        <v>9</v>
      </c>
      <c r="I202" s="145">
        <v>0.5</v>
      </c>
      <c r="J202" s="26">
        <v>2</v>
      </c>
      <c r="K202" s="146">
        <v>3.1250000000000001E-4</v>
      </c>
      <c r="L202" s="145">
        <v>0</v>
      </c>
      <c r="M202" s="26">
        <v>0</v>
      </c>
      <c r="N202" s="116">
        <v>0</v>
      </c>
    </row>
    <row r="203" spans="1:14">
      <c r="A203" s="106" t="s">
        <v>2651</v>
      </c>
      <c r="B203" s="106" t="s">
        <v>2549</v>
      </c>
      <c r="C203" s="26" t="s">
        <v>2551</v>
      </c>
      <c r="D203" s="26"/>
      <c r="E203" s="26"/>
      <c r="F203" s="26">
        <v>0</v>
      </c>
      <c r="G203" s="145">
        <v>0</v>
      </c>
      <c r="H203" s="26">
        <v>0</v>
      </c>
      <c r="I203" s="145">
        <v>0</v>
      </c>
      <c r="J203" s="26">
        <v>0</v>
      </c>
      <c r="K203" s="146">
        <v>0</v>
      </c>
      <c r="L203" s="145">
        <v>0</v>
      </c>
      <c r="M203" s="26">
        <v>0</v>
      </c>
      <c r="N203" s="116">
        <v>0</v>
      </c>
    </row>
    <row r="204" spans="1:14">
      <c r="A204" s="106" t="s">
        <v>2652</v>
      </c>
      <c r="B204" s="106" t="s">
        <v>2549</v>
      </c>
      <c r="C204" s="26" t="s">
        <v>2550</v>
      </c>
      <c r="D204" s="26"/>
      <c r="E204" s="26"/>
      <c r="F204" s="26">
        <v>26</v>
      </c>
      <c r="G204" s="145">
        <v>1</v>
      </c>
      <c r="H204" s="26">
        <v>26</v>
      </c>
      <c r="I204" s="145">
        <v>0.15380000000000002</v>
      </c>
      <c r="J204" s="26">
        <v>13.92</v>
      </c>
      <c r="K204" s="146">
        <v>7.5347222222222222E-3</v>
      </c>
      <c r="L204" s="145">
        <v>0</v>
      </c>
      <c r="M204" s="26">
        <v>0</v>
      </c>
      <c r="N204" s="116">
        <v>0</v>
      </c>
    </row>
    <row r="205" spans="1:14">
      <c r="A205" s="106" t="s">
        <v>2652</v>
      </c>
      <c r="B205" s="106" t="s">
        <v>2549</v>
      </c>
      <c r="C205" s="26" t="s">
        <v>2551</v>
      </c>
      <c r="D205" s="26"/>
      <c r="E205" s="26"/>
      <c r="F205" s="26">
        <v>0</v>
      </c>
      <c r="G205" s="145">
        <v>0</v>
      </c>
      <c r="H205" s="26">
        <v>0</v>
      </c>
      <c r="I205" s="145">
        <v>0</v>
      </c>
      <c r="J205" s="26">
        <v>0</v>
      </c>
      <c r="K205" s="146">
        <v>0</v>
      </c>
      <c r="L205" s="145">
        <v>0</v>
      </c>
      <c r="M205" s="26">
        <v>0</v>
      </c>
      <c r="N205" s="116">
        <v>0</v>
      </c>
    </row>
    <row r="206" spans="1:14">
      <c r="A206" s="106" t="s">
        <v>2653</v>
      </c>
      <c r="B206" s="106" t="s">
        <v>2549</v>
      </c>
      <c r="C206" s="26" t="s">
        <v>2550</v>
      </c>
      <c r="D206" s="26"/>
      <c r="E206" s="26"/>
      <c r="F206" s="26">
        <v>26</v>
      </c>
      <c r="G206" s="145">
        <v>1</v>
      </c>
      <c r="H206" s="26">
        <v>26</v>
      </c>
      <c r="I206" s="145">
        <v>0.84620000000000006</v>
      </c>
      <c r="J206" s="26">
        <v>1.1499999999999999</v>
      </c>
      <c r="K206" s="146">
        <v>5.7870370370370373E-5</v>
      </c>
      <c r="L206" s="145">
        <v>0</v>
      </c>
      <c r="M206" s="26">
        <v>0</v>
      </c>
      <c r="N206" s="116">
        <v>0</v>
      </c>
    </row>
    <row r="207" spans="1:14">
      <c r="A207" s="106" t="s">
        <v>2653</v>
      </c>
      <c r="B207" s="106" t="s">
        <v>2549</v>
      </c>
      <c r="C207" s="26" t="s">
        <v>2551</v>
      </c>
      <c r="D207" s="26"/>
      <c r="E207" s="26"/>
      <c r="F207" s="26">
        <v>0</v>
      </c>
      <c r="G207" s="145">
        <v>0</v>
      </c>
      <c r="H207" s="26">
        <v>0</v>
      </c>
      <c r="I207" s="145">
        <v>0</v>
      </c>
      <c r="J207" s="26">
        <v>0</v>
      </c>
      <c r="K207" s="146">
        <v>0</v>
      </c>
      <c r="L207" s="145">
        <v>0</v>
      </c>
      <c r="M207" s="26">
        <v>0</v>
      </c>
      <c r="N207" s="116">
        <v>0</v>
      </c>
    </row>
    <row r="208" spans="1:14">
      <c r="A208" s="106" t="s">
        <v>2654</v>
      </c>
      <c r="B208" s="106" t="s">
        <v>2549</v>
      </c>
      <c r="C208" s="26" t="s">
        <v>2550</v>
      </c>
      <c r="D208" s="26"/>
      <c r="E208" s="26"/>
      <c r="F208" s="26">
        <v>22</v>
      </c>
      <c r="G208" s="145">
        <v>0</v>
      </c>
      <c r="H208" s="26">
        <v>0</v>
      </c>
      <c r="I208" s="145">
        <v>0.18179999999999999</v>
      </c>
      <c r="J208" s="26">
        <v>29.05</v>
      </c>
      <c r="K208" s="146">
        <v>3.5648148148148149E-3</v>
      </c>
      <c r="L208" s="145">
        <v>0</v>
      </c>
      <c r="M208" s="26">
        <v>0</v>
      </c>
      <c r="N208" s="116">
        <v>0</v>
      </c>
    </row>
    <row r="209" spans="1:14">
      <c r="A209" s="106" t="s">
        <v>2654</v>
      </c>
      <c r="B209" s="106" t="s">
        <v>2549</v>
      </c>
      <c r="C209" s="26" t="s">
        <v>2551</v>
      </c>
      <c r="D209" s="26"/>
      <c r="E209" s="26"/>
      <c r="F209" s="26">
        <v>0</v>
      </c>
      <c r="G209" s="145">
        <v>0</v>
      </c>
      <c r="H209" s="26">
        <v>0</v>
      </c>
      <c r="I209" s="145">
        <v>0</v>
      </c>
      <c r="J209" s="26">
        <v>0</v>
      </c>
      <c r="K209" s="146">
        <v>0</v>
      </c>
      <c r="L209" s="145">
        <v>0</v>
      </c>
      <c r="M209" s="26">
        <v>0</v>
      </c>
      <c r="N209" s="116">
        <v>0</v>
      </c>
    </row>
    <row r="210" spans="1:14">
      <c r="A210" s="106" t="s">
        <v>2655</v>
      </c>
      <c r="B210" s="106" t="s">
        <v>2549</v>
      </c>
      <c r="C210" s="26" t="s">
        <v>2550</v>
      </c>
      <c r="D210" s="26"/>
      <c r="E210" s="26"/>
      <c r="F210" s="26">
        <v>22</v>
      </c>
      <c r="G210" s="145">
        <v>1</v>
      </c>
      <c r="H210" s="26">
        <v>22</v>
      </c>
      <c r="I210" s="145">
        <v>0.40909999999999996</v>
      </c>
      <c r="J210" s="26">
        <v>13.14</v>
      </c>
      <c r="K210" s="146">
        <v>6.2037037037037035E-3</v>
      </c>
      <c r="L210" s="145">
        <v>0</v>
      </c>
      <c r="M210" s="26">
        <v>0</v>
      </c>
      <c r="N210" s="116">
        <v>0</v>
      </c>
    </row>
    <row r="211" spans="1:14">
      <c r="A211" s="106" t="s">
        <v>2655</v>
      </c>
      <c r="B211" s="106" t="s">
        <v>2549</v>
      </c>
      <c r="C211" s="26" t="s">
        <v>2551</v>
      </c>
      <c r="D211" s="26"/>
      <c r="E211" s="26"/>
      <c r="F211" s="26">
        <v>4</v>
      </c>
      <c r="G211" s="145">
        <v>1</v>
      </c>
      <c r="H211" s="26">
        <v>4</v>
      </c>
      <c r="I211" s="145">
        <v>1</v>
      </c>
      <c r="J211" s="26">
        <v>1</v>
      </c>
      <c r="K211" s="146">
        <v>0</v>
      </c>
      <c r="L211" s="145">
        <v>0</v>
      </c>
      <c r="M211" s="26">
        <v>0</v>
      </c>
      <c r="N211" s="116">
        <v>0</v>
      </c>
    </row>
    <row r="212" spans="1:14">
      <c r="A212" s="106" t="s">
        <v>2656</v>
      </c>
      <c r="B212" s="106" t="s">
        <v>2549</v>
      </c>
      <c r="C212" s="26" t="s">
        <v>2550</v>
      </c>
      <c r="D212" s="26"/>
      <c r="E212" s="26"/>
      <c r="F212" s="26">
        <v>22</v>
      </c>
      <c r="G212" s="145">
        <v>1</v>
      </c>
      <c r="H212" s="26">
        <v>22</v>
      </c>
      <c r="I212" s="145">
        <v>1</v>
      </c>
      <c r="J212" s="26">
        <v>1</v>
      </c>
      <c r="K212" s="146">
        <v>0</v>
      </c>
      <c r="L212" s="145">
        <v>0</v>
      </c>
      <c r="M212" s="26">
        <v>0</v>
      </c>
      <c r="N212" s="116">
        <v>0</v>
      </c>
    </row>
    <row r="213" spans="1:14">
      <c r="A213" s="106" t="s">
        <v>2656</v>
      </c>
      <c r="B213" s="106" t="s">
        <v>2549</v>
      </c>
      <c r="C213" s="26" t="s">
        <v>2551</v>
      </c>
      <c r="D213" s="26"/>
      <c r="E213" s="26"/>
      <c r="F213" s="26">
        <v>0</v>
      </c>
      <c r="G213" s="145">
        <v>0</v>
      </c>
      <c r="H213" s="26">
        <v>0</v>
      </c>
      <c r="I213" s="145">
        <v>0</v>
      </c>
      <c r="J213" s="26">
        <v>0</v>
      </c>
      <c r="K213" s="146">
        <v>0</v>
      </c>
      <c r="L213" s="145">
        <v>0</v>
      </c>
      <c r="M213" s="26">
        <v>0</v>
      </c>
      <c r="N213" s="116">
        <v>0</v>
      </c>
    </row>
    <row r="214" spans="1:14">
      <c r="A214" s="106" t="s">
        <v>2657</v>
      </c>
      <c r="B214" s="106" t="s">
        <v>2549</v>
      </c>
      <c r="C214" s="26" t="s">
        <v>2550</v>
      </c>
      <c r="D214" s="26"/>
      <c r="E214" s="26"/>
      <c r="F214" s="26">
        <v>22</v>
      </c>
      <c r="G214" s="145">
        <v>1</v>
      </c>
      <c r="H214" s="26">
        <v>22</v>
      </c>
      <c r="I214" s="145">
        <v>0.40909999999999996</v>
      </c>
      <c r="J214" s="26">
        <v>4.5</v>
      </c>
      <c r="K214" s="146">
        <v>2.4074074074074076E-3</v>
      </c>
      <c r="L214" s="145">
        <v>0</v>
      </c>
      <c r="M214" s="26">
        <v>0</v>
      </c>
      <c r="N214" s="116">
        <v>0</v>
      </c>
    </row>
    <row r="215" spans="1:14">
      <c r="A215" s="106" t="s">
        <v>2657</v>
      </c>
      <c r="B215" s="106" t="s">
        <v>2549</v>
      </c>
      <c r="C215" s="26" t="s">
        <v>2551</v>
      </c>
      <c r="D215" s="26"/>
      <c r="E215" s="26"/>
      <c r="F215" s="26">
        <v>13</v>
      </c>
      <c r="G215" s="145">
        <v>0.69230000000000003</v>
      </c>
      <c r="H215" s="26">
        <v>9</v>
      </c>
      <c r="I215" s="145">
        <v>0.69230000000000003</v>
      </c>
      <c r="J215" s="26">
        <v>1.31</v>
      </c>
      <c r="K215" s="146">
        <v>4.861111111111111E-4</v>
      </c>
      <c r="L215" s="145">
        <v>0</v>
      </c>
      <c r="M215" s="26">
        <v>0</v>
      </c>
      <c r="N215" s="116">
        <v>0</v>
      </c>
    </row>
    <row r="216" spans="1:14">
      <c r="A216" s="106" t="s">
        <v>2658</v>
      </c>
      <c r="B216" s="106" t="s">
        <v>2549</v>
      </c>
      <c r="C216" s="26" t="s">
        <v>2550</v>
      </c>
      <c r="D216" s="26"/>
      <c r="E216" s="26"/>
      <c r="F216" s="26">
        <v>22</v>
      </c>
      <c r="G216" s="145">
        <v>0.18179999999999999</v>
      </c>
      <c r="H216" s="26">
        <v>4</v>
      </c>
      <c r="I216" s="145">
        <v>0.40909999999999996</v>
      </c>
      <c r="J216" s="26">
        <v>27.86</v>
      </c>
      <c r="K216" s="146">
        <v>1.2731481481481481E-2</v>
      </c>
      <c r="L216" s="145">
        <v>0</v>
      </c>
      <c r="M216" s="26">
        <v>0</v>
      </c>
      <c r="N216" s="116">
        <v>0</v>
      </c>
    </row>
    <row r="217" spans="1:14">
      <c r="A217" s="106" t="s">
        <v>2658</v>
      </c>
      <c r="B217" s="106" t="s">
        <v>2549</v>
      </c>
      <c r="C217" s="26" t="s">
        <v>2551</v>
      </c>
      <c r="D217" s="26"/>
      <c r="E217" s="26"/>
      <c r="F217" s="26">
        <v>0</v>
      </c>
      <c r="G217" s="145">
        <v>0</v>
      </c>
      <c r="H217" s="26">
        <v>0</v>
      </c>
      <c r="I217" s="145">
        <v>0</v>
      </c>
      <c r="J217" s="26">
        <v>0</v>
      </c>
      <c r="K217" s="146">
        <v>0</v>
      </c>
      <c r="L217" s="145">
        <v>0</v>
      </c>
      <c r="M217" s="26">
        <v>0</v>
      </c>
      <c r="N217" s="116">
        <v>0</v>
      </c>
    </row>
    <row r="218" spans="1:14">
      <c r="A218" s="106" t="s">
        <v>2659</v>
      </c>
      <c r="B218" s="106" t="s">
        <v>2549</v>
      </c>
      <c r="C218" s="26" t="s">
        <v>2550</v>
      </c>
      <c r="D218" s="26"/>
      <c r="E218" s="26"/>
      <c r="F218" s="26">
        <v>22</v>
      </c>
      <c r="G218" s="145">
        <v>0.77269999999999994</v>
      </c>
      <c r="H218" s="26">
        <v>17</v>
      </c>
      <c r="I218" s="145">
        <v>0.18179999999999999</v>
      </c>
      <c r="J218" s="26">
        <v>4.32</v>
      </c>
      <c r="K218" s="146">
        <v>1.724537037037037E-3</v>
      </c>
      <c r="L218" s="145">
        <v>0</v>
      </c>
      <c r="M218" s="26">
        <v>0</v>
      </c>
      <c r="N218" s="116">
        <v>0</v>
      </c>
    </row>
    <row r="219" spans="1:14">
      <c r="A219" s="106" t="s">
        <v>2659</v>
      </c>
      <c r="B219" s="106" t="s">
        <v>2549</v>
      </c>
      <c r="C219" s="26" t="s">
        <v>2551</v>
      </c>
      <c r="D219" s="26"/>
      <c r="E219" s="26"/>
      <c r="F219" s="26">
        <v>0</v>
      </c>
      <c r="G219" s="145">
        <v>0</v>
      </c>
      <c r="H219" s="26">
        <v>0</v>
      </c>
      <c r="I219" s="145">
        <v>0</v>
      </c>
      <c r="J219" s="26">
        <v>0</v>
      </c>
      <c r="K219" s="146">
        <v>0</v>
      </c>
      <c r="L219" s="145">
        <v>0</v>
      </c>
      <c r="M219" s="26">
        <v>0</v>
      </c>
      <c r="N219" s="116">
        <v>0</v>
      </c>
    </row>
    <row r="220" spans="1:14">
      <c r="A220" s="106" t="s">
        <v>2660</v>
      </c>
      <c r="B220" s="106" t="s">
        <v>2549</v>
      </c>
      <c r="C220" s="26" t="s">
        <v>2550</v>
      </c>
      <c r="D220" s="26"/>
      <c r="E220" s="26"/>
      <c r="F220" s="26">
        <v>22</v>
      </c>
      <c r="G220" s="145">
        <v>0.77269999999999994</v>
      </c>
      <c r="H220" s="26">
        <v>17</v>
      </c>
      <c r="I220" s="145">
        <v>0.40909999999999996</v>
      </c>
      <c r="J220" s="26">
        <v>5.68</v>
      </c>
      <c r="K220" s="146">
        <v>1.0532407407407407E-3</v>
      </c>
      <c r="L220" s="145">
        <v>0</v>
      </c>
      <c r="M220" s="26">
        <v>0</v>
      </c>
      <c r="N220" s="116">
        <v>0</v>
      </c>
    </row>
    <row r="221" spans="1:14">
      <c r="A221" s="106" t="s">
        <v>2660</v>
      </c>
      <c r="B221" s="106" t="s">
        <v>2549</v>
      </c>
      <c r="C221" s="26" t="s">
        <v>2551</v>
      </c>
      <c r="D221" s="26"/>
      <c r="E221" s="26"/>
      <c r="F221" s="26">
        <v>9</v>
      </c>
      <c r="G221" s="145">
        <v>1</v>
      </c>
      <c r="H221" s="26">
        <v>9</v>
      </c>
      <c r="I221" s="145">
        <v>0</v>
      </c>
      <c r="J221" s="26">
        <v>2.44</v>
      </c>
      <c r="K221" s="146">
        <v>2.6620370370370372E-4</v>
      </c>
      <c r="L221" s="145">
        <v>0</v>
      </c>
      <c r="M221" s="26">
        <v>0</v>
      </c>
      <c r="N221" s="116">
        <v>0</v>
      </c>
    </row>
    <row r="222" spans="1:14">
      <c r="A222" s="106" t="s">
        <v>2661</v>
      </c>
      <c r="B222" s="106" t="s">
        <v>2549</v>
      </c>
      <c r="C222" s="26" t="s">
        <v>2550</v>
      </c>
      <c r="D222" s="26"/>
      <c r="E222" s="26"/>
      <c r="F222" s="26">
        <v>22</v>
      </c>
      <c r="G222" s="145">
        <v>1</v>
      </c>
      <c r="H222" s="26">
        <v>22</v>
      </c>
      <c r="I222" s="145">
        <v>0.18179999999999999</v>
      </c>
      <c r="J222" s="26">
        <v>6.45</v>
      </c>
      <c r="K222" s="146">
        <v>1.2847222222222223E-3</v>
      </c>
      <c r="L222" s="145">
        <v>0</v>
      </c>
      <c r="M222" s="26">
        <v>0</v>
      </c>
      <c r="N222" s="116">
        <v>0</v>
      </c>
    </row>
    <row r="223" spans="1:14">
      <c r="A223" s="106" t="s">
        <v>2661</v>
      </c>
      <c r="B223" s="106" t="s">
        <v>2549</v>
      </c>
      <c r="C223" s="26" t="s">
        <v>2551</v>
      </c>
      <c r="D223" s="26"/>
      <c r="E223" s="26"/>
      <c r="F223" s="26">
        <v>13</v>
      </c>
      <c r="G223" s="145">
        <v>1</v>
      </c>
      <c r="H223" s="26">
        <v>13</v>
      </c>
      <c r="I223" s="145">
        <v>0.30769999999999997</v>
      </c>
      <c r="J223" s="26">
        <v>4.62</v>
      </c>
      <c r="K223" s="146">
        <v>3.8194444444444446E-4</v>
      </c>
      <c r="L223" s="145">
        <v>0</v>
      </c>
      <c r="M223" s="26">
        <v>0</v>
      </c>
      <c r="N223" s="116">
        <v>0</v>
      </c>
    </row>
    <row r="224" spans="1:14">
      <c r="A224" s="106" t="s">
        <v>2662</v>
      </c>
      <c r="B224" s="106" t="s">
        <v>2549</v>
      </c>
      <c r="C224" s="26" t="s">
        <v>2550</v>
      </c>
      <c r="D224" s="26"/>
      <c r="E224" s="26"/>
      <c r="F224" s="26">
        <v>22</v>
      </c>
      <c r="G224" s="145">
        <v>0.77269999999999994</v>
      </c>
      <c r="H224" s="26">
        <v>17</v>
      </c>
      <c r="I224" s="145">
        <v>0.59089999999999998</v>
      </c>
      <c r="J224" s="26">
        <v>2.95</v>
      </c>
      <c r="K224" s="146">
        <v>2.9629629629629628E-3</v>
      </c>
      <c r="L224" s="145">
        <v>0</v>
      </c>
      <c r="M224" s="26">
        <v>0</v>
      </c>
      <c r="N224" s="116">
        <v>0</v>
      </c>
    </row>
    <row r="225" spans="1:14">
      <c r="A225" s="106" t="s">
        <v>2662</v>
      </c>
      <c r="B225" s="106" t="s">
        <v>2549</v>
      </c>
      <c r="C225" s="26" t="s">
        <v>2551</v>
      </c>
      <c r="D225" s="26"/>
      <c r="E225" s="26"/>
      <c r="F225" s="26">
        <v>0</v>
      </c>
      <c r="G225" s="145">
        <v>0</v>
      </c>
      <c r="H225" s="26">
        <v>0</v>
      </c>
      <c r="I225" s="145">
        <v>0</v>
      </c>
      <c r="J225" s="26">
        <v>0</v>
      </c>
      <c r="K225" s="146">
        <v>0</v>
      </c>
      <c r="L225" s="145">
        <v>0</v>
      </c>
      <c r="M225" s="26">
        <v>0</v>
      </c>
      <c r="N225" s="116">
        <v>0</v>
      </c>
    </row>
    <row r="226" spans="1:14">
      <c r="A226" s="106" t="s">
        <v>2663</v>
      </c>
      <c r="B226" s="106" t="s">
        <v>2549</v>
      </c>
      <c r="C226" s="26" t="s">
        <v>2550</v>
      </c>
      <c r="D226" s="26"/>
      <c r="E226" s="26"/>
      <c r="F226" s="26">
        <v>22</v>
      </c>
      <c r="G226" s="145">
        <v>0.77269999999999994</v>
      </c>
      <c r="H226" s="26">
        <v>17</v>
      </c>
      <c r="I226" s="145">
        <v>0.59089999999999998</v>
      </c>
      <c r="J226" s="26">
        <v>1.36</v>
      </c>
      <c r="K226" s="146">
        <v>2.3148148148148147E-5</v>
      </c>
      <c r="L226" s="145">
        <v>0</v>
      </c>
      <c r="M226" s="26">
        <v>0</v>
      </c>
      <c r="N226" s="116">
        <v>0</v>
      </c>
    </row>
    <row r="227" spans="1:14">
      <c r="A227" s="106" t="s">
        <v>2663</v>
      </c>
      <c r="B227" s="106" t="s">
        <v>2549</v>
      </c>
      <c r="C227" s="26" t="s">
        <v>2551</v>
      </c>
      <c r="D227" s="26"/>
      <c r="E227" s="26"/>
      <c r="F227" s="26">
        <v>0</v>
      </c>
      <c r="G227" s="145">
        <v>0</v>
      </c>
      <c r="H227" s="26">
        <v>0</v>
      </c>
      <c r="I227" s="145">
        <v>0</v>
      </c>
      <c r="J227" s="26">
        <v>0</v>
      </c>
      <c r="K227" s="146">
        <v>0</v>
      </c>
      <c r="L227" s="145">
        <v>0</v>
      </c>
      <c r="M227" s="26">
        <v>0</v>
      </c>
      <c r="N227" s="116">
        <v>0</v>
      </c>
    </row>
    <row r="228" spans="1:14">
      <c r="A228" s="106" t="s">
        <v>2664</v>
      </c>
      <c r="B228" s="106" t="s">
        <v>2549</v>
      </c>
      <c r="C228" s="26" t="s">
        <v>2550</v>
      </c>
      <c r="D228" s="26"/>
      <c r="E228" s="26"/>
      <c r="F228" s="26">
        <v>17</v>
      </c>
      <c r="G228" s="145">
        <v>1</v>
      </c>
      <c r="H228" s="26">
        <v>17</v>
      </c>
      <c r="I228" s="145">
        <v>0.23530000000000001</v>
      </c>
      <c r="J228" s="26">
        <v>7.12</v>
      </c>
      <c r="K228" s="146">
        <v>2.0486111111111113E-3</v>
      </c>
      <c r="L228" s="145">
        <v>0</v>
      </c>
      <c r="M228" s="26">
        <v>0</v>
      </c>
      <c r="N228" s="116">
        <v>0</v>
      </c>
    </row>
    <row r="229" spans="1:14">
      <c r="A229" s="106" t="s">
        <v>2664</v>
      </c>
      <c r="B229" s="106" t="s">
        <v>2549</v>
      </c>
      <c r="C229" s="26" t="s">
        <v>2551</v>
      </c>
      <c r="D229" s="26"/>
      <c r="E229" s="26"/>
      <c r="F229" s="26">
        <v>0</v>
      </c>
      <c r="G229" s="145">
        <v>0</v>
      </c>
      <c r="H229" s="26">
        <v>0</v>
      </c>
      <c r="I229" s="145">
        <v>0</v>
      </c>
      <c r="J229" s="26">
        <v>0</v>
      </c>
      <c r="K229" s="146">
        <v>0</v>
      </c>
      <c r="L229" s="145">
        <v>0</v>
      </c>
      <c r="M229" s="26">
        <v>0</v>
      </c>
      <c r="N229" s="116">
        <v>0</v>
      </c>
    </row>
    <row r="230" spans="1:14">
      <c r="A230" s="106" t="s">
        <v>2665</v>
      </c>
      <c r="B230" s="106" t="s">
        <v>2549</v>
      </c>
      <c r="C230" s="26" t="s">
        <v>2550</v>
      </c>
      <c r="D230" s="26"/>
      <c r="E230" s="26"/>
      <c r="F230" s="26">
        <v>17</v>
      </c>
      <c r="G230" s="145">
        <v>1</v>
      </c>
      <c r="H230" s="26">
        <v>17</v>
      </c>
      <c r="I230" s="145">
        <v>0</v>
      </c>
      <c r="J230" s="26">
        <v>9.65</v>
      </c>
      <c r="K230" s="146">
        <v>4.0856481481481481E-3</v>
      </c>
      <c r="L230" s="145">
        <v>0</v>
      </c>
      <c r="M230" s="26">
        <v>0</v>
      </c>
      <c r="N230" s="116">
        <v>0</v>
      </c>
    </row>
    <row r="231" spans="1:14">
      <c r="A231" s="106" t="s">
        <v>2665</v>
      </c>
      <c r="B231" s="106" t="s">
        <v>2549</v>
      </c>
      <c r="C231" s="26" t="s">
        <v>2551</v>
      </c>
      <c r="D231" s="26"/>
      <c r="E231" s="26"/>
      <c r="F231" s="26">
        <v>13</v>
      </c>
      <c r="G231" s="145">
        <v>0.69230000000000003</v>
      </c>
      <c r="H231" s="26">
        <v>9</v>
      </c>
      <c r="I231" s="145">
        <v>0</v>
      </c>
      <c r="J231" s="26">
        <v>3.62</v>
      </c>
      <c r="K231" s="146">
        <v>6.4814814814814813E-4</v>
      </c>
      <c r="L231" s="145">
        <v>0</v>
      </c>
      <c r="M231" s="26">
        <v>0</v>
      </c>
      <c r="N231" s="116">
        <v>0</v>
      </c>
    </row>
    <row r="232" spans="1:14">
      <c r="A232" s="106" t="s">
        <v>2666</v>
      </c>
      <c r="B232" s="106" t="s">
        <v>2549</v>
      </c>
      <c r="C232" s="26" t="s">
        <v>2550</v>
      </c>
      <c r="D232" s="26"/>
      <c r="E232" s="26"/>
      <c r="F232" s="26">
        <v>17</v>
      </c>
      <c r="G232" s="145">
        <v>1</v>
      </c>
      <c r="H232" s="26">
        <v>17</v>
      </c>
      <c r="I232" s="145">
        <v>0.52939999999999998</v>
      </c>
      <c r="J232" s="26">
        <v>5.35</v>
      </c>
      <c r="K232" s="146">
        <v>1.0648148148148149E-3</v>
      </c>
      <c r="L232" s="145">
        <v>0</v>
      </c>
      <c r="M232" s="26">
        <v>0</v>
      </c>
      <c r="N232" s="116">
        <v>0</v>
      </c>
    </row>
    <row r="233" spans="1:14">
      <c r="A233" s="106" t="s">
        <v>2666</v>
      </c>
      <c r="B233" s="106" t="s">
        <v>2549</v>
      </c>
      <c r="C233" s="26" t="s">
        <v>2551</v>
      </c>
      <c r="D233" s="26"/>
      <c r="E233" s="26"/>
      <c r="F233" s="26">
        <v>0</v>
      </c>
      <c r="G233" s="145">
        <v>0</v>
      </c>
      <c r="H233" s="26">
        <v>0</v>
      </c>
      <c r="I233" s="145">
        <v>0</v>
      </c>
      <c r="J233" s="26">
        <v>0</v>
      </c>
      <c r="K233" s="146">
        <v>0</v>
      </c>
      <c r="L233" s="145">
        <v>0</v>
      </c>
      <c r="M233" s="26">
        <v>0</v>
      </c>
      <c r="N233" s="116">
        <v>0</v>
      </c>
    </row>
    <row r="234" spans="1:14">
      <c r="A234" s="106" t="s">
        <v>2667</v>
      </c>
      <c r="B234" s="106" t="s">
        <v>2549</v>
      </c>
      <c r="C234" s="26" t="s">
        <v>2550</v>
      </c>
      <c r="D234" s="26"/>
      <c r="E234" s="26"/>
      <c r="F234" s="26">
        <v>17</v>
      </c>
      <c r="G234" s="145">
        <v>1</v>
      </c>
      <c r="H234" s="26">
        <v>17</v>
      </c>
      <c r="I234" s="145">
        <v>1</v>
      </c>
      <c r="J234" s="26">
        <v>1</v>
      </c>
      <c r="K234" s="146">
        <v>0</v>
      </c>
      <c r="L234" s="145">
        <v>0</v>
      </c>
      <c r="M234" s="26">
        <v>0</v>
      </c>
      <c r="N234" s="116">
        <v>0</v>
      </c>
    </row>
    <row r="235" spans="1:14">
      <c r="A235" s="106" t="s">
        <v>2667</v>
      </c>
      <c r="B235" s="106" t="s">
        <v>2549</v>
      </c>
      <c r="C235" s="26" t="s">
        <v>2551</v>
      </c>
      <c r="D235" s="26"/>
      <c r="E235" s="26"/>
      <c r="F235" s="26">
        <v>13</v>
      </c>
      <c r="G235" s="145">
        <v>1</v>
      </c>
      <c r="H235" s="26">
        <v>13</v>
      </c>
      <c r="I235" s="145">
        <v>0.69230000000000003</v>
      </c>
      <c r="J235" s="26">
        <v>1.69</v>
      </c>
      <c r="K235" s="146">
        <v>1.9675925925925926E-4</v>
      </c>
      <c r="L235" s="145">
        <v>0</v>
      </c>
      <c r="M235" s="26">
        <v>0</v>
      </c>
      <c r="N235" s="116">
        <v>0</v>
      </c>
    </row>
    <row r="236" spans="1:14">
      <c r="A236" s="106" t="s">
        <v>2668</v>
      </c>
      <c r="B236" s="106" t="s">
        <v>2549</v>
      </c>
      <c r="C236" s="26" t="s">
        <v>2550</v>
      </c>
      <c r="D236" s="26"/>
      <c r="E236" s="26"/>
      <c r="F236" s="26">
        <v>17</v>
      </c>
      <c r="G236" s="145">
        <v>1</v>
      </c>
      <c r="H236" s="26">
        <v>17</v>
      </c>
      <c r="I236" s="145">
        <v>0.76469999999999994</v>
      </c>
      <c r="J236" s="26">
        <v>1.29</v>
      </c>
      <c r="K236" s="146">
        <v>6.7129629629629625E-4</v>
      </c>
      <c r="L236" s="145">
        <v>0</v>
      </c>
      <c r="M236" s="26">
        <v>0</v>
      </c>
      <c r="N236" s="116">
        <v>0</v>
      </c>
    </row>
    <row r="237" spans="1:14">
      <c r="A237" s="106" t="s">
        <v>2668</v>
      </c>
      <c r="B237" s="106" t="s">
        <v>2549</v>
      </c>
      <c r="C237" s="26" t="s">
        <v>2551</v>
      </c>
      <c r="D237" s="26"/>
      <c r="E237" s="26"/>
      <c r="F237" s="26">
        <v>0</v>
      </c>
      <c r="G237" s="145">
        <v>0</v>
      </c>
      <c r="H237" s="26">
        <v>0</v>
      </c>
      <c r="I237" s="145">
        <v>0</v>
      </c>
      <c r="J237" s="26">
        <v>0</v>
      </c>
      <c r="K237" s="146">
        <v>0</v>
      </c>
      <c r="L237" s="145">
        <v>0</v>
      </c>
      <c r="M237" s="26">
        <v>0</v>
      </c>
      <c r="N237" s="116">
        <v>0</v>
      </c>
    </row>
    <row r="238" spans="1:14">
      <c r="A238" s="106" t="s">
        <v>2669</v>
      </c>
      <c r="B238" s="106" t="s">
        <v>2549</v>
      </c>
      <c r="C238" s="26" t="s">
        <v>2550</v>
      </c>
      <c r="D238" s="26"/>
      <c r="E238" s="26"/>
      <c r="F238" s="26">
        <v>17</v>
      </c>
      <c r="G238" s="145">
        <v>1</v>
      </c>
      <c r="H238" s="26">
        <v>17</v>
      </c>
      <c r="I238" s="145">
        <v>0.23530000000000001</v>
      </c>
      <c r="J238" s="26">
        <v>3.06</v>
      </c>
      <c r="K238" s="146">
        <v>1.5740740740740741E-3</v>
      </c>
      <c r="L238" s="145">
        <v>0</v>
      </c>
      <c r="M238" s="26">
        <v>0</v>
      </c>
      <c r="N238" s="116">
        <v>0</v>
      </c>
    </row>
    <row r="239" spans="1:14">
      <c r="A239" s="106" t="s">
        <v>2669</v>
      </c>
      <c r="B239" s="106" t="s">
        <v>2549</v>
      </c>
      <c r="C239" s="26" t="s">
        <v>2551</v>
      </c>
      <c r="D239" s="26"/>
      <c r="E239" s="26"/>
      <c r="F239" s="26">
        <v>4</v>
      </c>
      <c r="G239" s="145">
        <v>1</v>
      </c>
      <c r="H239" s="26">
        <v>4</v>
      </c>
      <c r="I239" s="145">
        <v>1</v>
      </c>
      <c r="J239" s="26">
        <v>1</v>
      </c>
      <c r="K239" s="146">
        <v>0</v>
      </c>
      <c r="L239" s="145">
        <v>0</v>
      </c>
      <c r="M239" s="26">
        <v>0</v>
      </c>
      <c r="N239" s="116">
        <v>0</v>
      </c>
    </row>
    <row r="240" spans="1:14">
      <c r="A240" s="106" t="s">
        <v>2670</v>
      </c>
      <c r="B240" s="106" t="s">
        <v>2549</v>
      </c>
      <c r="C240" s="26" t="s">
        <v>2550</v>
      </c>
      <c r="D240" s="26"/>
      <c r="E240" s="26"/>
      <c r="F240" s="26">
        <v>17</v>
      </c>
      <c r="G240" s="145">
        <v>0.52939999999999998</v>
      </c>
      <c r="H240" s="26">
        <v>9</v>
      </c>
      <c r="I240" s="145">
        <v>0.52939999999999998</v>
      </c>
      <c r="J240" s="26">
        <v>1.53</v>
      </c>
      <c r="K240" s="146">
        <v>7.6388888888888893E-4</v>
      </c>
      <c r="L240" s="145">
        <v>0</v>
      </c>
      <c r="M240" s="26">
        <v>0</v>
      </c>
      <c r="N240" s="116">
        <v>0</v>
      </c>
    </row>
    <row r="241" spans="1:14">
      <c r="A241" s="106" t="s">
        <v>2670</v>
      </c>
      <c r="B241" s="106" t="s">
        <v>2549</v>
      </c>
      <c r="C241" s="26" t="s">
        <v>2551</v>
      </c>
      <c r="D241" s="26"/>
      <c r="E241" s="26"/>
      <c r="F241" s="26">
        <v>4</v>
      </c>
      <c r="G241" s="145">
        <v>1</v>
      </c>
      <c r="H241" s="26">
        <v>4</v>
      </c>
      <c r="I241" s="145">
        <v>1</v>
      </c>
      <c r="J241" s="26">
        <v>1</v>
      </c>
      <c r="K241" s="146">
        <v>0</v>
      </c>
      <c r="L241" s="145">
        <v>0</v>
      </c>
      <c r="M241" s="26">
        <v>0</v>
      </c>
      <c r="N241" s="116">
        <v>0</v>
      </c>
    </row>
    <row r="242" spans="1:14">
      <c r="A242" s="106" t="s">
        <v>2671</v>
      </c>
      <c r="B242" s="106" t="s">
        <v>2549</v>
      </c>
      <c r="C242" s="26" t="s">
        <v>2550</v>
      </c>
      <c r="D242" s="26"/>
      <c r="E242" s="26"/>
      <c r="F242" s="26">
        <v>17</v>
      </c>
      <c r="G242" s="145">
        <v>0.52939999999999998</v>
      </c>
      <c r="H242" s="26">
        <v>9</v>
      </c>
      <c r="I242" s="145">
        <v>0</v>
      </c>
      <c r="J242" s="26">
        <v>4.59</v>
      </c>
      <c r="K242" s="146">
        <v>3.7037037037037035E-4</v>
      </c>
      <c r="L242" s="145">
        <v>0</v>
      </c>
      <c r="M242" s="26">
        <v>0</v>
      </c>
      <c r="N242" s="116">
        <v>0</v>
      </c>
    </row>
    <row r="243" spans="1:14">
      <c r="A243" s="106" t="s">
        <v>2671</v>
      </c>
      <c r="B243" s="106" t="s">
        <v>2549</v>
      </c>
      <c r="C243" s="26" t="s">
        <v>2551</v>
      </c>
      <c r="D243" s="26"/>
      <c r="E243" s="26"/>
      <c r="F243" s="26">
        <v>0</v>
      </c>
      <c r="G243" s="145">
        <v>0</v>
      </c>
      <c r="H243" s="26">
        <v>0</v>
      </c>
      <c r="I243" s="145">
        <v>0</v>
      </c>
      <c r="J243" s="26">
        <v>0</v>
      </c>
      <c r="K243" s="146">
        <v>0</v>
      </c>
      <c r="L243" s="145">
        <v>0</v>
      </c>
      <c r="M243" s="26">
        <v>0</v>
      </c>
      <c r="N243" s="116">
        <v>0</v>
      </c>
    </row>
    <row r="244" spans="1:14">
      <c r="A244" s="106" t="s">
        <v>2672</v>
      </c>
      <c r="B244" s="106" t="s">
        <v>2549</v>
      </c>
      <c r="C244" s="26" t="s">
        <v>2550</v>
      </c>
      <c r="D244" s="26"/>
      <c r="E244" s="26"/>
      <c r="F244" s="26">
        <v>17</v>
      </c>
      <c r="G244" s="145">
        <v>0.23530000000000001</v>
      </c>
      <c r="H244" s="26">
        <v>4</v>
      </c>
      <c r="I244" s="145">
        <v>0.52939999999999998</v>
      </c>
      <c r="J244" s="26">
        <v>2.29</v>
      </c>
      <c r="K244" s="146">
        <v>9.837962962962962E-4</v>
      </c>
      <c r="L244" s="145">
        <v>0</v>
      </c>
      <c r="M244" s="26">
        <v>0</v>
      </c>
      <c r="N244" s="116">
        <v>0</v>
      </c>
    </row>
    <row r="245" spans="1:14">
      <c r="A245" s="106" t="s">
        <v>2672</v>
      </c>
      <c r="B245" s="106" t="s">
        <v>2549</v>
      </c>
      <c r="C245" s="26" t="s">
        <v>2551</v>
      </c>
      <c r="D245" s="26"/>
      <c r="E245" s="26"/>
      <c r="F245" s="26">
        <v>0</v>
      </c>
      <c r="G245" s="145">
        <v>0</v>
      </c>
      <c r="H245" s="26">
        <v>0</v>
      </c>
      <c r="I245" s="145">
        <v>0</v>
      </c>
      <c r="J245" s="26">
        <v>0</v>
      </c>
      <c r="K245" s="146">
        <v>0</v>
      </c>
      <c r="L245" s="145">
        <v>0</v>
      </c>
      <c r="M245" s="26">
        <v>0</v>
      </c>
      <c r="N245" s="116">
        <v>0</v>
      </c>
    </row>
    <row r="246" spans="1:14">
      <c r="A246" s="106" t="s">
        <v>2673</v>
      </c>
      <c r="B246" s="106" t="s">
        <v>2549</v>
      </c>
      <c r="C246" s="26" t="s">
        <v>2550</v>
      </c>
      <c r="D246" s="26"/>
      <c r="E246" s="26"/>
      <c r="F246" s="26">
        <v>17</v>
      </c>
      <c r="G246" s="145">
        <v>0.23530000000000001</v>
      </c>
      <c r="H246" s="26">
        <v>4</v>
      </c>
      <c r="I246" s="145">
        <v>1</v>
      </c>
      <c r="J246" s="26">
        <v>1</v>
      </c>
      <c r="K246" s="146">
        <v>0</v>
      </c>
      <c r="L246" s="145">
        <v>0</v>
      </c>
      <c r="M246" s="26">
        <v>0</v>
      </c>
      <c r="N246" s="116">
        <v>0</v>
      </c>
    </row>
    <row r="247" spans="1:14">
      <c r="A247" s="106" t="s">
        <v>2673</v>
      </c>
      <c r="B247" s="106" t="s">
        <v>2549</v>
      </c>
      <c r="C247" s="26" t="s">
        <v>2551</v>
      </c>
      <c r="D247" s="26"/>
      <c r="E247" s="26"/>
      <c r="F247" s="27">
        <v>1264</v>
      </c>
      <c r="G247" s="145">
        <v>0.89400000000000002</v>
      </c>
      <c r="H247" s="27">
        <v>1130</v>
      </c>
      <c r="I247" s="145">
        <v>0.52929999999999999</v>
      </c>
      <c r="J247" s="26">
        <v>3.14</v>
      </c>
      <c r="K247" s="146">
        <v>1.2847222222222223E-3</v>
      </c>
      <c r="L247" s="145">
        <v>0</v>
      </c>
      <c r="M247" s="26">
        <v>0</v>
      </c>
      <c r="N247" s="116">
        <v>0</v>
      </c>
    </row>
    <row r="248" spans="1:14">
      <c r="A248" s="106" t="s">
        <v>2674</v>
      </c>
      <c r="B248" s="106" t="s">
        <v>2549</v>
      </c>
      <c r="C248" s="26" t="s">
        <v>2550</v>
      </c>
      <c r="D248" s="26"/>
      <c r="E248" s="26"/>
      <c r="F248" s="26">
        <v>17</v>
      </c>
      <c r="G248" s="145">
        <v>1</v>
      </c>
      <c r="H248" s="26">
        <v>17</v>
      </c>
      <c r="I248" s="145">
        <v>0.76469999999999994</v>
      </c>
      <c r="J248" s="26">
        <v>1.29</v>
      </c>
      <c r="K248" s="146">
        <v>2.3148148148148147E-5</v>
      </c>
      <c r="L248" s="145">
        <v>0</v>
      </c>
      <c r="M248" s="26">
        <v>0</v>
      </c>
      <c r="N248" s="116">
        <v>0</v>
      </c>
    </row>
    <row r="249" spans="1:14">
      <c r="A249" s="106" t="s">
        <v>2674</v>
      </c>
      <c r="B249" s="106" t="s">
        <v>2549</v>
      </c>
      <c r="C249" s="26" t="s">
        <v>2551</v>
      </c>
      <c r="D249" s="26"/>
      <c r="E249" s="26"/>
      <c r="F249" s="26">
        <v>0</v>
      </c>
      <c r="G249" s="145">
        <v>0</v>
      </c>
      <c r="H249" s="26">
        <v>0</v>
      </c>
      <c r="I249" s="145">
        <v>0</v>
      </c>
      <c r="J249" s="26">
        <v>0</v>
      </c>
      <c r="K249" s="146">
        <v>0</v>
      </c>
      <c r="L249" s="145">
        <v>0</v>
      </c>
      <c r="M249" s="26">
        <v>0</v>
      </c>
      <c r="N249" s="116">
        <v>0</v>
      </c>
    </row>
    <row r="250" spans="1:14">
      <c r="A250" s="106" t="s">
        <v>2675</v>
      </c>
      <c r="B250" s="106" t="s">
        <v>2549</v>
      </c>
      <c r="C250" s="26" t="s">
        <v>2550</v>
      </c>
      <c r="D250" s="26"/>
      <c r="E250" s="26"/>
      <c r="F250" s="26">
        <v>17</v>
      </c>
      <c r="G250" s="145">
        <v>0</v>
      </c>
      <c r="H250" s="26">
        <v>0</v>
      </c>
      <c r="I250" s="145">
        <v>0.23530000000000001</v>
      </c>
      <c r="J250" s="26">
        <v>1.76</v>
      </c>
      <c r="K250" s="146">
        <v>4.6296296296296294E-5</v>
      </c>
      <c r="L250" s="145">
        <v>0</v>
      </c>
      <c r="M250" s="26">
        <v>0</v>
      </c>
      <c r="N250" s="116">
        <v>0</v>
      </c>
    </row>
    <row r="251" spans="1:14">
      <c r="A251" s="106" t="s">
        <v>2675</v>
      </c>
      <c r="B251" s="106" t="s">
        <v>2549</v>
      </c>
      <c r="C251" s="26" t="s">
        <v>2551</v>
      </c>
      <c r="D251" s="26"/>
      <c r="E251" s="26"/>
      <c r="F251" s="26">
        <v>0</v>
      </c>
      <c r="G251" s="145">
        <v>0</v>
      </c>
      <c r="H251" s="26">
        <v>0</v>
      </c>
      <c r="I251" s="145">
        <v>0</v>
      </c>
      <c r="J251" s="26">
        <v>0</v>
      </c>
      <c r="K251" s="146">
        <v>0</v>
      </c>
      <c r="L251" s="145">
        <v>0</v>
      </c>
      <c r="M251" s="26">
        <v>0</v>
      </c>
      <c r="N251" s="116">
        <v>0</v>
      </c>
    </row>
    <row r="252" spans="1:14">
      <c r="A252" s="106" t="s">
        <v>2676</v>
      </c>
      <c r="B252" s="106" t="s">
        <v>2549</v>
      </c>
      <c r="C252" s="26" t="s">
        <v>2550</v>
      </c>
      <c r="D252" s="26"/>
      <c r="E252" s="26"/>
      <c r="F252" s="26">
        <v>17</v>
      </c>
      <c r="G252" s="145">
        <v>0.23530000000000001</v>
      </c>
      <c r="H252" s="26">
        <v>4</v>
      </c>
      <c r="I252" s="145">
        <v>0.76469999999999994</v>
      </c>
      <c r="J252" s="26">
        <v>1.29</v>
      </c>
      <c r="K252" s="146">
        <v>1.7361111111111112E-4</v>
      </c>
      <c r="L252" s="145">
        <v>0</v>
      </c>
      <c r="M252" s="26">
        <v>0</v>
      </c>
      <c r="N252" s="116">
        <v>0</v>
      </c>
    </row>
    <row r="253" spans="1:14">
      <c r="A253" s="106" t="s">
        <v>2676</v>
      </c>
      <c r="B253" s="106" t="s">
        <v>2549</v>
      </c>
      <c r="C253" s="26" t="s">
        <v>2551</v>
      </c>
      <c r="D253" s="26"/>
      <c r="E253" s="26"/>
      <c r="F253" s="26">
        <v>0</v>
      </c>
      <c r="G253" s="145">
        <v>0</v>
      </c>
      <c r="H253" s="26">
        <v>0</v>
      </c>
      <c r="I253" s="145">
        <v>0</v>
      </c>
      <c r="J253" s="26">
        <v>0</v>
      </c>
      <c r="K253" s="146">
        <v>0</v>
      </c>
      <c r="L253" s="145">
        <v>0</v>
      </c>
      <c r="M253" s="26">
        <v>0</v>
      </c>
      <c r="N253" s="116">
        <v>0</v>
      </c>
    </row>
    <row r="254" spans="1:14">
      <c r="A254" s="106" t="s">
        <v>2677</v>
      </c>
      <c r="B254" s="106" t="s">
        <v>2549</v>
      </c>
      <c r="C254" s="26" t="s">
        <v>2550</v>
      </c>
      <c r="D254" s="26"/>
      <c r="E254" s="26"/>
      <c r="F254" s="26">
        <v>13</v>
      </c>
      <c r="G254" s="145">
        <v>0.69230000000000003</v>
      </c>
      <c r="H254" s="26">
        <v>9</v>
      </c>
      <c r="I254" s="145">
        <v>1</v>
      </c>
      <c r="J254" s="26">
        <v>1</v>
      </c>
      <c r="K254" s="146">
        <v>0</v>
      </c>
      <c r="L254" s="145">
        <v>0</v>
      </c>
      <c r="M254" s="26">
        <v>0</v>
      </c>
      <c r="N254" s="116">
        <v>0</v>
      </c>
    </row>
    <row r="255" spans="1:14">
      <c r="A255" s="106" t="s">
        <v>2677</v>
      </c>
      <c r="B255" s="106" t="s">
        <v>2549</v>
      </c>
      <c r="C255" s="26" t="s">
        <v>2551</v>
      </c>
      <c r="D255" s="26"/>
      <c r="E255" s="26"/>
      <c r="F255" s="26">
        <v>0</v>
      </c>
      <c r="G255" s="145">
        <v>0</v>
      </c>
      <c r="H255" s="26">
        <v>0</v>
      </c>
      <c r="I255" s="145">
        <v>0</v>
      </c>
      <c r="J255" s="26">
        <v>0</v>
      </c>
      <c r="K255" s="146">
        <v>0</v>
      </c>
      <c r="L255" s="145">
        <v>0</v>
      </c>
      <c r="M255" s="26">
        <v>0</v>
      </c>
      <c r="N255" s="116">
        <v>0</v>
      </c>
    </row>
    <row r="256" spans="1:14">
      <c r="A256" s="106" t="s">
        <v>2678</v>
      </c>
      <c r="B256" s="106" t="s">
        <v>2549</v>
      </c>
      <c r="C256" s="26" t="s">
        <v>2550</v>
      </c>
      <c r="D256" s="26"/>
      <c r="E256" s="26"/>
      <c r="F256" s="26">
        <v>13</v>
      </c>
      <c r="G256" s="145">
        <v>0.69230000000000003</v>
      </c>
      <c r="H256" s="26">
        <v>9</v>
      </c>
      <c r="I256" s="145">
        <v>0.30769999999999997</v>
      </c>
      <c r="J256" s="26">
        <v>2</v>
      </c>
      <c r="K256" s="146">
        <v>1.0416666666666667E-4</v>
      </c>
      <c r="L256" s="145">
        <v>0</v>
      </c>
      <c r="M256" s="26">
        <v>0</v>
      </c>
      <c r="N256" s="116">
        <v>0</v>
      </c>
    </row>
    <row r="257" spans="1:14">
      <c r="A257" s="106" t="s">
        <v>2678</v>
      </c>
      <c r="B257" s="106" t="s">
        <v>2549</v>
      </c>
      <c r="C257" s="26" t="s">
        <v>2551</v>
      </c>
      <c r="D257" s="26"/>
      <c r="E257" s="26"/>
      <c r="F257" s="26">
        <v>0</v>
      </c>
      <c r="G257" s="145">
        <v>0</v>
      </c>
      <c r="H257" s="26">
        <v>0</v>
      </c>
      <c r="I257" s="145">
        <v>0</v>
      </c>
      <c r="J257" s="26">
        <v>0</v>
      </c>
      <c r="K257" s="146">
        <v>0</v>
      </c>
      <c r="L257" s="145">
        <v>0</v>
      </c>
      <c r="M257" s="26">
        <v>0</v>
      </c>
      <c r="N257" s="116">
        <v>0</v>
      </c>
    </row>
    <row r="258" spans="1:14">
      <c r="A258" s="106" t="s">
        <v>2679</v>
      </c>
      <c r="B258" s="106" t="s">
        <v>2549</v>
      </c>
      <c r="C258" s="26" t="s">
        <v>2550</v>
      </c>
      <c r="D258" s="26"/>
      <c r="E258" s="26"/>
      <c r="F258" s="26">
        <v>13</v>
      </c>
      <c r="G258" s="145">
        <v>0</v>
      </c>
      <c r="H258" s="26">
        <v>0</v>
      </c>
      <c r="I258" s="145">
        <v>0</v>
      </c>
      <c r="J258" s="26">
        <v>4.62</v>
      </c>
      <c r="K258" s="146">
        <v>8.4490740740740739E-4</v>
      </c>
      <c r="L258" s="145">
        <v>0</v>
      </c>
      <c r="M258" s="26">
        <v>0</v>
      </c>
      <c r="N258" s="116">
        <v>0</v>
      </c>
    </row>
    <row r="259" spans="1:14">
      <c r="A259" s="106" t="s">
        <v>2679</v>
      </c>
      <c r="B259" s="106" t="s">
        <v>2549</v>
      </c>
      <c r="C259" s="26" t="s">
        <v>2551</v>
      </c>
      <c r="D259" s="26"/>
      <c r="E259" s="26"/>
      <c r="F259" s="26">
        <v>0</v>
      </c>
      <c r="G259" s="145">
        <v>0</v>
      </c>
      <c r="H259" s="26">
        <v>0</v>
      </c>
      <c r="I259" s="145">
        <v>0</v>
      </c>
      <c r="J259" s="26">
        <v>0</v>
      </c>
      <c r="K259" s="146">
        <v>0</v>
      </c>
      <c r="L259" s="145">
        <v>0</v>
      </c>
      <c r="M259" s="26">
        <v>0</v>
      </c>
      <c r="N259" s="116">
        <v>0</v>
      </c>
    </row>
    <row r="260" spans="1:14">
      <c r="A260" s="106" t="s">
        <v>2680</v>
      </c>
      <c r="B260" s="106" t="s">
        <v>2549</v>
      </c>
      <c r="C260" s="26" t="s">
        <v>2550</v>
      </c>
      <c r="D260" s="26"/>
      <c r="E260" s="26"/>
      <c r="F260" s="26">
        <v>13</v>
      </c>
      <c r="G260" s="145">
        <v>1</v>
      </c>
      <c r="H260" s="26">
        <v>13</v>
      </c>
      <c r="I260" s="145">
        <v>0.69230000000000003</v>
      </c>
      <c r="J260" s="26">
        <v>2</v>
      </c>
      <c r="K260" s="146">
        <v>1.8518518518518518E-4</v>
      </c>
      <c r="L260" s="145">
        <v>0</v>
      </c>
      <c r="M260" s="26">
        <v>0</v>
      </c>
      <c r="N260" s="116">
        <v>0</v>
      </c>
    </row>
    <row r="261" spans="1:14">
      <c r="A261" s="106" t="s">
        <v>2680</v>
      </c>
      <c r="B261" s="106" t="s">
        <v>2549</v>
      </c>
      <c r="C261" s="26" t="s">
        <v>2551</v>
      </c>
      <c r="D261" s="26"/>
      <c r="E261" s="26"/>
      <c r="F261" s="26">
        <v>0</v>
      </c>
      <c r="G261" s="145">
        <v>0</v>
      </c>
      <c r="H261" s="26">
        <v>0</v>
      </c>
      <c r="I261" s="145">
        <v>0</v>
      </c>
      <c r="J261" s="26">
        <v>0</v>
      </c>
      <c r="K261" s="146">
        <v>0</v>
      </c>
      <c r="L261" s="145">
        <v>0</v>
      </c>
      <c r="M261" s="26">
        <v>0</v>
      </c>
      <c r="N261" s="116">
        <v>0</v>
      </c>
    </row>
    <row r="262" spans="1:14">
      <c r="A262" s="106" t="s">
        <v>2681</v>
      </c>
      <c r="B262" s="106" t="s">
        <v>2549</v>
      </c>
      <c r="C262" s="26" t="s">
        <v>2550</v>
      </c>
      <c r="D262" s="26"/>
      <c r="E262" s="26"/>
      <c r="F262" s="26">
        <v>13</v>
      </c>
      <c r="G262" s="145">
        <v>1</v>
      </c>
      <c r="H262" s="26">
        <v>13</v>
      </c>
      <c r="I262" s="145">
        <v>0</v>
      </c>
      <c r="J262" s="26">
        <v>8.92</v>
      </c>
      <c r="K262" s="146">
        <v>3.0092592592592595E-4</v>
      </c>
      <c r="L262" s="145">
        <v>0</v>
      </c>
      <c r="M262" s="26">
        <v>0</v>
      </c>
      <c r="N262" s="116">
        <v>0</v>
      </c>
    </row>
    <row r="263" spans="1:14">
      <c r="A263" s="106" t="s">
        <v>2681</v>
      </c>
      <c r="B263" s="106" t="s">
        <v>2549</v>
      </c>
      <c r="C263" s="26" t="s">
        <v>2551</v>
      </c>
      <c r="D263" s="26"/>
      <c r="E263" s="26"/>
      <c r="F263" s="26">
        <v>0</v>
      </c>
      <c r="G263" s="145">
        <v>0</v>
      </c>
      <c r="H263" s="26">
        <v>0</v>
      </c>
      <c r="I263" s="145">
        <v>0</v>
      </c>
      <c r="J263" s="26">
        <v>0</v>
      </c>
      <c r="K263" s="146">
        <v>0</v>
      </c>
      <c r="L263" s="145">
        <v>0</v>
      </c>
      <c r="M263" s="26">
        <v>0</v>
      </c>
      <c r="N263" s="116">
        <v>0</v>
      </c>
    </row>
    <row r="264" spans="1:14">
      <c r="A264" s="106" t="s">
        <v>2682</v>
      </c>
      <c r="B264" s="106" t="s">
        <v>2549</v>
      </c>
      <c r="C264" s="26" t="s">
        <v>2550</v>
      </c>
      <c r="D264" s="26"/>
      <c r="E264" s="26"/>
      <c r="F264" s="26">
        <v>13</v>
      </c>
      <c r="G264" s="145">
        <v>0</v>
      </c>
      <c r="H264" s="26">
        <v>0</v>
      </c>
      <c r="I264" s="145">
        <v>0.30769999999999997</v>
      </c>
      <c r="J264" s="26">
        <v>3.31</v>
      </c>
      <c r="K264" s="146">
        <v>2.0254629629629629E-3</v>
      </c>
      <c r="L264" s="145">
        <v>0</v>
      </c>
      <c r="M264" s="26">
        <v>0</v>
      </c>
      <c r="N264" s="116">
        <v>0</v>
      </c>
    </row>
    <row r="265" spans="1:14">
      <c r="A265" s="106" t="s">
        <v>2682</v>
      </c>
      <c r="B265" s="106" t="s">
        <v>2549</v>
      </c>
      <c r="C265" s="26" t="s">
        <v>2551</v>
      </c>
      <c r="D265" s="26"/>
      <c r="E265" s="26"/>
      <c r="F265" s="26">
        <v>4</v>
      </c>
      <c r="G265" s="145">
        <v>1</v>
      </c>
      <c r="H265" s="26">
        <v>4</v>
      </c>
      <c r="I265" s="145">
        <v>0</v>
      </c>
      <c r="J265" s="26">
        <v>2.25</v>
      </c>
      <c r="K265" s="146">
        <v>1.6203703703703703E-3</v>
      </c>
      <c r="L265" s="145">
        <v>0</v>
      </c>
      <c r="M265" s="26">
        <v>0</v>
      </c>
      <c r="N265" s="116">
        <v>0</v>
      </c>
    </row>
    <row r="266" spans="1:14">
      <c r="A266" s="106" t="s">
        <v>2683</v>
      </c>
      <c r="B266" s="106" t="s">
        <v>2549</v>
      </c>
      <c r="C266" s="26" t="s">
        <v>2550</v>
      </c>
      <c r="D266" s="26"/>
      <c r="E266" s="26"/>
      <c r="F266" s="26">
        <v>13</v>
      </c>
      <c r="G266" s="145">
        <v>0.30769999999999997</v>
      </c>
      <c r="H266" s="26">
        <v>4</v>
      </c>
      <c r="I266" s="145">
        <v>0.69230000000000003</v>
      </c>
      <c r="J266" s="26">
        <v>2</v>
      </c>
      <c r="K266" s="146">
        <v>3.5879629629629629E-3</v>
      </c>
      <c r="L266" s="145">
        <v>0</v>
      </c>
      <c r="M266" s="26">
        <v>0</v>
      </c>
      <c r="N266" s="116">
        <v>0</v>
      </c>
    </row>
    <row r="267" spans="1:14">
      <c r="A267" s="106" t="s">
        <v>2683</v>
      </c>
      <c r="B267" s="106" t="s">
        <v>2549</v>
      </c>
      <c r="C267" s="26" t="s">
        <v>2551</v>
      </c>
      <c r="D267" s="26"/>
      <c r="E267" s="26"/>
      <c r="F267" s="26">
        <v>0</v>
      </c>
      <c r="G267" s="145">
        <v>0</v>
      </c>
      <c r="H267" s="26">
        <v>0</v>
      </c>
      <c r="I267" s="145">
        <v>0</v>
      </c>
      <c r="J267" s="26">
        <v>0</v>
      </c>
      <c r="K267" s="146">
        <v>0</v>
      </c>
      <c r="L267" s="145">
        <v>0</v>
      </c>
      <c r="M267" s="26">
        <v>0</v>
      </c>
      <c r="N267" s="116">
        <v>0</v>
      </c>
    </row>
    <row r="268" spans="1:14">
      <c r="A268" s="106" t="s">
        <v>2684</v>
      </c>
      <c r="B268" s="106" t="s">
        <v>2549</v>
      </c>
      <c r="C268" s="26" t="s">
        <v>2550</v>
      </c>
      <c r="D268" s="26"/>
      <c r="E268" s="26"/>
      <c r="F268" s="26">
        <v>13</v>
      </c>
      <c r="G268" s="145">
        <v>0.69230000000000003</v>
      </c>
      <c r="H268" s="26">
        <v>9</v>
      </c>
      <c r="I268" s="145">
        <v>1</v>
      </c>
      <c r="J268" s="26">
        <v>1</v>
      </c>
      <c r="K268" s="146">
        <v>0</v>
      </c>
      <c r="L268" s="145">
        <v>0</v>
      </c>
      <c r="M268" s="26">
        <v>0</v>
      </c>
      <c r="N268" s="116">
        <v>0</v>
      </c>
    </row>
    <row r="269" spans="1:14">
      <c r="A269" s="106" t="s">
        <v>2684</v>
      </c>
      <c r="B269" s="106" t="s">
        <v>2549</v>
      </c>
      <c r="C269" s="26" t="s">
        <v>2551</v>
      </c>
      <c r="D269" s="26"/>
      <c r="E269" s="26"/>
      <c r="F269" s="26">
        <v>0</v>
      </c>
      <c r="G269" s="145">
        <v>0</v>
      </c>
      <c r="H269" s="26">
        <v>0</v>
      </c>
      <c r="I269" s="145">
        <v>0</v>
      </c>
      <c r="J269" s="26">
        <v>0</v>
      </c>
      <c r="K269" s="146">
        <v>0</v>
      </c>
      <c r="L269" s="145">
        <v>0</v>
      </c>
      <c r="M269" s="26">
        <v>0</v>
      </c>
      <c r="N269" s="116">
        <v>0</v>
      </c>
    </row>
    <row r="270" spans="1:14">
      <c r="A270" s="106" t="s">
        <v>2685</v>
      </c>
      <c r="B270" s="106" t="s">
        <v>2549</v>
      </c>
      <c r="C270" s="26" t="s">
        <v>2550</v>
      </c>
      <c r="D270" s="26"/>
      <c r="E270" s="26"/>
      <c r="F270" s="26">
        <v>13</v>
      </c>
      <c r="G270" s="145">
        <v>1</v>
      </c>
      <c r="H270" s="26">
        <v>13</v>
      </c>
      <c r="I270" s="145">
        <v>1</v>
      </c>
      <c r="J270" s="26">
        <v>1</v>
      </c>
      <c r="K270" s="146">
        <v>0</v>
      </c>
      <c r="L270" s="145">
        <v>0</v>
      </c>
      <c r="M270" s="26">
        <v>0</v>
      </c>
      <c r="N270" s="116">
        <v>0</v>
      </c>
    </row>
    <row r="271" spans="1:14">
      <c r="A271" s="106" t="s">
        <v>2685</v>
      </c>
      <c r="B271" s="106" t="s">
        <v>2549</v>
      </c>
      <c r="C271" s="26" t="s">
        <v>2551</v>
      </c>
      <c r="D271" s="26"/>
      <c r="E271" s="26"/>
      <c r="F271" s="26">
        <v>0</v>
      </c>
      <c r="G271" s="145">
        <v>0</v>
      </c>
      <c r="H271" s="26">
        <v>0</v>
      </c>
      <c r="I271" s="145">
        <v>0</v>
      </c>
      <c r="J271" s="26">
        <v>0</v>
      </c>
      <c r="K271" s="146">
        <v>0</v>
      </c>
      <c r="L271" s="145">
        <v>0</v>
      </c>
      <c r="M271" s="26">
        <v>0</v>
      </c>
      <c r="N271" s="116">
        <v>0</v>
      </c>
    </row>
    <row r="272" spans="1:14">
      <c r="A272" s="106" t="s">
        <v>2686</v>
      </c>
      <c r="B272" s="106" t="s">
        <v>2549</v>
      </c>
      <c r="C272" s="26" t="s">
        <v>2550</v>
      </c>
      <c r="D272" s="26"/>
      <c r="E272" s="26"/>
      <c r="F272" s="26">
        <v>13</v>
      </c>
      <c r="G272" s="145">
        <v>0</v>
      </c>
      <c r="H272" s="26">
        <v>0</v>
      </c>
      <c r="I272" s="145">
        <v>0.30769999999999997</v>
      </c>
      <c r="J272" s="26">
        <v>5</v>
      </c>
      <c r="K272" s="146">
        <v>3.0671296296296297E-3</v>
      </c>
      <c r="L272" s="145">
        <v>0</v>
      </c>
      <c r="M272" s="26">
        <v>0</v>
      </c>
      <c r="N272" s="116">
        <v>0</v>
      </c>
    </row>
    <row r="273" spans="1:14">
      <c r="A273" s="106" t="s">
        <v>2686</v>
      </c>
      <c r="B273" s="106" t="s">
        <v>2549</v>
      </c>
      <c r="C273" s="26" t="s">
        <v>2551</v>
      </c>
      <c r="D273" s="26"/>
      <c r="E273" s="26"/>
      <c r="F273" s="26">
        <v>0</v>
      </c>
      <c r="G273" s="145">
        <v>0</v>
      </c>
      <c r="H273" s="26">
        <v>0</v>
      </c>
      <c r="I273" s="145">
        <v>0</v>
      </c>
      <c r="J273" s="26">
        <v>0</v>
      </c>
      <c r="K273" s="146">
        <v>0</v>
      </c>
      <c r="L273" s="145">
        <v>0</v>
      </c>
      <c r="M273" s="26">
        <v>0</v>
      </c>
      <c r="N273" s="116">
        <v>0</v>
      </c>
    </row>
    <row r="274" spans="1:14">
      <c r="A274" s="106" t="s">
        <v>2687</v>
      </c>
      <c r="B274" s="106" t="s">
        <v>2549</v>
      </c>
      <c r="C274" s="26" t="s">
        <v>2550</v>
      </c>
      <c r="D274" s="26"/>
      <c r="E274" s="26"/>
      <c r="F274" s="26">
        <v>13</v>
      </c>
      <c r="G274" s="145">
        <v>0.30769999999999997</v>
      </c>
      <c r="H274" s="26">
        <v>4</v>
      </c>
      <c r="I274" s="145">
        <v>0.69230000000000003</v>
      </c>
      <c r="J274" s="26">
        <v>7</v>
      </c>
      <c r="K274" s="146">
        <v>2.0370370370370369E-3</v>
      </c>
      <c r="L274" s="145">
        <v>0</v>
      </c>
      <c r="M274" s="26">
        <v>0</v>
      </c>
      <c r="N274" s="116">
        <v>0</v>
      </c>
    </row>
    <row r="275" spans="1:14">
      <c r="A275" s="106" t="s">
        <v>2687</v>
      </c>
      <c r="B275" s="106" t="s">
        <v>2549</v>
      </c>
      <c r="C275" s="26" t="s">
        <v>2551</v>
      </c>
      <c r="D275" s="26"/>
      <c r="E275" s="26"/>
      <c r="F275" s="26">
        <v>0</v>
      </c>
      <c r="G275" s="145">
        <v>0</v>
      </c>
      <c r="H275" s="26">
        <v>0</v>
      </c>
      <c r="I275" s="145">
        <v>0</v>
      </c>
      <c r="J275" s="26">
        <v>0</v>
      </c>
      <c r="K275" s="146">
        <v>0</v>
      </c>
      <c r="L275" s="145">
        <v>0</v>
      </c>
      <c r="M275" s="26">
        <v>0</v>
      </c>
      <c r="N275" s="116">
        <v>0</v>
      </c>
    </row>
    <row r="276" spans="1:14">
      <c r="A276" s="106" t="s">
        <v>2688</v>
      </c>
      <c r="B276" s="106" t="s">
        <v>2549</v>
      </c>
      <c r="C276" s="26" t="s">
        <v>2550</v>
      </c>
      <c r="D276" s="26"/>
      <c r="E276" s="26"/>
      <c r="F276" s="26">
        <v>13</v>
      </c>
      <c r="G276" s="145">
        <v>1</v>
      </c>
      <c r="H276" s="26">
        <v>13</v>
      </c>
      <c r="I276" s="145">
        <v>1</v>
      </c>
      <c r="J276" s="26">
        <v>1</v>
      </c>
      <c r="K276" s="146">
        <v>0</v>
      </c>
      <c r="L276" s="145">
        <v>0</v>
      </c>
      <c r="M276" s="26">
        <v>0</v>
      </c>
      <c r="N276" s="116">
        <v>0</v>
      </c>
    </row>
    <row r="277" spans="1:14">
      <c r="A277" s="106" t="s">
        <v>2688</v>
      </c>
      <c r="B277" s="106" t="s">
        <v>2549</v>
      </c>
      <c r="C277" s="26" t="s">
        <v>2551</v>
      </c>
      <c r="D277" s="26"/>
      <c r="E277" s="26"/>
      <c r="F277" s="26">
        <v>0</v>
      </c>
      <c r="G277" s="145">
        <v>0</v>
      </c>
      <c r="H277" s="26">
        <v>0</v>
      </c>
      <c r="I277" s="145">
        <v>0</v>
      </c>
      <c r="J277" s="26">
        <v>0</v>
      </c>
      <c r="K277" s="146">
        <v>0</v>
      </c>
      <c r="L277" s="145">
        <v>0</v>
      </c>
      <c r="M277" s="26">
        <v>0</v>
      </c>
      <c r="N277" s="116">
        <v>0</v>
      </c>
    </row>
    <row r="278" spans="1:14">
      <c r="A278" s="106" t="s">
        <v>2689</v>
      </c>
      <c r="B278" s="106" t="s">
        <v>2549</v>
      </c>
      <c r="C278" s="26" t="s">
        <v>2550</v>
      </c>
      <c r="D278" s="26"/>
      <c r="E278" s="26"/>
      <c r="F278" s="26">
        <v>13</v>
      </c>
      <c r="G278" s="145">
        <v>1</v>
      </c>
      <c r="H278" s="26">
        <v>13</v>
      </c>
      <c r="I278" s="145">
        <v>0.30769999999999997</v>
      </c>
      <c r="J278" s="26">
        <v>7.62</v>
      </c>
      <c r="K278" s="146">
        <v>2.2222222222222222E-3</v>
      </c>
      <c r="L278" s="145">
        <v>0</v>
      </c>
      <c r="M278" s="26">
        <v>0</v>
      </c>
      <c r="N278" s="116">
        <v>0</v>
      </c>
    </row>
    <row r="279" spans="1:14">
      <c r="A279" s="106" t="s">
        <v>2689</v>
      </c>
      <c r="B279" s="106" t="s">
        <v>2549</v>
      </c>
      <c r="C279" s="26" t="s">
        <v>2551</v>
      </c>
      <c r="D279" s="26"/>
      <c r="E279" s="26"/>
      <c r="F279" s="26">
        <v>0</v>
      </c>
      <c r="G279" s="145">
        <v>0</v>
      </c>
      <c r="H279" s="26">
        <v>0</v>
      </c>
      <c r="I279" s="145">
        <v>0</v>
      </c>
      <c r="J279" s="26">
        <v>0</v>
      </c>
      <c r="K279" s="146">
        <v>0</v>
      </c>
      <c r="L279" s="145">
        <v>0</v>
      </c>
      <c r="M279" s="26">
        <v>0</v>
      </c>
      <c r="N279" s="116">
        <v>0</v>
      </c>
    </row>
    <row r="280" spans="1:14">
      <c r="A280" s="106" t="s">
        <v>2690</v>
      </c>
      <c r="B280" s="106" t="s">
        <v>2549</v>
      </c>
      <c r="C280" s="26" t="s">
        <v>2550</v>
      </c>
      <c r="D280" s="26"/>
      <c r="E280" s="26"/>
      <c r="F280" s="26">
        <v>13</v>
      </c>
      <c r="G280" s="145">
        <v>0.69230000000000003</v>
      </c>
      <c r="H280" s="26">
        <v>9</v>
      </c>
      <c r="I280" s="145">
        <v>0.69230000000000003</v>
      </c>
      <c r="J280" s="26">
        <v>1.31</v>
      </c>
      <c r="K280" s="146">
        <v>1.4236111111111112E-3</v>
      </c>
      <c r="L280" s="145">
        <v>0</v>
      </c>
      <c r="M280" s="26">
        <v>0</v>
      </c>
      <c r="N280" s="116">
        <v>0</v>
      </c>
    </row>
    <row r="281" spans="1:14">
      <c r="A281" s="106" t="s">
        <v>2690</v>
      </c>
      <c r="B281" s="106" t="s">
        <v>2549</v>
      </c>
      <c r="C281" s="26" t="s">
        <v>2551</v>
      </c>
      <c r="D281" s="26"/>
      <c r="E281" s="26"/>
      <c r="F281" s="26">
        <v>0</v>
      </c>
      <c r="G281" s="145">
        <v>0</v>
      </c>
      <c r="H281" s="26">
        <v>0</v>
      </c>
      <c r="I281" s="145">
        <v>0</v>
      </c>
      <c r="J281" s="26">
        <v>0</v>
      </c>
      <c r="K281" s="146">
        <v>0</v>
      </c>
      <c r="L281" s="145">
        <v>0</v>
      </c>
      <c r="M281" s="26">
        <v>0</v>
      </c>
      <c r="N281" s="116">
        <v>0</v>
      </c>
    </row>
    <row r="282" spans="1:14">
      <c r="A282" s="106" t="s">
        <v>2691</v>
      </c>
      <c r="B282" s="106" t="s">
        <v>2549</v>
      </c>
      <c r="C282" s="26" t="s">
        <v>2550</v>
      </c>
      <c r="D282" s="26"/>
      <c r="E282" s="26"/>
      <c r="F282" s="26">
        <v>13</v>
      </c>
      <c r="G282" s="145">
        <v>1</v>
      </c>
      <c r="H282" s="26">
        <v>13</v>
      </c>
      <c r="I282" s="145">
        <v>0</v>
      </c>
      <c r="J282" s="26">
        <v>8.6199999999999992</v>
      </c>
      <c r="K282" s="146">
        <v>2.0601851851851853E-3</v>
      </c>
      <c r="L282" s="145">
        <v>0</v>
      </c>
      <c r="M282" s="26">
        <v>0</v>
      </c>
      <c r="N282" s="116">
        <v>0</v>
      </c>
    </row>
    <row r="283" spans="1:14">
      <c r="A283" s="106" t="s">
        <v>2691</v>
      </c>
      <c r="B283" s="106" t="s">
        <v>2549</v>
      </c>
      <c r="C283" s="26" t="s">
        <v>2551</v>
      </c>
      <c r="D283" s="26"/>
      <c r="E283" s="26"/>
      <c r="F283" s="26">
        <v>0</v>
      </c>
      <c r="G283" s="145">
        <v>0</v>
      </c>
      <c r="H283" s="26">
        <v>0</v>
      </c>
      <c r="I283" s="145">
        <v>0</v>
      </c>
      <c r="J283" s="26">
        <v>0</v>
      </c>
      <c r="K283" s="146">
        <v>0</v>
      </c>
      <c r="L283" s="145">
        <v>0</v>
      </c>
      <c r="M283" s="26">
        <v>0</v>
      </c>
      <c r="N283" s="116">
        <v>0</v>
      </c>
    </row>
    <row r="284" spans="1:14">
      <c r="A284" s="106" t="s">
        <v>2692</v>
      </c>
      <c r="B284" s="106" t="s">
        <v>2549</v>
      </c>
      <c r="C284" s="26" t="s">
        <v>2550</v>
      </c>
      <c r="D284" s="26"/>
      <c r="E284" s="26"/>
      <c r="F284" s="26">
        <v>13</v>
      </c>
      <c r="G284" s="145">
        <v>1</v>
      </c>
      <c r="H284" s="26">
        <v>13</v>
      </c>
      <c r="I284" s="145">
        <v>0</v>
      </c>
      <c r="J284" s="26">
        <v>4.3099999999999996</v>
      </c>
      <c r="K284" s="146">
        <v>1.1111111111111111E-3</v>
      </c>
      <c r="L284" s="145">
        <v>0</v>
      </c>
      <c r="M284" s="26">
        <v>0</v>
      </c>
      <c r="N284" s="116">
        <v>0</v>
      </c>
    </row>
    <row r="285" spans="1:14">
      <c r="A285" s="106" t="s">
        <v>2692</v>
      </c>
      <c r="B285" s="106" t="s">
        <v>2549</v>
      </c>
      <c r="C285" s="26" t="s">
        <v>2551</v>
      </c>
      <c r="D285" s="26"/>
      <c r="E285" s="26"/>
      <c r="F285" s="26">
        <v>13</v>
      </c>
      <c r="G285" s="145">
        <v>1</v>
      </c>
      <c r="H285" s="26">
        <v>13</v>
      </c>
      <c r="I285" s="145">
        <v>0</v>
      </c>
      <c r="J285" s="26">
        <v>6</v>
      </c>
      <c r="K285" s="146">
        <v>1.5972222222222223E-3</v>
      </c>
      <c r="L285" s="145">
        <v>0</v>
      </c>
      <c r="M285" s="26">
        <v>0</v>
      </c>
      <c r="N285" s="116">
        <v>0</v>
      </c>
    </row>
    <row r="286" spans="1:14">
      <c r="A286" s="106" t="s">
        <v>2693</v>
      </c>
      <c r="B286" s="106" t="s">
        <v>2549</v>
      </c>
      <c r="C286" s="26" t="s">
        <v>2550</v>
      </c>
      <c r="D286" s="26"/>
      <c r="E286" s="26"/>
      <c r="F286" s="26">
        <v>13</v>
      </c>
      <c r="G286" s="145">
        <v>1</v>
      </c>
      <c r="H286" s="26">
        <v>13</v>
      </c>
      <c r="I286" s="145">
        <v>0.30769999999999997</v>
      </c>
      <c r="J286" s="26">
        <v>9.31</v>
      </c>
      <c r="K286" s="146">
        <v>3.6805555555555554E-3</v>
      </c>
      <c r="L286" s="145">
        <v>0</v>
      </c>
      <c r="M286" s="26">
        <v>0</v>
      </c>
      <c r="N286" s="116">
        <v>0</v>
      </c>
    </row>
    <row r="287" spans="1:14">
      <c r="A287" s="106" t="s">
        <v>2693</v>
      </c>
      <c r="B287" s="106" t="s">
        <v>2549</v>
      </c>
      <c r="C287" s="26" t="s">
        <v>2551</v>
      </c>
      <c r="D287" s="26"/>
      <c r="E287" s="26"/>
      <c r="F287" s="26">
        <v>17</v>
      </c>
      <c r="G287" s="145">
        <v>0.23530000000000001</v>
      </c>
      <c r="H287" s="26">
        <v>4</v>
      </c>
      <c r="I287" s="145">
        <v>0.76469999999999994</v>
      </c>
      <c r="J287" s="26">
        <v>2.29</v>
      </c>
      <c r="K287" s="146">
        <v>8.6805555555555551E-4</v>
      </c>
      <c r="L287" s="145">
        <v>0</v>
      </c>
      <c r="M287" s="26">
        <v>0</v>
      </c>
      <c r="N287" s="116">
        <v>0</v>
      </c>
    </row>
    <row r="288" spans="1:14">
      <c r="A288" s="106" t="s">
        <v>2694</v>
      </c>
      <c r="B288" s="106" t="s">
        <v>2549</v>
      </c>
      <c r="C288" s="26" t="s">
        <v>2550</v>
      </c>
      <c r="D288" s="26"/>
      <c r="E288" s="26"/>
      <c r="F288" s="26">
        <v>13</v>
      </c>
      <c r="G288" s="145">
        <v>1</v>
      </c>
      <c r="H288" s="26">
        <v>13</v>
      </c>
      <c r="I288" s="145">
        <v>0.30769999999999997</v>
      </c>
      <c r="J288" s="26">
        <v>9.6199999999999992</v>
      </c>
      <c r="K288" s="146">
        <v>4.2824074074074075E-3</v>
      </c>
      <c r="L288" s="145">
        <v>0</v>
      </c>
      <c r="M288" s="26">
        <v>0</v>
      </c>
      <c r="N288" s="116">
        <v>0</v>
      </c>
    </row>
    <row r="289" spans="1:14">
      <c r="A289" s="106" t="s">
        <v>2694</v>
      </c>
      <c r="B289" s="106" t="s">
        <v>2549</v>
      </c>
      <c r="C289" s="26" t="s">
        <v>2551</v>
      </c>
      <c r="D289" s="26"/>
      <c r="E289" s="26"/>
      <c r="F289" s="26">
        <v>9</v>
      </c>
      <c r="G289" s="145">
        <v>1</v>
      </c>
      <c r="H289" s="26">
        <v>9</v>
      </c>
      <c r="I289" s="145">
        <v>0.44439999999999996</v>
      </c>
      <c r="J289" s="26">
        <v>13.44</v>
      </c>
      <c r="K289" s="146">
        <v>1.6550925925925926E-3</v>
      </c>
      <c r="L289" s="145">
        <v>0</v>
      </c>
      <c r="M289" s="26">
        <v>0</v>
      </c>
      <c r="N289" s="116">
        <v>0</v>
      </c>
    </row>
    <row r="290" spans="1:14">
      <c r="A290" s="106" t="s">
        <v>2695</v>
      </c>
      <c r="B290" s="106" t="s">
        <v>2549</v>
      </c>
      <c r="C290" s="26" t="s">
        <v>2550</v>
      </c>
      <c r="D290" s="26"/>
      <c r="E290" s="26"/>
      <c r="F290" s="26">
        <v>13</v>
      </c>
      <c r="G290" s="145">
        <v>0.69230000000000003</v>
      </c>
      <c r="H290" s="26">
        <v>9</v>
      </c>
      <c r="I290" s="145">
        <v>0.30769999999999997</v>
      </c>
      <c r="J290" s="26">
        <v>2.69</v>
      </c>
      <c r="K290" s="146">
        <v>1.7361111111111112E-4</v>
      </c>
      <c r="L290" s="145">
        <v>0</v>
      </c>
      <c r="M290" s="26">
        <v>0</v>
      </c>
      <c r="N290" s="116">
        <v>0</v>
      </c>
    </row>
    <row r="291" spans="1:14">
      <c r="A291" s="106" t="s">
        <v>2695</v>
      </c>
      <c r="B291" s="106" t="s">
        <v>2549</v>
      </c>
      <c r="C291" s="26" t="s">
        <v>2551</v>
      </c>
      <c r="D291" s="26"/>
      <c r="E291" s="26"/>
      <c r="F291" s="26">
        <v>0</v>
      </c>
      <c r="G291" s="145">
        <v>0</v>
      </c>
      <c r="H291" s="26">
        <v>0</v>
      </c>
      <c r="I291" s="145">
        <v>0</v>
      </c>
      <c r="J291" s="26">
        <v>0</v>
      </c>
      <c r="K291" s="146">
        <v>0</v>
      </c>
      <c r="L291" s="145">
        <v>0</v>
      </c>
      <c r="M291" s="26">
        <v>0</v>
      </c>
      <c r="N291" s="116">
        <v>0</v>
      </c>
    </row>
    <row r="292" spans="1:14">
      <c r="A292" s="106" t="s">
        <v>2696</v>
      </c>
      <c r="B292" s="106" t="s">
        <v>2549</v>
      </c>
      <c r="C292" s="26" t="s">
        <v>2550</v>
      </c>
      <c r="D292" s="26"/>
      <c r="E292" s="26"/>
      <c r="F292" s="26">
        <v>13</v>
      </c>
      <c r="G292" s="145">
        <v>0</v>
      </c>
      <c r="H292" s="26">
        <v>0</v>
      </c>
      <c r="I292" s="145">
        <v>0.30769999999999997</v>
      </c>
      <c r="J292" s="26">
        <v>2.31</v>
      </c>
      <c r="K292" s="146">
        <v>9.2592592592592588E-5</v>
      </c>
      <c r="L292" s="145">
        <v>0</v>
      </c>
      <c r="M292" s="26">
        <v>0</v>
      </c>
      <c r="N292" s="116">
        <v>0</v>
      </c>
    </row>
    <row r="293" spans="1:14">
      <c r="A293" s="106" t="s">
        <v>2696</v>
      </c>
      <c r="B293" s="106" t="s">
        <v>2549</v>
      </c>
      <c r="C293" s="26" t="s">
        <v>2551</v>
      </c>
      <c r="D293" s="26"/>
      <c r="E293" s="26"/>
      <c r="F293" s="26">
        <v>0</v>
      </c>
      <c r="G293" s="145">
        <v>0</v>
      </c>
      <c r="H293" s="26">
        <v>0</v>
      </c>
      <c r="I293" s="145">
        <v>0</v>
      </c>
      <c r="J293" s="26">
        <v>0</v>
      </c>
      <c r="K293" s="146">
        <v>0</v>
      </c>
      <c r="L293" s="145">
        <v>0</v>
      </c>
      <c r="M293" s="26">
        <v>0</v>
      </c>
      <c r="N293" s="116">
        <v>0</v>
      </c>
    </row>
    <row r="294" spans="1:14">
      <c r="A294" s="106" t="s">
        <v>2697</v>
      </c>
      <c r="B294" s="106" t="s">
        <v>2549</v>
      </c>
      <c r="C294" s="26" t="s">
        <v>2550</v>
      </c>
      <c r="D294" s="26"/>
      <c r="E294" s="26"/>
      <c r="F294" s="26">
        <v>13</v>
      </c>
      <c r="G294" s="145">
        <v>0.69230000000000003</v>
      </c>
      <c r="H294" s="26">
        <v>9</v>
      </c>
      <c r="I294" s="145">
        <v>0</v>
      </c>
      <c r="J294" s="26">
        <v>9.31</v>
      </c>
      <c r="K294" s="146">
        <v>6.6898148148148151E-3</v>
      </c>
      <c r="L294" s="145">
        <v>0.30769999999999997</v>
      </c>
      <c r="M294" s="26">
        <v>4</v>
      </c>
      <c r="N294" s="116">
        <v>237.2</v>
      </c>
    </row>
    <row r="295" spans="1:14">
      <c r="A295" s="106" t="s">
        <v>2697</v>
      </c>
      <c r="B295" s="106" t="s">
        <v>2549</v>
      </c>
      <c r="C295" s="26" t="s">
        <v>2551</v>
      </c>
      <c r="D295" s="26"/>
      <c r="E295" s="26"/>
      <c r="F295" s="26">
        <v>0</v>
      </c>
      <c r="G295" s="145">
        <v>0</v>
      </c>
      <c r="H295" s="26">
        <v>0</v>
      </c>
      <c r="I295" s="145">
        <v>0</v>
      </c>
      <c r="J295" s="26">
        <v>0</v>
      </c>
      <c r="K295" s="146">
        <v>0</v>
      </c>
      <c r="L295" s="145">
        <v>0</v>
      </c>
      <c r="M295" s="26">
        <v>0</v>
      </c>
      <c r="N295" s="116">
        <v>0</v>
      </c>
    </row>
    <row r="296" spans="1:14">
      <c r="A296" s="106" t="s">
        <v>2698</v>
      </c>
      <c r="B296" s="106" t="s">
        <v>2549</v>
      </c>
      <c r="C296" s="26" t="s">
        <v>2550</v>
      </c>
      <c r="D296" s="26"/>
      <c r="E296" s="26"/>
      <c r="F296" s="26">
        <v>13</v>
      </c>
      <c r="G296" s="145">
        <v>1</v>
      </c>
      <c r="H296" s="26">
        <v>13</v>
      </c>
      <c r="I296" s="145">
        <v>0.69230000000000003</v>
      </c>
      <c r="J296" s="26">
        <v>1.69</v>
      </c>
      <c r="K296" s="146">
        <v>2.199074074074074E-4</v>
      </c>
      <c r="L296" s="145">
        <v>0</v>
      </c>
      <c r="M296" s="26">
        <v>0</v>
      </c>
      <c r="N296" s="116">
        <v>0</v>
      </c>
    </row>
    <row r="297" spans="1:14">
      <c r="A297" s="106" t="s">
        <v>2698</v>
      </c>
      <c r="B297" s="106" t="s">
        <v>2549</v>
      </c>
      <c r="C297" s="26" t="s">
        <v>2551</v>
      </c>
      <c r="D297" s="26"/>
      <c r="E297" s="26"/>
      <c r="F297" s="26">
        <v>0</v>
      </c>
      <c r="G297" s="145">
        <v>0</v>
      </c>
      <c r="H297" s="26">
        <v>0</v>
      </c>
      <c r="I297" s="145">
        <v>0</v>
      </c>
      <c r="J297" s="26">
        <v>0</v>
      </c>
      <c r="K297" s="146">
        <v>0</v>
      </c>
      <c r="L297" s="145">
        <v>0</v>
      </c>
      <c r="M297" s="26">
        <v>0</v>
      </c>
      <c r="N297" s="116">
        <v>0</v>
      </c>
    </row>
    <row r="298" spans="1:14">
      <c r="A298" s="106" t="s">
        <v>2699</v>
      </c>
      <c r="B298" s="106" t="s">
        <v>2549</v>
      </c>
      <c r="C298" s="26" t="s">
        <v>2550</v>
      </c>
      <c r="D298" s="26"/>
      <c r="E298" s="26"/>
      <c r="F298" s="26">
        <v>13</v>
      </c>
      <c r="G298" s="145">
        <v>0.30769999999999997</v>
      </c>
      <c r="H298" s="26">
        <v>4</v>
      </c>
      <c r="I298" s="145">
        <v>0.30769999999999997</v>
      </c>
      <c r="J298" s="26">
        <v>1.69</v>
      </c>
      <c r="K298" s="146">
        <v>2.199074074074074E-4</v>
      </c>
      <c r="L298" s="145">
        <v>0</v>
      </c>
      <c r="M298" s="26">
        <v>0</v>
      </c>
      <c r="N298" s="116">
        <v>0</v>
      </c>
    </row>
    <row r="299" spans="1:14">
      <c r="A299" s="106" t="s">
        <v>2699</v>
      </c>
      <c r="B299" s="106" t="s">
        <v>2549</v>
      </c>
      <c r="C299" s="26" t="s">
        <v>2551</v>
      </c>
      <c r="D299" s="26"/>
      <c r="E299" s="26"/>
      <c r="F299" s="26">
        <v>0</v>
      </c>
      <c r="G299" s="145">
        <v>0</v>
      </c>
      <c r="H299" s="26">
        <v>0</v>
      </c>
      <c r="I299" s="145">
        <v>0</v>
      </c>
      <c r="J299" s="26">
        <v>0</v>
      </c>
      <c r="K299" s="146">
        <v>0</v>
      </c>
      <c r="L299" s="145">
        <v>0</v>
      </c>
      <c r="M299" s="26">
        <v>0</v>
      </c>
      <c r="N299" s="116">
        <v>0</v>
      </c>
    </row>
    <row r="300" spans="1:14">
      <c r="A300" s="106" t="s">
        <v>2700</v>
      </c>
      <c r="B300" s="106" t="s">
        <v>2549</v>
      </c>
      <c r="C300" s="26" t="s">
        <v>2550</v>
      </c>
      <c r="D300" s="26"/>
      <c r="E300" s="26"/>
      <c r="F300" s="26">
        <v>13</v>
      </c>
      <c r="G300" s="145">
        <v>1</v>
      </c>
      <c r="H300" s="26">
        <v>13</v>
      </c>
      <c r="I300" s="145">
        <v>1</v>
      </c>
      <c r="J300" s="26">
        <v>1</v>
      </c>
      <c r="K300" s="146">
        <v>0</v>
      </c>
      <c r="L300" s="145">
        <v>0</v>
      </c>
      <c r="M300" s="26">
        <v>0</v>
      </c>
      <c r="N300" s="116">
        <v>0</v>
      </c>
    </row>
    <row r="301" spans="1:14">
      <c r="A301" s="106" t="s">
        <v>2700</v>
      </c>
      <c r="B301" s="106" t="s">
        <v>2549</v>
      </c>
      <c r="C301" s="26" t="s">
        <v>2551</v>
      </c>
      <c r="D301" s="26"/>
      <c r="E301" s="26"/>
      <c r="F301" s="26">
        <v>0</v>
      </c>
      <c r="G301" s="145">
        <v>0</v>
      </c>
      <c r="H301" s="26">
        <v>0</v>
      </c>
      <c r="I301" s="145">
        <v>0</v>
      </c>
      <c r="J301" s="26">
        <v>0</v>
      </c>
      <c r="K301" s="146">
        <v>0</v>
      </c>
      <c r="L301" s="145">
        <v>0</v>
      </c>
      <c r="M301" s="26">
        <v>0</v>
      </c>
      <c r="N301" s="116">
        <v>0</v>
      </c>
    </row>
    <row r="302" spans="1:14">
      <c r="A302" s="106" t="s">
        <v>2701</v>
      </c>
      <c r="B302" s="106" t="s">
        <v>2549</v>
      </c>
      <c r="C302" s="26" t="s">
        <v>2550</v>
      </c>
      <c r="D302" s="26"/>
      <c r="E302" s="26"/>
      <c r="F302" s="26">
        <v>13</v>
      </c>
      <c r="G302" s="145">
        <v>1</v>
      </c>
      <c r="H302" s="26">
        <v>13</v>
      </c>
      <c r="I302" s="145">
        <v>0.30769999999999997</v>
      </c>
      <c r="J302" s="26">
        <v>26.54</v>
      </c>
      <c r="K302" s="146">
        <v>4.2361111111111115E-3</v>
      </c>
      <c r="L302" s="145">
        <v>0</v>
      </c>
      <c r="M302" s="26">
        <v>0</v>
      </c>
      <c r="N302" s="116">
        <v>0</v>
      </c>
    </row>
    <row r="303" spans="1:14">
      <c r="A303" s="106" t="s">
        <v>2701</v>
      </c>
      <c r="B303" s="106" t="s">
        <v>2549</v>
      </c>
      <c r="C303" s="26" t="s">
        <v>2551</v>
      </c>
      <c r="D303" s="26"/>
      <c r="E303" s="26"/>
      <c r="F303" s="26">
        <v>0</v>
      </c>
      <c r="G303" s="145">
        <v>0</v>
      </c>
      <c r="H303" s="26">
        <v>0</v>
      </c>
      <c r="I303" s="145">
        <v>0</v>
      </c>
      <c r="J303" s="26">
        <v>0</v>
      </c>
      <c r="K303" s="146">
        <v>0</v>
      </c>
      <c r="L303" s="145">
        <v>0</v>
      </c>
      <c r="M303" s="26">
        <v>0</v>
      </c>
      <c r="N303" s="116">
        <v>0</v>
      </c>
    </row>
    <row r="304" spans="1:14">
      <c r="A304" s="106" t="s">
        <v>2702</v>
      </c>
      <c r="B304" s="106" t="s">
        <v>2549</v>
      </c>
      <c r="C304" s="26" t="s">
        <v>2550</v>
      </c>
      <c r="D304" s="26"/>
      <c r="E304" s="26"/>
      <c r="F304" s="26">
        <v>13</v>
      </c>
      <c r="G304" s="145">
        <v>0</v>
      </c>
      <c r="H304" s="26">
        <v>0</v>
      </c>
      <c r="I304" s="145">
        <v>0</v>
      </c>
      <c r="J304" s="26">
        <v>3.31</v>
      </c>
      <c r="K304" s="146">
        <v>2.6041666666666665E-3</v>
      </c>
      <c r="L304" s="145">
        <v>0</v>
      </c>
      <c r="M304" s="26">
        <v>0</v>
      </c>
      <c r="N304" s="116">
        <v>0</v>
      </c>
    </row>
    <row r="305" spans="1:14">
      <c r="A305" s="106" t="s">
        <v>2702</v>
      </c>
      <c r="B305" s="106" t="s">
        <v>2549</v>
      </c>
      <c r="C305" s="26" t="s">
        <v>2551</v>
      </c>
      <c r="D305" s="26"/>
      <c r="E305" s="26"/>
      <c r="F305" s="26">
        <v>0</v>
      </c>
      <c r="G305" s="145">
        <v>0</v>
      </c>
      <c r="H305" s="26">
        <v>0</v>
      </c>
      <c r="I305" s="145">
        <v>0</v>
      </c>
      <c r="J305" s="26">
        <v>0</v>
      </c>
      <c r="K305" s="146">
        <v>0</v>
      </c>
      <c r="L305" s="145">
        <v>0</v>
      </c>
      <c r="M305" s="26">
        <v>0</v>
      </c>
      <c r="N305" s="116">
        <v>0</v>
      </c>
    </row>
    <row r="306" spans="1:14">
      <c r="A306" s="106" t="s">
        <v>2703</v>
      </c>
      <c r="B306" s="106" t="s">
        <v>2549</v>
      </c>
      <c r="C306" s="26" t="s">
        <v>2550</v>
      </c>
      <c r="D306" s="26"/>
      <c r="E306" s="26"/>
      <c r="F306" s="26">
        <v>13</v>
      </c>
      <c r="G306" s="145">
        <v>0.69230000000000003</v>
      </c>
      <c r="H306" s="26">
        <v>9</v>
      </c>
      <c r="I306" s="145">
        <v>0</v>
      </c>
      <c r="J306" s="26">
        <v>9.31</v>
      </c>
      <c r="K306" s="146">
        <v>5.9837962962962961E-3</v>
      </c>
      <c r="L306" s="145">
        <v>0</v>
      </c>
      <c r="M306" s="26">
        <v>0</v>
      </c>
      <c r="N306" s="116">
        <v>0</v>
      </c>
    </row>
    <row r="307" spans="1:14">
      <c r="A307" s="106" t="s">
        <v>2703</v>
      </c>
      <c r="B307" s="106" t="s">
        <v>2549</v>
      </c>
      <c r="C307" s="26" t="s">
        <v>2551</v>
      </c>
      <c r="D307" s="26"/>
      <c r="E307" s="26"/>
      <c r="F307" s="26">
        <v>9</v>
      </c>
      <c r="G307" s="145">
        <v>0.44439999999999996</v>
      </c>
      <c r="H307" s="26">
        <v>4</v>
      </c>
      <c r="I307" s="145">
        <v>0.44439999999999996</v>
      </c>
      <c r="J307" s="26">
        <v>1.44</v>
      </c>
      <c r="K307" s="146">
        <v>9.2592592592592588E-5</v>
      </c>
      <c r="L307" s="145">
        <v>0</v>
      </c>
      <c r="M307" s="26">
        <v>0</v>
      </c>
      <c r="N307" s="116">
        <v>0</v>
      </c>
    </row>
    <row r="308" spans="1:14">
      <c r="A308" s="106" t="s">
        <v>2704</v>
      </c>
      <c r="B308" s="106" t="s">
        <v>2549</v>
      </c>
      <c r="C308" s="26" t="s">
        <v>2550</v>
      </c>
      <c r="D308" s="26"/>
      <c r="E308" s="26"/>
      <c r="F308" s="26">
        <v>9</v>
      </c>
      <c r="G308" s="145">
        <v>0.44439999999999996</v>
      </c>
      <c r="H308" s="26">
        <v>4</v>
      </c>
      <c r="I308" s="145">
        <v>0</v>
      </c>
      <c r="J308" s="26">
        <v>7.67</v>
      </c>
      <c r="K308" s="146">
        <v>1.6550925925925926E-3</v>
      </c>
      <c r="L308" s="145">
        <v>0</v>
      </c>
      <c r="M308" s="26">
        <v>0</v>
      </c>
      <c r="N308" s="116">
        <v>0</v>
      </c>
    </row>
    <row r="309" spans="1:14">
      <c r="A309" s="106" t="s">
        <v>2704</v>
      </c>
      <c r="B309" s="106" t="s">
        <v>2549</v>
      </c>
      <c r="C309" s="26" t="s">
        <v>2551</v>
      </c>
      <c r="D309" s="26"/>
      <c r="E309" s="26"/>
      <c r="F309" s="26">
        <v>0</v>
      </c>
      <c r="G309" s="145">
        <v>0</v>
      </c>
      <c r="H309" s="26">
        <v>0</v>
      </c>
      <c r="I309" s="145">
        <v>0</v>
      </c>
      <c r="J309" s="26">
        <v>0</v>
      </c>
      <c r="K309" s="146">
        <v>0</v>
      </c>
      <c r="L309" s="145">
        <v>0</v>
      </c>
      <c r="M309" s="26">
        <v>0</v>
      </c>
      <c r="N309" s="116">
        <v>0</v>
      </c>
    </row>
    <row r="310" spans="1:14">
      <c r="A310" s="106" t="s">
        <v>2705</v>
      </c>
      <c r="B310" s="106" t="s">
        <v>2549</v>
      </c>
      <c r="C310" s="26" t="s">
        <v>2550</v>
      </c>
      <c r="D310" s="26"/>
      <c r="E310" s="26"/>
      <c r="F310" s="26">
        <v>9</v>
      </c>
      <c r="G310" s="145">
        <v>0</v>
      </c>
      <c r="H310" s="26">
        <v>0</v>
      </c>
      <c r="I310" s="145">
        <v>0.44439999999999996</v>
      </c>
      <c r="J310" s="26">
        <v>1.89</v>
      </c>
      <c r="K310" s="146">
        <v>6.9444444444444444E-5</v>
      </c>
      <c r="L310" s="145">
        <v>0</v>
      </c>
      <c r="M310" s="26">
        <v>0</v>
      </c>
      <c r="N310" s="116">
        <v>0</v>
      </c>
    </row>
    <row r="311" spans="1:14">
      <c r="A311" s="106" t="s">
        <v>2705</v>
      </c>
      <c r="B311" s="106" t="s">
        <v>2549</v>
      </c>
      <c r="C311" s="26" t="s">
        <v>2551</v>
      </c>
      <c r="D311" s="26"/>
      <c r="E311" s="26"/>
      <c r="F311" s="26">
        <v>0</v>
      </c>
      <c r="G311" s="145">
        <v>0</v>
      </c>
      <c r="H311" s="26">
        <v>0</v>
      </c>
      <c r="I311" s="145">
        <v>0</v>
      </c>
      <c r="J311" s="26">
        <v>0</v>
      </c>
      <c r="K311" s="146">
        <v>0</v>
      </c>
      <c r="L311" s="145">
        <v>0</v>
      </c>
      <c r="M311" s="26">
        <v>0</v>
      </c>
      <c r="N311" s="116">
        <v>0</v>
      </c>
    </row>
    <row r="312" spans="1:14">
      <c r="A312" s="106" t="s">
        <v>2706</v>
      </c>
      <c r="B312" s="106" t="s">
        <v>2549</v>
      </c>
      <c r="C312" s="26" t="s">
        <v>2550</v>
      </c>
      <c r="D312" s="26"/>
      <c r="E312" s="26"/>
      <c r="F312" s="26">
        <v>9</v>
      </c>
      <c r="G312" s="145">
        <v>0</v>
      </c>
      <c r="H312" s="26">
        <v>0</v>
      </c>
      <c r="I312" s="145">
        <v>0.44439999999999996</v>
      </c>
      <c r="J312" s="26">
        <v>9.56</v>
      </c>
      <c r="K312" s="146">
        <v>6.5972222222222224E-4</v>
      </c>
      <c r="L312" s="145">
        <v>0</v>
      </c>
      <c r="M312" s="26">
        <v>0</v>
      </c>
      <c r="N312" s="116">
        <v>0</v>
      </c>
    </row>
    <row r="313" spans="1:14">
      <c r="A313" s="106" t="s">
        <v>2706</v>
      </c>
      <c r="B313" s="106" t="s">
        <v>2549</v>
      </c>
      <c r="C313" s="26" t="s">
        <v>2551</v>
      </c>
      <c r="D313" s="26"/>
      <c r="E313" s="26"/>
      <c r="F313" s="26">
        <v>0</v>
      </c>
      <c r="G313" s="145">
        <v>0</v>
      </c>
      <c r="H313" s="26">
        <v>0</v>
      </c>
      <c r="I313" s="145">
        <v>0</v>
      </c>
      <c r="J313" s="26">
        <v>0</v>
      </c>
      <c r="K313" s="146">
        <v>0</v>
      </c>
      <c r="L313" s="145">
        <v>0</v>
      </c>
      <c r="M313" s="26">
        <v>0</v>
      </c>
      <c r="N313" s="116">
        <v>0</v>
      </c>
    </row>
    <row r="314" spans="1:14">
      <c r="A314" s="106" t="s">
        <v>2707</v>
      </c>
      <c r="B314" s="106" t="s">
        <v>2549</v>
      </c>
      <c r="C314" s="26" t="s">
        <v>2550</v>
      </c>
      <c r="D314" s="26"/>
      <c r="E314" s="26"/>
      <c r="F314" s="26">
        <v>9</v>
      </c>
      <c r="G314" s="145">
        <v>1</v>
      </c>
      <c r="H314" s="26">
        <v>9</v>
      </c>
      <c r="I314" s="145">
        <v>0.44439999999999996</v>
      </c>
      <c r="J314" s="26">
        <v>3.89</v>
      </c>
      <c r="K314" s="146">
        <v>9.837962962962962E-4</v>
      </c>
      <c r="L314" s="145">
        <v>0</v>
      </c>
      <c r="M314" s="26">
        <v>0</v>
      </c>
      <c r="N314" s="116">
        <v>0</v>
      </c>
    </row>
    <row r="315" spans="1:14">
      <c r="A315" s="106" t="s">
        <v>2707</v>
      </c>
      <c r="B315" s="106" t="s">
        <v>2549</v>
      </c>
      <c r="C315" s="26" t="s">
        <v>2551</v>
      </c>
      <c r="D315" s="26"/>
      <c r="E315" s="26"/>
      <c r="F315" s="26">
        <v>0</v>
      </c>
      <c r="G315" s="145">
        <v>0</v>
      </c>
      <c r="H315" s="26">
        <v>0</v>
      </c>
      <c r="I315" s="145">
        <v>0</v>
      </c>
      <c r="J315" s="26">
        <v>0</v>
      </c>
      <c r="K315" s="146">
        <v>0</v>
      </c>
      <c r="L315" s="145">
        <v>0</v>
      </c>
      <c r="M315" s="26">
        <v>0</v>
      </c>
      <c r="N315" s="116">
        <v>0</v>
      </c>
    </row>
    <row r="316" spans="1:14">
      <c r="A316" s="106" t="s">
        <v>2708</v>
      </c>
      <c r="B316" s="106" t="s">
        <v>2549</v>
      </c>
      <c r="C316" s="26" t="s">
        <v>2550</v>
      </c>
      <c r="D316" s="26"/>
      <c r="E316" s="26"/>
      <c r="F316" s="26">
        <v>9</v>
      </c>
      <c r="G316" s="145">
        <v>1</v>
      </c>
      <c r="H316" s="26">
        <v>9</v>
      </c>
      <c r="I316" s="145">
        <v>1</v>
      </c>
      <c r="J316" s="26">
        <v>1</v>
      </c>
      <c r="K316" s="146">
        <v>0</v>
      </c>
      <c r="L316" s="145">
        <v>0</v>
      </c>
      <c r="M316" s="26">
        <v>0</v>
      </c>
      <c r="N316" s="116">
        <v>0</v>
      </c>
    </row>
    <row r="317" spans="1:14">
      <c r="A317" s="106" t="s">
        <v>2708</v>
      </c>
      <c r="B317" s="106" t="s">
        <v>2549</v>
      </c>
      <c r="C317" s="26" t="s">
        <v>2551</v>
      </c>
      <c r="D317" s="26"/>
      <c r="E317" s="26"/>
      <c r="F317" s="26">
        <v>0</v>
      </c>
      <c r="G317" s="145">
        <v>0</v>
      </c>
      <c r="H317" s="26">
        <v>0</v>
      </c>
      <c r="I317" s="145">
        <v>0</v>
      </c>
      <c r="J317" s="26">
        <v>0</v>
      </c>
      <c r="K317" s="146">
        <v>0</v>
      </c>
      <c r="L317" s="145">
        <v>0</v>
      </c>
      <c r="M317" s="26">
        <v>0</v>
      </c>
      <c r="N317" s="116">
        <v>0</v>
      </c>
    </row>
    <row r="318" spans="1:14">
      <c r="A318" s="106" t="s">
        <v>2709</v>
      </c>
      <c r="B318" s="106" t="s">
        <v>2549</v>
      </c>
      <c r="C318" s="26" t="s">
        <v>2550</v>
      </c>
      <c r="D318" s="26"/>
      <c r="E318" s="26"/>
      <c r="F318" s="26">
        <v>9</v>
      </c>
      <c r="G318" s="145">
        <v>1</v>
      </c>
      <c r="H318" s="26">
        <v>9</v>
      </c>
      <c r="I318" s="145">
        <v>0.44439999999999996</v>
      </c>
      <c r="J318" s="26">
        <v>1.44</v>
      </c>
      <c r="K318" s="146">
        <v>1.0416666666666667E-4</v>
      </c>
      <c r="L318" s="145">
        <v>0</v>
      </c>
      <c r="M318" s="26">
        <v>0</v>
      </c>
      <c r="N318" s="116">
        <v>0</v>
      </c>
    </row>
    <row r="319" spans="1:14">
      <c r="A319" s="106" t="s">
        <v>2709</v>
      </c>
      <c r="B319" s="106" t="s">
        <v>2549</v>
      </c>
      <c r="C319" s="26" t="s">
        <v>2551</v>
      </c>
      <c r="D319" s="26"/>
      <c r="E319" s="26"/>
      <c r="F319" s="26">
        <v>0</v>
      </c>
      <c r="G319" s="145">
        <v>0</v>
      </c>
      <c r="H319" s="26">
        <v>0</v>
      </c>
      <c r="I319" s="145">
        <v>0</v>
      </c>
      <c r="J319" s="26">
        <v>0</v>
      </c>
      <c r="K319" s="146">
        <v>0</v>
      </c>
      <c r="L319" s="145">
        <v>0</v>
      </c>
      <c r="M319" s="26">
        <v>0</v>
      </c>
      <c r="N319" s="116">
        <v>0</v>
      </c>
    </row>
    <row r="320" spans="1:14">
      <c r="A320" s="106" t="s">
        <v>2710</v>
      </c>
      <c r="B320" s="106" t="s">
        <v>2549</v>
      </c>
      <c r="C320" s="26" t="s">
        <v>2550</v>
      </c>
      <c r="D320" s="26"/>
      <c r="E320" s="26"/>
      <c r="F320" s="26">
        <v>9</v>
      </c>
      <c r="G320" s="145">
        <v>1</v>
      </c>
      <c r="H320" s="26">
        <v>9</v>
      </c>
      <c r="I320" s="145">
        <v>1</v>
      </c>
      <c r="J320" s="26">
        <v>1</v>
      </c>
      <c r="K320" s="146">
        <v>0</v>
      </c>
      <c r="L320" s="145">
        <v>0</v>
      </c>
      <c r="M320" s="26">
        <v>0</v>
      </c>
      <c r="N320" s="116">
        <v>0</v>
      </c>
    </row>
    <row r="321" spans="1:14">
      <c r="A321" s="106" t="s">
        <v>2710</v>
      </c>
      <c r="B321" s="106" t="s">
        <v>2549</v>
      </c>
      <c r="C321" s="26" t="s">
        <v>2551</v>
      </c>
      <c r="D321" s="26"/>
      <c r="E321" s="26"/>
      <c r="F321" s="26">
        <v>0</v>
      </c>
      <c r="G321" s="145">
        <v>0</v>
      </c>
      <c r="H321" s="26">
        <v>0</v>
      </c>
      <c r="I321" s="145">
        <v>0</v>
      </c>
      <c r="J321" s="26">
        <v>0</v>
      </c>
      <c r="K321" s="146">
        <v>0</v>
      </c>
      <c r="L321" s="145">
        <v>0</v>
      </c>
      <c r="M321" s="26">
        <v>0</v>
      </c>
      <c r="N321" s="116">
        <v>0</v>
      </c>
    </row>
    <row r="322" spans="1:14">
      <c r="A322" s="106" t="s">
        <v>2711</v>
      </c>
      <c r="B322" s="106" t="s">
        <v>2549</v>
      </c>
      <c r="C322" s="26" t="s">
        <v>2550</v>
      </c>
      <c r="D322" s="26"/>
      <c r="E322" s="26"/>
      <c r="F322" s="26">
        <v>9</v>
      </c>
      <c r="G322" s="145">
        <v>0.44439999999999996</v>
      </c>
      <c r="H322" s="26">
        <v>4</v>
      </c>
      <c r="I322" s="145">
        <v>1</v>
      </c>
      <c r="J322" s="26">
        <v>1</v>
      </c>
      <c r="K322" s="146">
        <v>0</v>
      </c>
      <c r="L322" s="145">
        <v>0</v>
      </c>
      <c r="M322" s="26">
        <v>0</v>
      </c>
      <c r="N322" s="116">
        <v>0</v>
      </c>
    </row>
    <row r="323" spans="1:14">
      <c r="A323" s="106" t="s">
        <v>2711</v>
      </c>
      <c r="B323" s="106" t="s">
        <v>2549</v>
      </c>
      <c r="C323" s="26" t="s">
        <v>2551</v>
      </c>
      <c r="D323" s="26"/>
      <c r="E323" s="26"/>
      <c r="F323" s="26">
        <v>0</v>
      </c>
      <c r="G323" s="145">
        <v>0</v>
      </c>
      <c r="H323" s="26">
        <v>0</v>
      </c>
      <c r="I323" s="145">
        <v>0</v>
      </c>
      <c r="J323" s="26">
        <v>0</v>
      </c>
      <c r="K323" s="146">
        <v>0</v>
      </c>
      <c r="L323" s="145">
        <v>0</v>
      </c>
      <c r="M323" s="26">
        <v>0</v>
      </c>
      <c r="N323" s="116">
        <v>0</v>
      </c>
    </row>
    <row r="324" spans="1:14">
      <c r="A324" s="106" t="s">
        <v>2712</v>
      </c>
      <c r="B324" s="106" t="s">
        <v>2549</v>
      </c>
      <c r="C324" s="26" t="s">
        <v>2550</v>
      </c>
      <c r="D324" s="26"/>
      <c r="E324" s="26"/>
      <c r="F324" s="26">
        <v>9</v>
      </c>
      <c r="G324" s="145">
        <v>1</v>
      </c>
      <c r="H324" s="26">
        <v>9</v>
      </c>
      <c r="I324" s="145">
        <v>1</v>
      </c>
      <c r="J324" s="26">
        <v>1</v>
      </c>
      <c r="K324" s="146">
        <v>0</v>
      </c>
      <c r="L324" s="145">
        <v>0</v>
      </c>
      <c r="M324" s="26">
        <v>0</v>
      </c>
      <c r="N324" s="116">
        <v>0</v>
      </c>
    </row>
    <row r="325" spans="1:14">
      <c r="A325" s="106" t="s">
        <v>2712</v>
      </c>
      <c r="B325" s="106" t="s">
        <v>2549</v>
      </c>
      <c r="C325" s="26" t="s">
        <v>2551</v>
      </c>
      <c r="D325" s="26"/>
      <c r="E325" s="26"/>
      <c r="F325" s="26">
        <v>0</v>
      </c>
      <c r="G325" s="145">
        <v>0</v>
      </c>
      <c r="H325" s="26">
        <v>0</v>
      </c>
      <c r="I325" s="145">
        <v>0</v>
      </c>
      <c r="J325" s="26">
        <v>0</v>
      </c>
      <c r="K325" s="146">
        <v>0</v>
      </c>
      <c r="L325" s="145">
        <v>0</v>
      </c>
      <c r="M325" s="26">
        <v>0</v>
      </c>
      <c r="N325" s="116">
        <v>0</v>
      </c>
    </row>
    <row r="326" spans="1:14">
      <c r="A326" s="106" t="s">
        <v>2713</v>
      </c>
      <c r="B326" s="106" t="s">
        <v>2549</v>
      </c>
      <c r="C326" s="26" t="s">
        <v>2550</v>
      </c>
      <c r="D326" s="26"/>
      <c r="E326" s="26"/>
      <c r="F326" s="26">
        <v>9</v>
      </c>
      <c r="G326" s="145">
        <v>1</v>
      </c>
      <c r="H326" s="26">
        <v>9</v>
      </c>
      <c r="I326" s="145">
        <v>1</v>
      </c>
      <c r="J326" s="26">
        <v>1</v>
      </c>
      <c r="K326" s="146">
        <v>0</v>
      </c>
      <c r="L326" s="145">
        <v>0</v>
      </c>
      <c r="M326" s="26">
        <v>0</v>
      </c>
      <c r="N326" s="116">
        <v>0</v>
      </c>
    </row>
    <row r="327" spans="1:14">
      <c r="A327" s="106" t="s">
        <v>2713</v>
      </c>
      <c r="B327" s="106" t="s">
        <v>2549</v>
      </c>
      <c r="C327" s="26" t="s">
        <v>2551</v>
      </c>
      <c r="D327" s="26"/>
      <c r="E327" s="26"/>
      <c r="F327" s="26">
        <v>0</v>
      </c>
      <c r="G327" s="145">
        <v>0</v>
      </c>
      <c r="H327" s="26">
        <v>0</v>
      </c>
      <c r="I327" s="145">
        <v>0</v>
      </c>
      <c r="J327" s="26">
        <v>0</v>
      </c>
      <c r="K327" s="146">
        <v>0</v>
      </c>
      <c r="L327" s="145">
        <v>0</v>
      </c>
      <c r="M327" s="26">
        <v>0</v>
      </c>
      <c r="N327" s="116">
        <v>0</v>
      </c>
    </row>
    <row r="328" spans="1:14">
      <c r="A328" s="106" t="s">
        <v>2714</v>
      </c>
      <c r="B328" s="106" t="s">
        <v>2549</v>
      </c>
      <c r="C328" s="26" t="s">
        <v>2550</v>
      </c>
      <c r="D328" s="26"/>
      <c r="E328" s="26"/>
      <c r="F328" s="26">
        <v>9</v>
      </c>
      <c r="G328" s="145">
        <v>1</v>
      </c>
      <c r="H328" s="26">
        <v>9</v>
      </c>
      <c r="I328" s="145">
        <v>0</v>
      </c>
      <c r="J328" s="26">
        <v>1.89</v>
      </c>
      <c r="K328" s="146">
        <v>1.2268518518518518E-3</v>
      </c>
      <c r="L328" s="145">
        <v>0</v>
      </c>
      <c r="M328" s="26">
        <v>0</v>
      </c>
      <c r="N328" s="116">
        <v>0</v>
      </c>
    </row>
    <row r="329" spans="1:14">
      <c r="A329" s="106" t="s">
        <v>2714</v>
      </c>
      <c r="B329" s="106" t="s">
        <v>2549</v>
      </c>
      <c r="C329" s="26" t="s">
        <v>2551</v>
      </c>
      <c r="D329" s="26"/>
      <c r="E329" s="26"/>
      <c r="F329" s="26">
        <v>0</v>
      </c>
      <c r="G329" s="145">
        <v>0</v>
      </c>
      <c r="H329" s="26">
        <v>0</v>
      </c>
      <c r="I329" s="145">
        <v>0</v>
      </c>
      <c r="J329" s="26">
        <v>0</v>
      </c>
      <c r="K329" s="146">
        <v>0</v>
      </c>
      <c r="L329" s="145">
        <v>0</v>
      </c>
      <c r="M329" s="26">
        <v>0</v>
      </c>
      <c r="N329" s="116">
        <v>0</v>
      </c>
    </row>
    <row r="330" spans="1:14">
      <c r="A330" s="106" t="s">
        <v>2715</v>
      </c>
      <c r="B330" s="106" t="s">
        <v>2549</v>
      </c>
      <c r="C330" s="26" t="s">
        <v>2550</v>
      </c>
      <c r="D330" s="26"/>
      <c r="E330" s="26"/>
      <c r="F330" s="26">
        <v>9</v>
      </c>
      <c r="G330" s="145">
        <v>0.44439999999999996</v>
      </c>
      <c r="H330" s="26">
        <v>4</v>
      </c>
      <c r="I330" s="145">
        <v>0</v>
      </c>
      <c r="J330" s="26">
        <v>9.11</v>
      </c>
      <c r="K330" s="146">
        <v>7.6388888888888893E-4</v>
      </c>
      <c r="L330" s="145">
        <v>0</v>
      </c>
      <c r="M330" s="26">
        <v>0</v>
      </c>
      <c r="N330" s="116">
        <v>0</v>
      </c>
    </row>
    <row r="331" spans="1:14">
      <c r="A331" s="106" t="s">
        <v>2715</v>
      </c>
      <c r="B331" s="106" t="s">
        <v>2549</v>
      </c>
      <c r="C331" s="26" t="s">
        <v>2551</v>
      </c>
      <c r="D331" s="26"/>
      <c r="E331" s="26"/>
      <c r="F331" s="26">
        <v>0</v>
      </c>
      <c r="G331" s="145">
        <v>0</v>
      </c>
      <c r="H331" s="26">
        <v>0</v>
      </c>
      <c r="I331" s="145">
        <v>0</v>
      </c>
      <c r="J331" s="26">
        <v>0</v>
      </c>
      <c r="K331" s="146">
        <v>0</v>
      </c>
      <c r="L331" s="145">
        <v>0</v>
      </c>
      <c r="M331" s="26">
        <v>0</v>
      </c>
      <c r="N331" s="116">
        <v>0</v>
      </c>
    </row>
    <row r="332" spans="1:14">
      <c r="A332" s="106" t="s">
        <v>2716</v>
      </c>
      <c r="B332" s="106" t="s">
        <v>2549</v>
      </c>
      <c r="C332" s="26" t="s">
        <v>2550</v>
      </c>
      <c r="D332" s="26"/>
      <c r="E332" s="26"/>
      <c r="F332" s="26">
        <v>9</v>
      </c>
      <c r="G332" s="145">
        <v>0.44439999999999996</v>
      </c>
      <c r="H332" s="26">
        <v>4</v>
      </c>
      <c r="I332" s="145">
        <v>0.44439999999999996</v>
      </c>
      <c r="J332" s="26">
        <v>1.44</v>
      </c>
      <c r="K332" s="146">
        <v>4.5138888888888887E-4</v>
      </c>
      <c r="L332" s="145">
        <v>0</v>
      </c>
      <c r="M332" s="26">
        <v>0</v>
      </c>
      <c r="N332" s="116">
        <v>0</v>
      </c>
    </row>
    <row r="333" spans="1:14">
      <c r="A333" s="106" t="s">
        <v>2716</v>
      </c>
      <c r="B333" s="106" t="s">
        <v>2549</v>
      </c>
      <c r="C333" s="26" t="s">
        <v>2551</v>
      </c>
      <c r="D333" s="26"/>
      <c r="E333" s="26"/>
      <c r="F333" s="26">
        <v>0</v>
      </c>
      <c r="G333" s="145">
        <v>0</v>
      </c>
      <c r="H333" s="26">
        <v>0</v>
      </c>
      <c r="I333" s="145">
        <v>0</v>
      </c>
      <c r="J333" s="26">
        <v>0</v>
      </c>
      <c r="K333" s="146">
        <v>0</v>
      </c>
      <c r="L333" s="145">
        <v>0</v>
      </c>
      <c r="M333" s="26">
        <v>0</v>
      </c>
      <c r="N333" s="116">
        <v>0</v>
      </c>
    </row>
    <row r="334" spans="1:14">
      <c r="A334" s="106" t="s">
        <v>2717</v>
      </c>
      <c r="B334" s="106" t="s">
        <v>2549</v>
      </c>
      <c r="C334" s="26" t="s">
        <v>2550</v>
      </c>
      <c r="D334" s="26"/>
      <c r="E334" s="26"/>
      <c r="F334" s="26">
        <v>9</v>
      </c>
      <c r="G334" s="145">
        <v>1</v>
      </c>
      <c r="H334" s="26">
        <v>9</v>
      </c>
      <c r="I334" s="145">
        <v>0</v>
      </c>
      <c r="J334" s="26">
        <v>1.89</v>
      </c>
      <c r="K334" s="146">
        <v>7.9861111111111116E-4</v>
      </c>
      <c r="L334" s="145">
        <v>0</v>
      </c>
      <c r="M334" s="26">
        <v>0</v>
      </c>
      <c r="N334" s="116">
        <v>0</v>
      </c>
    </row>
    <row r="335" spans="1:14">
      <c r="A335" s="106" t="s">
        <v>2717</v>
      </c>
      <c r="B335" s="106" t="s">
        <v>2549</v>
      </c>
      <c r="C335" s="26" t="s">
        <v>2551</v>
      </c>
      <c r="D335" s="26"/>
      <c r="E335" s="26"/>
      <c r="F335" s="26">
        <v>0</v>
      </c>
      <c r="G335" s="145">
        <v>0</v>
      </c>
      <c r="H335" s="26">
        <v>0</v>
      </c>
      <c r="I335" s="145">
        <v>0</v>
      </c>
      <c r="J335" s="26">
        <v>0</v>
      </c>
      <c r="K335" s="146">
        <v>0</v>
      </c>
      <c r="L335" s="145">
        <v>0</v>
      </c>
      <c r="M335" s="26">
        <v>0</v>
      </c>
      <c r="N335" s="116">
        <v>0</v>
      </c>
    </row>
    <row r="336" spans="1:14">
      <c r="A336" s="106" t="s">
        <v>2718</v>
      </c>
      <c r="B336" s="106" t="s">
        <v>2549</v>
      </c>
      <c r="C336" s="26" t="s">
        <v>2550</v>
      </c>
      <c r="D336" s="26"/>
      <c r="E336" s="26"/>
      <c r="F336" s="26">
        <v>9</v>
      </c>
      <c r="G336" s="145">
        <v>1</v>
      </c>
      <c r="H336" s="26">
        <v>9</v>
      </c>
      <c r="I336" s="145">
        <v>1</v>
      </c>
      <c r="J336" s="26">
        <v>1</v>
      </c>
      <c r="K336" s="146">
        <v>0</v>
      </c>
      <c r="L336" s="145">
        <v>0</v>
      </c>
      <c r="M336" s="26">
        <v>0</v>
      </c>
      <c r="N336" s="116">
        <v>0</v>
      </c>
    </row>
    <row r="337" spans="1:14">
      <c r="A337" s="106" t="s">
        <v>2718</v>
      </c>
      <c r="B337" s="106" t="s">
        <v>2549</v>
      </c>
      <c r="C337" s="26" t="s">
        <v>2551</v>
      </c>
      <c r="D337" s="26"/>
      <c r="E337" s="26"/>
      <c r="F337" s="26">
        <v>0</v>
      </c>
      <c r="G337" s="145">
        <v>0</v>
      </c>
      <c r="H337" s="26">
        <v>0</v>
      </c>
      <c r="I337" s="145">
        <v>0</v>
      </c>
      <c r="J337" s="26">
        <v>0</v>
      </c>
      <c r="K337" s="146">
        <v>0</v>
      </c>
      <c r="L337" s="145">
        <v>0</v>
      </c>
      <c r="M337" s="26">
        <v>0</v>
      </c>
      <c r="N337" s="116">
        <v>0</v>
      </c>
    </row>
    <row r="338" spans="1:14">
      <c r="A338" s="106" t="s">
        <v>2719</v>
      </c>
      <c r="B338" s="106" t="s">
        <v>2549</v>
      </c>
      <c r="C338" s="26" t="s">
        <v>2550</v>
      </c>
      <c r="D338" s="26"/>
      <c r="E338" s="26"/>
      <c r="F338" s="26">
        <v>9</v>
      </c>
      <c r="G338" s="145">
        <v>1</v>
      </c>
      <c r="H338" s="26">
        <v>9</v>
      </c>
      <c r="I338" s="145">
        <v>0.44439999999999996</v>
      </c>
      <c r="J338" s="26">
        <v>1.44</v>
      </c>
      <c r="K338" s="146">
        <v>1.4583333333333334E-3</v>
      </c>
      <c r="L338" s="145">
        <v>0</v>
      </c>
      <c r="M338" s="26">
        <v>0</v>
      </c>
      <c r="N338" s="116">
        <v>0</v>
      </c>
    </row>
    <row r="339" spans="1:14">
      <c r="A339" s="106" t="s">
        <v>2719</v>
      </c>
      <c r="B339" s="106" t="s">
        <v>2549</v>
      </c>
      <c r="C339" s="26" t="s">
        <v>2551</v>
      </c>
      <c r="D339" s="26"/>
      <c r="E339" s="26"/>
      <c r="F339" s="26">
        <v>0</v>
      </c>
      <c r="G339" s="145">
        <v>0</v>
      </c>
      <c r="H339" s="26">
        <v>0</v>
      </c>
      <c r="I339" s="145">
        <v>0</v>
      </c>
      <c r="J339" s="26">
        <v>0</v>
      </c>
      <c r="K339" s="146">
        <v>0</v>
      </c>
      <c r="L339" s="145">
        <v>0</v>
      </c>
      <c r="M339" s="26">
        <v>0</v>
      </c>
      <c r="N339" s="116">
        <v>0</v>
      </c>
    </row>
    <row r="340" spans="1:14">
      <c r="A340" s="106" t="s">
        <v>2720</v>
      </c>
      <c r="B340" s="106" t="s">
        <v>2549</v>
      </c>
      <c r="C340" s="26" t="s">
        <v>2550</v>
      </c>
      <c r="D340" s="26"/>
      <c r="E340" s="26"/>
      <c r="F340" s="26">
        <v>9</v>
      </c>
      <c r="G340" s="145">
        <v>1</v>
      </c>
      <c r="H340" s="26">
        <v>9</v>
      </c>
      <c r="I340" s="145">
        <v>0</v>
      </c>
      <c r="J340" s="26">
        <v>14.33</v>
      </c>
      <c r="K340" s="146">
        <v>3.9467592592592592E-3</v>
      </c>
      <c r="L340" s="145">
        <v>0</v>
      </c>
      <c r="M340" s="26">
        <v>0</v>
      </c>
      <c r="N340" s="116">
        <v>0</v>
      </c>
    </row>
    <row r="341" spans="1:14">
      <c r="A341" s="106" t="s">
        <v>2720</v>
      </c>
      <c r="B341" s="106" t="s">
        <v>2549</v>
      </c>
      <c r="C341" s="26" t="s">
        <v>2551</v>
      </c>
      <c r="D341" s="26"/>
      <c r="E341" s="26"/>
      <c r="F341" s="26">
        <v>0</v>
      </c>
      <c r="G341" s="145">
        <v>0</v>
      </c>
      <c r="H341" s="26">
        <v>0</v>
      </c>
      <c r="I341" s="145">
        <v>0</v>
      </c>
      <c r="J341" s="26">
        <v>0</v>
      </c>
      <c r="K341" s="146">
        <v>0</v>
      </c>
      <c r="L341" s="145">
        <v>0</v>
      </c>
      <c r="M341" s="26">
        <v>0</v>
      </c>
      <c r="N341" s="116">
        <v>0</v>
      </c>
    </row>
    <row r="342" spans="1:14">
      <c r="A342" s="106" t="s">
        <v>2721</v>
      </c>
      <c r="B342" s="106" t="s">
        <v>2549</v>
      </c>
      <c r="C342" s="26" t="s">
        <v>2550</v>
      </c>
      <c r="D342" s="26"/>
      <c r="E342" s="26"/>
      <c r="F342" s="26">
        <v>9</v>
      </c>
      <c r="G342" s="145">
        <v>1</v>
      </c>
      <c r="H342" s="26">
        <v>9</v>
      </c>
      <c r="I342" s="145">
        <v>0.44439999999999996</v>
      </c>
      <c r="J342" s="26">
        <v>2.44</v>
      </c>
      <c r="K342" s="146">
        <v>2.5462962962962961E-4</v>
      </c>
      <c r="L342" s="145">
        <v>0</v>
      </c>
      <c r="M342" s="26">
        <v>0</v>
      </c>
      <c r="N342" s="116">
        <v>0</v>
      </c>
    </row>
    <row r="343" spans="1:14">
      <c r="A343" s="106" t="s">
        <v>2721</v>
      </c>
      <c r="B343" s="106" t="s">
        <v>2549</v>
      </c>
      <c r="C343" s="26" t="s">
        <v>2551</v>
      </c>
      <c r="D343" s="26"/>
      <c r="E343" s="26"/>
      <c r="F343" s="26">
        <v>4</v>
      </c>
      <c r="G343" s="145">
        <v>1</v>
      </c>
      <c r="H343" s="26">
        <v>4</v>
      </c>
      <c r="I343" s="145">
        <v>0</v>
      </c>
      <c r="J343" s="26">
        <v>2.25</v>
      </c>
      <c r="K343" s="146">
        <v>4.0509259259259258E-4</v>
      </c>
      <c r="L343" s="145">
        <v>0</v>
      </c>
      <c r="M343" s="26">
        <v>0</v>
      </c>
      <c r="N343" s="116">
        <v>0</v>
      </c>
    </row>
    <row r="344" spans="1:14">
      <c r="A344" s="106" t="s">
        <v>2722</v>
      </c>
      <c r="B344" s="106" t="s">
        <v>2549</v>
      </c>
      <c r="C344" s="26" t="s">
        <v>2550</v>
      </c>
      <c r="D344" s="26"/>
      <c r="E344" s="26"/>
      <c r="F344" s="26">
        <v>9</v>
      </c>
      <c r="G344" s="145">
        <v>0.44439999999999996</v>
      </c>
      <c r="H344" s="26">
        <v>4</v>
      </c>
      <c r="I344" s="145">
        <v>0</v>
      </c>
      <c r="J344" s="26">
        <v>57</v>
      </c>
      <c r="K344" s="146">
        <v>8.7384259259259255E-3</v>
      </c>
      <c r="L344" s="145">
        <v>0</v>
      </c>
      <c r="M344" s="26">
        <v>0</v>
      </c>
      <c r="N344" s="116">
        <v>0</v>
      </c>
    </row>
    <row r="345" spans="1:14">
      <c r="A345" s="106" t="s">
        <v>2722</v>
      </c>
      <c r="B345" s="106" t="s">
        <v>2549</v>
      </c>
      <c r="C345" s="26" t="s">
        <v>2551</v>
      </c>
      <c r="D345" s="26"/>
      <c r="E345" s="26"/>
      <c r="F345" s="26">
        <v>0</v>
      </c>
      <c r="G345" s="145">
        <v>0</v>
      </c>
      <c r="H345" s="26">
        <v>0</v>
      </c>
      <c r="I345" s="145">
        <v>0</v>
      </c>
      <c r="J345" s="26">
        <v>0</v>
      </c>
      <c r="K345" s="146">
        <v>0</v>
      </c>
      <c r="L345" s="145">
        <v>0</v>
      </c>
      <c r="M345" s="26">
        <v>0</v>
      </c>
      <c r="N345" s="116">
        <v>0</v>
      </c>
    </row>
    <row r="346" spans="1:14">
      <c r="A346" s="106" t="s">
        <v>2723</v>
      </c>
      <c r="B346" s="106" t="s">
        <v>2549</v>
      </c>
      <c r="C346" s="26" t="s">
        <v>2550</v>
      </c>
      <c r="D346" s="26"/>
      <c r="E346" s="26"/>
      <c r="F346" s="26">
        <v>9</v>
      </c>
      <c r="G346" s="145">
        <v>1</v>
      </c>
      <c r="H346" s="26">
        <v>9</v>
      </c>
      <c r="I346" s="145">
        <v>0.44439999999999996</v>
      </c>
      <c r="J346" s="26">
        <v>1.89</v>
      </c>
      <c r="K346" s="146">
        <v>1.8518518518518518E-4</v>
      </c>
      <c r="L346" s="145">
        <v>0</v>
      </c>
      <c r="M346" s="26">
        <v>0</v>
      </c>
      <c r="N346" s="116">
        <v>0</v>
      </c>
    </row>
    <row r="347" spans="1:14">
      <c r="A347" s="106" t="s">
        <v>2723</v>
      </c>
      <c r="B347" s="106" t="s">
        <v>2549</v>
      </c>
      <c r="C347" s="26" t="s">
        <v>2551</v>
      </c>
      <c r="D347" s="26"/>
      <c r="E347" s="26"/>
      <c r="F347" s="26">
        <v>9</v>
      </c>
      <c r="G347" s="145">
        <v>1</v>
      </c>
      <c r="H347" s="26">
        <v>9</v>
      </c>
      <c r="I347" s="145">
        <v>0</v>
      </c>
      <c r="J347" s="26">
        <v>9.11</v>
      </c>
      <c r="K347" s="146">
        <v>5.208333333333333E-3</v>
      </c>
      <c r="L347" s="145">
        <v>0</v>
      </c>
      <c r="M347" s="26">
        <v>0</v>
      </c>
      <c r="N347" s="116">
        <v>0</v>
      </c>
    </row>
    <row r="348" spans="1:14">
      <c r="A348" s="106" t="s">
        <v>2724</v>
      </c>
      <c r="B348" s="106" t="s">
        <v>2549</v>
      </c>
      <c r="C348" s="26" t="s">
        <v>2550</v>
      </c>
      <c r="D348" s="26"/>
      <c r="E348" s="26"/>
      <c r="F348" s="26">
        <v>9</v>
      </c>
      <c r="G348" s="145">
        <v>1</v>
      </c>
      <c r="H348" s="26">
        <v>9</v>
      </c>
      <c r="I348" s="145">
        <v>0</v>
      </c>
      <c r="J348" s="26">
        <v>6.67</v>
      </c>
      <c r="K348" s="146">
        <v>3.6805555555555554E-3</v>
      </c>
      <c r="L348" s="145">
        <v>0</v>
      </c>
      <c r="M348" s="26">
        <v>0</v>
      </c>
      <c r="N348" s="116">
        <v>0</v>
      </c>
    </row>
    <row r="349" spans="1:14">
      <c r="A349" s="106" t="s">
        <v>2724</v>
      </c>
      <c r="B349" s="106" t="s">
        <v>2549</v>
      </c>
      <c r="C349" s="26" t="s">
        <v>2551</v>
      </c>
      <c r="D349" s="26"/>
      <c r="E349" s="26"/>
      <c r="F349" s="26">
        <v>0</v>
      </c>
      <c r="G349" s="145">
        <v>0</v>
      </c>
      <c r="H349" s="26">
        <v>0</v>
      </c>
      <c r="I349" s="145">
        <v>0</v>
      </c>
      <c r="J349" s="26">
        <v>0</v>
      </c>
      <c r="K349" s="146">
        <v>0</v>
      </c>
      <c r="L349" s="145">
        <v>0</v>
      </c>
      <c r="M349" s="26">
        <v>0</v>
      </c>
      <c r="N349" s="116">
        <v>0</v>
      </c>
    </row>
    <row r="350" spans="1:14">
      <c r="A350" s="106" t="s">
        <v>2725</v>
      </c>
      <c r="B350" s="106" t="s">
        <v>2549</v>
      </c>
      <c r="C350" s="26" t="s">
        <v>2550</v>
      </c>
      <c r="D350" s="26"/>
      <c r="E350" s="26"/>
      <c r="F350" s="26">
        <v>9</v>
      </c>
      <c r="G350" s="145">
        <v>1</v>
      </c>
      <c r="H350" s="26">
        <v>9</v>
      </c>
      <c r="I350" s="145">
        <v>0.44439999999999996</v>
      </c>
      <c r="J350" s="26">
        <v>1.89</v>
      </c>
      <c r="K350" s="146">
        <v>6.9444444444444444E-5</v>
      </c>
      <c r="L350" s="145">
        <v>0</v>
      </c>
      <c r="M350" s="26">
        <v>0</v>
      </c>
      <c r="N350" s="116">
        <v>0</v>
      </c>
    </row>
    <row r="351" spans="1:14">
      <c r="A351" s="106" t="s">
        <v>2725</v>
      </c>
      <c r="B351" s="106" t="s">
        <v>2549</v>
      </c>
      <c r="C351" s="26" t="s">
        <v>2551</v>
      </c>
      <c r="D351" s="26"/>
      <c r="E351" s="26"/>
      <c r="F351" s="26">
        <v>4</v>
      </c>
      <c r="G351" s="145">
        <v>0</v>
      </c>
      <c r="H351" s="26">
        <v>0</v>
      </c>
      <c r="I351" s="145">
        <v>0</v>
      </c>
      <c r="J351" s="26">
        <v>6.5</v>
      </c>
      <c r="K351" s="146">
        <v>2.673611111111111E-3</v>
      </c>
      <c r="L351" s="145">
        <v>0</v>
      </c>
      <c r="M351" s="26">
        <v>0</v>
      </c>
      <c r="N351" s="116">
        <v>0</v>
      </c>
    </row>
    <row r="352" spans="1:14">
      <c r="A352" s="106" t="s">
        <v>2726</v>
      </c>
      <c r="B352" s="106" t="s">
        <v>2549</v>
      </c>
      <c r="C352" s="26" t="s">
        <v>2550</v>
      </c>
      <c r="D352" s="26"/>
      <c r="E352" s="26"/>
      <c r="F352" s="26">
        <v>9</v>
      </c>
      <c r="G352" s="145">
        <v>1</v>
      </c>
      <c r="H352" s="26">
        <v>9</v>
      </c>
      <c r="I352" s="145">
        <v>0</v>
      </c>
      <c r="J352" s="26">
        <v>10.11</v>
      </c>
      <c r="K352" s="146">
        <v>2.7546296296296294E-3</v>
      </c>
      <c r="L352" s="145">
        <v>0</v>
      </c>
      <c r="M352" s="26">
        <v>0</v>
      </c>
      <c r="N352" s="116">
        <v>0</v>
      </c>
    </row>
    <row r="353" spans="1:14">
      <c r="A353" s="106" t="s">
        <v>2726</v>
      </c>
      <c r="B353" s="106" t="s">
        <v>2549</v>
      </c>
      <c r="C353" s="26" t="s">
        <v>2551</v>
      </c>
      <c r="D353" s="26"/>
      <c r="E353" s="26"/>
      <c r="F353" s="26">
        <v>4</v>
      </c>
      <c r="G353" s="145">
        <v>1</v>
      </c>
      <c r="H353" s="26">
        <v>4</v>
      </c>
      <c r="I353" s="145">
        <v>0</v>
      </c>
      <c r="J353" s="26">
        <v>7.5</v>
      </c>
      <c r="K353" s="146">
        <v>1.724537037037037E-3</v>
      </c>
      <c r="L353" s="145">
        <v>0</v>
      </c>
      <c r="M353" s="26">
        <v>0</v>
      </c>
      <c r="N353" s="116">
        <v>0</v>
      </c>
    </row>
    <row r="354" spans="1:14">
      <c r="A354" s="106" t="s">
        <v>2727</v>
      </c>
      <c r="B354" s="106" t="s">
        <v>2549</v>
      </c>
      <c r="C354" s="26" t="s">
        <v>2550</v>
      </c>
      <c r="D354" s="26"/>
      <c r="E354" s="26"/>
      <c r="F354" s="26">
        <v>9</v>
      </c>
      <c r="G354" s="145">
        <v>1</v>
      </c>
      <c r="H354" s="26">
        <v>9</v>
      </c>
      <c r="I354" s="145">
        <v>0</v>
      </c>
      <c r="J354" s="26">
        <v>12.44</v>
      </c>
      <c r="K354" s="146">
        <v>1.5625000000000001E-3</v>
      </c>
      <c r="L354" s="145">
        <v>0</v>
      </c>
      <c r="M354" s="26">
        <v>0</v>
      </c>
      <c r="N354" s="116">
        <v>0</v>
      </c>
    </row>
    <row r="355" spans="1:14">
      <c r="A355" s="106" t="s">
        <v>2727</v>
      </c>
      <c r="B355" s="106" t="s">
        <v>2549</v>
      </c>
      <c r="C355" s="26" t="s">
        <v>2551</v>
      </c>
      <c r="D355" s="26"/>
      <c r="E355" s="26"/>
      <c r="F355" s="26">
        <v>0</v>
      </c>
      <c r="G355" s="145">
        <v>0</v>
      </c>
      <c r="H355" s="26">
        <v>0</v>
      </c>
      <c r="I355" s="145">
        <v>0</v>
      </c>
      <c r="J355" s="26">
        <v>0</v>
      </c>
      <c r="K355" s="146">
        <v>0</v>
      </c>
      <c r="L355" s="145">
        <v>0</v>
      </c>
      <c r="M355" s="26">
        <v>0</v>
      </c>
      <c r="N355" s="116">
        <v>0</v>
      </c>
    </row>
    <row r="356" spans="1:14">
      <c r="A356" s="106" t="s">
        <v>2728</v>
      </c>
      <c r="B356" s="106" t="s">
        <v>2549</v>
      </c>
      <c r="C356" s="26" t="s">
        <v>2550</v>
      </c>
      <c r="D356" s="26"/>
      <c r="E356" s="26"/>
      <c r="F356" s="26">
        <v>9</v>
      </c>
      <c r="G356" s="145">
        <v>1</v>
      </c>
      <c r="H356" s="26">
        <v>9</v>
      </c>
      <c r="I356" s="145">
        <v>1</v>
      </c>
      <c r="J356" s="26">
        <v>1</v>
      </c>
      <c r="K356" s="146">
        <v>0</v>
      </c>
      <c r="L356" s="145">
        <v>0</v>
      </c>
      <c r="M356" s="26">
        <v>0</v>
      </c>
      <c r="N356" s="116">
        <v>0</v>
      </c>
    </row>
    <row r="357" spans="1:14">
      <c r="A357" s="106" t="s">
        <v>2728</v>
      </c>
      <c r="B357" s="106" t="s">
        <v>2549</v>
      </c>
      <c r="C357" s="26" t="s">
        <v>2551</v>
      </c>
      <c r="D357" s="26"/>
      <c r="E357" s="26"/>
      <c r="F357" s="26">
        <v>116</v>
      </c>
      <c r="G357" s="145">
        <v>0.5948</v>
      </c>
      <c r="H357" s="26">
        <v>69</v>
      </c>
      <c r="I357" s="145">
        <v>0.37070000000000003</v>
      </c>
      <c r="J357" s="26">
        <v>5.47</v>
      </c>
      <c r="K357" s="146">
        <v>1.261574074074074E-3</v>
      </c>
      <c r="L357" s="145">
        <v>0</v>
      </c>
      <c r="M357" s="26">
        <v>0</v>
      </c>
      <c r="N357" s="116">
        <v>0</v>
      </c>
    </row>
    <row r="358" spans="1:14">
      <c r="A358" s="106" t="s">
        <v>2729</v>
      </c>
      <c r="B358" s="106" t="s">
        <v>2549</v>
      </c>
      <c r="C358" s="26" t="s">
        <v>2550</v>
      </c>
      <c r="D358" s="26"/>
      <c r="E358" s="26"/>
      <c r="F358" s="26">
        <v>9</v>
      </c>
      <c r="G358" s="145">
        <v>1</v>
      </c>
      <c r="H358" s="26">
        <v>9</v>
      </c>
      <c r="I358" s="145">
        <v>1</v>
      </c>
      <c r="J358" s="26">
        <v>1</v>
      </c>
      <c r="K358" s="146">
        <v>0</v>
      </c>
      <c r="L358" s="145">
        <v>0</v>
      </c>
      <c r="M358" s="26">
        <v>0</v>
      </c>
      <c r="N358" s="116">
        <v>0</v>
      </c>
    </row>
    <row r="359" spans="1:14">
      <c r="A359" s="106" t="s">
        <v>2729</v>
      </c>
      <c r="B359" s="106" t="s">
        <v>2549</v>
      </c>
      <c r="C359" s="26" t="s">
        <v>2551</v>
      </c>
      <c r="D359" s="26"/>
      <c r="E359" s="26"/>
      <c r="F359" s="26">
        <v>0</v>
      </c>
      <c r="G359" s="145">
        <v>0</v>
      </c>
      <c r="H359" s="26">
        <v>0</v>
      </c>
      <c r="I359" s="145">
        <v>0</v>
      </c>
      <c r="J359" s="26">
        <v>0</v>
      </c>
      <c r="K359" s="146">
        <v>0</v>
      </c>
      <c r="L359" s="145">
        <v>0</v>
      </c>
      <c r="M359" s="26">
        <v>0</v>
      </c>
      <c r="N359" s="116">
        <v>0</v>
      </c>
    </row>
    <row r="360" spans="1:14">
      <c r="A360" s="106" t="s">
        <v>2730</v>
      </c>
      <c r="B360" s="106" t="s">
        <v>2549</v>
      </c>
      <c r="C360" s="26" t="s">
        <v>2550</v>
      </c>
      <c r="D360" s="26"/>
      <c r="E360" s="26"/>
      <c r="F360" s="26">
        <v>9</v>
      </c>
      <c r="G360" s="145">
        <v>1</v>
      </c>
      <c r="H360" s="26">
        <v>9</v>
      </c>
      <c r="I360" s="145">
        <v>1</v>
      </c>
      <c r="J360" s="26">
        <v>1</v>
      </c>
      <c r="K360" s="146">
        <v>0</v>
      </c>
      <c r="L360" s="145">
        <v>0</v>
      </c>
      <c r="M360" s="26">
        <v>0</v>
      </c>
      <c r="N360" s="116">
        <v>0</v>
      </c>
    </row>
    <row r="361" spans="1:14">
      <c r="A361" s="106" t="s">
        <v>2730</v>
      </c>
      <c r="B361" s="106" t="s">
        <v>2549</v>
      </c>
      <c r="C361" s="26" t="s">
        <v>2551</v>
      </c>
      <c r="D361" s="26"/>
      <c r="E361" s="26"/>
      <c r="F361" s="26">
        <v>0</v>
      </c>
      <c r="G361" s="145">
        <v>0</v>
      </c>
      <c r="H361" s="26">
        <v>0</v>
      </c>
      <c r="I361" s="145">
        <v>0</v>
      </c>
      <c r="J361" s="26">
        <v>0</v>
      </c>
      <c r="K361" s="146">
        <v>0</v>
      </c>
      <c r="L361" s="145">
        <v>0</v>
      </c>
      <c r="M361" s="26">
        <v>0</v>
      </c>
      <c r="N361" s="116">
        <v>0</v>
      </c>
    </row>
    <row r="362" spans="1:14">
      <c r="A362" s="106" t="s">
        <v>2731</v>
      </c>
      <c r="B362" s="106" t="s">
        <v>2549</v>
      </c>
      <c r="C362" s="26" t="s">
        <v>2550</v>
      </c>
      <c r="D362" s="26"/>
      <c r="E362" s="26"/>
      <c r="F362" s="26">
        <v>9</v>
      </c>
      <c r="G362" s="145">
        <v>1</v>
      </c>
      <c r="H362" s="26">
        <v>9</v>
      </c>
      <c r="I362" s="145">
        <v>1</v>
      </c>
      <c r="J362" s="26">
        <v>1</v>
      </c>
      <c r="K362" s="146">
        <v>0</v>
      </c>
      <c r="L362" s="145">
        <v>0</v>
      </c>
      <c r="M362" s="26">
        <v>0</v>
      </c>
      <c r="N362" s="116">
        <v>0</v>
      </c>
    </row>
    <row r="363" spans="1:14">
      <c r="A363" s="106" t="s">
        <v>2731</v>
      </c>
      <c r="B363" s="106" t="s">
        <v>2549</v>
      </c>
      <c r="C363" s="26" t="s">
        <v>2551</v>
      </c>
      <c r="D363" s="26"/>
      <c r="E363" s="26"/>
      <c r="F363" s="26">
        <v>0</v>
      </c>
      <c r="G363" s="145">
        <v>0</v>
      </c>
      <c r="H363" s="26">
        <v>0</v>
      </c>
      <c r="I363" s="145">
        <v>0</v>
      </c>
      <c r="J363" s="26">
        <v>0</v>
      </c>
      <c r="K363" s="146">
        <v>0</v>
      </c>
      <c r="L363" s="145">
        <v>0</v>
      </c>
      <c r="M363" s="26">
        <v>0</v>
      </c>
      <c r="N363" s="116">
        <v>0</v>
      </c>
    </row>
    <row r="364" spans="1:14">
      <c r="A364" s="106" t="s">
        <v>2732</v>
      </c>
      <c r="B364" s="106" t="s">
        <v>2549</v>
      </c>
      <c r="C364" s="26" t="s">
        <v>2550</v>
      </c>
      <c r="D364" s="26"/>
      <c r="E364" s="26"/>
      <c r="F364" s="26">
        <v>9</v>
      </c>
      <c r="G364" s="145">
        <v>1</v>
      </c>
      <c r="H364" s="26">
        <v>9</v>
      </c>
      <c r="I364" s="145">
        <v>0.44439999999999996</v>
      </c>
      <c r="J364" s="26">
        <v>1.44</v>
      </c>
      <c r="K364" s="146">
        <v>2.3148148148148147E-5</v>
      </c>
      <c r="L364" s="145">
        <v>0</v>
      </c>
      <c r="M364" s="26">
        <v>0</v>
      </c>
      <c r="N364" s="116">
        <v>0</v>
      </c>
    </row>
    <row r="365" spans="1:14">
      <c r="A365" s="106" t="s">
        <v>2732</v>
      </c>
      <c r="B365" s="106" t="s">
        <v>2549</v>
      </c>
      <c r="C365" s="26" t="s">
        <v>2551</v>
      </c>
      <c r="D365" s="26"/>
      <c r="E365" s="26"/>
      <c r="F365" s="26">
        <v>0</v>
      </c>
      <c r="G365" s="145">
        <v>0</v>
      </c>
      <c r="H365" s="26">
        <v>0</v>
      </c>
      <c r="I365" s="145">
        <v>0</v>
      </c>
      <c r="J365" s="26">
        <v>0</v>
      </c>
      <c r="K365" s="146">
        <v>0</v>
      </c>
      <c r="L365" s="145">
        <v>0</v>
      </c>
      <c r="M365" s="26">
        <v>0</v>
      </c>
      <c r="N365" s="116">
        <v>0</v>
      </c>
    </row>
    <row r="366" spans="1:14">
      <c r="A366" s="106" t="s">
        <v>2733</v>
      </c>
      <c r="B366" s="106" t="s">
        <v>2549</v>
      </c>
      <c r="C366" s="26" t="s">
        <v>2550</v>
      </c>
      <c r="D366" s="26"/>
      <c r="E366" s="26"/>
      <c r="F366" s="26">
        <v>9</v>
      </c>
      <c r="G366" s="145">
        <v>1</v>
      </c>
      <c r="H366" s="26">
        <v>9</v>
      </c>
      <c r="I366" s="145">
        <v>0.44439999999999996</v>
      </c>
      <c r="J366" s="26">
        <v>1.89</v>
      </c>
      <c r="K366" s="146">
        <v>1.9675925925925926E-4</v>
      </c>
      <c r="L366" s="145">
        <v>0</v>
      </c>
      <c r="M366" s="26">
        <v>0</v>
      </c>
      <c r="N366" s="116">
        <v>0</v>
      </c>
    </row>
    <row r="367" spans="1:14">
      <c r="A367" s="106" t="s">
        <v>2733</v>
      </c>
      <c r="B367" s="106" t="s">
        <v>2549</v>
      </c>
      <c r="C367" s="26" t="s">
        <v>2551</v>
      </c>
      <c r="D367" s="26"/>
      <c r="E367" s="26"/>
      <c r="F367" s="26">
        <v>4</v>
      </c>
      <c r="G367" s="145">
        <v>1</v>
      </c>
      <c r="H367" s="26">
        <v>4</v>
      </c>
      <c r="I367" s="145">
        <v>0</v>
      </c>
      <c r="J367" s="26">
        <v>7.5</v>
      </c>
      <c r="K367" s="146">
        <v>1.1226851851851851E-3</v>
      </c>
      <c r="L367" s="145">
        <v>0</v>
      </c>
      <c r="M367" s="26">
        <v>0</v>
      </c>
      <c r="N367" s="116">
        <v>0</v>
      </c>
    </row>
    <row r="368" spans="1:14">
      <c r="A368" s="106" t="s">
        <v>2734</v>
      </c>
      <c r="B368" s="106" t="s">
        <v>2549</v>
      </c>
      <c r="C368" s="26" t="s">
        <v>2550</v>
      </c>
      <c r="D368" s="26"/>
      <c r="E368" s="26"/>
      <c r="F368" s="26">
        <v>9</v>
      </c>
      <c r="G368" s="145">
        <v>1</v>
      </c>
      <c r="H368" s="26">
        <v>9</v>
      </c>
      <c r="I368" s="145">
        <v>1</v>
      </c>
      <c r="J368" s="26">
        <v>1</v>
      </c>
      <c r="K368" s="146">
        <v>0</v>
      </c>
      <c r="L368" s="145">
        <v>0</v>
      </c>
      <c r="M368" s="26">
        <v>0</v>
      </c>
      <c r="N368" s="116">
        <v>0</v>
      </c>
    </row>
    <row r="369" spans="1:14">
      <c r="A369" s="106" t="s">
        <v>2734</v>
      </c>
      <c r="B369" s="106" t="s">
        <v>2549</v>
      </c>
      <c r="C369" s="26" t="s">
        <v>2551</v>
      </c>
      <c r="D369" s="26"/>
      <c r="E369" s="26"/>
      <c r="F369" s="26">
        <v>0</v>
      </c>
      <c r="G369" s="145">
        <v>0</v>
      </c>
      <c r="H369" s="26">
        <v>0</v>
      </c>
      <c r="I369" s="145">
        <v>0</v>
      </c>
      <c r="J369" s="26">
        <v>0</v>
      </c>
      <c r="K369" s="146">
        <v>0</v>
      </c>
      <c r="L369" s="145">
        <v>0</v>
      </c>
      <c r="M369" s="26">
        <v>0</v>
      </c>
      <c r="N369" s="116">
        <v>0</v>
      </c>
    </row>
    <row r="370" spans="1:14">
      <c r="A370" s="106" t="s">
        <v>2735</v>
      </c>
      <c r="B370" s="106" t="s">
        <v>2549</v>
      </c>
      <c r="C370" s="26" t="s">
        <v>2550</v>
      </c>
      <c r="D370" s="26"/>
      <c r="E370" s="26"/>
      <c r="F370" s="26">
        <v>9</v>
      </c>
      <c r="G370" s="145">
        <v>1</v>
      </c>
      <c r="H370" s="26">
        <v>9</v>
      </c>
      <c r="I370" s="145">
        <v>1</v>
      </c>
      <c r="J370" s="26">
        <v>1</v>
      </c>
      <c r="K370" s="146">
        <v>0</v>
      </c>
      <c r="L370" s="145">
        <v>0</v>
      </c>
      <c r="M370" s="26">
        <v>0</v>
      </c>
      <c r="N370" s="116">
        <v>0</v>
      </c>
    </row>
    <row r="371" spans="1:14">
      <c r="A371" s="106" t="s">
        <v>2735</v>
      </c>
      <c r="B371" s="106" t="s">
        <v>2549</v>
      </c>
      <c r="C371" s="26" t="s">
        <v>2551</v>
      </c>
      <c r="D371" s="26"/>
      <c r="E371" s="26"/>
      <c r="F371" s="26">
        <v>0</v>
      </c>
      <c r="G371" s="145">
        <v>0</v>
      </c>
      <c r="H371" s="26">
        <v>0</v>
      </c>
      <c r="I371" s="145">
        <v>0</v>
      </c>
      <c r="J371" s="26">
        <v>0</v>
      </c>
      <c r="K371" s="146">
        <v>0</v>
      </c>
      <c r="L371" s="145">
        <v>0</v>
      </c>
      <c r="M371" s="26">
        <v>0</v>
      </c>
      <c r="N371" s="116">
        <v>0</v>
      </c>
    </row>
    <row r="372" spans="1:14">
      <c r="A372" s="106" t="s">
        <v>2736</v>
      </c>
      <c r="B372" s="106" t="s">
        <v>2549</v>
      </c>
      <c r="C372" s="26" t="s">
        <v>2550</v>
      </c>
      <c r="D372" s="26"/>
      <c r="E372" s="26"/>
      <c r="F372" s="26">
        <v>9</v>
      </c>
      <c r="G372" s="145">
        <v>0.44439999999999996</v>
      </c>
      <c r="H372" s="26">
        <v>4</v>
      </c>
      <c r="I372" s="145">
        <v>1</v>
      </c>
      <c r="J372" s="26">
        <v>1</v>
      </c>
      <c r="K372" s="146">
        <v>0</v>
      </c>
      <c r="L372" s="145">
        <v>0</v>
      </c>
      <c r="M372" s="26">
        <v>0</v>
      </c>
      <c r="N372" s="116">
        <v>0</v>
      </c>
    </row>
    <row r="373" spans="1:14">
      <c r="A373" s="106" t="s">
        <v>2736</v>
      </c>
      <c r="B373" s="106" t="s">
        <v>2549</v>
      </c>
      <c r="C373" s="26" t="s">
        <v>2551</v>
      </c>
      <c r="D373" s="26"/>
      <c r="E373" s="26"/>
      <c r="F373" s="26">
        <v>9</v>
      </c>
      <c r="G373" s="145">
        <v>0.44439999999999996</v>
      </c>
      <c r="H373" s="26">
        <v>4</v>
      </c>
      <c r="I373" s="145">
        <v>1</v>
      </c>
      <c r="J373" s="26">
        <v>1</v>
      </c>
      <c r="K373" s="146">
        <v>0</v>
      </c>
      <c r="L373" s="145">
        <v>0</v>
      </c>
      <c r="M373" s="26">
        <v>0</v>
      </c>
      <c r="N373" s="116">
        <v>0</v>
      </c>
    </row>
    <row r="374" spans="1:14">
      <c r="A374" s="106" t="s">
        <v>2737</v>
      </c>
      <c r="B374" s="106" t="s">
        <v>2549</v>
      </c>
      <c r="C374" s="26" t="s">
        <v>2550</v>
      </c>
      <c r="D374" s="26"/>
      <c r="E374" s="26"/>
      <c r="F374" s="26">
        <v>9</v>
      </c>
      <c r="G374" s="145">
        <v>0</v>
      </c>
      <c r="H374" s="26">
        <v>0</v>
      </c>
      <c r="I374" s="145">
        <v>0</v>
      </c>
      <c r="J374" s="26">
        <v>11.56</v>
      </c>
      <c r="K374" s="146">
        <v>1.8622685185185187E-2</v>
      </c>
      <c r="L374" s="145">
        <v>0</v>
      </c>
      <c r="M374" s="26">
        <v>0</v>
      </c>
      <c r="N374" s="116">
        <v>0</v>
      </c>
    </row>
    <row r="375" spans="1:14">
      <c r="A375" s="106" t="s">
        <v>2737</v>
      </c>
      <c r="B375" s="106" t="s">
        <v>2549</v>
      </c>
      <c r="C375" s="26" t="s">
        <v>2551</v>
      </c>
      <c r="D375" s="26"/>
      <c r="E375" s="26"/>
      <c r="F375" s="26">
        <v>0</v>
      </c>
      <c r="G375" s="145">
        <v>0</v>
      </c>
      <c r="H375" s="26">
        <v>0</v>
      </c>
      <c r="I375" s="145">
        <v>0</v>
      </c>
      <c r="J375" s="26">
        <v>0</v>
      </c>
      <c r="K375" s="146">
        <v>0</v>
      </c>
      <c r="L375" s="145">
        <v>0</v>
      </c>
      <c r="M375" s="26">
        <v>0</v>
      </c>
      <c r="N375" s="116">
        <v>0</v>
      </c>
    </row>
    <row r="376" spans="1:14">
      <c r="A376" s="106" t="s">
        <v>2738</v>
      </c>
      <c r="B376" s="106" t="s">
        <v>2549</v>
      </c>
      <c r="C376" s="26" t="s">
        <v>2550</v>
      </c>
      <c r="D376" s="26"/>
      <c r="E376" s="26"/>
      <c r="F376" s="26">
        <v>9</v>
      </c>
      <c r="G376" s="145">
        <v>1</v>
      </c>
      <c r="H376" s="26">
        <v>9</v>
      </c>
      <c r="I376" s="145">
        <v>0</v>
      </c>
      <c r="J376" s="26">
        <v>9.56</v>
      </c>
      <c r="K376" s="146">
        <v>2.3379629629629631E-3</v>
      </c>
      <c r="L376" s="145">
        <v>0</v>
      </c>
      <c r="M376" s="26">
        <v>0</v>
      </c>
      <c r="N376" s="116">
        <v>0</v>
      </c>
    </row>
    <row r="377" spans="1:14">
      <c r="A377" s="106" t="s">
        <v>2738</v>
      </c>
      <c r="B377" s="106" t="s">
        <v>2549</v>
      </c>
      <c r="C377" s="26" t="s">
        <v>2551</v>
      </c>
      <c r="D377" s="26"/>
      <c r="E377" s="26"/>
      <c r="F377" s="26">
        <v>26</v>
      </c>
      <c r="G377" s="145">
        <v>0.65379999999999994</v>
      </c>
      <c r="H377" s="26">
        <v>17</v>
      </c>
      <c r="I377" s="145">
        <v>1</v>
      </c>
      <c r="J377" s="26">
        <v>1</v>
      </c>
      <c r="K377" s="146">
        <v>0</v>
      </c>
      <c r="L377" s="145">
        <v>0</v>
      </c>
      <c r="M377" s="26">
        <v>0</v>
      </c>
      <c r="N377" s="116">
        <v>0</v>
      </c>
    </row>
    <row r="378" spans="1:14">
      <c r="A378" s="106" t="s">
        <v>2739</v>
      </c>
      <c r="B378" s="106" t="s">
        <v>2549</v>
      </c>
      <c r="C378" s="26" t="s">
        <v>2550</v>
      </c>
      <c r="D378" s="26"/>
      <c r="E378" s="26"/>
      <c r="F378" s="26">
        <v>9</v>
      </c>
      <c r="G378" s="145">
        <v>1</v>
      </c>
      <c r="H378" s="26">
        <v>9</v>
      </c>
      <c r="I378" s="145">
        <v>1</v>
      </c>
      <c r="J378" s="26">
        <v>1</v>
      </c>
      <c r="K378" s="146">
        <v>0</v>
      </c>
      <c r="L378" s="145">
        <v>0</v>
      </c>
      <c r="M378" s="26">
        <v>0</v>
      </c>
      <c r="N378" s="116">
        <v>0</v>
      </c>
    </row>
    <row r="379" spans="1:14">
      <c r="A379" s="106" t="s">
        <v>2739</v>
      </c>
      <c r="B379" s="106" t="s">
        <v>2549</v>
      </c>
      <c r="C379" s="26" t="s">
        <v>2551</v>
      </c>
      <c r="D379" s="26"/>
      <c r="E379" s="26"/>
      <c r="F379" s="26">
        <v>0</v>
      </c>
      <c r="G379" s="145">
        <v>0</v>
      </c>
      <c r="H379" s="26">
        <v>0</v>
      </c>
      <c r="I379" s="145">
        <v>0</v>
      </c>
      <c r="J379" s="26">
        <v>0</v>
      </c>
      <c r="K379" s="146">
        <v>0</v>
      </c>
      <c r="L379" s="145">
        <v>0</v>
      </c>
      <c r="M379" s="26">
        <v>0</v>
      </c>
      <c r="N379" s="116">
        <v>0</v>
      </c>
    </row>
    <row r="380" spans="1:14">
      <c r="A380" s="106" t="s">
        <v>2740</v>
      </c>
      <c r="B380" s="106" t="s">
        <v>2549</v>
      </c>
      <c r="C380" s="26" t="s">
        <v>2550</v>
      </c>
      <c r="D380" s="26"/>
      <c r="E380" s="26"/>
      <c r="F380" s="26">
        <v>9</v>
      </c>
      <c r="G380" s="145">
        <v>1</v>
      </c>
      <c r="H380" s="26">
        <v>9</v>
      </c>
      <c r="I380" s="145">
        <v>1</v>
      </c>
      <c r="J380" s="26">
        <v>1</v>
      </c>
      <c r="K380" s="146">
        <v>0</v>
      </c>
      <c r="L380" s="145">
        <v>0</v>
      </c>
      <c r="M380" s="26">
        <v>0</v>
      </c>
      <c r="N380" s="116">
        <v>0</v>
      </c>
    </row>
    <row r="381" spans="1:14">
      <c r="A381" s="106" t="s">
        <v>2740</v>
      </c>
      <c r="B381" s="106" t="s">
        <v>2549</v>
      </c>
      <c r="C381" s="26" t="s">
        <v>2551</v>
      </c>
      <c r="D381" s="26"/>
      <c r="E381" s="26"/>
      <c r="F381" s="26">
        <v>0</v>
      </c>
      <c r="G381" s="145">
        <v>0</v>
      </c>
      <c r="H381" s="26">
        <v>0</v>
      </c>
      <c r="I381" s="145">
        <v>0</v>
      </c>
      <c r="J381" s="26">
        <v>0</v>
      </c>
      <c r="K381" s="146">
        <v>0</v>
      </c>
      <c r="L381" s="145">
        <v>0</v>
      </c>
      <c r="M381" s="26">
        <v>0</v>
      </c>
      <c r="N381" s="116">
        <v>0</v>
      </c>
    </row>
    <row r="382" spans="1:14">
      <c r="A382" s="106" t="s">
        <v>2741</v>
      </c>
      <c r="B382" s="106" t="s">
        <v>2549</v>
      </c>
      <c r="C382" s="26" t="s">
        <v>2550</v>
      </c>
      <c r="D382" s="26"/>
      <c r="E382" s="26"/>
      <c r="F382" s="26">
        <v>9</v>
      </c>
      <c r="G382" s="145">
        <v>1</v>
      </c>
      <c r="H382" s="26">
        <v>9</v>
      </c>
      <c r="I382" s="145">
        <v>1</v>
      </c>
      <c r="J382" s="26">
        <v>1</v>
      </c>
      <c r="K382" s="146">
        <v>0</v>
      </c>
      <c r="L382" s="145">
        <v>0</v>
      </c>
      <c r="M382" s="26">
        <v>0</v>
      </c>
      <c r="N382" s="116">
        <v>0</v>
      </c>
    </row>
    <row r="383" spans="1:14">
      <c r="A383" s="106" t="s">
        <v>2741</v>
      </c>
      <c r="B383" s="106" t="s">
        <v>2549</v>
      </c>
      <c r="C383" s="26" t="s">
        <v>2551</v>
      </c>
      <c r="D383" s="26"/>
      <c r="E383" s="26"/>
      <c r="F383" s="26">
        <v>0</v>
      </c>
      <c r="G383" s="145">
        <v>0</v>
      </c>
      <c r="H383" s="26">
        <v>0</v>
      </c>
      <c r="I383" s="145">
        <v>0</v>
      </c>
      <c r="J383" s="26">
        <v>0</v>
      </c>
      <c r="K383" s="146">
        <v>0</v>
      </c>
      <c r="L383" s="145">
        <v>0</v>
      </c>
      <c r="M383" s="26">
        <v>0</v>
      </c>
      <c r="N383" s="116">
        <v>0</v>
      </c>
    </row>
    <row r="384" spans="1:14">
      <c r="A384" s="106" t="s">
        <v>2742</v>
      </c>
      <c r="B384" s="106" t="s">
        <v>2549</v>
      </c>
      <c r="C384" s="26" t="s">
        <v>2550</v>
      </c>
      <c r="D384" s="26"/>
      <c r="E384" s="26"/>
      <c r="F384" s="26">
        <v>9</v>
      </c>
      <c r="G384" s="145">
        <v>1</v>
      </c>
      <c r="H384" s="26">
        <v>9</v>
      </c>
      <c r="I384" s="145">
        <v>0</v>
      </c>
      <c r="J384" s="26">
        <v>3.33</v>
      </c>
      <c r="K384" s="146">
        <v>5.9027777777777778E-4</v>
      </c>
      <c r="L384" s="145">
        <v>0</v>
      </c>
      <c r="M384" s="26">
        <v>0</v>
      </c>
      <c r="N384" s="116">
        <v>0</v>
      </c>
    </row>
    <row r="385" spans="1:14">
      <c r="A385" s="106" t="s">
        <v>2742</v>
      </c>
      <c r="B385" s="106" t="s">
        <v>2549</v>
      </c>
      <c r="C385" s="26" t="s">
        <v>2551</v>
      </c>
      <c r="D385" s="26"/>
      <c r="E385" s="26"/>
      <c r="F385" s="26">
        <v>4</v>
      </c>
      <c r="G385" s="145">
        <v>1</v>
      </c>
      <c r="H385" s="26">
        <v>4</v>
      </c>
      <c r="I385" s="145">
        <v>1</v>
      </c>
      <c r="J385" s="26">
        <v>1</v>
      </c>
      <c r="K385" s="146">
        <v>0</v>
      </c>
      <c r="L385" s="145">
        <v>0</v>
      </c>
      <c r="M385" s="26">
        <v>0</v>
      </c>
      <c r="N385" s="116">
        <v>0</v>
      </c>
    </row>
    <row r="386" spans="1:14">
      <c r="A386" s="106" t="s">
        <v>2743</v>
      </c>
      <c r="B386" s="106" t="s">
        <v>2549</v>
      </c>
      <c r="C386" s="26" t="s">
        <v>2550</v>
      </c>
      <c r="D386" s="26"/>
      <c r="E386" s="26"/>
      <c r="F386" s="26">
        <v>9</v>
      </c>
      <c r="G386" s="145">
        <v>1</v>
      </c>
      <c r="H386" s="26">
        <v>9</v>
      </c>
      <c r="I386" s="145">
        <v>0</v>
      </c>
      <c r="J386" s="26">
        <v>5.22</v>
      </c>
      <c r="K386" s="146">
        <v>5.7870370370370367E-4</v>
      </c>
      <c r="L386" s="145">
        <v>0</v>
      </c>
      <c r="M386" s="26">
        <v>0</v>
      </c>
      <c r="N386" s="116">
        <v>0</v>
      </c>
    </row>
    <row r="387" spans="1:14">
      <c r="A387" s="106" t="s">
        <v>2743</v>
      </c>
      <c r="B387" s="106" t="s">
        <v>2549</v>
      </c>
      <c r="C387" s="26" t="s">
        <v>2551</v>
      </c>
      <c r="D387" s="26"/>
      <c r="E387" s="26"/>
      <c r="F387" s="26">
        <v>0</v>
      </c>
      <c r="G387" s="145">
        <v>0</v>
      </c>
      <c r="H387" s="26">
        <v>0</v>
      </c>
      <c r="I387" s="145">
        <v>0</v>
      </c>
      <c r="J387" s="26">
        <v>0</v>
      </c>
      <c r="K387" s="146">
        <v>0</v>
      </c>
      <c r="L387" s="145">
        <v>0</v>
      </c>
      <c r="M387" s="26">
        <v>0</v>
      </c>
      <c r="N387" s="116">
        <v>0</v>
      </c>
    </row>
    <row r="388" spans="1:14">
      <c r="A388" s="106" t="s">
        <v>2744</v>
      </c>
      <c r="B388" s="106" t="s">
        <v>2549</v>
      </c>
      <c r="C388" s="26" t="s">
        <v>2550</v>
      </c>
      <c r="D388" s="26"/>
      <c r="E388" s="26"/>
      <c r="F388" s="26">
        <v>9</v>
      </c>
      <c r="G388" s="145">
        <v>1</v>
      </c>
      <c r="H388" s="26">
        <v>9</v>
      </c>
      <c r="I388" s="145">
        <v>0.44439999999999996</v>
      </c>
      <c r="J388" s="26">
        <v>1.89</v>
      </c>
      <c r="K388" s="146">
        <v>1.3541666666666667E-3</v>
      </c>
      <c r="L388" s="145">
        <v>0</v>
      </c>
      <c r="M388" s="26">
        <v>0</v>
      </c>
      <c r="N388" s="116">
        <v>0</v>
      </c>
    </row>
    <row r="389" spans="1:14">
      <c r="A389" s="106" t="s">
        <v>2744</v>
      </c>
      <c r="B389" s="106" t="s">
        <v>2549</v>
      </c>
      <c r="C389" s="26" t="s">
        <v>2551</v>
      </c>
      <c r="D389" s="26"/>
      <c r="E389" s="26"/>
      <c r="F389" s="26">
        <v>0</v>
      </c>
      <c r="G389" s="145">
        <v>0</v>
      </c>
      <c r="H389" s="26">
        <v>0</v>
      </c>
      <c r="I389" s="145">
        <v>0</v>
      </c>
      <c r="J389" s="26">
        <v>0</v>
      </c>
      <c r="K389" s="146">
        <v>0</v>
      </c>
      <c r="L389" s="145">
        <v>0</v>
      </c>
      <c r="M389" s="26">
        <v>0</v>
      </c>
      <c r="N389" s="116">
        <v>0</v>
      </c>
    </row>
    <row r="390" spans="1:14">
      <c r="A390" s="106" t="s">
        <v>2745</v>
      </c>
      <c r="B390" s="106" t="s">
        <v>2549</v>
      </c>
      <c r="C390" s="26" t="s">
        <v>2550</v>
      </c>
      <c r="D390" s="26"/>
      <c r="E390" s="26"/>
      <c r="F390" s="26">
        <v>9</v>
      </c>
      <c r="G390" s="145">
        <v>1</v>
      </c>
      <c r="H390" s="26">
        <v>9</v>
      </c>
      <c r="I390" s="145">
        <v>1</v>
      </c>
      <c r="J390" s="26">
        <v>1</v>
      </c>
      <c r="K390" s="146">
        <v>0</v>
      </c>
      <c r="L390" s="145">
        <v>0</v>
      </c>
      <c r="M390" s="26">
        <v>0</v>
      </c>
      <c r="N390" s="116">
        <v>0</v>
      </c>
    </row>
    <row r="391" spans="1:14">
      <c r="A391" s="106" t="s">
        <v>2745</v>
      </c>
      <c r="B391" s="106" t="s">
        <v>2549</v>
      </c>
      <c r="C391" s="26" t="s">
        <v>2551</v>
      </c>
      <c r="D391" s="26"/>
      <c r="E391" s="26"/>
      <c r="F391" s="26">
        <v>0</v>
      </c>
      <c r="G391" s="145">
        <v>0</v>
      </c>
      <c r="H391" s="26">
        <v>0</v>
      </c>
      <c r="I391" s="145">
        <v>0</v>
      </c>
      <c r="J391" s="26">
        <v>0</v>
      </c>
      <c r="K391" s="146">
        <v>0</v>
      </c>
      <c r="L391" s="145">
        <v>0</v>
      </c>
      <c r="M391" s="26">
        <v>0</v>
      </c>
      <c r="N391" s="116">
        <v>0</v>
      </c>
    </row>
    <row r="392" spans="1:14">
      <c r="A392" s="106" t="s">
        <v>2746</v>
      </c>
      <c r="B392" s="106" t="s">
        <v>2549</v>
      </c>
      <c r="C392" s="26" t="s">
        <v>2550</v>
      </c>
      <c r="D392" s="26"/>
      <c r="E392" s="26"/>
      <c r="F392" s="26">
        <v>9</v>
      </c>
      <c r="G392" s="145">
        <v>0</v>
      </c>
      <c r="H392" s="26">
        <v>0</v>
      </c>
      <c r="I392" s="145">
        <v>0.44439999999999996</v>
      </c>
      <c r="J392" s="26">
        <v>2.44</v>
      </c>
      <c r="K392" s="146">
        <v>3.5879629629629629E-4</v>
      </c>
      <c r="L392" s="145">
        <v>0</v>
      </c>
      <c r="M392" s="26">
        <v>0</v>
      </c>
      <c r="N392" s="116">
        <v>0</v>
      </c>
    </row>
    <row r="393" spans="1:14">
      <c r="A393" s="106" t="s">
        <v>2746</v>
      </c>
      <c r="B393" s="106" t="s">
        <v>2549</v>
      </c>
      <c r="C393" s="26" t="s">
        <v>2551</v>
      </c>
      <c r="D393" s="26"/>
      <c r="E393" s="26"/>
      <c r="F393" s="26">
        <v>0</v>
      </c>
      <c r="G393" s="145">
        <v>0</v>
      </c>
      <c r="H393" s="26">
        <v>0</v>
      </c>
      <c r="I393" s="145">
        <v>0</v>
      </c>
      <c r="J393" s="26">
        <v>0</v>
      </c>
      <c r="K393" s="146">
        <v>0</v>
      </c>
      <c r="L393" s="145">
        <v>0</v>
      </c>
      <c r="M393" s="26">
        <v>0</v>
      </c>
      <c r="N393" s="116">
        <v>0</v>
      </c>
    </row>
    <row r="394" spans="1:14">
      <c r="A394" s="106" t="s">
        <v>2747</v>
      </c>
      <c r="B394" s="106" t="s">
        <v>2549</v>
      </c>
      <c r="C394" s="26" t="s">
        <v>2550</v>
      </c>
      <c r="D394" s="26"/>
      <c r="E394" s="26"/>
      <c r="F394" s="26">
        <v>9</v>
      </c>
      <c r="G394" s="145">
        <v>1</v>
      </c>
      <c r="H394" s="26">
        <v>9</v>
      </c>
      <c r="I394" s="145">
        <v>1</v>
      </c>
      <c r="J394" s="26">
        <v>1</v>
      </c>
      <c r="K394" s="146">
        <v>0</v>
      </c>
      <c r="L394" s="145">
        <v>0</v>
      </c>
      <c r="M394" s="26">
        <v>0</v>
      </c>
      <c r="N394" s="116">
        <v>0</v>
      </c>
    </row>
    <row r="395" spans="1:14">
      <c r="A395" s="106" t="s">
        <v>2747</v>
      </c>
      <c r="B395" s="106" t="s">
        <v>2549</v>
      </c>
      <c r="C395" s="26" t="s">
        <v>2551</v>
      </c>
      <c r="D395" s="26"/>
      <c r="E395" s="26"/>
      <c r="F395" s="26">
        <v>0</v>
      </c>
      <c r="G395" s="145">
        <v>0</v>
      </c>
      <c r="H395" s="26">
        <v>0</v>
      </c>
      <c r="I395" s="145">
        <v>0</v>
      </c>
      <c r="J395" s="26">
        <v>0</v>
      </c>
      <c r="K395" s="146">
        <v>0</v>
      </c>
      <c r="L395" s="145">
        <v>0</v>
      </c>
      <c r="M395" s="26">
        <v>0</v>
      </c>
      <c r="N395" s="116">
        <v>0</v>
      </c>
    </row>
    <row r="396" spans="1:14">
      <c r="A396" s="106" t="s">
        <v>2748</v>
      </c>
      <c r="B396" s="106" t="s">
        <v>2549</v>
      </c>
      <c r="C396" s="26" t="s">
        <v>2550</v>
      </c>
      <c r="D396" s="26"/>
      <c r="E396" s="26"/>
      <c r="F396" s="26">
        <v>4</v>
      </c>
      <c r="G396" s="145">
        <v>1</v>
      </c>
      <c r="H396" s="26">
        <v>4</v>
      </c>
      <c r="I396" s="145">
        <v>0</v>
      </c>
      <c r="J396" s="26">
        <v>4.25</v>
      </c>
      <c r="K396" s="146">
        <v>1.9675925925925926E-4</v>
      </c>
      <c r="L396" s="145">
        <v>0</v>
      </c>
      <c r="M396" s="26">
        <v>0</v>
      </c>
      <c r="N396" s="116">
        <v>0</v>
      </c>
    </row>
    <row r="397" spans="1:14">
      <c r="A397" s="106" t="s">
        <v>2748</v>
      </c>
      <c r="B397" s="106" t="s">
        <v>2549</v>
      </c>
      <c r="C397" s="26" t="s">
        <v>2551</v>
      </c>
      <c r="D397" s="26"/>
      <c r="E397" s="26"/>
      <c r="F397" s="26">
        <v>0</v>
      </c>
      <c r="G397" s="145">
        <v>0</v>
      </c>
      <c r="H397" s="26">
        <v>0</v>
      </c>
      <c r="I397" s="145">
        <v>0</v>
      </c>
      <c r="J397" s="26">
        <v>0</v>
      </c>
      <c r="K397" s="146">
        <v>0</v>
      </c>
      <c r="L397" s="145">
        <v>0</v>
      </c>
      <c r="M397" s="26">
        <v>0</v>
      </c>
      <c r="N397" s="116">
        <v>0</v>
      </c>
    </row>
    <row r="398" spans="1:14">
      <c r="A398" s="106" t="s">
        <v>2749</v>
      </c>
      <c r="B398" s="106" t="s">
        <v>2549</v>
      </c>
      <c r="C398" s="26" t="s">
        <v>2550</v>
      </c>
      <c r="D398" s="26"/>
      <c r="E398" s="26"/>
      <c r="F398" s="26">
        <v>4</v>
      </c>
      <c r="G398" s="145">
        <v>0</v>
      </c>
      <c r="H398" s="26">
        <v>0</v>
      </c>
      <c r="I398" s="145">
        <v>0</v>
      </c>
      <c r="J398" s="26">
        <v>2.25</v>
      </c>
      <c r="K398" s="146">
        <v>4.6296296296296294E-5</v>
      </c>
      <c r="L398" s="145">
        <v>0</v>
      </c>
      <c r="M398" s="26">
        <v>0</v>
      </c>
      <c r="N398" s="116">
        <v>0</v>
      </c>
    </row>
    <row r="399" spans="1:14">
      <c r="A399" s="106" t="s">
        <v>2749</v>
      </c>
      <c r="B399" s="106" t="s">
        <v>2549</v>
      </c>
      <c r="C399" s="26" t="s">
        <v>2551</v>
      </c>
      <c r="D399" s="26"/>
      <c r="E399" s="26"/>
      <c r="F399" s="26">
        <v>0</v>
      </c>
      <c r="G399" s="145">
        <v>0</v>
      </c>
      <c r="H399" s="26">
        <v>0</v>
      </c>
      <c r="I399" s="145">
        <v>0</v>
      </c>
      <c r="J399" s="26">
        <v>0</v>
      </c>
      <c r="K399" s="146">
        <v>0</v>
      </c>
      <c r="L399" s="145">
        <v>0</v>
      </c>
      <c r="M399" s="26">
        <v>0</v>
      </c>
      <c r="N399" s="116">
        <v>0</v>
      </c>
    </row>
    <row r="400" spans="1:14">
      <c r="A400" s="106" t="s">
        <v>2750</v>
      </c>
      <c r="B400" s="106" t="s">
        <v>2549</v>
      </c>
      <c r="C400" s="26" t="s">
        <v>2550</v>
      </c>
      <c r="D400" s="26"/>
      <c r="E400" s="26"/>
      <c r="F400" s="26">
        <v>4</v>
      </c>
      <c r="G400" s="145">
        <v>1</v>
      </c>
      <c r="H400" s="26">
        <v>4</v>
      </c>
      <c r="I400" s="145">
        <v>0</v>
      </c>
      <c r="J400" s="26">
        <v>4.25</v>
      </c>
      <c r="K400" s="146">
        <v>2.8935185185185184E-4</v>
      </c>
      <c r="L400" s="145">
        <v>0</v>
      </c>
      <c r="M400" s="26">
        <v>0</v>
      </c>
      <c r="N400" s="116">
        <v>0</v>
      </c>
    </row>
    <row r="401" spans="1:14">
      <c r="A401" s="106" t="s">
        <v>2750</v>
      </c>
      <c r="B401" s="106" t="s">
        <v>2549</v>
      </c>
      <c r="C401" s="26" t="s">
        <v>2551</v>
      </c>
      <c r="D401" s="26"/>
      <c r="E401" s="26"/>
      <c r="F401" s="26">
        <v>0</v>
      </c>
      <c r="G401" s="145">
        <v>0</v>
      </c>
      <c r="H401" s="26">
        <v>0</v>
      </c>
      <c r="I401" s="145">
        <v>0</v>
      </c>
      <c r="J401" s="26">
        <v>0</v>
      </c>
      <c r="K401" s="146">
        <v>0</v>
      </c>
      <c r="L401" s="145">
        <v>0</v>
      </c>
      <c r="M401" s="26">
        <v>0</v>
      </c>
      <c r="N401" s="116">
        <v>0</v>
      </c>
    </row>
    <row r="402" spans="1:14">
      <c r="A402" s="106" t="s">
        <v>2751</v>
      </c>
      <c r="B402" s="106" t="s">
        <v>2549</v>
      </c>
      <c r="C402" s="26" t="s">
        <v>2550</v>
      </c>
      <c r="D402" s="26"/>
      <c r="E402" s="26"/>
      <c r="F402" s="26">
        <v>4</v>
      </c>
      <c r="G402" s="145">
        <v>0</v>
      </c>
      <c r="H402" s="26">
        <v>0</v>
      </c>
      <c r="I402" s="145">
        <v>0</v>
      </c>
      <c r="J402" s="26">
        <v>3.25</v>
      </c>
      <c r="K402" s="146">
        <v>1.3888888888888889E-4</v>
      </c>
      <c r="L402" s="145">
        <v>0</v>
      </c>
      <c r="M402" s="26">
        <v>0</v>
      </c>
      <c r="N402" s="116">
        <v>0</v>
      </c>
    </row>
    <row r="403" spans="1:14">
      <c r="A403" s="106" t="s">
        <v>2751</v>
      </c>
      <c r="B403" s="106" t="s">
        <v>2549</v>
      </c>
      <c r="C403" s="26" t="s">
        <v>2551</v>
      </c>
      <c r="D403" s="26"/>
      <c r="E403" s="26"/>
      <c r="F403" s="26">
        <v>0</v>
      </c>
      <c r="G403" s="145">
        <v>0</v>
      </c>
      <c r="H403" s="26">
        <v>0</v>
      </c>
      <c r="I403" s="145">
        <v>0</v>
      </c>
      <c r="J403" s="26">
        <v>0</v>
      </c>
      <c r="K403" s="146">
        <v>0</v>
      </c>
      <c r="L403" s="145">
        <v>0</v>
      </c>
      <c r="M403" s="26">
        <v>0</v>
      </c>
      <c r="N403" s="116">
        <v>0</v>
      </c>
    </row>
    <row r="404" spans="1:14">
      <c r="A404" s="106" t="s">
        <v>2752</v>
      </c>
      <c r="B404" s="106" t="s">
        <v>2549</v>
      </c>
      <c r="C404" s="26" t="s">
        <v>2550</v>
      </c>
      <c r="D404" s="26"/>
      <c r="E404" s="26"/>
      <c r="F404" s="26">
        <v>4</v>
      </c>
      <c r="G404" s="145">
        <v>1</v>
      </c>
      <c r="H404" s="26">
        <v>4</v>
      </c>
      <c r="I404" s="145">
        <v>0</v>
      </c>
      <c r="J404" s="26">
        <v>8.75</v>
      </c>
      <c r="K404" s="146">
        <v>2.3263888888888887E-3</v>
      </c>
      <c r="L404" s="145">
        <v>0</v>
      </c>
      <c r="M404" s="26">
        <v>0</v>
      </c>
      <c r="N404" s="116">
        <v>0</v>
      </c>
    </row>
    <row r="405" spans="1:14">
      <c r="A405" s="106" t="s">
        <v>2752</v>
      </c>
      <c r="B405" s="106" t="s">
        <v>2549</v>
      </c>
      <c r="C405" s="26" t="s">
        <v>2551</v>
      </c>
      <c r="D405" s="26"/>
      <c r="E405" s="26"/>
      <c r="F405" s="26">
        <v>0</v>
      </c>
      <c r="G405" s="145">
        <v>0</v>
      </c>
      <c r="H405" s="26">
        <v>0</v>
      </c>
      <c r="I405" s="145">
        <v>0</v>
      </c>
      <c r="J405" s="26">
        <v>0</v>
      </c>
      <c r="K405" s="146">
        <v>0</v>
      </c>
      <c r="L405" s="145">
        <v>0</v>
      </c>
      <c r="M405" s="26">
        <v>0</v>
      </c>
      <c r="N405" s="116">
        <v>0</v>
      </c>
    </row>
    <row r="406" spans="1:14">
      <c r="A406" s="106" t="s">
        <v>2753</v>
      </c>
      <c r="B406" s="106" t="s">
        <v>2549</v>
      </c>
      <c r="C406" s="26" t="s">
        <v>2550</v>
      </c>
      <c r="D406" s="26"/>
      <c r="E406" s="26"/>
      <c r="F406" s="26">
        <v>4</v>
      </c>
      <c r="G406" s="145">
        <v>0</v>
      </c>
      <c r="H406" s="26">
        <v>0</v>
      </c>
      <c r="I406" s="145">
        <v>1</v>
      </c>
      <c r="J406" s="26">
        <v>1</v>
      </c>
      <c r="K406" s="146">
        <v>0</v>
      </c>
      <c r="L406" s="145">
        <v>0</v>
      </c>
      <c r="M406" s="26">
        <v>0</v>
      </c>
      <c r="N406" s="116">
        <v>0</v>
      </c>
    </row>
    <row r="407" spans="1:14">
      <c r="A407" s="106" t="s">
        <v>2753</v>
      </c>
      <c r="B407" s="106" t="s">
        <v>2549</v>
      </c>
      <c r="C407" s="26" t="s">
        <v>2551</v>
      </c>
      <c r="D407" s="26"/>
      <c r="E407" s="26"/>
      <c r="F407" s="26">
        <v>0</v>
      </c>
      <c r="G407" s="145">
        <v>0</v>
      </c>
      <c r="H407" s="26">
        <v>0</v>
      </c>
      <c r="I407" s="145">
        <v>0</v>
      </c>
      <c r="J407" s="26">
        <v>0</v>
      </c>
      <c r="K407" s="146">
        <v>0</v>
      </c>
      <c r="L407" s="145">
        <v>0</v>
      </c>
      <c r="M407" s="26">
        <v>0</v>
      </c>
      <c r="N407" s="116">
        <v>0</v>
      </c>
    </row>
    <row r="408" spans="1:14">
      <c r="A408" s="106" t="s">
        <v>2754</v>
      </c>
      <c r="B408" s="106" t="s">
        <v>2549</v>
      </c>
      <c r="C408" s="26" t="s">
        <v>2550</v>
      </c>
      <c r="D408" s="26"/>
      <c r="E408" s="26"/>
      <c r="F408" s="26">
        <v>4</v>
      </c>
      <c r="G408" s="145">
        <v>0</v>
      </c>
      <c r="H408" s="26">
        <v>0</v>
      </c>
      <c r="I408" s="145">
        <v>0</v>
      </c>
      <c r="J408" s="26">
        <v>7.5</v>
      </c>
      <c r="K408" s="146">
        <v>4.0509259259259258E-4</v>
      </c>
      <c r="L408" s="145">
        <v>0</v>
      </c>
      <c r="M408" s="26">
        <v>0</v>
      </c>
      <c r="N408" s="116">
        <v>0</v>
      </c>
    </row>
    <row r="409" spans="1:14">
      <c r="A409" s="106" t="s">
        <v>2754</v>
      </c>
      <c r="B409" s="106" t="s">
        <v>2549</v>
      </c>
      <c r="C409" s="26" t="s">
        <v>2551</v>
      </c>
      <c r="D409" s="26"/>
      <c r="E409" s="26"/>
      <c r="F409" s="26">
        <v>0</v>
      </c>
      <c r="G409" s="145">
        <v>0</v>
      </c>
      <c r="H409" s="26">
        <v>0</v>
      </c>
      <c r="I409" s="145">
        <v>0</v>
      </c>
      <c r="J409" s="26">
        <v>0</v>
      </c>
      <c r="K409" s="146">
        <v>0</v>
      </c>
      <c r="L409" s="145">
        <v>0</v>
      </c>
      <c r="M409" s="26">
        <v>0</v>
      </c>
      <c r="N409" s="116">
        <v>0</v>
      </c>
    </row>
    <row r="410" spans="1:14">
      <c r="A410" s="106" t="s">
        <v>2755</v>
      </c>
      <c r="B410" s="106" t="s">
        <v>2549</v>
      </c>
      <c r="C410" s="26" t="s">
        <v>2550</v>
      </c>
      <c r="D410" s="26"/>
      <c r="E410" s="26"/>
      <c r="F410" s="26">
        <v>4</v>
      </c>
      <c r="G410" s="145">
        <v>0</v>
      </c>
      <c r="H410" s="26">
        <v>0</v>
      </c>
      <c r="I410" s="145">
        <v>0</v>
      </c>
      <c r="J410" s="26">
        <v>3.25</v>
      </c>
      <c r="K410" s="146">
        <v>8.1018518518518516E-5</v>
      </c>
      <c r="L410" s="145">
        <v>0</v>
      </c>
      <c r="M410" s="26">
        <v>0</v>
      </c>
      <c r="N410" s="116">
        <v>0</v>
      </c>
    </row>
    <row r="411" spans="1:14">
      <c r="A411" s="106" t="s">
        <v>2755</v>
      </c>
      <c r="B411" s="106" t="s">
        <v>2549</v>
      </c>
      <c r="C411" s="26" t="s">
        <v>2551</v>
      </c>
      <c r="D411" s="26"/>
      <c r="E411" s="26"/>
      <c r="F411" s="26">
        <v>0</v>
      </c>
      <c r="G411" s="145">
        <v>0</v>
      </c>
      <c r="H411" s="26">
        <v>0</v>
      </c>
      <c r="I411" s="145">
        <v>0</v>
      </c>
      <c r="J411" s="26">
        <v>0</v>
      </c>
      <c r="K411" s="146">
        <v>0</v>
      </c>
      <c r="L411" s="145">
        <v>0</v>
      </c>
      <c r="M411" s="26">
        <v>0</v>
      </c>
      <c r="N411" s="116">
        <v>0</v>
      </c>
    </row>
    <row r="412" spans="1:14">
      <c r="A412" s="106" t="s">
        <v>2756</v>
      </c>
      <c r="B412" s="106" t="s">
        <v>2549</v>
      </c>
      <c r="C412" s="26" t="s">
        <v>2550</v>
      </c>
      <c r="D412" s="26"/>
      <c r="E412" s="26"/>
      <c r="F412" s="26">
        <v>4</v>
      </c>
      <c r="G412" s="145">
        <v>1</v>
      </c>
      <c r="H412" s="26">
        <v>4</v>
      </c>
      <c r="I412" s="145">
        <v>0</v>
      </c>
      <c r="J412" s="26">
        <v>3.25</v>
      </c>
      <c r="K412" s="146">
        <v>2.7777777777777778E-4</v>
      </c>
      <c r="L412" s="145">
        <v>0</v>
      </c>
      <c r="M412" s="26">
        <v>0</v>
      </c>
      <c r="N412" s="116">
        <v>0</v>
      </c>
    </row>
    <row r="413" spans="1:14">
      <c r="A413" s="106" t="s">
        <v>2756</v>
      </c>
      <c r="B413" s="106" t="s">
        <v>2549</v>
      </c>
      <c r="C413" s="26" t="s">
        <v>2551</v>
      </c>
      <c r="D413" s="26"/>
      <c r="E413" s="26"/>
      <c r="F413" s="26">
        <v>0</v>
      </c>
      <c r="G413" s="145">
        <v>0</v>
      </c>
      <c r="H413" s="26">
        <v>0</v>
      </c>
      <c r="I413" s="145">
        <v>0</v>
      </c>
      <c r="J413" s="26">
        <v>0</v>
      </c>
      <c r="K413" s="146">
        <v>0</v>
      </c>
      <c r="L413" s="145">
        <v>0</v>
      </c>
      <c r="M413" s="26">
        <v>0</v>
      </c>
      <c r="N413" s="116">
        <v>0</v>
      </c>
    </row>
    <row r="414" spans="1:14">
      <c r="A414" s="106" t="s">
        <v>2757</v>
      </c>
      <c r="B414" s="106" t="s">
        <v>2549</v>
      </c>
      <c r="C414" s="26" t="s">
        <v>2550</v>
      </c>
      <c r="D414" s="26"/>
      <c r="E414" s="26"/>
      <c r="F414" s="26">
        <v>4</v>
      </c>
      <c r="G414" s="145">
        <v>0</v>
      </c>
      <c r="H414" s="26">
        <v>0</v>
      </c>
      <c r="I414" s="145">
        <v>0</v>
      </c>
      <c r="J414" s="26">
        <v>3.25</v>
      </c>
      <c r="K414" s="146">
        <v>1.3888888888888889E-4</v>
      </c>
      <c r="L414" s="145">
        <v>0</v>
      </c>
      <c r="M414" s="26">
        <v>0</v>
      </c>
      <c r="N414" s="116">
        <v>0</v>
      </c>
    </row>
    <row r="415" spans="1:14">
      <c r="A415" s="106" t="s">
        <v>2757</v>
      </c>
      <c r="B415" s="106" t="s">
        <v>2549</v>
      </c>
      <c r="C415" s="26" t="s">
        <v>2551</v>
      </c>
      <c r="D415" s="26"/>
      <c r="E415" s="26"/>
      <c r="F415" s="26">
        <v>0</v>
      </c>
      <c r="G415" s="145">
        <v>0</v>
      </c>
      <c r="H415" s="26">
        <v>0</v>
      </c>
      <c r="I415" s="145">
        <v>0</v>
      </c>
      <c r="J415" s="26">
        <v>0</v>
      </c>
      <c r="K415" s="146">
        <v>0</v>
      </c>
      <c r="L415" s="145">
        <v>0</v>
      </c>
      <c r="M415" s="26">
        <v>0</v>
      </c>
      <c r="N415" s="116">
        <v>0</v>
      </c>
    </row>
    <row r="416" spans="1:14">
      <c r="A416" s="106" t="s">
        <v>2758</v>
      </c>
      <c r="B416" s="106" t="s">
        <v>2549</v>
      </c>
      <c r="C416" s="26" t="s">
        <v>2550</v>
      </c>
      <c r="D416" s="26"/>
      <c r="E416" s="26"/>
      <c r="F416" s="26">
        <v>4</v>
      </c>
      <c r="G416" s="145">
        <v>1</v>
      </c>
      <c r="H416" s="26">
        <v>4</v>
      </c>
      <c r="I416" s="145">
        <v>0</v>
      </c>
      <c r="J416" s="26">
        <v>2.25</v>
      </c>
      <c r="K416" s="146">
        <v>9.2592592592592588E-5</v>
      </c>
      <c r="L416" s="145">
        <v>0</v>
      </c>
      <c r="M416" s="26">
        <v>0</v>
      </c>
      <c r="N416" s="116">
        <v>0</v>
      </c>
    </row>
    <row r="417" spans="1:14">
      <c r="A417" s="106" t="s">
        <v>2758</v>
      </c>
      <c r="B417" s="106" t="s">
        <v>2549</v>
      </c>
      <c r="C417" s="26" t="s">
        <v>2551</v>
      </c>
      <c r="D417" s="26"/>
      <c r="E417" s="26"/>
      <c r="F417" s="26">
        <v>0</v>
      </c>
      <c r="G417" s="145">
        <v>0</v>
      </c>
      <c r="H417" s="26">
        <v>0</v>
      </c>
      <c r="I417" s="145">
        <v>0</v>
      </c>
      <c r="J417" s="26">
        <v>0</v>
      </c>
      <c r="K417" s="146">
        <v>0</v>
      </c>
      <c r="L417" s="145">
        <v>0</v>
      </c>
      <c r="M417" s="26">
        <v>0</v>
      </c>
      <c r="N417" s="116">
        <v>0</v>
      </c>
    </row>
    <row r="418" spans="1:14">
      <c r="A418" s="106" t="s">
        <v>2759</v>
      </c>
      <c r="B418" s="106" t="s">
        <v>2549</v>
      </c>
      <c r="C418" s="26" t="s">
        <v>2550</v>
      </c>
      <c r="D418" s="26"/>
      <c r="E418" s="26"/>
      <c r="F418" s="26">
        <v>4</v>
      </c>
      <c r="G418" s="145">
        <v>1</v>
      </c>
      <c r="H418" s="26">
        <v>4</v>
      </c>
      <c r="I418" s="145">
        <v>1</v>
      </c>
      <c r="J418" s="26">
        <v>1</v>
      </c>
      <c r="K418" s="146">
        <v>0</v>
      </c>
      <c r="L418" s="145">
        <v>0</v>
      </c>
      <c r="M418" s="26">
        <v>0</v>
      </c>
      <c r="N418" s="116">
        <v>0</v>
      </c>
    </row>
    <row r="419" spans="1:14">
      <c r="A419" s="106" t="s">
        <v>2759</v>
      </c>
      <c r="B419" s="106" t="s">
        <v>2549</v>
      </c>
      <c r="C419" s="26" t="s">
        <v>2551</v>
      </c>
      <c r="D419" s="26"/>
      <c r="E419" s="26"/>
      <c r="F419" s="26">
        <v>0</v>
      </c>
      <c r="G419" s="145">
        <v>0</v>
      </c>
      <c r="H419" s="26">
        <v>0</v>
      </c>
      <c r="I419" s="145">
        <v>0</v>
      </c>
      <c r="J419" s="26">
        <v>0</v>
      </c>
      <c r="K419" s="146">
        <v>0</v>
      </c>
      <c r="L419" s="145">
        <v>0</v>
      </c>
      <c r="M419" s="26">
        <v>0</v>
      </c>
      <c r="N419" s="116">
        <v>0</v>
      </c>
    </row>
    <row r="420" spans="1:14">
      <c r="A420" s="106" t="s">
        <v>2760</v>
      </c>
      <c r="B420" s="106" t="s">
        <v>2549</v>
      </c>
      <c r="C420" s="26" t="s">
        <v>2550</v>
      </c>
      <c r="D420" s="26"/>
      <c r="E420" s="26"/>
      <c r="F420" s="26">
        <v>4</v>
      </c>
      <c r="G420" s="145">
        <v>0</v>
      </c>
      <c r="H420" s="26">
        <v>0</v>
      </c>
      <c r="I420" s="145">
        <v>1</v>
      </c>
      <c r="J420" s="26">
        <v>1</v>
      </c>
      <c r="K420" s="146">
        <v>0</v>
      </c>
      <c r="L420" s="145">
        <v>0</v>
      </c>
      <c r="M420" s="26">
        <v>0</v>
      </c>
      <c r="N420" s="116">
        <v>0</v>
      </c>
    </row>
    <row r="421" spans="1:14">
      <c r="A421" s="106" t="s">
        <v>2760</v>
      </c>
      <c r="B421" s="106" t="s">
        <v>2549</v>
      </c>
      <c r="C421" s="26" t="s">
        <v>2551</v>
      </c>
      <c r="D421" s="26"/>
      <c r="E421" s="26"/>
      <c r="F421" s="26">
        <v>0</v>
      </c>
      <c r="G421" s="145">
        <v>0</v>
      </c>
      <c r="H421" s="26">
        <v>0</v>
      </c>
      <c r="I421" s="145">
        <v>0</v>
      </c>
      <c r="J421" s="26">
        <v>0</v>
      </c>
      <c r="K421" s="146">
        <v>0</v>
      </c>
      <c r="L421" s="145">
        <v>0</v>
      </c>
      <c r="M421" s="26">
        <v>0</v>
      </c>
      <c r="N421" s="116">
        <v>0</v>
      </c>
    </row>
    <row r="422" spans="1:14">
      <c r="A422" s="106" t="s">
        <v>2761</v>
      </c>
      <c r="B422" s="106" t="s">
        <v>2549</v>
      </c>
      <c r="C422" s="26" t="s">
        <v>2550</v>
      </c>
      <c r="D422" s="26"/>
      <c r="E422" s="26"/>
      <c r="F422" s="26">
        <v>4</v>
      </c>
      <c r="G422" s="145">
        <v>0</v>
      </c>
      <c r="H422" s="26">
        <v>0</v>
      </c>
      <c r="I422" s="145">
        <v>0</v>
      </c>
      <c r="J422" s="26">
        <v>10.75</v>
      </c>
      <c r="K422" s="146">
        <v>2.8009259259259259E-3</v>
      </c>
      <c r="L422" s="145">
        <v>0</v>
      </c>
      <c r="M422" s="26">
        <v>0</v>
      </c>
      <c r="N422" s="116">
        <v>0</v>
      </c>
    </row>
    <row r="423" spans="1:14">
      <c r="A423" s="106" t="s">
        <v>2761</v>
      </c>
      <c r="B423" s="106" t="s">
        <v>2549</v>
      </c>
      <c r="C423" s="26" t="s">
        <v>2551</v>
      </c>
      <c r="D423" s="26"/>
      <c r="E423" s="26"/>
      <c r="F423" s="26">
        <v>0</v>
      </c>
      <c r="G423" s="145">
        <v>0</v>
      </c>
      <c r="H423" s="26">
        <v>0</v>
      </c>
      <c r="I423" s="145">
        <v>0</v>
      </c>
      <c r="J423" s="26">
        <v>0</v>
      </c>
      <c r="K423" s="146">
        <v>0</v>
      </c>
      <c r="L423" s="145">
        <v>0</v>
      </c>
      <c r="M423" s="26">
        <v>0</v>
      </c>
      <c r="N423" s="116">
        <v>0</v>
      </c>
    </row>
    <row r="424" spans="1:14">
      <c r="A424" s="106" t="s">
        <v>2762</v>
      </c>
      <c r="B424" s="106" t="s">
        <v>2549</v>
      </c>
      <c r="C424" s="26" t="s">
        <v>2550</v>
      </c>
      <c r="D424" s="26"/>
      <c r="E424" s="26"/>
      <c r="F424" s="26">
        <v>4</v>
      </c>
      <c r="G424" s="145">
        <v>0</v>
      </c>
      <c r="H424" s="26">
        <v>0</v>
      </c>
      <c r="I424" s="145">
        <v>0</v>
      </c>
      <c r="J424" s="26">
        <v>2.25</v>
      </c>
      <c r="K424" s="146">
        <v>9.2592592592592588E-5</v>
      </c>
      <c r="L424" s="145">
        <v>0</v>
      </c>
      <c r="M424" s="26">
        <v>0</v>
      </c>
      <c r="N424" s="116">
        <v>0</v>
      </c>
    </row>
    <row r="425" spans="1:14">
      <c r="A425" s="106" t="s">
        <v>2762</v>
      </c>
      <c r="B425" s="106" t="s">
        <v>2549</v>
      </c>
      <c r="C425" s="26" t="s">
        <v>2551</v>
      </c>
      <c r="D425" s="26"/>
      <c r="E425" s="26"/>
      <c r="F425" s="26">
        <v>0</v>
      </c>
      <c r="G425" s="145">
        <v>0</v>
      </c>
      <c r="H425" s="26">
        <v>0</v>
      </c>
      <c r="I425" s="145">
        <v>0</v>
      </c>
      <c r="J425" s="26">
        <v>0</v>
      </c>
      <c r="K425" s="146">
        <v>0</v>
      </c>
      <c r="L425" s="145">
        <v>0</v>
      </c>
      <c r="M425" s="26">
        <v>0</v>
      </c>
      <c r="N425" s="116">
        <v>0</v>
      </c>
    </row>
    <row r="426" spans="1:14">
      <c r="A426" s="106" t="s">
        <v>2763</v>
      </c>
      <c r="B426" s="106" t="s">
        <v>2549</v>
      </c>
      <c r="C426" s="26" t="s">
        <v>2550</v>
      </c>
      <c r="D426" s="26"/>
      <c r="E426" s="26"/>
      <c r="F426" s="26">
        <v>4</v>
      </c>
      <c r="G426" s="145">
        <v>1</v>
      </c>
      <c r="H426" s="26">
        <v>4</v>
      </c>
      <c r="I426" s="145">
        <v>0</v>
      </c>
      <c r="J426" s="26">
        <v>2.25</v>
      </c>
      <c r="K426" s="146">
        <v>1.0416666666666667E-3</v>
      </c>
      <c r="L426" s="145">
        <v>0</v>
      </c>
      <c r="M426" s="26">
        <v>0</v>
      </c>
      <c r="N426" s="116">
        <v>0</v>
      </c>
    </row>
    <row r="427" spans="1:14">
      <c r="A427" s="106" t="s">
        <v>2763</v>
      </c>
      <c r="B427" s="106" t="s">
        <v>2549</v>
      </c>
      <c r="C427" s="26" t="s">
        <v>2551</v>
      </c>
      <c r="D427" s="26"/>
      <c r="E427" s="26"/>
      <c r="F427" s="26">
        <v>0</v>
      </c>
      <c r="G427" s="145">
        <v>0</v>
      </c>
      <c r="H427" s="26">
        <v>0</v>
      </c>
      <c r="I427" s="145">
        <v>0</v>
      </c>
      <c r="J427" s="26">
        <v>0</v>
      </c>
      <c r="K427" s="146">
        <v>0</v>
      </c>
      <c r="L427" s="145">
        <v>0</v>
      </c>
      <c r="M427" s="26">
        <v>0</v>
      </c>
      <c r="N427" s="116">
        <v>0</v>
      </c>
    </row>
    <row r="428" spans="1:14">
      <c r="A428" s="106" t="s">
        <v>2764</v>
      </c>
      <c r="B428" s="106" t="s">
        <v>2549</v>
      </c>
      <c r="C428" s="26" t="s">
        <v>2550</v>
      </c>
      <c r="D428" s="26"/>
      <c r="E428" s="26"/>
      <c r="F428" s="26">
        <v>4</v>
      </c>
      <c r="G428" s="145">
        <v>0</v>
      </c>
      <c r="H428" s="26">
        <v>0</v>
      </c>
      <c r="I428" s="145">
        <v>1</v>
      </c>
      <c r="J428" s="26">
        <v>1</v>
      </c>
      <c r="K428" s="146">
        <v>0</v>
      </c>
      <c r="L428" s="145">
        <v>0</v>
      </c>
      <c r="M428" s="26">
        <v>0</v>
      </c>
      <c r="N428" s="116">
        <v>0</v>
      </c>
    </row>
    <row r="429" spans="1:14">
      <c r="A429" s="106" t="s">
        <v>2764</v>
      </c>
      <c r="B429" s="106" t="s">
        <v>2549</v>
      </c>
      <c r="C429" s="26" t="s">
        <v>2551</v>
      </c>
      <c r="D429" s="26"/>
      <c r="E429" s="26"/>
      <c r="F429" s="26">
        <v>0</v>
      </c>
      <c r="G429" s="145">
        <v>0</v>
      </c>
      <c r="H429" s="26">
        <v>0</v>
      </c>
      <c r="I429" s="145">
        <v>0</v>
      </c>
      <c r="J429" s="26">
        <v>0</v>
      </c>
      <c r="K429" s="146">
        <v>0</v>
      </c>
      <c r="L429" s="145">
        <v>0</v>
      </c>
      <c r="M429" s="26">
        <v>0</v>
      </c>
      <c r="N429" s="116">
        <v>0</v>
      </c>
    </row>
    <row r="430" spans="1:14">
      <c r="A430" s="106" t="s">
        <v>2765</v>
      </c>
      <c r="B430" s="106" t="s">
        <v>2549</v>
      </c>
      <c r="C430" s="26" t="s">
        <v>2550</v>
      </c>
      <c r="D430" s="26"/>
      <c r="E430" s="26"/>
      <c r="F430" s="26">
        <v>4</v>
      </c>
      <c r="G430" s="145">
        <v>1</v>
      </c>
      <c r="H430" s="26">
        <v>4</v>
      </c>
      <c r="I430" s="145">
        <v>1</v>
      </c>
      <c r="J430" s="26">
        <v>1</v>
      </c>
      <c r="K430" s="146">
        <v>0</v>
      </c>
      <c r="L430" s="145">
        <v>0</v>
      </c>
      <c r="M430" s="26">
        <v>0</v>
      </c>
      <c r="N430" s="116">
        <v>0</v>
      </c>
    </row>
    <row r="431" spans="1:14">
      <c r="A431" s="106" t="s">
        <v>2765</v>
      </c>
      <c r="B431" s="106" t="s">
        <v>2549</v>
      </c>
      <c r="C431" s="26" t="s">
        <v>2551</v>
      </c>
      <c r="D431" s="26"/>
      <c r="E431" s="26"/>
      <c r="F431" s="26">
        <v>0</v>
      </c>
      <c r="G431" s="145">
        <v>0</v>
      </c>
      <c r="H431" s="26">
        <v>0</v>
      </c>
      <c r="I431" s="145">
        <v>0</v>
      </c>
      <c r="J431" s="26">
        <v>0</v>
      </c>
      <c r="K431" s="146">
        <v>0</v>
      </c>
      <c r="L431" s="145">
        <v>0</v>
      </c>
      <c r="M431" s="26">
        <v>0</v>
      </c>
      <c r="N431" s="116">
        <v>0</v>
      </c>
    </row>
    <row r="432" spans="1:14">
      <c r="A432" s="106" t="s">
        <v>2766</v>
      </c>
      <c r="B432" s="106" t="s">
        <v>2549</v>
      </c>
      <c r="C432" s="26" t="s">
        <v>2550</v>
      </c>
      <c r="D432" s="26"/>
      <c r="E432" s="26"/>
      <c r="F432" s="26">
        <v>4</v>
      </c>
      <c r="G432" s="145">
        <v>1</v>
      </c>
      <c r="H432" s="26">
        <v>4</v>
      </c>
      <c r="I432" s="145">
        <v>1</v>
      </c>
      <c r="J432" s="26">
        <v>1</v>
      </c>
      <c r="K432" s="146">
        <v>0</v>
      </c>
      <c r="L432" s="145">
        <v>0</v>
      </c>
      <c r="M432" s="26">
        <v>0</v>
      </c>
      <c r="N432" s="116">
        <v>0</v>
      </c>
    </row>
    <row r="433" spans="1:14">
      <c r="A433" s="106" t="s">
        <v>2766</v>
      </c>
      <c r="B433" s="106" t="s">
        <v>2549</v>
      </c>
      <c r="C433" s="26" t="s">
        <v>2551</v>
      </c>
      <c r="D433" s="26"/>
      <c r="E433" s="26"/>
      <c r="F433" s="26">
        <v>0</v>
      </c>
      <c r="G433" s="145">
        <v>0</v>
      </c>
      <c r="H433" s="26">
        <v>0</v>
      </c>
      <c r="I433" s="145">
        <v>0</v>
      </c>
      <c r="J433" s="26">
        <v>0</v>
      </c>
      <c r="K433" s="146">
        <v>0</v>
      </c>
      <c r="L433" s="145">
        <v>0</v>
      </c>
      <c r="M433" s="26">
        <v>0</v>
      </c>
      <c r="N433" s="116">
        <v>0</v>
      </c>
    </row>
    <row r="434" spans="1:14">
      <c r="A434" s="106" t="s">
        <v>2767</v>
      </c>
      <c r="B434" s="106" t="s">
        <v>2549</v>
      </c>
      <c r="C434" s="26" t="s">
        <v>2550</v>
      </c>
      <c r="D434" s="26"/>
      <c r="E434" s="26"/>
      <c r="F434" s="26">
        <v>4</v>
      </c>
      <c r="G434" s="145">
        <v>1</v>
      </c>
      <c r="H434" s="26">
        <v>4</v>
      </c>
      <c r="I434" s="145">
        <v>1</v>
      </c>
      <c r="J434" s="26">
        <v>1</v>
      </c>
      <c r="K434" s="146">
        <v>0</v>
      </c>
      <c r="L434" s="145">
        <v>0</v>
      </c>
      <c r="M434" s="26">
        <v>0</v>
      </c>
      <c r="N434" s="116">
        <v>0</v>
      </c>
    </row>
    <row r="435" spans="1:14">
      <c r="A435" s="106" t="s">
        <v>2767</v>
      </c>
      <c r="B435" s="106" t="s">
        <v>2549</v>
      </c>
      <c r="C435" s="26" t="s">
        <v>2551</v>
      </c>
      <c r="D435" s="26"/>
      <c r="E435" s="26"/>
      <c r="F435" s="26">
        <v>0</v>
      </c>
      <c r="G435" s="145">
        <v>0</v>
      </c>
      <c r="H435" s="26">
        <v>0</v>
      </c>
      <c r="I435" s="145">
        <v>0</v>
      </c>
      <c r="J435" s="26">
        <v>0</v>
      </c>
      <c r="K435" s="146">
        <v>0</v>
      </c>
      <c r="L435" s="145">
        <v>0</v>
      </c>
      <c r="M435" s="26">
        <v>0</v>
      </c>
      <c r="N435" s="116">
        <v>0</v>
      </c>
    </row>
    <row r="436" spans="1:14">
      <c r="A436" s="106" t="s">
        <v>2768</v>
      </c>
      <c r="B436" s="106" t="s">
        <v>2549</v>
      </c>
      <c r="C436" s="26" t="s">
        <v>2550</v>
      </c>
      <c r="D436" s="26"/>
      <c r="E436" s="26"/>
      <c r="F436" s="26">
        <v>4</v>
      </c>
      <c r="G436" s="145">
        <v>1</v>
      </c>
      <c r="H436" s="26">
        <v>4</v>
      </c>
      <c r="I436" s="145">
        <v>1</v>
      </c>
      <c r="J436" s="26">
        <v>1</v>
      </c>
      <c r="K436" s="146">
        <v>0</v>
      </c>
      <c r="L436" s="145">
        <v>0</v>
      </c>
      <c r="M436" s="26">
        <v>0</v>
      </c>
      <c r="N436" s="116">
        <v>0</v>
      </c>
    </row>
    <row r="437" spans="1:14">
      <c r="A437" s="106" t="s">
        <v>2768</v>
      </c>
      <c r="B437" s="106" t="s">
        <v>2549</v>
      </c>
      <c r="C437" s="26" t="s">
        <v>2551</v>
      </c>
      <c r="D437" s="26"/>
      <c r="E437" s="26"/>
      <c r="F437" s="26">
        <v>0</v>
      </c>
      <c r="G437" s="145">
        <v>0</v>
      </c>
      <c r="H437" s="26">
        <v>0</v>
      </c>
      <c r="I437" s="145">
        <v>0</v>
      </c>
      <c r="J437" s="26">
        <v>0</v>
      </c>
      <c r="K437" s="146">
        <v>0</v>
      </c>
      <c r="L437" s="145">
        <v>0</v>
      </c>
      <c r="M437" s="26">
        <v>0</v>
      </c>
      <c r="N437" s="116">
        <v>0</v>
      </c>
    </row>
    <row r="438" spans="1:14">
      <c r="A438" s="106" t="s">
        <v>2769</v>
      </c>
      <c r="B438" s="106" t="s">
        <v>2549</v>
      </c>
      <c r="C438" s="26" t="s">
        <v>2550</v>
      </c>
      <c r="D438" s="26"/>
      <c r="E438" s="26"/>
      <c r="F438" s="26">
        <v>4</v>
      </c>
      <c r="G438" s="145">
        <v>1</v>
      </c>
      <c r="H438" s="26">
        <v>4</v>
      </c>
      <c r="I438" s="145">
        <v>1</v>
      </c>
      <c r="J438" s="26">
        <v>1</v>
      </c>
      <c r="K438" s="146">
        <v>0</v>
      </c>
      <c r="L438" s="145">
        <v>0</v>
      </c>
      <c r="M438" s="26">
        <v>0</v>
      </c>
      <c r="N438" s="116">
        <v>0</v>
      </c>
    </row>
    <row r="439" spans="1:14">
      <c r="A439" s="106" t="s">
        <v>2769</v>
      </c>
      <c r="B439" s="106" t="s">
        <v>2549</v>
      </c>
      <c r="C439" s="26" t="s">
        <v>2551</v>
      </c>
      <c r="D439" s="26"/>
      <c r="E439" s="26"/>
      <c r="F439" s="26">
        <v>0</v>
      </c>
      <c r="G439" s="145">
        <v>0</v>
      </c>
      <c r="H439" s="26">
        <v>0</v>
      </c>
      <c r="I439" s="145">
        <v>0</v>
      </c>
      <c r="J439" s="26">
        <v>0</v>
      </c>
      <c r="K439" s="146">
        <v>0</v>
      </c>
      <c r="L439" s="145">
        <v>0</v>
      </c>
      <c r="M439" s="26">
        <v>0</v>
      </c>
      <c r="N439" s="116">
        <v>0</v>
      </c>
    </row>
    <row r="440" spans="1:14">
      <c r="A440" s="106" t="s">
        <v>2770</v>
      </c>
      <c r="B440" s="106" t="s">
        <v>2549</v>
      </c>
      <c r="C440" s="26" t="s">
        <v>2550</v>
      </c>
      <c r="D440" s="26"/>
      <c r="E440" s="26"/>
      <c r="F440" s="26">
        <v>4</v>
      </c>
      <c r="G440" s="145">
        <v>0</v>
      </c>
      <c r="H440" s="26">
        <v>0</v>
      </c>
      <c r="I440" s="145">
        <v>0</v>
      </c>
      <c r="J440" s="26">
        <v>14</v>
      </c>
      <c r="K440" s="146">
        <v>3.6921296296296298E-3</v>
      </c>
      <c r="L440" s="145">
        <v>0</v>
      </c>
      <c r="M440" s="26">
        <v>0</v>
      </c>
      <c r="N440" s="116">
        <v>0</v>
      </c>
    </row>
    <row r="441" spans="1:14">
      <c r="A441" s="106" t="s">
        <v>2770</v>
      </c>
      <c r="B441" s="106" t="s">
        <v>2549</v>
      </c>
      <c r="C441" s="26" t="s">
        <v>2551</v>
      </c>
      <c r="D441" s="26"/>
      <c r="E441" s="26"/>
      <c r="F441" s="26">
        <v>0</v>
      </c>
      <c r="G441" s="145">
        <v>0</v>
      </c>
      <c r="H441" s="26">
        <v>0</v>
      </c>
      <c r="I441" s="145">
        <v>0</v>
      </c>
      <c r="J441" s="26">
        <v>0</v>
      </c>
      <c r="K441" s="146">
        <v>0</v>
      </c>
      <c r="L441" s="145">
        <v>0</v>
      </c>
      <c r="M441" s="26">
        <v>0</v>
      </c>
      <c r="N441" s="116">
        <v>0</v>
      </c>
    </row>
    <row r="442" spans="1:14">
      <c r="A442" s="106" t="s">
        <v>2771</v>
      </c>
      <c r="B442" s="106" t="s">
        <v>2549</v>
      </c>
      <c r="C442" s="26" t="s">
        <v>2550</v>
      </c>
      <c r="D442" s="26"/>
      <c r="E442" s="26"/>
      <c r="F442" s="26">
        <v>4</v>
      </c>
      <c r="G442" s="145">
        <v>1</v>
      </c>
      <c r="H442" s="26">
        <v>4</v>
      </c>
      <c r="I442" s="145">
        <v>1</v>
      </c>
      <c r="J442" s="26">
        <v>1</v>
      </c>
      <c r="K442" s="146">
        <v>0</v>
      </c>
      <c r="L442" s="145">
        <v>0</v>
      </c>
      <c r="M442" s="26">
        <v>0</v>
      </c>
      <c r="N442" s="116">
        <v>0</v>
      </c>
    </row>
    <row r="443" spans="1:14">
      <c r="A443" s="106" t="s">
        <v>2771</v>
      </c>
      <c r="B443" s="106" t="s">
        <v>2549</v>
      </c>
      <c r="C443" s="26" t="s">
        <v>2551</v>
      </c>
      <c r="D443" s="26"/>
      <c r="E443" s="26"/>
      <c r="F443" s="26">
        <v>0</v>
      </c>
      <c r="G443" s="145">
        <v>0</v>
      </c>
      <c r="H443" s="26">
        <v>0</v>
      </c>
      <c r="I443" s="145">
        <v>0</v>
      </c>
      <c r="J443" s="26">
        <v>0</v>
      </c>
      <c r="K443" s="146">
        <v>0</v>
      </c>
      <c r="L443" s="145">
        <v>0</v>
      </c>
      <c r="M443" s="26">
        <v>0</v>
      </c>
      <c r="N443" s="116">
        <v>0</v>
      </c>
    </row>
    <row r="444" spans="1:14">
      <c r="A444" s="106" t="s">
        <v>2772</v>
      </c>
      <c r="B444" s="106" t="s">
        <v>2549</v>
      </c>
      <c r="C444" s="26" t="s">
        <v>2550</v>
      </c>
      <c r="D444" s="26"/>
      <c r="E444" s="26"/>
      <c r="F444" s="26">
        <v>4</v>
      </c>
      <c r="G444" s="145">
        <v>1</v>
      </c>
      <c r="H444" s="26">
        <v>4</v>
      </c>
      <c r="I444" s="145">
        <v>1</v>
      </c>
      <c r="J444" s="26">
        <v>1</v>
      </c>
      <c r="K444" s="146">
        <v>0</v>
      </c>
      <c r="L444" s="145">
        <v>0</v>
      </c>
      <c r="M444" s="26">
        <v>0</v>
      </c>
      <c r="N444" s="116">
        <v>0</v>
      </c>
    </row>
    <row r="445" spans="1:14">
      <c r="A445" s="106" t="s">
        <v>2772</v>
      </c>
      <c r="B445" s="106" t="s">
        <v>2549</v>
      </c>
      <c r="C445" s="26" t="s">
        <v>2551</v>
      </c>
      <c r="D445" s="26"/>
      <c r="E445" s="26"/>
      <c r="F445" s="26">
        <v>0</v>
      </c>
      <c r="G445" s="145">
        <v>0</v>
      </c>
      <c r="H445" s="26">
        <v>0</v>
      </c>
      <c r="I445" s="145">
        <v>0</v>
      </c>
      <c r="J445" s="26">
        <v>0</v>
      </c>
      <c r="K445" s="146">
        <v>0</v>
      </c>
      <c r="L445" s="145">
        <v>0</v>
      </c>
      <c r="M445" s="26">
        <v>0</v>
      </c>
      <c r="N445" s="116">
        <v>0</v>
      </c>
    </row>
    <row r="446" spans="1:14">
      <c r="A446" s="106" t="s">
        <v>2773</v>
      </c>
      <c r="B446" s="106" t="s">
        <v>2549</v>
      </c>
      <c r="C446" s="26" t="s">
        <v>2550</v>
      </c>
      <c r="D446" s="26"/>
      <c r="E446" s="26"/>
      <c r="F446" s="26">
        <v>4</v>
      </c>
      <c r="G446" s="145">
        <v>1</v>
      </c>
      <c r="H446" s="26">
        <v>4</v>
      </c>
      <c r="I446" s="145">
        <v>0</v>
      </c>
      <c r="J446" s="26">
        <v>3.25</v>
      </c>
      <c r="K446" s="146">
        <v>4.5138888888888887E-4</v>
      </c>
      <c r="L446" s="145">
        <v>0</v>
      </c>
      <c r="M446" s="26">
        <v>0</v>
      </c>
      <c r="N446" s="116">
        <v>0</v>
      </c>
    </row>
    <row r="447" spans="1:14">
      <c r="A447" s="106" t="s">
        <v>2773</v>
      </c>
      <c r="B447" s="106" t="s">
        <v>2549</v>
      </c>
      <c r="C447" s="26" t="s">
        <v>2551</v>
      </c>
      <c r="D447" s="26"/>
      <c r="E447" s="26"/>
      <c r="F447" s="26">
        <v>0</v>
      </c>
      <c r="G447" s="145">
        <v>0</v>
      </c>
      <c r="H447" s="26">
        <v>0</v>
      </c>
      <c r="I447" s="145">
        <v>0</v>
      </c>
      <c r="J447" s="26">
        <v>0</v>
      </c>
      <c r="K447" s="146">
        <v>0</v>
      </c>
      <c r="L447" s="145">
        <v>0</v>
      </c>
      <c r="M447" s="26">
        <v>0</v>
      </c>
      <c r="N447" s="116">
        <v>0</v>
      </c>
    </row>
    <row r="448" spans="1:14">
      <c r="A448" s="106" t="s">
        <v>2774</v>
      </c>
      <c r="B448" s="106" t="s">
        <v>2549</v>
      </c>
      <c r="C448" s="26" t="s">
        <v>2550</v>
      </c>
      <c r="D448" s="26"/>
      <c r="E448" s="26"/>
      <c r="F448" s="26">
        <v>4</v>
      </c>
      <c r="G448" s="145">
        <v>1</v>
      </c>
      <c r="H448" s="26">
        <v>4</v>
      </c>
      <c r="I448" s="145">
        <v>0</v>
      </c>
      <c r="J448" s="26">
        <v>2.25</v>
      </c>
      <c r="K448" s="146">
        <v>2.4305555555555555E-4</v>
      </c>
      <c r="L448" s="145">
        <v>0</v>
      </c>
      <c r="M448" s="26">
        <v>0</v>
      </c>
      <c r="N448" s="116">
        <v>0</v>
      </c>
    </row>
    <row r="449" spans="1:14">
      <c r="A449" s="106" t="s">
        <v>2774</v>
      </c>
      <c r="B449" s="106" t="s">
        <v>2549</v>
      </c>
      <c r="C449" s="26" t="s">
        <v>2551</v>
      </c>
      <c r="D449" s="26"/>
      <c r="E449" s="26"/>
      <c r="F449" s="26">
        <v>0</v>
      </c>
      <c r="G449" s="145">
        <v>0</v>
      </c>
      <c r="H449" s="26">
        <v>0</v>
      </c>
      <c r="I449" s="145">
        <v>0</v>
      </c>
      <c r="J449" s="26">
        <v>0</v>
      </c>
      <c r="K449" s="146">
        <v>0</v>
      </c>
      <c r="L449" s="145">
        <v>0</v>
      </c>
      <c r="M449" s="26">
        <v>0</v>
      </c>
      <c r="N449" s="116">
        <v>0</v>
      </c>
    </row>
    <row r="450" spans="1:14">
      <c r="A450" s="106" t="s">
        <v>2775</v>
      </c>
      <c r="B450" s="106" t="s">
        <v>2549</v>
      </c>
      <c r="C450" s="26" t="s">
        <v>2550</v>
      </c>
      <c r="D450" s="26"/>
      <c r="E450" s="26"/>
      <c r="F450" s="26">
        <v>4</v>
      </c>
      <c r="G450" s="145">
        <v>1</v>
      </c>
      <c r="H450" s="26">
        <v>4</v>
      </c>
      <c r="I450" s="145">
        <v>1</v>
      </c>
      <c r="J450" s="26">
        <v>1</v>
      </c>
      <c r="K450" s="146">
        <v>0</v>
      </c>
      <c r="L450" s="145">
        <v>0</v>
      </c>
      <c r="M450" s="26">
        <v>0</v>
      </c>
      <c r="N450" s="116">
        <v>0</v>
      </c>
    </row>
    <row r="451" spans="1:14">
      <c r="A451" s="106" t="s">
        <v>2775</v>
      </c>
      <c r="B451" s="106" t="s">
        <v>2549</v>
      </c>
      <c r="C451" s="26" t="s">
        <v>2551</v>
      </c>
      <c r="D451" s="26"/>
      <c r="E451" s="26"/>
      <c r="F451" s="26">
        <v>0</v>
      </c>
      <c r="G451" s="145">
        <v>0</v>
      </c>
      <c r="H451" s="26">
        <v>0</v>
      </c>
      <c r="I451" s="145">
        <v>0</v>
      </c>
      <c r="J451" s="26">
        <v>0</v>
      </c>
      <c r="K451" s="146">
        <v>0</v>
      </c>
      <c r="L451" s="145">
        <v>0</v>
      </c>
      <c r="M451" s="26">
        <v>0</v>
      </c>
      <c r="N451" s="116">
        <v>0</v>
      </c>
    </row>
    <row r="452" spans="1:14">
      <c r="A452" s="106" t="s">
        <v>2776</v>
      </c>
      <c r="B452" s="106" t="s">
        <v>2549</v>
      </c>
      <c r="C452" s="26" t="s">
        <v>2550</v>
      </c>
      <c r="D452" s="26"/>
      <c r="E452" s="26"/>
      <c r="F452" s="26">
        <v>4</v>
      </c>
      <c r="G452" s="145">
        <v>1</v>
      </c>
      <c r="H452" s="26">
        <v>4</v>
      </c>
      <c r="I452" s="145">
        <v>1</v>
      </c>
      <c r="J452" s="26">
        <v>1</v>
      </c>
      <c r="K452" s="146">
        <v>0</v>
      </c>
      <c r="L452" s="145">
        <v>0</v>
      </c>
      <c r="M452" s="26">
        <v>0</v>
      </c>
      <c r="N452" s="116">
        <v>0</v>
      </c>
    </row>
    <row r="453" spans="1:14">
      <c r="A453" s="106" t="s">
        <v>2776</v>
      </c>
      <c r="B453" s="106" t="s">
        <v>2549</v>
      </c>
      <c r="C453" s="26" t="s">
        <v>2551</v>
      </c>
      <c r="D453" s="26"/>
      <c r="E453" s="26"/>
      <c r="F453" s="26">
        <v>0</v>
      </c>
      <c r="G453" s="145">
        <v>0</v>
      </c>
      <c r="H453" s="26">
        <v>0</v>
      </c>
      <c r="I453" s="145">
        <v>0</v>
      </c>
      <c r="J453" s="26">
        <v>0</v>
      </c>
      <c r="K453" s="146">
        <v>0</v>
      </c>
      <c r="L453" s="145">
        <v>0</v>
      </c>
      <c r="M453" s="26">
        <v>0</v>
      </c>
      <c r="N453" s="116">
        <v>0</v>
      </c>
    </row>
    <row r="454" spans="1:14">
      <c r="A454" s="106" t="s">
        <v>2777</v>
      </c>
      <c r="B454" s="106" t="s">
        <v>2549</v>
      </c>
      <c r="C454" s="26" t="s">
        <v>2550</v>
      </c>
      <c r="D454" s="26"/>
      <c r="E454" s="26"/>
      <c r="F454" s="26">
        <v>4</v>
      </c>
      <c r="G454" s="145">
        <v>0</v>
      </c>
      <c r="H454" s="26">
        <v>0</v>
      </c>
      <c r="I454" s="145">
        <v>1</v>
      </c>
      <c r="J454" s="26">
        <v>1</v>
      </c>
      <c r="K454" s="146">
        <v>0</v>
      </c>
      <c r="L454" s="145">
        <v>0</v>
      </c>
      <c r="M454" s="26">
        <v>0</v>
      </c>
      <c r="N454" s="116">
        <v>0</v>
      </c>
    </row>
    <row r="455" spans="1:14">
      <c r="A455" s="106" t="s">
        <v>2777</v>
      </c>
      <c r="B455" s="106" t="s">
        <v>2549</v>
      </c>
      <c r="C455" s="26" t="s">
        <v>2551</v>
      </c>
      <c r="D455" s="26"/>
      <c r="E455" s="26"/>
      <c r="F455" s="26">
        <v>0</v>
      </c>
      <c r="G455" s="145">
        <v>0</v>
      </c>
      <c r="H455" s="26">
        <v>0</v>
      </c>
      <c r="I455" s="145">
        <v>0</v>
      </c>
      <c r="J455" s="26">
        <v>0</v>
      </c>
      <c r="K455" s="146">
        <v>0</v>
      </c>
      <c r="L455" s="145">
        <v>0</v>
      </c>
      <c r="M455" s="26">
        <v>0</v>
      </c>
      <c r="N455" s="116">
        <v>0</v>
      </c>
    </row>
    <row r="456" spans="1:14">
      <c r="A456" s="106" t="s">
        <v>2778</v>
      </c>
      <c r="B456" s="106" t="s">
        <v>2549</v>
      </c>
      <c r="C456" s="26" t="s">
        <v>2550</v>
      </c>
      <c r="D456" s="26"/>
      <c r="E456" s="26"/>
      <c r="F456" s="26">
        <v>4</v>
      </c>
      <c r="G456" s="145">
        <v>1</v>
      </c>
      <c r="H456" s="26">
        <v>4</v>
      </c>
      <c r="I456" s="145">
        <v>1</v>
      </c>
      <c r="J456" s="26">
        <v>1</v>
      </c>
      <c r="K456" s="146">
        <v>0</v>
      </c>
      <c r="L456" s="145">
        <v>0</v>
      </c>
      <c r="M456" s="26">
        <v>0</v>
      </c>
      <c r="N456" s="116">
        <v>0</v>
      </c>
    </row>
    <row r="457" spans="1:14">
      <c r="A457" s="106" t="s">
        <v>2778</v>
      </c>
      <c r="B457" s="106" t="s">
        <v>2549</v>
      </c>
      <c r="C457" s="26" t="s">
        <v>2551</v>
      </c>
      <c r="D457" s="26"/>
      <c r="E457" s="26"/>
      <c r="F457" s="26">
        <v>0</v>
      </c>
      <c r="G457" s="145">
        <v>0</v>
      </c>
      <c r="H457" s="26">
        <v>0</v>
      </c>
      <c r="I457" s="145">
        <v>0</v>
      </c>
      <c r="J457" s="26">
        <v>0</v>
      </c>
      <c r="K457" s="146">
        <v>0</v>
      </c>
      <c r="L457" s="145">
        <v>0</v>
      </c>
      <c r="M457" s="26">
        <v>0</v>
      </c>
      <c r="N457" s="116">
        <v>0</v>
      </c>
    </row>
    <row r="458" spans="1:14">
      <c r="A458" s="106" t="s">
        <v>2779</v>
      </c>
      <c r="B458" s="106" t="s">
        <v>2549</v>
      </c>
      <c r="C458" s="26" t="s">
        <v>2550</v>
      </c>
      <c r="D458" s="26"/>
      <c r="E458" s="26"/>
      <c r="F458" s="26">
        <v>4</v>
      </c>
      <c r="G458" s="145">
        <v>0</v>
      </c>
      <c r="H458" s="26">
        <v>0</v>
      </c>
      <c r="I458" s="145">
        <v>0</v>
      </c>
      <c r="J458" s="26">
        <v>6.5</v>
      </c>
      <c r="K458" s="146">
        <v>1.3888888888888889E-3</v>
      </c>
      <c r="L458" s="145">
        <v>0</v>
      </c>
      <c r="M458" s="26">
        <v>0</v>
      </c>
      <c r="N458" s="116">
        <v>0</v>
      </c>
    </row>
    <row r="459" spans="1:14">
      <c r="A459" s="106" t="s">
        <v>2779</v>
      </c>
      <c r="B459" s="106" t="s">
        <v>2549</v>
      </c>
      <c r="C459" s="26" t="s">
        <v>2551</v>
      </c>
      <c r="D459" s="26"/>
      <c r="E459" s="26"/>
      <c r="F459" s="26">
        <v>0</v>
      </c>
      <c r="G459" s="145">
        <v>0</v>
      </c>
      <c r="H459" s="26">
        <v>0</v>
      </c>
      <c r="I459" s="145">
        <v>0</v>
      </c>
      <c r="J459" s="26">
        <v>0</v>
      </c>
      <c r="K459" s="146">
        <v>0</v>
      </c>
      <c r="L459" s="145">
        <v>0</v>
      </c>
      <c r="M459" s="26">
        <v>0</v>
      </c>
      <c r="N459" s="116">
        <v>0</v>
      </c>
    </row>
    <row r="460" spans="1:14">
      <c r="A460" s="106" t="s">
        <v>2780</v>
      </c>
      <c r="B460" s="106" t="s">
        <v>2549</v>
      </c>
      <c r="C460" s="26" t="s">
        <v>2550</v>
      </c>
      <c r="D460" s="26"/>
      <c r="E460" s="26"/>
      <c r="F460" s="26">
        <v>4</v>
      </c>
      <c r="G460" s="145">
        <v>1</v>
      </c>
      <c r="H460" s="26">
        <v>4</v>
      </c>
      <c r="I460" s="145">
        <v>0</v>
      </c>
      <c r="J460" s="26">
        <v>7.5</v>
      </c>
      <c r="K460" s="146">
        <v>4.9768518518518521E-4</v>
      </c>
      <c r="L460" s="145">
        <v>0</v>
      </c>
      <c r="M460" s="26">
        <v>0</v>
      </c>
      <c r="N460" s="116">
        <v>0</v>
      </c>
    </row>
    <row r="461" spans="1:14">
      <c r="A461" s="106" t="s">
        <v>2780</v>
      </c>
      <c r="B461" s="106" t="s">
        <v>2549</v>
      </c>
      <c r="C461" s="26" t="s">
        <v>2551</v>
      </c>
      <c r="D461" s="26"/>
      <c r="E461" s="26"/>
      <c r="F461" s="26">
        <v>0</v>
      </c>
      <c r="G461" s="145">
        <v>0</v>
      </c>
      <c r="H461" s="26">
        <v>0</v>
      </c>
      <c r="I461" s="145">
        <v>0</v>
      </c>
      <c r="J461" s="26">
        <v>0</v>
      </c>
      <c r="K461" s="146">
        <v>0</v>
      </c>
      <c r="L461" s="145">
        <v>0</v>
      </c>
      <c r="M461" s="26">
        <v>0</v>
      </c>
      <c r="N461" s="116">
        <v>0</v>
      </c>
    </row>
    <row r="462" spans="1:14">
      <c r="A462" s="106" t="s">
        <v>2781</v>
      </c>
      <c r="B462" s="106" t="s">
        <v>2549</v>
      </c>
      <c r="C462" s="26" t="s">
        <v>2550</v>
      </c>
      <c r="D462" s="26"/>
      <c r="E462" s="26"/>
      <c r="F462" s="26">
        <v>4</v>
      </c>
      <c r="G462" s="145">
        <v>0</v>
      </c>
      <c r="H462" s="26">
        <v>0</v>
      </c>
      <c r="I462" s="145">
        <v>1</v>
      </c>
      <c r="J462" s="26">
        <v>1</v>
      </c>
      <c r="K462" s="146">
        <v>0</v>
      </c>
      <c r="L462" s="145">
        <v>0</v>
      </c>
      <c r="M462" s="26">
        <v>0</v>
      </c>
      <c r="N462" s="116">
        <v>0</v>
      </c>
    </row>
    <row r="463" spans="1:14">
      <c r="A463" s="106" t="s">
        <v>2781</v>
      </c>
      <c r="B463" s="106" t="s">
        <v>2549</v>
      </c>
      <c r="C463" s="26" t="s">
        <v>2551</v>
      </c>
      <c r="D463" s="26"/>
      <c r="E463" s="26"/>
      <c r="F463" s="26">
        <v>0</v>
      </c>
      <c r="G463" s="145">
        <v>0</v>
      </c>
      <c r="H463" s="26">
        <v>0</v>
      </c>
      <c r="I463" s="145">
        <v>0</v>
      </c>
      <c r="J463" s="26">
        <v>0</v>
      </c>
      <c r="K463" s="146">
        <v>0</v>
      </c>
      <c r="L463" s="145">
        <v>0</v>
      </c>
      <c r="M463" s="26">
        <v>0</v>
      </c>
      <c r="N463" s="116">
        <v>0</v>
      </c>
    </row>
    <row r="464" spans="1:14">
      <c r="A464" s="106" t="s">
        <v>2782</v>
      </c>
      <c r="B464" s="106" t="s">
        <v>2549</v>
      </c>
      <c r="C464" s="26" t="s">
        <v>2550</v>
      </c>
      <c r="D464" s="26"/>
      <c r="E464" s="26"/>
      <c r="F464" s="26">
        <v>4</v>
      </c>
      <c r="G464" s="145">
        <v>1</v>
      </c>
      <c r="H464" s="26">
        <v>4</v>
      </c>
      <c r="I464" s="145">
        <v>0</v>
      </c>
      <c r="J464" s="26">
        <v>31.25</v>
      </c>
      <c r="K464" s="146">
        <v>2.8472222222222223E-3</v>
      </c>
      <c r="L464" s="145">
        <v>0</v>
      </c>
      <c r="M464" s="26">
        <v>0</v>
      </c>
      <c r="N464" s="116">
        <v>0</v>
      </c>
    </row>
    <row r="465" spans="1:14">
      <c r="A465" s="106" t="s">
        <v>2782</v>
      </c>
      <c r="B465" s="106" t="s">
        <v>2549</v>
      </c>
      <c r="C465" s="26" t="s">
        <v>2551</v>
      </c>
      <c r="D465" s="26"/>
      <c r="E465" s="26"/>
      <c r="F465" s="26">
        <v>0</v>
      </c>
      <c r="G465" s="145">
        <v>0</v>
      </c>
      <c r="H465" s="26">
        <v>0</v>
      </c>
      <c r="I465" s="145">
        <v>0</v>
      </c>
      <c r="J465" s="26">
        <v>0</v>
      </c>
      <c r="K465" s="146">
        <v>0</v>
      </c>
      <c r="L465" s="145">
        <v>0</v>
      </c>
      <c r="M465" s="26">
        <v>0</v>
      </c>
      <c r="N465" s="116">
        <v>0</v>
      </c>
    </row>
    <row r="466" spans="1:14">
      <c r="A466" s="106" t="s">
        <v>2783</v>
      </c>
      <c r="B466" s="106" t="s">
        <v>2549</v>
      </c>
      <c r="C466" s="26" t="s">
        <v>2550</v>
      </c>
      <c r="D466" s="26"/>
      <c r="E466" s="26"/>
      <c r="F466" s="26">
        <v>4</v>
      </c>
      <c r="G466" s="145">
        <v>1</v>
      </c>
      <c r="H466" s="26">
        <v>4</v>
      </c>
      <c r="I466" s="145">
        <v>0</v>
      </c>
      <c r="J466" s="26">
        <v>31.25</v>
      </c>
      <c r="K466" s="146">
        <v>8.6921296296296295E-3</v>
      </c>
      <c r="L466" s="145">
        <v>0</v>
      </c>
      <c r="M466" s="26">
        <v>0</v>
      </c>
      <c r="N466" s="116">
        <v>0</v>
      </c>
    </row>
    <row r="467" spans="1:14">
      <c r="A467" s="106" t="s">
        <v>2783</v>
      </c>
      <c r="B467" s="106" t="s">
        <v>2549</v>
      </c>
      <c r="C467" s="26" t="s">
        <v>2551</v>
      </c>
      <c r="D467" s="26"/>
      <c r="E467" s="26"/>
      <c r="F467" s="26">
        <v>0</v>
      </c>
      <c r="G467" s="145">
        <v>0</v>
      </c>
      <c r="H467" s="26">
        <v>0</v>
      </c>
      <c r="I467" s="145">
        <v>0</v>
      </c>
      <c r="J467" s="26">
        <v>0</v>
      </c>
      <c r="K467" s="146">
        <v>0</v>
      </c>
      <c r="L467" s="145">
        <v>0</v>
      </c>
      <c r="M467" s="26">
        <v>0</v>
      </c>
      <c r="N467" s="116">
        <v>0</v>
      </c>
    </row>
    <row r="468" spans="1:14">
      <c r="A468" s="106" t="s">
        <v>2784</v>
      </c>
      <c r="B468" s="106" t="s">
        <v>2549</v>
      </c>
      <c r="C468" s="26" t="s">
        <v>2550</v>
      </c>
      <c r="D468" s="26"/>
      <c r="E468" s="26"/>
      <c r="F468" s="26">
        <v>4</v>
      </c>
      <c r="G468" s="145">
        <v>1</v>
      </c>
      <c r="H468" s="26">
        <v>4</v>
      </c>
      <c r="I468" s="145">
        <v>0</v>
      </c>
      <c r="J468" s="26">
        <v>23.75</v>
      </c>
      <c r="K468" s="146">
        <v>4.7569444444444447E-3</v>
      </c>
      <c r="L468" s="145">
        <v>0</v>
      </c>
      <c r="M468" s="26">
        <v>0</v>
      </c>
      <c r="N468" s="116">
        <v>0</v>
      </c>
    </row>
    <row r="469" spans="1:14">
      <c r="A469" s="106" t="s">
        <v>2784</v>
      </c>
      <c r="B469" s="106" t="s">
        <v>2549</v>
      </c>
      <c r="C469" s="26" t="s">
        <v>2551</v>
      </c>
      <c r="D469" s="26"/>
      <c r="E469" s="26"/>
      <c r="F469" s="26">
        <v>0</v>
      </c>
      <c r="G469" s="145">
        <v>0</v>
      </c>
      <c r="H469" s="26">
        <v>0</v>
      </c>
      <c r="I469" s="145">
        <v>0</v>
      </c>
      <c r="J469" s="26">
        <v>0</v>
      </c>
      <c r="K469" s="146">
        <v>0</v>
      </c>
      <c r="L469" s="145">
        <v>0</v>
      </c>
      <c r="M469" s="26">
        <v>0</v>
      </c>
      <c r="N469" s="116">
        <v>0</v>
      </c>
    </row>
    <row r="470" spans="1:14">
      <c r="A470" s="106" t="s">
        <v>2785</v>
      </c>
      <c r="B470" s="106" t="s">
        <v>2549</v>
      </c>
      <c r="C470" s="26" t="s">
        <v>2550</v>
      </c>
      <c r="D470" s="26"/>
      <c r="E470" s="26"/>
      <c r="F470" s="26">
        <v>4</v>
      </c>
      <c r="G470" s="145">
        <v>1</v>
      </c>
      <c r="H470" s="26">
        <v>4</v>
      </c>
      <c r="I470" s="145">
        <v>0</v>
      </c>
      <c r="J470" s="26">
        <v>2.25</v>
      </c>
      <c r="K470" s="146">
        <v>1.6203703703703703E-4</v>
      </c>
      <c r="L470" s="145">
        <v>0</v>
      </c>
      <c r="M470" s="26">
        <v>0</v>
      </c>
      <c r="N470" s="116">
        <v>0</v>
      </c>
    </row>
    <row r="471" spans="1:14">
      <c r="A471" s="106" t="s">
        <v>2785</v>
      </c>
      <c r="B471" s="106" t="s">
        <v>2549</v>
      </c>
      <c r="C471" s="26" t="s">
        <v>2551</v>
      </c>
      <c r="D471" s="26"/>
      <c r="E471" s="26"/>
      <c r="F471" s="26">
        <v>0</v>
      </c>
      <c r="G471" s="145">
        <v>0</v>
      </c>
      <c r="H471" s="26">
        <v>0</v>
      </c>
      <c r="I471" s="145">
        <v>0</v>
      </c>
      <c r="J471" s="26">
        <v>0</v>
      </c>
      <c r="K471" s="146">
        <v>0</v>
      </c>
      <c r="L471" s="145">
        <v>0</v>
      </c>
      <c r="M471" s="26">
        <v>0</v>
      </c>
      <c r="N471" s="116">
        <v>0</v>
      </c>
    </row>
    <row r="472" spans="1:14">
      <c r="A472" s="106" t="s">
        <v>2786</v>
      </c>
      <c r="B472" s="106" t="s">
        <v>2549</v>
      </c>
      <c r="C472" s="26" t="s">
        <v>2550</v>
      </c>
      <c r="D472" s="26"/>
      <c r="E472" s="26"/>
      <c r="F472" s="26">
        <v>4</v>
      </c>
      <c r="G472" s="145">
        <v>1</v>
      </c>
      <c r="H472" s="26">
        <v>4</v>
      </c>
      <c r="I472" s="145">
        <v>1</v>
      </c>
      <c r="J472" s="26">
        <v>1</v>
      </c>
      <c r="K472" s="146">
        <v>0</v>
      </c>
      <c r="L472" s="145">
        <v>0</v>
      </c>
      <c r="M472" s="26">
        <v>0</v>
      </c>
      <c r="N472" s="116">
        <v>0</v>
      </c>
    </row>
    <row r="473" spans="1:14">
      <c r="A473" s="106" t="s">
        <v>2786</v>
      </c>
      <c r="B473" s="106" t="s">
        <v>2549</v>
      </c>
      <c r="C473" s="26" t="s">
        <v>2551</v>
      </c>
      <c r="D473" s="26"/>
      <c r="E473" s="26"/>
      <c r="F473" s="26">
        <v>0</v>
      </c>
      <c r="G473" s="145">
        <v>0</v>
      </c>
      <c r="H473" s="26">
        <v>0</v>
      </c>
      <c r="I473" s="145">
        <v>0</v>
      </c>
      <c r="J473" s="26">
        <v>0</v>
      </c>
      <c r="K473" s="146">
        <v>0</v>
      </c>
      <c r="L473" s="145">
        <v>0</v>
      </c>
      <c r="M473" s="26">
        <v>0</v>
      </c>
      <c r="N473" s="116">
        <v>0</v>
      </c>
    </row>
    <row r="474" spans="1:14">
      <c r="A474" s="106" t="s">
        <v>2787</v>
      </c>
      <c r="B474" s="106" t="s">
        <v>2549</v>
      </c>
      <c r="C474" s="26" t="s">
        <v>2550</v>
      </c>
      <c r="D474" s="26"/>
      <c r="E474" s="26"/>
      <c r="F474" s="26">
        <v>4</v>
      </c>
      <c r="G474" s="145">
        <v>1</v>
      </c>
      <c r="H474" s="26">
        <v>4</v>
      </c>
      <c r="I474" s="145">
        <v>1</v>
      </c>
      <c r="J474" s="26">
        <v>1</v>
      </c>
      <c r="K474" s="146">
        <v>0</v>
      </c>
      <c r="L474" s="145">
        <v>0</v>
      </c>
      <c r="M474" s="26">
        <v>0</v>
      </c>
      <c r="N474" s="116">
        <v>0</v>
      </c>
    </row>
    <row r="475" spans="1:14">
      <c r="A475" s="106" t="s">
        <v>2787</v>
      </c>
      <c r="B475" s="106" t="s">
        <v>2549</v>
      </c>
      <c r="C475" s="26" t="s">
        <v>2551</v>
      </c>
      <c r="D475" s="26"/>
      <c r="E475" s="26"/>
      <c r="F475" s="26">
        <v>0</v>
      </c>
      <c r="G475" s="145">
        <v>0</v>
      </c>
      <c r="H475" s="26">
        <v>0</v>
      </c>
      <c r="I475" s="145">
        <v>0</v>
      </c>
      <c r="J475" s="26">
        <v>0</v>
      </c>
      <c r="K475" s="146">
        <v>0</v>
      </c>
      <c r="L475" s="145">
        <v>0</v>
      </c>
      <c r="M475" s="26">
        <v>0</v>
      </c>
      <c r="N475" s="116">
        <v>0</v>
      </c>
    </row>
    <row r="476" spans="1:14">
      <c r="A476" s="106" t="s">
        <v>2788</v>
      </c>
      <c r="B476" s="106" t="s">
        <v>2549</v>
      </c>
      <c r="C476" s="26" t="s">
        <v>2550</v>
      </c>
      <c r="D476" s="26"/>
      <c r="E476" s="26"/>
      <c r="F476" s="26">
        <v>4</v>
      </c>
      <c r="G476" s="145">
        <v>1</v>
      </c>
      <c r="H476" s="26">
        <v>4</v>
      </c>
      <c r="I476" s="145">
        <v>0</v>
      </c>
      <c r="J476" s="26">
        <v>5.5</v>
      </c>
      <c r="K476" s="146">
        <v>4.5138888888888887E-4</v>
      </c>
      <c r="L476" s="145">
        <v>0</v>
      </c>
      <c r="M476" s="26">
        <v>0</v>
      </c>
      <c r="N476" s="116">
        <v>0</v>
      </c>
    </row>
    <row r="477" spans="1:14">
      <c r="A477" s="106" t="s">
        <v>2788</v>
      </c>
      <c r="B477" s="106" t="s">
        <v>2549</v>
      </c>
      <c r="C477" s="26" t="s">
        <v>2551</v>
      </c>
      <c r="D477" s="26"/>
      <c r="E477" s="26"/>
      <c r="F477" s="26">
        <v>0</v>
      </c>
      <c r="G477" s="145">
        <v>0</v>
      </c>
      <c r="H477" s="26">
        <v>0</v>
      </c>
      <c r="I477" s="145">
        <v>0</v>
      </c>
      <c r="J477" s="26">
        <v>0</v>
      </c>
      <c r="K477" s="146">
        <v>0</v>
      </c>
      <c r="L477" s="145">
        <v>0</v>
      </c>
      <c r="M477" s="26">
        <v>0</v>
      </c>
      <c r="N477" s="116">
        <v>0</v>
      </c>
    </row>
    <row r="478" spans="1:14">
      <c r="A478" s="106" t="s">
        <v>2789</v>
      </c>
      <c r="B478" s="106" t="s">
        <v>2549</v>
      </c>
      <c r="C478" s="26" t="s">
        <v>2550</v>
      </c>
      <c r="D478" s="26"/>
      <c r="E478" s="26"/>
      <c r="F478" s="26">
        <v>4</v>
      </c>
      <c r="G478" s="145">
        <v>1</v>
      </c>
      <c r="H478" s="26">
        <v>4</v>
      </c>
      <c r="I478" s="145">
        <v>0</v>
      </c>
      <c r="J478" s="26">
        <v>4.25</v>
      </c>
      <c r="K478" s="146">
        <v>2.7777777777777779E-3</v>
      </c>
      <c r="L478" s="145">
        <v>0</v>
      </c>
      <c r="M478" s="26">
        <v>0</v>
      </c>
      <c r="N478" s="116">
        <v>0</v>
      </c>
    </row>
    <row r="479" spans="1:14">
      <c r="A479" s="106" t="s">
        <v>2789</v>
      </c>
      <c r="B479" s="106" t="s">
        <v>2549</v>
      </c>
      <c r="C479" s="26" t="s">
        <v>2551</v>
      </c>
      <c r="D479" s="26"/>
      <c r="E479" s="26"/>
      <c r="F479" s="26">
        <v>0</v>
      </c>
      <c r="G479" s="145">
        <v>0</v>
      </c>
      <c r="H479" s="26">
        <v>0</v>
      </c>
      <c r="I479" s="145">
        <v>0</v>
      </c>
      <c r="J479" s="26">
        <v>0</v>
      </c>
      <c r="K479" s="146">
        <v>0</v>
      </c>
      <c r="L479" s="145">
        <v>0</v>
      </c>
      <c r="M479" s="26">
        <v>0</v>
      </c>
      <c r="N479" s="116">
        <v>0</v>
      </c>
    </row>
    <row r="480" spans="1:14">
      <c r="A480" s="106" t="s">
        <v>2790</v>
      </c>
      <c r="B480" s="106" t="s">
        <v>2549</v>
      </c>
      <c r="C480" s="26" t="s">
        <v>2550</v>
      </c>
      <c r="D480" s="26"/>
      <c r="E480" s="26"/>
      <c r="F480" s="26">
        <v>4</v>
      </c>
      <c r="G480" s="145">
        <v>1</v>
      </c>
      <c r="H480" s="26">
        <v>4</v>
      </c>
      <c r="I480" s="145">
        <v>0</v>
      </c>
      <c r="J480" s="26">
        <v>36.75</v>
      </c>
      <c r="K480" s="146">
        <v>3.9120370370370368E-3</v>
      </c>
      <c r="L480" s="145">
        <v>0</v>
      </c>
      <c r="M480" s="26">
        <v>0</v>
      </c>
      <c r="N480" s="116">
        <v>0</v>
      </c>
    </row>
    <row r="481" spans="1:14">
      <c r="A481" s="106" t="s">
        <v>2790</v>
      </c>
      <c r="B481" s="106" t="s">
        <v>2549</v>
      </c>
      <c r="C481" s="26" t="s">
        <v>2551</v>
      </c>
      <c r="D481" s="26"/>
      <c r="E481" s="26"/>
      <c r="F481" s="26">
        <v>0</v>
      </c>
      <c r="G481" s="145">
        <v>0</v>
      </c>
      <c r="H481" s="26">
        <v>0</v>
      </c>
      <c r="I481" s="145">
        <v>0</v>
      </c>
      <c r="J481" s="26">
        <v>0</v>
      </c>
      <c r="K481" s="146">
        <v>0</v>
      </c>
      <c r="L481" s="145">
        <v>0</v>
      </c>
      <c r="M481" s="26">
        <v>0</v>
      </c>
      <c r="N481" s="116">
        <v>0</v>
      </c>
    </row>
    <row r="482" spans="1:14">
      <c r="A482" s="106" t="s">
        <v>2791</v>
      </c>
      <c r="B482" s="106" t="s">
        <v>2549</v>
      </c>
      <c r="C482" s="26" t="s">
        <v>2550</v>
      </c>
      <c r="D482" s="26"/>
      <c r="E482" s="26"/>
      <c r="F482" s="26">
        <v>4</v>
      </c>
      <c r="G482" s="145">
        <v>0</v>
      </c>
      <c r="H482" s="26">
        <v>0</v>
      </c>
      <c r="I482" s="145">
        <v>0</v>
      </c>
      <c r="J482" s="26">
        <v>4.25</v>
      </c>
      <c r="K482" s="146">
        <v>1.1805555555555556E-3</v>
      </c>
      <c r="L482" s="145">
        <v>0</v>
      </c>
      <c r="M482" s="26">
        <v>0</v>
      </c>
      <c r="N482" s="116">
        <v>0</v>
      </c>
    </row>
    <row r="483" spans="1:14">
      <c r="A483" s="106" t="s">
        <v>2791</v>
      </c>
      <c r="B483" s="106" t="s">
        <v>2549</v>
      </c>
      <c r="C483" s="26" t="s">
        <v>2551</v>
      </c>
      <c r="D483" s="26"/>
      <c r="E483" s="26"/>
      <c r="F483" s="26">
        <v>0</v>
      </c>
      <c r="G483" s="145">
        <v>0</v>
      </c>
      <c r="H483" s="26">
        <v>0</v>
      </c>
      <c r="I483" s="145">
        <v>0</v>
      </c>
      <c r="J483" s="26">
        <v>0</v>
      </c>
      <c r="K483" s="146">
        <v>0</v>
      </c>
      <c r="L483" s="145">
        <v>0</v>
      </c>
      <c r="M483" s="26">
        <v>0</v>
      </c>
      <c r="N483" s="116">
        <v>0</v>
      </c>
    </row>
    <row r="484" spans="1:14">
      <c r="A484" s="106" t="s">
        <v>2792</v>
      </c>
      <c r="B484" s="106" t="s">
        <v>2549</v>
      </c>
      <c r="C484" s="26" t="s">
        <v>2550</v>
      </c>
      <c r="D484" s="26"/>
      <c r="E484" s="26"/>
      <c r="F484" s="26">
        <v>4</v>
      </c>
      <c r="G484" s="145">
        <v>1</v>
      </c>
      <c r="H484" s="26">
        <v>4</v>
      </c>
      <c r="I484" s="145">
        <v>0</v>
      </c>
      <c r="J484" s="26">
        <v>11.75</v>
      </c>
      <c r="K484" s="146">
        <v>5.7870370370370367E-4</v>
      </c>
      <c r="L484" s="145">
        <v>0</v>
      </c>
      <c r="M484" s="26">
        <v>0</v>
      </c>
      <c r="N484" s="116">
        <v>0</v>
      </c>
    </row>
    <row r="485" spans="1:14">
      <c r="A485" s="106" t="s">
        <v>2792</v>
      </c>
      <c r="B485" s="106" t="s">
        <v>2549</v>
      </c>
      <c r="C485" s="26" t="s">
        <v>2551</v>
      </c>
      <c r="D485" s="26"/>
      <c r="E485" s="26"/>
      <c r="F485" s="26">
        <v>0</v>
      </c>
      <c r="G485" s="145">
        <v>0</v>
      </c>
      <c r="H485" s="26">
        <v>0</v>
      </c>
      <c r="I485" s="145">
        <v>0</v>
      </c>
      <c r="J485" s="26">
        <v>0</v>
      </c>
      <c r="K485" s="146">
        <v>0</v>
      </c>
      <c r="L485" s="145">
        <v>0</v>
      </c>
      <c r="M485" s="26">
        <v>0</v>
      </c>
      <c r="N485" s="116">
        <v>0</v>
      </c>
    </row>
    <row r="486" spans="1:14">
      <c r="A486" s="106" t="s">
        <v>2793</v>
      </c>
      <c r="B486" s="106" t="s">
        <v>2549</v>
      </c>
      <c r="C486" s="26" t="s">
        <v>2550</v>
      </c>
      <c r="D486" s="26"/>
      <c r="E486" s="26"/>
      <c r="F486" s="26">
        <v>4</v>
      </c>
      <c r="G486" s="145">
        <v>1</v>
      </c>
      <c r="H486" s="26">
        <v>4</v>
      </c>
      <c r="I486" s="145">
        <v>0</v>
      </c>
      <c r="J486" s="26">
        <v>2.25</v>
      </c>
      <c r="K486" s="146">
        <v>3.4722222222222222E-5</v>
      </c>
      <c r="L486" s="145">
        <v>0</v>
      </c>
      <c r="M486" s="26">
        <v>0</v>
      </c>
      <c r="N486" s="116">
        <v>0</v>
      </c>
    </row>
    <row r="487" spans="1:14">
      <c r="A487" s="106" t="s">
        <v>2793</v>
      </c>
      <c r="B487" s="106" t="s">
        <v>2549</v>
      </c>
      <c r="C487" s="26" t="s">
        <v>2551</v>
      </c>
      <c r="D487" s="26"/>
      <c r="E487" s="26"/>
      <c r="F487" s="26">
        <v>0</v>
      </c>
      <c r="G487" s="145">
        <v>0</v>
      </c>
      <c r="H487" s="26">
        <v>0</v>
      </c>
      <c r="I487" s="145">
        <v>0</v>
      </c>
      <c r="J487" s="26">
        <v>0</v>
      </c>
      <c r="K487" s="146">
        <v>0</v>
      </c>
      <c r="L487" s="145">
        <v>0</v>
      </c>
      <c r="M487" s="26">
        <v>0</v>
      </c>
      <c r="N487" s="116">
        <v>0</v>
      </c>
    </row>
    <row r="488" spans="1:14">
      <c r="A488" s="106" t="s">
        <v>2794</v>
      </c>
      <c r="B488" s="106" t="s">
        <v>2549</v>
      </c>
      <c r="C488" s="26" t="s">
        <v>2550</v>
      </c>
      <c r="D488" s="26"/>
      <c r="E488" s="26"/>
      <c r="F488" s="26">
        <v>4</v>
      </c>
      <c r="G488" s="145">
        <v>1</v>
      </c>
      <c r="H488" s="26">
        <v>4</v>
      </c>
      <c r="I488" s="145">
        <v>1</v>
      </c>
      <c r="J488" s="26">
        <v>1</v>
      </c>
      <c r="K488" s="146">
        <v>0</v>
      </c>
      <c r="L488" s="145">
        <v>0</v>
      </c>
      <c r="M488" s="26">
        <v>0</v>
      </c>
      <c r="N488" s="116">
        <v>0</v>
      </c>
    </row>
    <row r="489" spans="1:14">
      <c r="A489" s="106" t="s">
        <v>2794</v>
      </c>
      <c r="B489" s="106" t="s">
        <v>2549</v>
      </c>
      <c r="C489" s="26" t="s">
        <v>2551</v>
      </c>
      <c r="D489" s="26"/>
      <c r="E489" s="26"/>
      <c r="F489" s="26">
        <v>0</v>
      </c>
      <c r="G489" s="145">
        <v>0</v>
      </c>
      <c r="H489" s="26">
        <v>0</v>
      </c>
      <c r="I489" s="145">
        <v>0</v>
      </c>
      <c r="J489" s="26">
        <v>0</v>
      </c>
      <c r="K489" s="146">
        <v>0</v>
      </c>
      <c r="L489" s="145">
        <v>0</v>
      </c>
      <c r="M489" s="26">
        <v>0</v>
      </c>
      <c r="N489" s="116">
        <v>0</v>
      </c>
    </row>
    <row r="490" spans="1:14">
      <c r="A490" s="106" t="s">
        <v>2795</v>
      </c>
      <c r="B490" s="106" t="s">
        <v>2549</v>
      </c>
      <c r="C490" s="26" t="s">
        <v>2550</v>
      </c>
      <c r="D490" s="26"/>
      <c r="E490" s="26"/>
      <c r="F490" s="26">
        <v>4</v>
      </c>
      <c r="G490" s="145">
        <v>1</v>
      </c>
      <c r="H490" s="26">
        <v>4</v>
      </c>
      <c r="I490" s="145">
        <v>0</v>
      </c>
      <c r="J490" s="26">
        <v>2.25</v>
      </c>
      <c r="K490" s="146">
        <v>6.9444444444444444E-5</v>
      </c>
      <c r="L490" s="145">
        <v>0</v>
      </c>
      <c r="M490" s="26">
        <v>0</v>
      </c>
      <c r="N490" s="116">
        <v>0</v>
      </c>
    </row>
    <row r="491" spans="1:14">
      <c r="A491" s="106" t="s">
        <v>2795</v>
      </c>
      <c r="B491" s="106" t="s">
        <v>2549</v>
      </c>
      <c r="C491" s="26" t="s">
        <v>2551</v>
      </c>
      <c r="D491" s="26"/>
      <c r="E491" s="26"/>
      <c r="F491" s="26">
        <v>0</v>
      </c>
      <c r="G491" s="145">
        <v>0</v>
      </c>
      <c r="H491" s="26">
        <v>0</v>
      </c>
      <c r="I491" s="145">
        <v>0</v>
      </c>
      <c r="J491" s="26">
        <v>0</v>
      </c>
      <c r="K491" s="146">
        <v>0</v>
      </c>
      <c r="L491" s="145">
        <v>0</v>
      </c>
      <c r="M491" s="26">
        <v>0</v>
      </c>
      <c r="N491" s="116">
        <v>0</v>
      </c>
    </row>
    <row r="492" spans="1:14">
      <c r="A492" s="106" t="s">
        <v>2796</v>
      </c>
      <c r="B492" s="106" t="s">
        <v>2549</v>
      </c>
      <c r="C492" s="26" t="s">
        <v>2550</v>
      </c>
      <c r="D492" s="26"/>
      <c r="E492" s="26"/>
      <c r="F492" s="26">
        <v>4</v>
      </c>
      <c r="G492" s="145">
        <v>1</v>
      </c>
      <c r="H492" s="26">
        <v>4</v>
      </c>
      <c r="I492" s="145">
        <v>1</v>
      </c>
      <c r="J492" s="26">
        <v>1</v>
      </c>
      <c r="K492" s="146">
        <v>0</v>
      </c>
      <c r="L492" s="145">
        <v>0</v>
      </c>
      <c r="M492" s="26">
        <v>0</v>
      </c>
      <c r="N492" s="116">
        <v>0</v>
      </c>
    </row>
    <row r="493" spans="1:14">
      <c r="A493" s="106" t="s">
        <v>2796</v>
      </c>
      <c r="B493" s="106" t="s">
        <v>2549</v>
      </c>
      <c r="C493" s="26" t="s">
        <v>2551</v>
      </c>
      <c r="D493" s="26"/>
      <c r="E493" s="26"/>
      <c r="F493" s="26">
        <v>0</v>
      </c>
      <c r="G493" s="145">
        <v>0</v>
      </c>
      <c r="H493" s="26">
        <v>0</v>
      </c>
      <c r="I493" s="145">
        <v>0</v>
      </c>
      <c r="J493" s="26">
        <v>0</v>
      </c>
      <c r="K493" s="146">
        <v>0</v>
      </c>
      <c r="L493" s="145">
        <v>0</v>
      </c>
      <c r="M493" s="26">
        <v>0</v>
      </c>
      <c r="N493" s="116">
        <v>0</v>
      </c>
    </row>
    <row r="494" spans="1:14">
      <c r="A494" s="106" t="s">
        <v>2797</v>
      </c>
      <c r="B494" s="106" t="s">
        <v>2549</v>
      </c>
      <c r="C494" s="26" t="s">
        <v>2550</v>
      </c>
      <c r="D494" s="26"/>
      <c r="E494" s="26"/>
      <c r="F494" s="26">
        <v>4</v>
      </c>
      <c r="G494" s="145">
        <v>1</v>
      </c>
      <c r="H494" s="26">
        <v>4</v>
      </c>
      <c r="I494" s="145">
        <v>0</v>
      </c>
      <c r="J494" s="26">
        <v>7.5</v>
      </c>
      <c r="K494" s="146">
        <v>3.5300925925925925E-3</v>
      </c>
      <c r="L494" s="145">
        <v>0</v>
      </c>
      <c r="M494" s="26">
        <v>0</v>
      </c>
      <c r="N494" s="116">
        <v>0</v>
      </c>
    </row>
    <row r="495" spans="1:14">
      <c r="A495" s="106" t="s">
        <v>2797</v>
      </c>
      <c r="B495" s="106" t="s">
        <v>2549</v>
      </c>
      <c r="C495" s="26" t="s">
        <v>2551</v>
      </c>
      <c r="D495" s="26"/>
      <c r="E495" s="26"/>
      <c r="F495" s="26">
        <v>0</v>
      </c>
      <c r="G495" s="145">
        <v>0</v>
      </c>
      <c r="H495" s="26">
        <v>0</v>
      </c>
      <c r="I495" s="145">
        <v>0</v>
      </c>
      <c r="J495" s="26">
        <v>0</v>
      </c>
      <c r="K495" s="146">
        <v>0</v>
      </c>
      <c r="L495" s="145">
        <v>0</v>
      </c>
      <c r="M495" s="26">
        <v>0</v>
      </c>
      <c r="N495" s="116">
        <v>0</v>
      </c>
    </row>
    <row r="496" spans="1:14">
      <c r="A496" s="106" t="s">
        <v>2798</v>
      </c>
      <c r="B496" s="106" t="s">
        <v>2549</v>
      </c>
      <c r="C496" s="26" t="s">
        <v>2550</v>
      </c>
      <c r="D496" s="26"/>
      <c r="E496" s="26"/>
      <c r="F496" s="26">
        <v>4</v>
      </c>
      <c r="G496" s="145">
        <v>1</v>
      </c>
      <c r="H496" s="26">
        <v>4</v>
      </c>
      <c r="I496" s="145">
        <v>1</v>
      </c>
      <c r="J496" s="26">
        <v>1</v>
      </c>
      <c r="K496" s="146">
        <v>0</v>
      </c>
      <c r="L496" s="145">
        <v>0</v>
      </c>
      <c r="M496" s="26">
        <v>0</v>
      </c>
      <c r="N496" s="116">
        <v>0</v>
      </c>
    </row>
    <row r="497" spans="1:14">
      <c r="A497" s="106" t="s">
        <v>2798</v>
      </c>
      <c r="B497" s="106" t="s">
        <v>2549</v>
      </c>
      <c r="C497" s="26" t="s">
        <v>2551</v>
      </c>
      <c r="D497" s="26"/>
      <c r="E497" s="26"/>
      <c r="F497" s="26">
        <v>0</v>
      </c>
      <c r="G497" s="145">
        <v>0</v>
      </c>
      <c r="H497" s="26">
        <v>0</v>
      </c>
      <c r="I497" s="145">
        <v>0</v>
      </c>
      <c r="J497" s="26">
        <v>0</v>
      </c>
      <c r="K497" s="146">
        <v>0</v>
      </c>
      <c r="L497" s="145">
        <v>0</v>
      </c>
      <c r="M497" s="26">
        <v>0</v>
      </c>
      <c r="N497" s="116">
        <v>0</v>
      </c>
    </row>
    <row r="498" spans="1:14">
      <c r="A498" s="106" t="s">
        <v>2799</v>
      </c>
      <c r="B498" s="106" t="s">
        <v>2549</v>
      </c>
      <c r="C498" s="26" t="s">
        <v>2550</v>
      </c>
      <c r="D498" s="26"/>
      <c r="E498" s="26"/>
      <c r="F498" s="26">
        <v>4</v>
      </c>
      <c r="G498" s="145">
        <v>1</v>
      </c>
      <c r="H498" s="26">
        <v>4</v>
      </c>
      <c r="I498" s="145">
        <v>1</v>
      </c>
      <c r="J498" s="26">
        <v>1</v>
      </c>
      <c r="K498" s="146">
        <v>0</v>
      </c>
      <c r="L498" s="145">
        <v>0</v>
      </c>
      <c r="M498" s="26">
        <v>0</v>
      </c>
      <c r="N498" s="116">
        <v>0</v>
      </c>
    </row>
    <row r="499" spans="1:14">
      <c r="A499" s="106" t="s">
        <v>2799</v>
      </c>
      <c r="B499" s="106" t="s">
        <v>2549</v>
      </c>
      <c r="C499" s="26" t="s">
        <v>2551</v>
      </c>
      <c r="D499" s="26"/>
      <c r="E499" s="26"/>
      <c r="F499" s="26">
        <v>0</v>
      </c>
      <c r="G499" s="145">
        <v>0</v>
      </c>
      <c r="H499" s="26">
        <v>0</v>
      </c>
      <c r="I499" s="145">
        <v>0</v>
      </c>
      <c r="J499" s="26">
        <v>0</v>
      </c>
      <c r="K499" s="146">
        <v>0</v>
      </c>
      <c r="L499" s="145">
        <v>0</v>
      </c>
      <c r="M499" s="26">
        <v>0</v>
      </c>
      <c r="N499" s="116">
        <v>0</v>
      </c>
    </row>
    <row r="500" spans="1:14">
      <c r="A500" s="106" t="s">
        <v>2800</v>
      </c>
      <c r="B500" s="106" t="s">
        <v>2549</v>
      </c>
      <c r="C500" s="26" t="s">
        <v>2550</v>
      </c>
      <c r="D500" s="26"/>
      <c r="E500" s="26"/>
      <c r="F500" s="26">
        <v>4</v>
      </c>
      <c r="G500" s="145">
        <v>1</v>
      </c>
      <c r="H500" s="26">
        <v>4</v>
      </c>
      <c r="I500" s="145">
        <v>1</v>
      </c>
      <c r="J500" s="26">
        <v>1</v>
      </c>
      <c r="K500" s="146">
        <v>0</v>
      </c>
      <c r="L500" s="145">
        <v>0</v>
      </c>
      <c r="M500" s="26">
        <v>0</v>
      </c>
      <c r="N500" s="116">
        <v>0</v>
      </c>
    </row>
    <row r="501" spans="1:14">
      <c r="A501" s="106" t="s">
        <v>2800</v>
      </c>
      <c r="B501" s="106" t="s">
        <v>2549</v>
      </c>
      <c r="C501" s="26" t="s">
        <v>2551</v>
      </c>
      <c r="D501" s="26"/>
      <c r="E501" s="26"/>
      <c r="F501" s="26">
        <v>0</v>
      </c>
      <c r="G501" s="145">
        <v>0</v>
      </c>
      <c r="H501" s="26">
        <v>0</v>
      </c>
      <c r="I501" s="145">
        <v>0</v>
      </c>
      <c r="J501" s="26">
        <v>0</v>
      </c>
      <c r="K501" s="146">
        <v>0</v>
      </c>
      <c r="L501" s="145">
        <v>0</v>
      </c>
      <c r="M501" s="26">
        <v>0</v>
      </c>
      <c r="N501" s="116">
        <v>0</v>
      </c>
    </row>
    <row r="502" spans="1:14">
      <c r="A502" s="106" t="s">
        <v>2801</v>
      </c>
      <c r="B502" s="106" t="s">
        <v>2549</v>
      </c>
      <c r="C502" s="26" t="s">
        <v>2550</v>
      </c>
      <c r="D502" s="26"/>
      <c r="E502" s="26"/>
      <c r="F502" s="26">
        <v>4</v>
      </c>
      <c r="G502" s="145">
        <v>1</v>
      </c>
      <c r="H502" s="26">
        <v>4</v>
      </c>
      <c r="I502" s="145">
        <v>0</v>
      </c>
      <c r="J502" s="26">
        <v>48.5</v>
      </c>
      <c r="K502" s="146">
        <v>3.439814814814815E-2</v>
      </c>
      <c r="L502" s="145">
        <v>0</v>
      </c>
      <c r="M502" s="26">
        <v>0</v>
      </c>
      <c r="N502" s="116">
        <v>0</v>
      </c>
    </row>
    <row r="503" spans="1:14">
      <c r="A503" s="106" t="s">
        <v>2801</v>
      </c>
      <c r="B503" s="106" t="s">
        <v>2549</v>
      </c>
      <c r="C503" s="26" t="s">
        <v>2551</v>
      </c>
      <c r="D503" s="26"/>
      <c r="E503" s="26"/>
      <c r="F503" s="26">
        <v>0</v>
      </c>
      <c r="G503" s="145">
        <v>0</v>
      </c>
      <c r="H503" s="26">
        <v>0</v>
      </c>
      <c r="I503" s="145">
        <v>0</v>
      </c>
      <c r="J503" s="26">
        <v>0</v>
      </c>
      <c r="K503" s="146">
        <v>0</v>
      </c>
      <c r="L503" s="145">
        <v>0</v>
      </c>
      <c r="M503" s="26">
        <v>0</v>
      </c>
      <c r="N503" s="116">
        <v>0</v>
      </c>
    </row>
    <row r="504" spans="1:14">
      <c r="A504" s="106" t="s">
        <v>2802</v>
      </c>
      <c r="B504" s="106" t="s">
        <v>2549</v>
      </c>
      <c r="C504" s="26" t="s">
        <v>2550</v>
      </c>
      <c r="D504" s="26"/>
      <c r="E504" s="26"/>
      <c r="F504" s="26">
        <v>4</v>
      </c>
      <c r="G504" s="145">
        <v>1</v>
      </c>
      <c r="H504" s="26">
        <v>4</v>
      </c>
      <c r="I504" s="145">
        <v>1</v>
      </c>
      <c r="J504" s="26">
        <v>1</v>
      </c>
      <c r="K504" s="146">
        <v>0</v>
      </c>
      <c r="L504" s="145">
        <v>0</v>
      </c>
      <c r="M504" s="26">
        <v>0</v>
      </c>
      <c r="N504" s="116">
        <v>0</v>
      </c>
    </row>
    <row r="505" spans="1:14">
      <c r="A505" s="106" t="s">
        <v>2802</v>
      </c>
      <c r="B505" s="106" t="s">
        <v>2549</v>
      </c>
      <c r="C505" s="26" t="s">
        <v>2551</v>
      </c>
      <c r="D505" s="26"/>
      <c r="E505" s="26"/>
      <c r="F505" s="26">
        <v>0</v>
      </c>
      <c r="G505" s="145">
        <v>0</v>
      </c>
      <c r="H505" s="26">
        <v>0</v>
      </c>
      <c r="I505" s="145">
        <v>0</v>
      </c>
      <c r="J505" s="26">
        <v>0</v>
      </c>
      <c r="K505" s="146">
        <v>0</v>
      </c>
      <c r="L505" s="145">
        <v>0</v>
      </c>
      <c r="M505" s="26">
        <v>0</v>
      </c>
      <c r="N505" s="116">
        <v>0</v>
      </c>
    </row>
    <row r="506" spans="1:14">
      <c r="A506" s="106" t="s">
        <v>2803</v>
      </c>
      <c r="B506" s="106" t="s">
        <v>2549</v>
      </c>
      <c r="C506" s="26" t="s">
        <v>2550</v>
      </c>
      <c r="D506" s="26"/>
      <c r="E506" s="26"/>
      <c r="F506" s="26">
        <v>4</v>
      </c>
      <c r="G506" s="145">
        <v>0</v>
      </c>
      <c r="H506" s="26">
        <v>0</v>
      </c>
      <c r="I506" s="145">
        <v>0</v>
      </c>
      <c r="J506" s="26">
        <v>14</v>
      </c>
      <c r="K506" s="146">
        <v>9.7222222222222219E-4</v>
      </c>
      <c r="L506" s="145">
        <v>0</v>
      </c>
      <c r="M506" s="26">
        <v>0</v>
      </c>
      <c r="N506" s="116">
        <v>0</v>
      </c>
    </row>
    <row r="507" spans="1:14">
      <c r="A507" s="106" t="s">
        <v>2803</v>
      </c>
      <c r="B507" s="106" t="s">
        <v>2549</v>
      </c>
      <c r="C507" s="26" t="s">
        <v>2551</v>
      </c>
      <c r="D507" s="26"/>
      <c r="E507" s="26"/>
      <c r="F507" s="26">
        <v>0</v>
      </c>
      <c r="G507" s="145">
        <v>0</v>
      </c>
      <c r="H507" s="26">
        <v>0</v>
      </c>
      <c r="I507" s="145">
        <v>0</v>
      </c>
      <c r="J507" s="26">
        <v>0</v>
      </c>
      <c r="K507" s="146">
        <v>0</v>
      </c>
      <c r="L507" s="145">
        <v>0</v>
      </c>
      <c r="M507" s="26">
        <v>0</v>
      </c>
      <c r="N507" s="116">
        <v>0</v>
      </c>
    </row>
    <row r="508" spans="1:14">
      <c r="A508" s="106" t="s">
        <v>2804</v>
      </c>
      <c r="B508" s="106" t="s">
        <v>2549</v>
      </c>
      <c r="C508" s="26" t="s">
        <v>2550</v>
      </c>
      <c r="D508" s="26"/>
      <c r="E508" s="26"/>
      <c r="F508" s="26">
        <v>4</v>
      </c>
      <c r="G508" s="145">
        <v>0</v>
      </c>
      <c r="H508" s="26">
        <v>0</v>
      </c>
      <c r="I508" s="145">
        <v>1</v>
      </c>
      <c r="J508" s="26">
        <v>1</v>
      </c>
      <c r="K508" s="146">
        <v>0</v>
      </c>
      <c r="L508" s="145">
        <v>0</v>
      </c>
      <c r="M508" s="26">
        <v>0</v>
      </c>
      <c r="N508" s="116">
        <v>0</v>
      </c>
    </row>
    <row r="509" spans="1:14">
      <c r="A509" s="106" t="s">
        <v>2804</v>
      </c>
      <c r="B509" s="106" t="s">
        <v>2549</v>
      </c>
      <c r="C509" s="26" t="s">
        <v>2551</v>
      </c>
      <c r="D509" s="26"/>
      <c r="E509" s="26"/>
      <c r="F509" s="26">
        <v>0</v>
      </c>
      <c r="G509" s="145">
        <v>0</v>
      </c>
      <c r="H509" s="26">
        <v>0</v>
      </c>
      <c r="I509" s="145">
        <v>0</v>
      </c>
      <c r="J509" s="26">
        <v>0</v>
      </c>
      <c r="K509" s="146">
        <v>0</v>
      </c>
      <c r="L509" s="145">
        <v>0</v>
      </c>
      <c r="M509" s="26">
        <v>0</v>
      </c>
      <c r="N509" s="116">
        <v>0</v>
      </c>
    </row>
    <row r="510" spans="1:14">
      <c r="A510" s="106" t="s">
        <v>2805</v>
      </c>
      <c r="B510" s="106" t="s">
        <v>2549</v>
      </c>
      <c r="C510" s="26" t="s">
        <v>2550</v>
      </c>
      <c r="D510" s="26"/>
      <c r="E510" s="26"/>
      <c r="F510" s="26">
        <v>4</v>
      </c>
      <c r="G510" s="145">
        <v>1</v>
      </c>
      <c r="H510" s="26">
        <v>4</v>
      </c>
      <c r="I510" s="145">
        <v>0</v>
      </c>
      <c r="J510" s="26">
        <v>2.25</v>
      </c>
      <c r="K510" s="146">
        <v>3.1250000000000001E-4</v>
      </c>
      <c r="L510" s="145">
        <v>0</v>
      </c>
      <c r="M510" s="26">
        <v>0</v>
      </c>
      <c r="N510" s="116">
        <v>0</v>
      </c>
    </row>
    <row r="511" spans="1:14">
      <c r="A511" s="106" t="s">
        <v>2805</v>
      </c>
      <c r="B511" s="106" t="s">
        <v>2549</v>
      </c>
      <c r="C511" s="26" t="s">
        <v>2551</v>
      </c>
      <c r="D511" s="26"/>
      <c r="E511" s="26"/>
      <c r="F511" s="26">
        <v>0</v>
      </c>
      <c r="G511" s="145">
        <v>0</v>
      </c>
      <c r="H511" s="26">
        <v>0</v>
      </c>
      <c r="I511" s="145">
        <v>0</v>
      </c>
      <c r="J511" s="26">
        <v>0</v>
      </c>
      <c r="K511" s="146">
        <v>0</v>
      </c>
      <c r="L511" s="145">
        <v>0</v>
      </c>
      <c r="M511" s="26">
        <v>0</v>
      </c>
      <c r="N511" s="116">
        <v>0</v>
      </c>
    </row>
    <row r="512" spans="1:14">
      <c r="A512" s="106" t="s">
        <v>2806</v>
      </c>
      <c r="B512" s="106" t="s">
        <v>2549</v>
      </c>
      <c r="C512" s="26" t="s">
        <v>2550</v>
      </c>
      <c r="D512" s="26"/>
      <c r="E512" s="26"/>
      <c r="F512" s="26">
        <v>4</v>
      </c>
      <c r="G512" s="145">
        <v>1</v>
      </c>
      <c r="H512" s="26">
        <v>4</v>
      </c>
      <c r="I512" s="145">
        <v>1</v>
      </c>
      <c r="J512" s="26">
        <v>1</v>
      </c>
      <c r="K512" s="146">
        <v>0</v>
      </c>
      <c r="L512" s="145">
        <v>0</v>
      </c>
      <c r="M512" s="26">
        <v>0</v>
      </c>
      <c r="N512" s="116">
        <v>0</v>
      </c>
    </row>
    <row r="513" spans="1:14">
      <c r="A513" s="106" t="s">
        <v>2806</v>
      </c>
      <c r="B513" s="106" t="s">
        <v>2549</v>
      </c>
      <c r="C513" s="26" t="s">
        <v>2551</v>
      </c>
      <c r="D513" s="26"/>
      <c r="E513" s="26"/>
      <c r="F513" s="26">
        <v>0</v>
      </c>
      <c r="G513" s="145">
        <v>0</v>
      </c>
      <c r="H513" s="26">
        <v>0</v>
      </c>
      <c r="I513" s="145">
        <v>0</v>
      </c>
      <c r="J513" s="26">
        <v>0</v>
      </c>
      <c r="K513" s="146">
        <v>0</v>
      </c>
      <c r="L513" s="145">
        <v>0</v>
      </c>
      <c r="M513" s="26">
        <v>0</v>
      </c>
      <c r="N513" s="116">
        <v>0</v>
      </c>
    </row>
    <row r="514" spans="1:14">
      <c r="A514" s="106" t="s">
        <v>2807</v>
      </c>
      <c r="B514" s="106" t="s">
        <v>2549</v>
      </c>
      <c r="C514" s="26" t="s">
        <v>2550</v>
      </c>
      <c r="D514" s="26"/>
      <c r="E514" s="26"/>
      <c r="F514" s="26">
        <v>4</v>
      </c>
      <c r="G514" s="145">
        <v>1</v>
      </c>
      <c r="H514" s="26">
        <v>4</v>
      </c>
      <c r="I514" s="145">
        <v>0</v>
      </c>
      <c r="J514" s="26">
        <v>10.75</v>
      </c>
      <c r="K514" s="146">
        <v>2.6967592592592594E-3</v>
      </c>
      <c r="L514" s="145">
        <v>0</v>
      </c>
      <c r="M514" s="26">
        <v>0</v>
      </c>
      <c r="N514" s="116">
        <v>0</v>
      </c>
    </row>
    <row r="515" spans="1:14">
      <c r="A515" s="106" t="s">
        <v>2807</v>
      </c>
      <c r="B515" s="106" t="s">
        <v>2549</v>
      </c>
      <c r="C515" s="26" t="s">
        <v>2551</v>
      </c>
      <c r="D515" s="26"/>
      <c r="E515" s="26"/>
      <c r="F515" s="26">
        <v>0</v>
      </c>
      <c r="G515" s="145">
        <v>0</v>
      </c>
      <c r="H515" s="26">
        <v>0</v>
      </c>
      <c r="I515" s="145">
        <v>0</v>
      </c>
      <c r="J515" s="26">
        <v>0</v>
      </c>
      <c r="K515" s="146">
        <v>0</v>
      </c>
      <c r="L515" s="145">
        <v>0</v>
      </c>
      <c r="M515" s="26">
        <v>0</v>
      </c>
      <c r="N515" s="116">
        <v>0</v>
      </c>
    </row>
    <row r="516" spans="1:14">
      <c r="A516" s="106" t="s">
        <v>2808</v>
      </c>
      <c r="B516" s="106" t="s">
        <v>2549</v>
      </c>
      <c r="C516" s="26" t="s">
        <v>2550</v>
      </c>
      <c r="D516" s="26"/>
      <c r="E516" s="26"/>
      <c r="F516" s="26">
        <v>4</v>
      </c>
      <c r="G516" s="145">
        <v>1</v>
      </c>
      <c r="H516" s="26">
        <v>4</v>
      </c>
      <c r="I516" s="145">
        <v>0</v>
      </c>
      <c r="J516" s="26">
        <v>2.25</v>
      </c>
      <c r="K516" s="146">
        <v>9.2592592592592588E-5</v>
      </c>
      <c r="L516" s="145">
        <v>0</v>
      </c>
      <c r="M516" s="26">
        <v>0</v>
      </c>
      <c r="N516" s="116">
        <v>0</v>
      </c>
    </row>
    <row r="517" spans="1:14">
      <c r="A517" s="106" t="s">
        <v>2808</v>
      </c>
      <c r="B517" s="106" t="s">
        <v>2549</v>
      </c>
      <c r="C517" s="26" t="s">
        <v>2551</v>
      </c>
      <c r="D517" s="26"/>
      <c r="E517" s="26"/>
      <c r="F517" s="26">
        <v>0</v>
      </c>
      <c r="G517" s="145">
        <v>0</v>
      </c>
      <c r="H517" s="26">
        <v>0</v>
      </c>
      <c r="I517" s="145">
        <v>0</v>
      </c>
      <c r="J517" s="26">
        <v>0</v>
      </c>
      <c r="K517" s="146">
        <v>0</v>
      </c>
      <c r="L517" s="145">
        <v>0</v>
      </c>
      <c r="M517" s="26">
        <v>0</v>
      </c>
      <c r="N517" s="116">
        <v>0</v>
      </c>
    </row>
    <row r="518" spans="1:14">
      <c r="A518" s="106" t="s">
        <v>2809</v>
      </c>
      <c r="B518" s="106" t="s">
        <v>2549</v>
      </c>
      <c r="C518" s="26" t="s">
        <v>2550</v>
      </c>
      <c r="D518" s="26"/>
      <c r="E518" s="26"/>
      <c r="F518" s="26">
        <v>4</v>
      </c>
      <c r="G518" s="145">
        <v>1</v>
      </c>
      <c r="H518" s="26">
        <v>4</v>
      </c>
      <c r="I518" s="145">
        <v>0</v>
      </c>
      <c r="J518" s="26">
        <v>4.25</v>
      </c>
      <c r="K518" s="146">
        <v>1.5625000000000001E-3</v>
      </c>
      <c r="L518" s="145">
        <v>0</v>
      </c>
      <c r="M518" s="26">
        <v>0</v>
      </c>
      <c r="N518" s="116">
        <v>0</v>
      </c>
    </row>
    <row r="519" spans="1:14">
      <c r="A519" s="106" t="s">
        <v>2809</v>
      </c>
      <c r="B519" s="106" t="s">
        <v>2549</v>
      </c>
      <c r="C519" s="26" t="s">
        <v>2551</v>
      </c>
      <c r="D519" s="26"/>
      <c r="E519" s="26"/>
      <c r="F519" s="26">
        <v>0</v>
      </c>
      <c r="G519" s="145">
        <v>0</v>
      </c>
      <c r="H519" s="26">
        <v>0</v>
      </c>
      <c r="I519" s="145">
        <v>0</v>
      </c>
      <c r="J519" s="26">
        <v>0</v>
      </c>
      <c r="K519" s="146">
        <v>0</v>
      </c>
      <c r="L519" s="145">
        <v>0</v>
      </c>
      <c r="M519" s="26">
        <v>0</v>
      </c>
      <c r="N519" s="116">
        <v>0</v>
      </c>
    </row>
    <row r="520" spans="1:14">
      <c r="A520" s="106" t="s">
        <v>2810</v>
      </c>
      <c r="B520" s="106" t="s">
        <v>2549</v>
      </c>
      <c r="C520" s="26" t="s">
        <v>2550</v>
      </c>
      <c r="D520" s="26"/>
      <c r="E520" s="26"/>
      <c r="F520" s="26">
        <v>4</v>
      </c>
      <c r="G520" s="145">
        <v>1</v>
      </c>
      <c r="H520" s="26">
        <v>4</v>
      </c>
      <c r="I520" s="145">
        <v>1</v>
      </c>
      <c r="J520" s="26">
        <v>1</v>
      </c>
      <c r="K520" s="146">
        <v>0</v>
      </c>
      <c r="L520" s="145">
        <v>0</v>
      </c>
      <c r="M520" s="26">
        <v>0</v>
      </c>
      <c r="N520" s="116">
        <v>0</v>
      </c>
    </row>
    <row r="521" spans="1:14">
      <c r="A521" s="106" t="s">
        <v>2810</v>
      </c>
      <c r="B521" s="106" t="s">
        <v>2549</v>
      </c>
      <c r="C521" s="26" t="s">
        <v>2551</v>
      </c>
      <c r="D521" s="26"/>
      <c r="E521" s="26"/>
      <c r="F521" s="26">
        <v>0</v>
      </c>
      <c r="G521" s="145">
        <v>0</v>
      </c>
      <c r="H521" s="26">
        <v>0</v>
      </c>
      <c r="I521" s="145">
        <v>0</v>
      </c>
      <c r="J521" s="26">
        <v>0</v>
      </c>
      <c r="K521" s="146">
        <v>0</v>
      </c>
      <c r="L521" s="145">
        <v>0</v>
      </c>
      <c r="M521" s="26">
        <v>0</v>
      </c>
      <c r="N521" s="116">
        <v>0</v>
      </c>
    </row>
    <row r="522" spans="1:14">
      <c r="A522" s="106" t="s">
        <v>2811</v>
      </c>
      <c r="B522" s="106" t="s">
        <v>2549</v>
      </c>
      <c r="C522" s="26" t="s">
        <v>2550</v>
      </c>
      <c r="D522" s="26"/>
      <c r="E522" s="26"/>
      <c r="F522" s="26">
        <v>4</v>
      </c>
      <c r="G522" s="145">
        <v>1</v>
      </c>
      <c r="H522" s="26">
        <v>4</v>
      </c>
      <c r="I522" s="145">
        <v>0</v>
      </c>
      <c r="J522" s="26">
        <v>5.5</v>
      </c>
      <c r="K522" s="146">
        <v>2.8587962962962963E-3</v>
      </c>
      <c r="L522" s="145">
        <v>0</v>
      </c>
      <c r="M522" s="26">
        <v>0</v>
      </c>
      <c r="N522" s="116">
        <v>0</v>
      </c>
    </row>
    <row r="523" spans="1:14">
      <c r="A523" s="106" t="s">
        <v>2811</v>
      </c>
      <c r="B523" s="106" t="s">
        <v>2549</v>
      </c>
      <c r="C523" s="26" t="s">
        <v>2551</v>
      </c>
      <c r="D523" s="26"/>
      <c r="E523" s="26"/>
      <c r="F523" s="26">
        <v>0</v>
      </c>
      <c r="G523" s="145">
        <v>0</v>
      </c>
      <c r="H523" s="26">
        <v>0</v>
      </c>
      <c r="I523" s="145">
        <v>0</v>
      </c>
      <c r="J523" s="26">
        <v>0</v>
      </c>
      <c r="K523" s="146">
        <v>0</v>
      </c>
      <c r="L523" s="145">
        <v>0</v>
      </c>
      <c r="M523" s="26">
        <v>0</v>
      </c>
      <c r="N523" s="116">
        <v>0</v>
      </c>
    </row>
    <row r="524" spans="1:14">
      <c r="A524" s="106" t="s">
        <v>2812</v>
      </c>
      <c r="B524" s="106" t="s">
        <v>2549</v>
      </c>
      <c r="C524" s="26" t="s">
        <v>2550</v>
      </c>
      <c r="D524" s="26"/>
      <c r="E524" s="26"/>
      <c r="F524" s="26">
        <v>4</v>
      </c>
      <c r="G524" s="145">
        <v>1</v>
      </c>
      <c r="H524" s="26">
        <v>4</v>
      </c>
      <c r="I524" s="145">
        <v>0</v>
      </c>
      <c r="J524" s="26">
        <v>6.5</v>
      </c>
      <c r="K524" s="146">
        <v>5.9027777777777778E-4</v>
      </c>
      <c r="L524" s="145">
        <v>0</v>
      </c>
      <c r="M524" s="26">
        <v>0</v>
      </c>
      <c r="N524" s="116">
        <v>0</v>
      </c>
    </row>
    <row r="525" spans="1:14">
      <c r="A525" s="106" t="s">
        <v>2812</v>
      </c>
      <c r="B525" s="106" t="s">
        <v>2549</v>
      </c>
      <c r="C525" s="26" t="s">
        <v>2551</v>
      </c>
      <c r="D525" s="26"/>
      <c r="E525" s="26"/>
      <c r="F525" s="26">
        <v>0</v>
      </c>
      <c r="G525" s="145">
        <v>0</v>
      </c>
      <c r="H525" s="26">
        <v>0</v>
      </c>
      <c r="I525" s="145">
        <v>0</v>
      </c>
      <c r="J525" s="26">
        <v>0</v>
      </c>
      <c r="K525" s="146">
        <v>0</v>
      </c>
      <c r="L525" s="145">
        <v>0</v>
      </c>
      <c r="M525" s="26">
        <v>0</v>
      </c>
      <c r="N525" s="116">
        <v>0</v>
      </c>
    </row>
    <row r="526" spans="1:14">
      <c r="A526" s="106" t="s">
        <v>2813</v>
      </c>
      <c r="B526" s="106" t="s">
        <v>2549</v>
      </c>
      <c r="C526" s="26" t="s">
        <v>2550</v>
      </c>
      <c r="D526" s="26"/>
      <c r="E526" s="26"/>
      <c r="F526" s="26">
        <v>4</v>
      </c>
      <c r="G526" s="145">
        <v>1</v>
      </c>
      <c r="H526" s="26">
        <v>4</v>
      </c>
      <c r="I526" s="145">
        <v>1</v>
      </c>
      <c r="J526" s="26">
        <v>1</v>
      </c>
      <c r="K526" s="146">
        <v>0</v>
      </c>
      <c r="L526" s="145">
        <v>0</v>
      </c>
      <c r="M526" s="26">
        <v>0</v>
      </c>
      <c r="N526" s="116">
        <v>0</v>
      </c>
    </row>
    <row r="527" spans="1:14">
      <c r="A527" s="106" t="s">
        <v>2813</v>
      </c>
      <c r="B527" s="106" t="s">
        <v>2549</v>
      </c>
      <c r="C527" s="26" t="s">
        <v>2551</v>
      </c>
      <c r="D527" s="26"/>
      <c r="E527" s="26"/>
      <c r="F527" s="26">
        <v>0</v>
      </c>
      <c r="G527" s="145">
        <v>0</v>
      </c>
      <c r="H527" s="26">
        <v>0</v>
      </c>
      <c r="I527" s="145">
        <v>0</v>
      </c>
      <c r="J527" s="26">
        <v>0</v>
      </c>
      <c r="K527" s="146">
        <v>0</v>
      </c>
      <c r="L527" s="145">
        <v>0</v>
      </c>
      <c r="M527" s="26">
        <v>0</v>
      </c>
      <c r="N527" s="116">
        <v>0</v>
      </c>
    </row>
    <row r="528" spans="1:14">
      <c r="A528" s="106" t="s">
        <v>2814</v>
      </c>
      <c r="B528" s="106" t="s">
        <v>2549</v>
      </c>
      <c r="C528" s="26" t="s">
        <v>2550</v>
      </c>
      <c r="D528" s="26"/>
      <c r="E528" s="26"/>
      <c r="F528" s="26">
        <v>4</v>
      </c>
      <c r="G528" s="145">
        <v>1</v>
      </c>
      <c r="H528" s="26">
        <v>4</v>
      </c>
      <c r="I528" s="145">
        <v>1</v>
      </c>
      <c r="J528" s="26">
        <v>1</v>
      </c>
      <c r="K528" s="146">
        <v>0</v>
      </c>
      <c r="L528" s="145">
        <v>0</v>
      </c>
      <c r="M528" s="26">
        <v>0</v>
      </c>
      <c r="N528" s="116">
        <v>0</v>
      </c>
    </row>
    <row r="529" spans="1:14">
      <c r="A529" s="106" t="s">
        <v>2814</v>
      </c>
      <c r="B529" s="106" t="s">
        <v>2549</v>
      </c>
      <c r="C529" s="26" t="s">
        <v>2551</v>
      </c>
      <c r="D529" s="26"/>
      <c r="E529" s="26"/>
      <c r="F529" s="26">
        <v>0</v>
      </c>
      <c r="G529" s="145">
        <v>0</v>
      </c>
      <c r="H529" s="26">
        <v>0</v>
      </c>
      <c r="I529" s="145">
        <v>0</v>
      </c>
      <c r="J529" s="26">
        <v>0</v>
      </c>
      <c r="K529" s="146">
        <v>0</v>
      </c>
      <c r="L529" s="145">
        <v>0</v>
      </c>
      <c r="M529" s="26">
        <v>0</v>
      </c>
      <c r="N529" s="116">
        <v>0</v>
      </c>
    </row>
    <row r="530" spans="1:14">
      <c r="A530" s="106" t="s">
        <v>2815</v>
      </c>
      <c r="B530" s="106" t="s">
        <v>2549</v>
      </c>
      <c r="C530" s="26" t="s">
        <v>2550</v>
      </c>
      <c r="D530" s="26"/>
      <c r="E530" s="26"/>
      <c r="F530" s="26">
        <v>4</v>
      </c>
      <c r="G530" s="145">
        <v>1</v>
      </c>
      <c r="H530" s="26">
        <v>4</v>
      </c>
      <c r="I530" s="145">
        <v>0</v>
      </c>
      <c r="J530" s="26">
        <v>3.25</v>
      </c>
      <c r="K530" s="146">
        <v>2.673611111111111E-3</v>
      </c>
      <c r="L530" s="145">
        <v>0</v>
      </c>
      <c r="M530" s="26">
        <v>0</v>
      </c>
      <c r="N530" s="116">
        <v>0</v>
      </c>
    </row>
    <row r="531" spans="1:14">
      <c r="A531" s="106" t="s">
        <v>2815</v>
      </c>
      <c r="B531" s="106" t="s">
        <v>2549</v>
      </c>
      <c r="C531" s="26" t="s">
        <v>2551</v>
      </c>
      <c r="D531" s="26"/>
      <c r="E531" s="26"/>
      <c r="F531" s="26">
        <v>0</v>
      </c>
      <c r="G531" s="145">
        <v>0</v>
      </c>
      <c r="H531" s="26">
        <v>0</v>
      </c>
      <c r="I531" s="145">
        <v>0</v>
      </c>
      <c r="J531" s="26">
        <v>0</v>
      </c>
      <c r="K531" s="146">
        <v>0</v>
      </c>
      <c r="L531" s="145">
        <v>0</v>
      </c>
      <c r="M531" s="26">
        <v>0</v>
      </c>
      <c r="N531" s="116">
        <v>0</v>
      </c>
    </row>
    <row r="532" spans="1:14">
      <c r="A532" s="106" t="s">
        <v>2816</v>
      </c>
      <c r="B532" s="106" t="s">
        <v>2549</v>
      </c>
      <c r="C532" s="26" t="s">
        <v>2550</v>
      </c>
      <c r="D532" s="26"/>
      <c r="E532" s="26"/>
      <c r="F532" s="26">
        <v>4</v>
      </c>
      <c r="G532" s="145">
        <v>1</v>
      </c>
      <c r="H532" s="26">
        <v>4</v>
      </c>
      <c r="I532" s="145">
        <v>1</v>
      </c>
      <c r="J532" s="26">
        <v>1</v>
      </c>
      <c r="K532" s="146">
        <v>0</v>
      </c>
      <c r="L532" s="145">
        <v>0</v>
      </c>
      <c r="M532" s="26">
        <v>0</v>
      </c>
      <c r="N532" s="116">
        <v>0</v>
      </c>
    </row>
    <row r="533" spans="1:14">
      <c r="A533" s="106" t="s">
        <v>2816</v>
      </c>
      <c r="B533" s="106" t="s">
        <v>2549</v>
      </c>
      <c r="C533" s="26" t="s">
        <v>2551</v>
      </c>
      <c r="D533" s="26"/>
      <c r="E533" s="26"/>
      <c r="F533" s="26">
        <v>0</v>
      </c>
      <c r="G533" s="145">
        <v>0</v>
      </c>
      <c r="H533" s="26">
        <v>0</v>
      </c>
      <c r="I533" s="145">
        <v>0</v>
      </c>
      <c r="J533" s="26">
        <v>0</v>
      </c>
      <c r="K533" s="146">
        <v>0</v>
      </c>
      <c r="L533" s="145">
        <v>0</v>
      </c>
      <c r="M533" s="26">
        <v>0</v>
      </c>
      <c r="N533" s="116">
        <v>0</v>
      </c>
    </row>
    <row r="534" spans="1:14">
      <c r="A534" s="106" t="s">
        <v>2817</v>
      </c>
      <c r="B534" s="106" t="s">
        <v>2549</v>
      </c>
      <c r="C534" s="26" t="s">
        <v>2550</v>
      </c>
      <c r="D534" s="26"/>
      <c r="E534" s="26"/>
      <c r="F534" s="26">
        <v>4</v>
      </c>
      <c r="G534" s="145">
        <v>1</v>
      </c>
      <c r="H534" s="26">
        <v>4</v>
      </c>
      <c r="I534" s="145">
        <v>0</v>
      </c>
      <c r="J534" s="26">
        <v>11.75</v>
      </c>
      <c r="K534" s="146">
        <v>1.712962962962963E-3</v>
      </c>
      <c r="L534" s="145">
        <v>0</v>
      </c>
      <c r="M534" s="26">
        <v>0</v>
      </c>
      <c r="N534" s="116">
        <v>0</v>
      </c>
    </row>
    <row r="535" spans="1:14">
      <c r="A535" s="106" t="s">
        <v>2817</v>
      </c>
      <c r="B535" s="106" t="s">
        <v>2549</v>
      </c>
      <c r="C535" s="26" t="s">
        <v>2551</v>
      </c>
      <c r="D535" s="26"/>
      <c r="E535" s="26"/>
      <c r="F535" s="26">
        <v>0</v>
      </c>
      <c r="G535" s="145">
        <v>0</v>
      </c>
      <c r="H535" s="26">
        <v>0</v>
      </c>
      <c r="I535" s="145">
        <v>0</v>
      </c>
      <c r="J535" s="26">
        <v>0</v>
      </c>
      <c r="K535" s="146">
        <v>0</v>
      </c>
      <c r="L535" s="145">
        <v>0</v>
      </c>
      <c r="M535" s="26">
        <v>0</v>
      </c>
      <c r="N535" s="116">
        <v>0</v>
      </c>
    </row>
    <row r="536" spans="1:14">
      <c r="A536" s="106" t="s">
        <v>2818</v>
      </c>
      <c r="B536" s="106" t="s">
        <v>2549</v>
      </c>
      <c r="C536" s="26" t="s">
        <v>2550</v>
      </c>
      <c r="D536" s="26"/>
      <c r="E536" s="26"/>
      <c r="F536" s="26">
        <v>4</v>
      </c>
      <c r="G536" s="145">
        <v>1</v>
      </c>
      <c r="H536" s="26">
        <v>4</v>
      </c>
      <c r="I536" s="145">
        <v>0</v>
      </c>
      <c r="J536" s="26">
        <v>2.25</v>
      </c>
      <c r="K536" s="146">
        <v>1.6203703703703703E-4</v>
      </c>
      <c r="L536" s="145">
        <v>0</v>
      </c>
      <c r="M536" s="26">
        <v>0</v>
      </c>
      <c r="N536" s="116">
        <v>0</v>
      </c>
    </row>
    <row r="537" spans="1:14">
      <c r="A537" s="106" t="s">
        <v>2818</v>
      </c>
      <c r="B537" s="106" t="s">
        <v>2549</v>
      </c>
      <c r="C537" s="26" t="s">
        <v>2551</v>
      </c>
      <c r="D537" s="26"/>
      <c r="E537" s="26"/>
      <c r="F537" s="26">
        <v>0</v>
      </c>
      <c r="G537" s="145">
        <v>0</v>
      </c>
      <c r="H537" s="26">
        <v>0</v>
      </c>
      <c r="I537" s="145">
        <v>0</v>
      </c>
      <c r="J537" s="26">
        <v>0</v>
      </c>
      <c r="K537" s="146">
        <v>0</v>
      </c>
      <c r="L537" s="145">
        <v>0</v>
      </c>
      <c r="M537" s="26">
        <v>0</v>
      </c>
      <c r="N537" s="116">
        <v>0</v>
      </c>
    </row>
    <row r="538" spans="1:14">
      <c r="A538" s="106" t="s">
        <v>2819</v>
      </c>
      <c r="B538" s="106" t="s">
        <v>2549</v>
      </c>
      <c r="C538" s="26" t="s">
        <v>2550</v>
      </c>
      <c r="D538" s="26"/>
      <c r="E538" s="26"/>
      <c r="F538" s="26">
        <v>4</v>
      </c>
      <c r="G538" s="145">
        <v>1</v>
      </c>
      <c r="H538" s="26">
        <v>4</v>
      </c>
      <c r="I538" s="145">
        <v>0</v>
      </c>
      <c r="J538" s="26">
        <v>3.25</v>
      </c>
      <c r="K538" s="146">
        <v>5.4398148148148144E-4</v>
      </c>
      <c r="L538" s="145">
        <v>0</v>
      </c>
      <c r="M538" s="26">
        <v>0</v>
      </c>
      <c r="N538" s="116">
        <v>0</v>
      </c>
    </row>
    <row r="539" spans="1:14">
      <c r="A539" s="106" t="s">
        <v>2819</v>
      </c>
      <c r="B539" s="106" t="s">
        <v>2549</v>
      </c>
      <c r="C539" s="26" t="s">
        <v>2551</v>
      </c>
      <c r="D539" s="26"/>
      <c r="E539" s="26"/>
      <c r="F539" s="26">
        <v>0</v>
      </c>
      <c r="G539" s="145">
        <v>0</v>
      </c>
      <c r="H539" s="26">
        <v>0</v>
      </c>
      <c r="I539" s="145">
        <v>0</v>
      </c>
      <c r="J539" s="26">
        <v>0</v>
      </c>
      <c r="K539" s="146">
        <v>0</v>
      </c>
      <c r="L539" s="145">
        <v>0</v>
      </c>
      <c r="M539" s="26">
        <v>0</v>
      </c>
      <c r="N539" s="116">
        <v>0</v>
      </c>
    </row>
    <row r="540" spans="1:14">
      <c r="A540" s="106" t="s">
        <v>2820</v>
      </c>
      <c r="B540" s="106" t="s">
        <v>2549</v>
      </c>
      <c r="C540" s="26" t="s">
        <v>2550</v>
      </c>
      <c r="D540" s="26"/>
      <c r="E540" s="26"/>
      <c r="F540" s="26">
        <v>4</v>
      </c>
      <c r="G540" s="145">
        <v>1</v>
      </c>
      <c r="H540" s="26">
        <v>4</v>
      </c>
      <c r="I540" s="145">
        <v>1</v>
      </c>
      <c r="J540" s="26">
        <v>1</v>
      </c>
      <c r="K540" s="146">
        <v>0</v>
      </c>
      <c r="L540" s="145">
        <v>0</v>
      </c>
      <c r="M540" s="26">
        <v>0</v>
      </c>
      <c r="N540" s="116">
        <v>0</v>
      </c>
    </row>
    <row r="541" spans="1:14">
      <c r="A541" s="106" t="s">
        <v>2820</v>
      </c>
      <c r="B541" s="106" t="s">
        <v>2549</v>
      </c>
      <c r="C541" s="26" t="s">
        <v>2551</v>
      </c>
      <c r="D541" s="26"/>
      <c r="E541" s="26"/>
      <c r="F541" s="26">
        <v>0</v>
      </c>
      <c r="G541" s="145">
        <v>0</v>
      </c>
      <c r="H541" s="26">
        <v>0</v>
      </c>
      <c r="I541" s="145">
        <v>0</v>
      </c>
      <c r="J541" s="26">
        <v>0</v>
      </c>
      <c r="K541" s="146">
        <v>0</v>
      </c>
      <c r="L541" s="145">
        <v>0</v>
      </c>
      <c r="M541" s="26">
        <v>0</v>
      </c>
      <c r="N541" s="116">
        <v>0</v>
      </c>
    </row>
    <row r="542" spans="1:14">
      <c r="A542" s="106" t="s">
        <v>2821</v>
      </c>
      <c r="B542" s="106" t="s">
        <v>2549</v>
      </c>
      <c r="C542" s="26" t="s">
        <v>2550</v>
      </c>
      <c r="D542" s="26"/>
      <c r="E542" s="26"/>
      <c r="F542" s="26">
        <v>4</v>
      </c>
      <c r="G542" s="145">
        <v>1</v>
      </c>
      <c r="H542" s="26">
        <v>4</v>
      </c>
      <c r="I542" s="145">
        <v>1</v>
      </c>
      <c r="J542" s="26">
        <v>1</v>
      </c>
      <c r="K542" s="146">
        <v>0</v>
      </c>
      <c r="L542" s="145">
        <v>0</v>
      </c>
      <c r="M542" s="26">
        <v>0</v>
      </c>
      <c r="N542" s="116">
        <v>0</v>
      </c>
    </row>
    <row r="543" spans="1:14">
      <c r="A543" s="106" t="s">
        <v>2821</v>
      </c>
      <c r="B543" s="106" t="s">
        <v>2549</v>
      </c>
      <c r="C543" s="26" t="s">
        <v>2551</v>
      </c>
      <c r="D543" s="26"/>
      <c r="E543" s="26"/>
      <c r="F543" s="26">
        <v>0</v>
      </c>
      <c r="G543" s="145">
        <v>0</v>
      </c>
      <c r="H543" s="26">
        <v>0</v>
      </c>
      <c r="I543" s="145">
        <v>0</v>
      </c>
      <c r="J543" s="26">
        <v>0</v>
      </c>
      <c r="K543" s="146">
        <v>0</v>
      </c>
      <c r="L543" s="145">
        <v>0</v>
      </c>
      <c r="M543" s="26">
        <v>0</v>
      </c>
      <c r="N543" s="116">
        <v>0</v>
      </c>
    </row>
    <row r="544" spans="1:14">
      <c r="A544" s="106" t="s">
        <v>2822</v>
      </c>
      <c r="B544" s="106" t="s">
        <v>2549</v>
      </c>
      <c r="C544" s="26" t="s">
        <v>2550</v>
      </c>
      <c r="D544" s="26"/>
      <c r="E544" s="26"/>
      <c r="F544" s="26">
        <v>4</v>
      </c>
      <c r="G544" s="145">
        <v>1</v>
      </c>
      <c r="H544" s="26">
        <v>4</v>
      </c>
      <c r="I544" s="145">
        <v>0</v>
      </c>
      <c r="J544" s="26">
        <v>4.25</v>
      </c>
      <c r="K544" s="146">
        <v>1.462962962962963E-2</v>
      </c>
      <c r="L544" s="145">
        <v>0</v>
      </c>
      <c r="M544" s="26">
        <v>0</v>
      </c>
      <c r="N544" s="116">
        <v>0</v>
      </c>
    </row>
    <row r="545" spans="1:14">
      <c r="A545" s="106" t="s">
        <v>2822</v>
      </c>
      <c r="B545" s="106" t="s">
        <v>2549</v>
      </c>
      <c r="C545" s="26" t="s">
        <v>2551</v>
      </c>
      <c r="D545" s="26"/>
      <c r="E545" s="26"/>
      <c r="F545" s="26">
        <v>9</v>
      </c>
      <c r="G545" s="145">
        <v>1</v>
      </c>
      <c r="H545" s="26">
        <v>9</v>
      </c>
      <c r="I545" s="145">
        <v>1</v>
      </c>
      <c r="J545" s="26">
        <v>1</v>
      </c>
      <c r="K545" s="146">
        <v>0</v>
      </c>
      <c r="L545" s="145">
        <v>0</v>
      </c>
      <c r="M545" s="26">
        <v>0</v>
      </c>
      <c r="N545" s="116">
        <v>0</v>
      </c>
    </row>
    <row r="546" spans="1:14">
      <c r="A546" s="106" t="s">
        <v>2823</v>
      </c>
      <c r="B546" s="106" t="s">
        <v>2549</v>
      </c>
      <c r="C546" s="26" t="s">
        <v>2550</v>
      </c>
      <c r="D546" s="26"/>
      <c r="E546" s="26"/>
      <c r="F546" s="26">
        <v>4</v>
      </c>
      <c r="G546" s="145">
        <v>1</v>
      </c>
      <c r="H546" s="26">
        <v>4</v>
      </c>
      <c r="I546" s="145">
        <v>1</v>
      </c>
      <c r="J546" s="26">
        <v>1</v>
      </c>
      <c r="K546" s="146">
        <v>0</v>
      </c>
      <c r="L546" s="145">
        <v>0</v>
      </c>
      <c r="M546" s="26">
        <v>0</v>
      </c>
      <c r="N546" s="116">
        <v>0</v>
      </c>
    </row>
    <row r="547" spans="1:14">
      <c r="A547" s="106" t="s">
        <v>2823</v>
      </c>
      <c r="B547" s="106" t="s">
        <v>2549</v>
      </c>
      <c r="C547" s="26" t="s">
        <v>2551</v>
      </c>
      <c r="D547" s="26"/>
      <c r="E547" s="26"/>
      <c r="F547" s="26">
        <v>0</v>
      </c>
      <c r="G547" s="145">
        <v>0</v>
      </c>
      <c r="H547" s="26">
        <v>0</v>
      </c>
      <c r="I547" s="145">
        <v>0</v>
      </c>
      <c r="J547" s="26">
        <v>0</v>
      </c>
      <c r="K547" s="146">
        <v>0</v>
      </c>
      <c r="L547" s="145">
        <v>0</v>
      </c>
      <c r="M547" s="26">
        <v>0</v>
      </c>
      <c r="N547" s="116">
        <v>0</v>
      </c>
    </row>
    <row r="548" spans="1:14">
      <c r="A548" s="106" t="s">
        <v>2824</v>
      </c>
      <c r="B548" s="106" t="s">
        <v>2549</v>
      </c>
      <c r="C548" s="26" t="s">
        <v>2550</v>
      </c>
      <c r="D548" s="26"/>
      <c r="E548" s="26"/>
      <c r="F548" s="26">
        <v>4</v>
      </c>
      <c r="G548" s="145">
        <v>1</v>
      </c>
      <c r="H548" s="26">
        <v>4</v>
      </c>
      <c r="I548" s="145">
        <v>1</v>
      </c>
      <c r="J548" s="26">
        <v>1</v>
      </c>
      <c r="K548" s="146">
        <v>0</v>
      </c>
      <c r="L548" s="145">
        <v>0</v>
      </c>
      <c r="M548" s="26">
        <v>0</v>
      </c>
      <c r="N548" s="116">
        <v>0</v>
      </c>
    </row>
    <row r="549" spans="1:14">
      <c r="A549" s="106" t="s">
        <v>2824</v>
      </c>
      <c r="B549" s="106" t="s">
        <v>2549</v>
      </c>
      <c r="C549" s="26" t="s">
        <v>2551</v>
      </c>
      <c r="D549" s="26"/>
      <c r="E549" s="26"/>
      <c r="F549" s="26">
        <v>0</v>
      </c>
      <c r="G549" s="145">
        <v>0</v>
      </c>
      <c r="H549" s="26">
        <v>0</v>
      </c>
      <c r="I549" s="145">
        <v>0</v>
      </c>
      <c r="J549" s="26">
        <v>0</v>
      </c>
      <c r="K549" s="146">
        <v>0</v>
      </c>
      <c r="L549" s="145">
        <v>0</v>
      </c>
      <c r="M549" s="26">
        <v>0</v>
      </c>
      <c r="N549" s="116">
        <v>0</v>
      </c>
    </row>
    <row r="550" spans="1:14">
      <c r="A550" s="106" t="s">
        <v>2825</v>
      </c>
      <c r="B550" s="106" t="s">
        <v>2549</v>
      </c>
      <c r="C550" s="26" t="s">
        <v>2550</v>
      </c>
      <c r="D550" s="26"/>
      <c r="E550" s="26"/>
      <c r="F550" s="26">
        <v>4</v>
      </c>
      <c r="G550" s="145">
        <v>1</v>
      </c>
      <c r="H550" s="26">
        <v>4</v>
      </c>
      <c r="I550" s="145">
        <v>1</v>
      </c>
      <c r="J550" s="26">
        <v>1</v>
      </c>
      <c r="K550" s="146">
        <v>0</v>
      </c>
      <c r="L550" s="145">
        <v>0</v>
      </c>
      <c r="M550" s="26">
        <v>0</v>
      </c>
      <c r="N550" s="116">
        <v>0</v>
      </c>
    </row>
    <row r="551" spans="1:14">
      <c r="A551" s="106" t="s">
        <v>2825</v>
      </c>
      <c r="B551" s="106" t="s">
        <v>2549</v>
      </c>
      <c r="C551" s="26" t="s">
        <v>2551</v>
      </c>
      <c r="D551" s="26"/>
      <c r="E551" s="26"/>
      <c r="F551" s="26">
        <v>0</v>
      </c>
      <c r="G551" s="145">
        <v>0</v>
      </c>
      <c r="H551" s="26">
        <v>0</v>
      </c>
      <c r="I551" s="145">
        <v>0</v>
      </c>
      <c r="J551" s="26">
        <v>0</v>
      </c>
      <c r="K551" s="146">
        <v>0</v>
      </c>
      <c r="L551" s="145">
        <v>0</v>
      </c>
      <c r="M551" s="26">
        <v>0</v>
      </c>
      <c r="N551" s="116">
        <v>0</v>
      </c>
    </row>
    <row r="552" spans="1:14">
      <c r="A552" s="106" t="s">
        <v>2826</v>
      </c>
      <c r="B552" s="106" t="s">
        <v>2549</v>
      </c>
      <c r="C552" s="26" t="s">
        <v>2550</v>
      </c>
      <c r="D552" s="26"/>
      <c r="E552" s="26"/>
      <c r="F552" s="26">
        <v>4</v>
      </c>
      <c r="G552" s="145">
        <v>0</v>
      </c>
      <c r="H552" s="26">
        <v>0</v>
      </c>
      <c r="I552" s="145">
        <v>0</v>
      </c>
      <c r="J552" s="26">
        <v>5.5</v>
      </c>
      <c r="K552" s="146">
        <v>3.6342592592592594E-3</v>
      </c>
      <c r="L552" s="145">
        <v>0</v>
      </c>
      <c r="M552" s="26">
        <v>0</v>
      </c>
      <c r="N552" s="116">
        <v>0</v>
      </c>
    </row>
    <row r="553" spans="1:14">
      <c r="A553" s="106" t="s">
        <v>2826</v>
      </c>
      <c r="B553" s="106" t="s">
        <v>2549</v>
      </c>
      <c r="C553" s="26" t="s">
        <v>2551</v>
      </c>
      <c r="D553" s="26"/>
      <c r="E553" s="26"/>
      <c r="F553" s="26">
        <v>0</v>
      </c>
      <c r="G553" s="145">
        <v>0</v>
      </c>
      <c r="H553" s="26">
        <v>0</v>
      </c>
      <c r="I553" s="145">
        <v>0</v>
      </c>
      <c r="J553" s="26">
        <v>0</v>
      </c>
      <c r="K553" s="146">
        <v>0</v>
      </c>
      <c r="L553" s="145">
        <v>0</v>
      </c>
      <c r="M553" s="26">
        <v>0</v>
      </c>
      <c r="N553" s="116">
        <v>0</v>
      </c>
    </row>
    <row r="554" spans="1:14">
      <c r="A554" s="106" t="s">
        <v>2827</v>
      </c>
      <c r="B554" s="106" t="s">
        <v>2549</v>
      </c>
      <c r="C554" s="26" t="s">
        <v>2550</v>
      </c>
      <c r="D554" s="26"/>
      <c r="E554" s="26"/>
      <c r="F554" s="26">
        <v>4</v>
      </c>
      <c r="G554" s="145">
        <v>0</v>
      </c>
      <c r="H554" s="26">
        <v>0</v>
      </c>
      <c r="I554" s="145">
        <v>0</v>
      </c>
      <c r="J554" s="26">
        <v>14</v>
      </c>
      <c r="K554" s="146">
        <v>6.7129629629629631E-3</v>
      </c>
      <c r="L554" s="145">
        <v>0</v>
      </c>
      <c r="M554" s="26">
        <v>0</v>
      </c>
      <c r="N554" s="116">
        <v>0</v>
      </c>
    </row>
    <row r="555" spans="1:14">
      <c r="A555" s="106" t="s">
        <v>2827</v>
      </c>
      <c r="B555" s="106" t="s">
        <v>2549</v>
      </c>
      <c r="C555" s="26" t="s">
        <v>2551</v>
      </c>
      <c r="D555" s="26"/>
      <c r="E555" s="26"/>
      <c r="F555" s="26">
        <v>0</v>
      </c>
      <c r="G555" s="145">
        <v>0</v>
      </c>
      <c r="H555" s="26">
        <v>0</v>
      </c>
      <c r="I555" s="145">
        <v>0</v>
      </c>
      <c r="J555" s="26">
        <v>0</v>
      </c>
      <c r="K555" s="146">
        <v>0</v>
      </c>
      <c r="L555" s="145">
        <v>0</v>
      </c>
      <c r="M555" s="26">
        <v>0</v>
      </c>
      <c r="N555" s="116">
        <v>0</v>
      </c>
    </row>
    <row r="556" spans="1:14">
      <c r="A556" s="106" t="s">
        <v>2828</v>
      </c>
      <c r="B556" s="106" t="s">
        <v>2549</v>
      </c>
      <c r="C556" s="26" t="s">
        <v>2550</v>
      </c>
      <c r="D556" s="26"/>
      <c r="E556" s="26"/>
      <c r="F556" s="26">
        <v>4</v>
      </c>
      <c r="G556" s="145">
        <v>0</v>
      </c>
      <c r="H556" s="26">
        <v>0</v>
      </c>
      <c r="I556" s="145">
        <v>0</v>
      </c>
      <c r="J556" s="26">
        <v>4.25</v>
      </c>
      <c r="K556" s="146">
        <v>3.9351851851851852E-4</v>
      </c>
      <c r="L556" s="145">
        <v>0</v>
      </c>
      <c r="M556" s="26">
        <v>0</v>
      </c>
      <c r="N556" s="116">
        <v>0</v>
      </c>
    </row>
    <row r="557" spans="1:14">
      <c r="A557" s="106" t="s">
        <v>2828</v>
      </c>
      <c r="B557" s="106" t="s">
        <v>2549</v>
      </c>
      <c r="C557" s="26" t="s">
        <v>2551</v>
      </c>
      <c r="D557" s="26"/>
      <c r="E557" s="26"/>
      <c r="F557" s="26">
        <v>0</v>
      </c>
      <c r="G557" s="145">
        <v>0</v>
      </c>
      <c r="H557" s="26">
        <v>0</v>
      </c>
      <c r="I557" s="145">
        <v>0</v>
      </c>
      <c r="J557" s="26">
        <v>0</v>
      </c>
      <c r="K557" s="146">
        <v>0</v>
      </c>
      <c r="L557" s="145">
        <v>0</v>
      </c>
      <c r="M557" s="26">
        <v>0</v>
      </c>
      <c r="N557" s="116">
        <v>0</v>
      </c>
    </row>
    <row r="558" spans="1:14">
      <c r="A558" s="106" t="s">
        <v>2829</v>
      </c>
      <c r="B558" s="106" t="s">
        <v>2549</v>
      </c>
      <c r="C558" s="26" t="s">
        <v>2550</v>
      </c>
      <c r="D558" s="26"/>
      <c r="E558" s="26"/>
      <c r="F558" s="26">
        <v>4</v>
      </c>
      <c r="G558" s="145">
        <v>1</v>
      </c>
      <c r="H558" s="26">
        <v>4</v>
      </c>
      <c r="I558" s="145">
        <v>1</v>
      </c>
      <c r="J558" s="26">
        <v>1</v>
      </c>
      <c r="K558" s="146">
        <v>0</v>
      </c>
      <c r="L558" s="145">
        <v>0</v>
      </c>
      <c r="M558" s="26">
        <v>0</v>
      </c>
      <c r="N558" s="116">
        <v>0</v>
      </c>
    </row>
    <row r="559" spans="1:14">
      <c r="A559" s="106" t="s">
        <v>2829</v>
      </c>
      <c r="B559" s="106" t="s">
        <v>2549</v>
      </c>
      <c r="C559" s="26" t="s">
        <v>2551</v>
      </c>
      <c r="D559" s="26"/>
      <c r="E559" s="26"/>
      <c r="F559" s="26">
        <v>0</v>
      </c>
      <c r="G559" s="145">
        <v>0</v>
      </c>
      <c r="H559" s="26">
        <v>0</v>
      </c>
      <c r="I559" s="145">
        <v>0</v>
      </c>
      <c r="J559" s="26">
        <v>0</v>
      </c>
      <c r="K559" s="146">
        <v>0</v>
      </c>
      <c r="L559" s="145">
        <v>0</v>
      </c>
      <c r="M559" s="26">
        <v>0</v>
      </c>
      <c r="N559" s="116">
        <v>0</v>
      </c>
    </row>
    <row r="560" spans="1:14">
      <c r="A560" s="106" t="s">
        <v>2830</v>
      </c>
      <c r="B560" s="106" t="s">
        <v>2549</v>
      </c>
      <c r="C560" s="26" t="s">
        <v>2550</v>
      </c>
      <c r="D560" s="26"/>
      <c r="E560" s="26"/>
      <c r="F560" s="26">
        <v>4</v>
      </c>
      <c r="G560" s="145">
        <v>1</v>
      </c>
      <c r="H560" s="26">
        <v>4</v>
      </c>
      <c r="I560" s="145">
        <v>0</v>
      </c>
      <c r="J560" s="26">
        <v>14</v>
      </c>
      <c r="K560" s="146">
        <v>4.2245370370370371E-3</v>
      </c>
      <c r="L560" s="145">
        <v>0</v>
      </c>
      <c r="M560" s="26">
        <v>0</v>
      </c>
      <c r="N560" s="116">
        <v>0</v>
      </c>
    </row>
    <row r="561" spans="1:14">
      <c r="A561" s="106" t="s">
        <v>2830</v>
      </c>
      <c r="B561" s="106" t="s">
        <v>2549</v>
      </c>
      <c r="C561" s="26" t="s">
        <v>2551</v>
      </c>
      <c r="D561" s="26"/>
      <c r="E561" s="26"/>
      <c r="F561" s="26">
        <v>0</v>
      </c>
      <c r="G561" s="145">
        <v>0</v>
      </c>
      <c r="H561" s="26">
        <v>0</v>
      </c>
      <c r="I561" s="145">
        <v>0</v>
      </c>
      <c r="J561" s="26">
        <v>0</v>
      </c>
      <c r="K561" s="146">
        <v>0</v>
      </c>
      <c r="L561" s="145">
        <v>0</v>
      </c>
      <c r="M561" s="26">
        <v>0</v>
      </c>
      <c r="N561" s="116">
        <v>0</v>
      </c>
    </row>
    <row r="562" spans="1:14">
      <c r="A562" s="106" t="s">
        <v>2831</v>
      </c>
      <c r="B562" s="106" t="s">
        <v>2549</v>
      </c>
      <c r="C562" s="26" t="s">
        <v>2550</v>
      </c>
      <c r="D562" s="26"/>
      <c r="E562" s="26"/>
      <c r="F562" s="26">
        <v>4</v>
      </c>
      <c r="G562" s="145">
        <v>1</v>
      </c>
      <c r="H562" s="26">
        <v>4</v>
      </c>
      <c r="I562" s="145">
        <v>0</v>
      </c>
      <c r="J562" s="26">
        <v>20.5</v>
      </c>
      <c r="K562" s="146">
        <v>2.0717592592592593E-3</v>
      </c>
      <c r="L562" s="145">
        <v>0</v>
      </c>
      <c r="M562" s="26">
        <v>0</v>
      </c>
      <c r="N562" s="116">
        <v>0</v>
      </c>
    </row>
    <row r="563" spans="1:14">
      <c r="A563" s="106" t="s">
        <v>2831</v>
      </c>
      <c r="B563" s="106" t="s">
        <v>2549</v>
      </c>
      <c r="C563" s="26" t="s">
        <v>2551</v>
      </c>
      <c r="D563" s="26"/>
      <c r="E563" s="26"/>
      <c r="F563" s="26">
        <v>0</v>
      </c>
      <c r="G563" s="145">
        <v>0</v>
      </c>
      <c r="H563" s="26">
        <v>0</v>
      </c>
      <c r="I563" s="145">
        <v>0</v>
      </c>
      <c r="J563" s="26">
        <v>0</v>
      </c>
      <c r="K563" s="146">
        <v>0</v>
      </c>
      <c r="L563" s="145">
        <v>0</v>
      </c>
      <c r="M563" s="26">
        <v>0</v>
      </c>
      <c r="N563" s="116">
        <v>0</v>
      </c>
    </row>
    <row r="564" spans="1:14">
      <c r="A564" s="106" t="s">
        <v>2832</v>
      </c>
      <c r="B564" s="106" t="s">
        <v>2549</v>
      </c>
      <c r="C564" s="26" t="s">
        <v>2550</v>
      </c>
      <c r="D564" s="26"/>
      <c r="E564" s="26"/>
      <c r="F564" s="26">
        <v>4</v>
      </c>
      <c r="G564" s="145">
        <v>1</v>
      </c>
      <c r="H564" s="26">
        <v>4</v>
      </c>
      <c r="I564" s="145">
        <v>0</v>
      </c>
      <c r="J564" s="26">
        <v>2.25</v>
      </c>
      <c r="K564" s="146">
        <v>9.2592592592592588E-5</v>
      </c>
      <c r="L564" s="145">
        <v>0</v>
      </c>
      <c r="M564" s="26">
        <v>0</v>
      </c>
      <c r="N564" s="116">
        <v>0</v>
      </c>
    </row>
    <row r="565" spans="1:14">
      <c r="A565" s="106" t="s">
        <v>2832</v>
      </c>
      <c r="B565" s="106" t="s">
        <v>2549</v>
      </c>
      <c r="C565" s="26" t="s">
        <v>2551</v>
      </c>
      <c r="D565" s="26"/>
      <c r="E565" s="26"/>
      <c r="F565" s="26">
        <v>4</v>
      </c>
      <c r="G565" s="145">
        <v>1</v>
      </c>
      <c r="H565" s="26">
        <v>4</v>
      </c>
      <c r="I565" s="145">
        <v>1</v>
      </c>
      <c r="J565" s="26">
        <v>1</v>
      </c>
      <c r="K565" s="146">
        <v>0</v>
      </c>
      <c r="L565" s="145">
        <v>0</v>
      </c>
      <c r="M565" s="26">
        <v>0</v>
      </c>
      <c r="N565" s="116">
        <v>0</v>
      </c>
    </row>
    <row r="566" spans="1:14">
      <c r="A566" s="106" t="s">
        <v>2833</v>
      </c>
      <c r="B566" s="106" t="s">
        <v>2549</v>
      </c>
      <c r="C566" s="26" t="s">
        <v>2550</v>
      </c>
      <c r="D566" s="26"/>
      <c r="E566" s="26"/>
      <c r="F566" s="26">
        <v>4</v>
      </c>
      <c r="G566" s="145">
        <v>1</v>
      </c>
      <c r="H566" s="26">
        <v>4</v>
      </c>
      <c r="I566" s="145">
        <v>1</v>
      </c>
      <c r="J566" s="26">
        <v>1</v>
      </c>
      <c r="K566" s="146">
        <v>0</v>
      </c>
      <c r="L566" s="145">
        <v>0</v>
      </c>
      <c r="M566" s="26">
        <v>0</v>
      </c>
      <c r="N566" s="116">
        <v>0</v>
      </c>
    </row>
    <row r="567" spans="1:14">
      <c r="A567" s="106" t="s">
        <v>2833</v>
      </c>
      <c r="B567" s="106" t="s">
        <v>2549</v>
      </c>
      <c r="C567" s="26" t="s">
        <v>2551</v>
      </c>
      <c r="D567" s="26"/>
      <c r="E567" s="26"/>
      <c r="F567" s="26">
        <v>0</v>
      </c>
      <c r="G567" s="145">
        <v>0</v>
      </c>
      <c r="H567" s="26">
        <v>0</v>
      </c>
      <c r="I567" s="145">
        <v>0</v>
      </c>
      <c r="J567" s="26">
        <v>0</v>
      </c>
      <c r="K567" s="146">
        <v>0</v>
      </c>
      <c r="L567" s="145">
        <v>0</v>
      </c>
      <c r="M567" s="26">
        <v>0</v>
      </c>
      <c r="N567" s="116">
        <v>0</v>
      </c>
    </row>
    <row r="568" spans="1:14">
      <c r="A568" s="106" t="s">
        <v>2834</v>
      </c>
      <c r="B568" s="106" t="s">
        <v>2549</v>
      </c>
      <c r="C568" s="26" t="s">
        <v>2550</v>
      </c>
      <c r="D568" s="26"/>
      <c r="E568" s="26"/>
      <c r="F568" s="26">
        <v>4</v>
      </c>
      <c r="G568" s="145">
        <v>0</v>
      </c>
      <c r="H568" s="26">
        <v>0</v>
      </c>
      <c r="I568" s="145">
        <v>1</v>
      </c>
      <c r="J568" s="26">
        <v>1</v>
      </c>
      <c r="K568" s="146">
        <v>0</v>
      </c>
      <c r="L568" s="145">
        <v>0</v>
      </c>
      <c r="M568" s="26">
        <v>0</v>
      </c>
      <c r="N568" s="116">
        <v>0</v>
      </c>
    </row>
    <row r="569" spans="1:14">
      <c r="A569" s="106" t="s">
        <v>2834</v>
      </c>
      <c r="B569" s="106" t="s">
        <v>2549</v>
      </c>
      <c r="C569" s="26" t="s">
        <v>2551</v>
      </c>
      <c r="D569" s="26"/>
      <c r="E569" s="26"/>
      <c r="F569" s="26">
        <v>0</v>
      </c>
      <c r="G569" s="145">
        <v>0</v>
      </c>
      <c r="H569" s="26">
        <v>0</v>
      </c>
      <c r="I569" s="145">
        <v>0</v>
      </c>
      <c r="J569" s="26">
        <v>0</v>
      </c>
      <c r="K569" s="146">
        <v>0</v>
      </c>
      <c r="L569" s="145">
        <v>0</v>
      </c>
      <c r="M569" s="26">
        <v>0</v>
      </c>
      <c r="N569" s="116">
        <v>0</v>
      </c>
    </row>
    <row r="570" spans="1:14">
      <c r="A570" s="106" t="s">
        <v>2835</v>
      </c>
      <c r="B570" s="106" t="s">
        <v>2549</v>
      </c>
      <c r="C570" s="26" t="s">
        <v>2550</v>
      </c>
      <c r="D570" s="26"/>
      <c r="E570" s="26"/>
      <c r="F570" s="26">
        <v>4</v>
      </c>
      <c r="G570" s="145">
        <v>1</v>
      </c>
      <c r="H570" s="26">
        <v>4</v>
      </c>
      <c r="I570" s="145">
        <v>1</v>
      </c>
      <c r="J570" s="26">
        <v>1</v>
      </c>
      <c r="K570" s="146">
        <v>0</v>
      </c>
      <c r="L570" s="145">
        <v>0</v>
      </c>
      <c r="M570" s="26">
        <v>0</v>
      </c>
      <c r="N570" s="116">
        <v>0</v>
      </c>
    </row>
    <row r="571" spans="1:14">
      <c r="A571" s="106" t="s">
        <v>2835</v>
      </c>
      <c r="B571" s="106" t="s">
        <v>2549</v>
      </c>
      <c r="C571" s="26" t="s">
        <v>2551</v>
      </c>
      <c r="D571" s="26"/>
      <c r="E571" s="26"/>
      <c r="F571" s="26">
        <v>0</v>
      </c>
      <c r="G571" s="145">
        <v>0</v>
      </c>
      <c r="H571" s="26">
        <v>0</v>
      </c>
      <c r="I571" s="145">
        <v>0</v>
      </c>
      <c r="J571" s="26">
        <v>0</v>
      </c>
      <c r="K571" s="146">
        <v>0</v>
      </c>
      <c r="L571" s="145">
        <v>0</v>
      </c>
      <c r="M571" s="26">
        <v>0</v>
      </c>
      <c r="N571" s="116">
        <v>0</v>
      </c>
    </row>
    <row r="572" spans="1:14">
      <c r="A572" s="106" t="s">
        <v>2836</v>
      </c>
      <c r="B572" s="106" t="s">
        <v>2549</v>
      </c>
      <c r="C572" s="26" t="s">
        <v>2550</v>
      </c>
      <c r="D572" s="26"/>
      <c r="E572" s="26"/>
      <c r="F572" s="26">
        <v>4</v>
      </c>
      <c r="G572" s="145">
        <v>1</v>
      </c>
      <c r="H572" s="26">
        <v>4</v>
      </c>
      <c r="I572" s="145">
        <v>0</v>
      </c>
      <c r="J572" s="26">
        <v>11.75</v>
      </c>
      <c r="K572" s="146">
        <v>1.2731481481481483E-3</v>
      </c>
      <c r="L572" s="145">
        <v>0</v>
      </c>
      <c r="M572" s="26">
        <v>0</v>
      </c>
      <c r="N572" s="116">
        <v>0</v>
      </c>
    </row>
    <row r="573" spans="1:14">
      <c r="A573" s="106" t="s">
        <v>2836</v>
      </c>
      <c r="B573" s="106" t="s">
        <v>2549</v>
      </c>
      <c r="C573" s="26" t="s">
        <v>2551</v>
      </c>
      <c r="D573" s="26"/>
      <c r="E573" s="26"/>
      <c r="F573" s="26">
        <v>0</v>
      </c>
      <c r="G573" s="145">
        <v>0</v>
      </c>
      <c r="H573" s="26">
        <v>0</v>
      </c>
      <c r="I573" s="145">
        <v>0</v>
      </c>
      <c r="J573" s="26">
        <v>0</v>
      </c>
      <c r="K573" s="146">
        <v>0</v>
      </c>
      <c r="L573" s="145">
        <v>0</v>
      </c>
      <c r="M573" s="26">
        <v>0</v>
      </c>
      <c r="N573" s="116">
        <v>0</v>
      </c>
    </row>
    <row r="574" spans="1:14">
      <c r="A574" s="106" t="s">
        <v>2837</v>
      </c>
      <c r="B574" s="106" t="s">
        <v>2549</v>
      </c>
      <c r="C574" s="26" t="s">
        <v>2550</v>
      </c>
      <c r="D574" s="26"/>
      <c r="E574" s="26"/>
      <c r="F574" s="26">
        <v>4</v>
      </c>
      <c r="G574" s="145">
        <v>1</v>
      </c>
      <c r="H574" s="26">
        <v>4</v>
      </c>
      <c r="I574" s="145">
        <v>1</v>
      </c>
      <c r="J574" s="26">
        <v>1</v>
      </c>
      <c r="K574" s="146">
        <v>0</v>
      </c>
      <c r="L574" s="145">
        <v>0</v>
      </c>
      <c r="M574" s="26">
        <v>0</v>
      </c>
      <c r="N574" s="116">
        <v>0</v>
      </c>
    </row>
    <row r="575" spans="1:14">
      <c r="A575" s="106" t="s">
        <v>2837</v>
      </c>
      <c r="B575" s="106" t="s">
        <v>2549</v>
      </c>
      <c r="C575" s="26" t="s">
        <v>2551</v>
      </c>
      <c r="D575" s="26"/>
      <c r="E575" s="26"/>
      <c r="F575" s="26">
        <v>0</v>
      </c>
      <c r="G575" s="145">
        <v>0</v>
      </c>
      <c r="H575" s="26">
        <v>0</v>
      </c>
      <c r="I575" s="145">
        <v>0</v>
      </c>
      <c r="J575" s="26">
        <v>0</v>
      </c>
      <c r="K575" s="146">
        <v>0</v>
      </c>
      <c r="L575" s="145">
        <v>0</v>
      </c>
      <c r="M575" s="26">
        <v>0</v>
      </c>
      <c r="N575" s="116">
        <v>0</v>
      </c>
    </row>
    <row r="576" spans="1:14">
      <c r="A576" s="106" t="s">
        <v>2838</v>
      </c>
      <c r="B576" s="106" t="s">
        <v>2549</v>
      </c>
      <c r="C576" s="26" t="s">
        <v>2550</v>
      </c>
      <c r="D576" s="26"/>
      <c r="E576" s="26"/>
      <c r="F576" s="26">
        <v>4</v>
      </c>
      <c r="G576" s="145">
        <v>1</v>
      </c>
      <c r="H576" s="26">
        <v>4</v>
      </c>
      <c r="I576" s="145">
        <v>1</v>
      </c>
      <c r="J576" s="26">
        <v>1</v>
      </c>
      <c r="K576" s="146">
        <v>0</v>
      </c>
      <c r="L576" s="145">
        <v>0</v>
      </c>
      <c r="M576" s="26">
        <v>0</v>
      </c>
      <c r="N576" s="116">
        <v>0</v>
      </c>
    </row>
    <row r="577" spans="1:14">
      <c r="A577" s="106" t="s">
        <v>2838</v>
      </c>
      <c r="B577" s="106" t="s">
        <v>2549</v>
      </c>
      <c r="C577" s="26" t="s">
        <v>2551</v>
      </c>
      <c r="D577" s="26"/>
      <c r="E577" s="26"/>
      <c r="F577" s="26">
        <v>0</v>
      </c>
      <c r="G577" s="145">
        <v>0</v>
      </c>
      <c r="H577" s="26">
        <v>0</v>
      </c>
      <c r="I577" s="145">
        <v>0</v>
      </c>
      <c r="J577" s="26">
        <v>0</v>
      </c>
      <c r="K577" s="146">
        <v>0</v>
      </c>
      <c r="L577" s="145">
        <v>0</v>
      </c>
      <c r="M577" s="26">
        <v>0</v>
      </c>
      <c r="N577" s="116">
        <v>0</v>
      </c>
    </row>
    <row r="578" spans="1:14">
      <c r="A578" s="106" t="s">
        <v>2839</v>
      </c>
      <c r="B578" s="106" t="s">
        <v>2549</v>
      </c>
      <c r="C578" s="26" t="s">
        <v>2550</v>
      </c>
      <c r="D578" s="26"/>
      <c r="E578" s="26"/>
      <c r="F578" s="26">
        <v>4</v>
      </c>
      <c r="G578" s="145">
        <v>1</v>
      </c>
      <c r="H578" s="26">
        <v>4</v>
      </c>
      <c r="I578" s="145">
        <v>1</v>
      </c>
      <c r="J578" s="26">
        <v>1</v>
      </c>
      <c r="K578" s="146">
        <v>0</v>
      </c>
      <c r="L578" s="145">
        <v>0</v>
      </c>
      <c r="M578" s="26">
        <v>0</v>
      </c>
      <c r="N578" s="116">
        <v>0</v>
      </c>
    </row>
    <row r="579" spans="1:14">
      <c r="A579" s="106" t="s">
        <v>2839</v>
      </c>
      <c r="B579" s="106" t="s">
        <v>2549</v>
      </c>
      <c r="C579" s="26" t="s">
        <v>2551</v>
      </c>
      <c r="D579" s="26"/>
      <c r="E579" s="26"/>
      <c r="F579" s="26">
        <v>0</v>
      </c>
      <c r="G579" s="145">
        <v>0</v>
      </c>
      <c r="H579" s="26">
        <v>0</v>
      </c>
      <c r="I579" s="145">
        <v>0</v>
      </c>
      <c r="J579" s="26">
        <v>0</v>
      </c>
      <c r="K579" s="146">
        <v>0</v>
      </c>
      <c r="L579" s="145">
        <v>0</v>
      </c>
      <c r="M579" s="26">
        <v>0</v>
      </c>
      <c r="N579" s="116">
        <v>0</v>
      </c>
    </row>
    <row r="580" spans="1:14">
      <c r="A580" s="106" t="s">
        <v>2840</v>
      </c>
      <c r="B580" s="106" t="s">
        <v>2549</v>
      </c>
      <c r="C580" s="26" t="s">
        <v>2550</v>
      </c>
      <c r="D580" s="26"/>
      <c r="E580" s="26"/>
      <c r="F580" s="26">
        <v>4</v>
      </c>
      <c r="G580" s="145">
        <v>1</v>
      </c>
      <c r="H580" s="26">
        <v>4</v>
      </c>
      <c r="I580" s="145">
        <v>0</v>
      </c>
      <c r="J580" s="26">
        <v>3.25</v>
      </c>
      <c r="K580" s="146">
        <v>4.2939814814814811E-3</v>
      </c>
      <c r="L580" s="145">
        <v>0</v>
      </c>
      <c r="M580" s="26">
        <v>0</v>
      </c>
      <c r="N580" s="116">
        <v>0</v>
      </c>
    </row>
    <row r="581" spans="1:14">
      <c r="A581" s="106" t="s">
        <v>2840</v>
      </c>
      <c r="B581" s="106" t="s">
        <v>2549</v>
      </c>
      <c r="C581" s="26" t="s">
        <v>2551</v>
      </c>
      <c r="D581" s="26"/>
      <c r="E581" s="26"/>
      <c r="F581" s="26">
        <v>0</v>
      </c>
      <c r="G581" s="145">
        <v>0</v>
      </c>
      <c r="H581" s="26">
        <v>0</v>
      </c>
      <c r="I581" s="145">
        <v>0</v>
      </c>
      <c r="J581" s="26">
        <v>0</v>
      </c>
      <c r="K581" s="146">
        <v>0</v>
      </c>
      <c r="L581" s="145">
        <v>0</v>
      </c>
      <c r="M581" s="26">
        <v>0</v>
      </c>
      <c r="N581" s="116">
        <v>0</v>
      </c>
    </row>
    <row r="582" spans="1:14">
      <c r="A582" s="106" t="s">
        <v>2841</v>
      </c>
      <c r="B582" s="106" t="s">
        <v>2549</v>
      </c>
      <c r="C582" s="26" t="s">
        <v>2550</v>
      </c>
      <c r="D582" s="26"/>
      <c r="E582" s="26"/>
      <c r="F582" s="26">
        <v>4</v>
      </c>
      <c r="G582" s="145">
        <v>0</v>
      </c>
      <c r="H582" s="26">
        <v>0</v>
      </c>
      <c r="I582" s="145">
        <v>1</v>
      </c>
      <c r="J582" s="26">
        <v>1</v>
      </c>
      <c r="K582" s="146">
        <v>0</v>
      </c>
      <c r="L582" s="145">
        <v>0</v>
      </c>
      <c r="M582" s="26">
        <v>0</v>
      </c>
      <c r="N582" s="116">
        <v>0</v>
      </c>
    </row>
    <row r="583" spans="1:14">
      <c r="A583" s="106" t="s">
        <v>2841</v>
      </c>
      <c r="B583" s="106" t="s">
        <v>2549</v>
      </c>
      <c r="C583" s="26" t="s">
        <v>2551</v>
      </c>
      <c r="D583" s="26"/>
      <c r="E583" s="26"/>
      <c r="F583" s="26">
        <v>9</v>
      </c>
      <c r="G583" s="145">
        <v>0.44439999999999996</v>
      </c>
      <c r="H583" s="26">
        <v>4</v>
      </c>
      <c r="I583" s="145">
        <v>0.44439999999999996</v>
      </c>
      <c r="J583" s="26">
        <v>3.89</v>
      </c>
      <c r="K583" s="146">
        <v>2.5231481481481481E-3</v>
      </c>
      <c r="L583" s="145">
        <v>0</v>
      </c>
      <c r="M583" s="26">
        <v>0</v>
      </c>
      <c r="N583" s="116">
        <v>0</v>
      </c>
    </row>
    <row r="584" spans="1:14">
      <c r="A584" s="106" t="s">
        <v>2842</v>
      </c>
      <c r="B584" s="106" t="s">
        <v>2549</v>
      </c>
      <c r="C584" s="26" t="s">
        <v>2550</v>
      </c>
      <c r="D584" s="26"/>
      <c r="E584" s="26"/>
      <c r="F584" s="26">
        <v>4</v>
      </c>
      <c r="G584" s="145">
        <v>1</v>
      </c>
      <c r="H584" s="26">
        <v>4</v>
      </c>
      <c r="I584" s="145">
        <v>0</v>
      </c>
      <c r="J584" s="26">
        <v>3.25</v>
      </c>
      <c r="K584" s="146">
        <v>5.2083333333333333E-4</v>
      </c>
      <c r="L584" s="145">
        <v>0</v>
      </c>
      <c r="M584" s="26">
        <v>0</v>
      </c>
      <c r="N584" s="116">
        <v>0</v>
      </c>
    </row>
    <row r="585" spans="1:14">
      <c r="A585" s="106" t="s">
        <v>2842</v>
      </c>
      <c r="B585" s="106" t="s">
        <v>2549</v>
      </c>
      <c r="C585" s="26" t="s">
        <v>2551</v>
      </c>
      <c r="D585" s="26"/>
      <c r="E585" s="26"/>
      <c r="F585" s="26">
        <v>272</v>
      </c>
      <c r="G585" s="145">
        <v>0.95219999999999994</v>
      </c>
      <c r="H585" s="26">
        <v>259</v>
      </c>
      <c r="I585" s="145">
        <v>0.71319999999999995</v>
      </c>
      <c r="J585" s="26">
        <v>1.63</v>
      </c>
      <c r="K585" s="146">
        <v>1.5046296296296297E-4</v>
      </c>
      <c r="L585" s="145">
        <v>0</v>
      </c>
      <c r="M585" s="26">
        <v>0</v>
      </c>
      <c r="N585" s="116">
        <v>0</v>
      </c>
    </row>
    <row r="586" spans="1:14">
      <c r="A586" s="106" t="s">
        <v>2843</v>
      </c>
      <c r="B586" s="106" t="s">
        <v>2549</v>
      </c>
      <c r="C586" s="26" t="s">
        <v>2550</v>
      </c>
      <c r="D586" s="26"/>
      <c r="E586" s="26"/>
      <c r="F586" s="26">
        <v>4</v>
      </c>
      <c r="G586" s="145">
        <v>0</v>
      </c>
      <c r="H586" s="26">
        <v>0</v>
      </c>
      <c r="I586" s="145">
        <v>1</v>
      </c>
      <c r="J586" s="26">
        <v>1</v>
      </c>
      <c r="K586" s="146">
        <v>0</v>
      </c>
      <c r="L586" s="145">
        <v>0</v>
      </c>
      <c r="M586" s="26">
        <v>0</v>
      </c>
      <c r="N586" s="116">
        <v>0</v>
      </c>
    </row>
    <row r="587" spans="1:14">
      <c r="A587" s="106" t="s">
        <v>2843</v>
      </c>
      <c r="B587" s="106" t="s">
        <v>2549</v>
      </c>
      <c r="C587" s="26" t="s">
        <v>2551</v>
      </c>
      <c r="D587" s="26"/>
      <c r="E587" s="26"/>
      <c r="F587" s="26">
        <v>0</v>
      </c>
      <c r="G587" s="145">
        <v>0</v>
      </c>
      <c r="H587" s="26">
        <v>0</v>
      </c>
      <c r="I587" s="145">
        <v>0</v>
      </c>
      <c r="J587" s="26">
        <v>0</v>
      </c>
      <c r="K587" s="146">
        <v>0</v>
      </c>
      <c r="L587" s="145">
        <v>0</v>
      </c>
      <c r="M587" s="26">
        <v>0</v>
      </c>
      <c r="N587" s="116">
        <v>0</v>
      </c>
    </row>
    <row r="588" spans="1:14">
      <c r="A588" s="106" t="s">
        <v>2844</v>
      </c>
      <c r="B588" s="106" t="s">
        <v>2549</v>
      </c>
      <c r="C588" s="26" t="s">
        <v>2550</v>
      </c>
      <c r="D588" s="26"/>
      <c r="E588" s="26"/>
      <c r="F588" s="26">
        <v>4</v>
      </c>
      <c r="G588" s="145">
        <v>0</v>
      </c>
      <c r="H588" s="26">
        <v>0</v>
      </c>
      <c r="I588" s="145">
        <v>0</v>
      </c>
      <c r="J588" s="26">
        <v>3.25</v>
      </c>
      <c r="K588" s="146">
        <v>1.1122685185185185E-2</v>
      </c>
      <c r="L588" s="145">
        <v>0</v>
      </c>
      <c r="M588" s="26">
        <v>0</v>
      </c>
      <c r="N588" s="116">
        <v>0</v>
      </c>
    </row>
    <row r="589" spans="1:14">
      <c r="A589" s="106" t="s">
        <v>2844</v>
      </c>
      <c r="B589" s="106" t="s">
        <v>2549</v>
      </c>
      <c r="C589" s="26" t="s">
        <v>2551</v>
      </c>
      <c r="D589" s="26"/>
      <c r="E589" s="26"/>
      <c r="F589" s="26">
        <v>216</v>
      </c>
      <c r="G589" s="145">
        <v>0.83799999999999997</v>
      </c>
      <c r="H589" s="26">
        <v>181</v>
      </c>
      <c r="I589" s="145">
        <v>0.48149999999999998</v>
      </c>
      <c r="J589" s="26">
        <v>2.86</v>
      </c>
      <c r="K589" s="146">
        <v>8.9120370370370373E-4</v>
      </c>
      <c r="L589" s="145">
        <v>0</v>
      </c>
      <c r="M589" s="26">
        <v>0</v>
      </c>
      <c r="N589" s="116">
        <v>0</v>
      </c>
    </row>
    <row r="590" spans="1:14">
      <c r="A590" s="106" t="s">
        <v>2845</v>
      </c>
      <c r="B590" s="106" t="s">
        <v>2549</v>
      </c>
      <c r="C590" s="26" t="s">
        <v>2550</v>
      </c>
      <c r="D590" s="26"/>
      <c r="E590" s="26"/>
      <c r="F590" s="26">
        <v>4</v>
      </c>
      <c r="G590" s="145">
        <v>1</v>
      </c>
      <c r="H590" s="26">
        <v>4</v>
      </c>
      <c r="I590" s="145">
        <v>0</v>
      </c>
      <c r="J590" s="26">
        <v>2.25</v>
      </c>
      <c r="K590" s="146">
        <v>2.3148148148148149E-4</v>
      </c>
      <c r="L590" s="145">
        <v>0</v>
      </c>
      <c r="M590" s="26">
        <v>0</v>
      </c>
      <c r="N590" s="116">
        <v>0</v>
      </c>
    </row>
    <row r="591" spans="1:14">
      <c r="A591" s="106" t="s">
        <v>2845</v>
      </c>
      <c r="B591" s="106" t="s">
        <v>2549</v>
      </c>
      <c r="C591" s="26" t="s">
        <v>2551</v>
      </c>
      <c r="D591" s="26"/>
      <c r="E591" s="26"/>
      <c r="F591" s="26">
        <v>0</v>
      </c>
      <c r="G591" s="145">
        <v>0</v>
      </c>
      <c r="H591" s="26">
        <v>0</v>
      </c>
      <c r="I591" s="145">
        <v>0</v>
      </c>
      <c r="J591" s="26">
        <v>0</v>
      </c>
      <c r="K591" s="146">
        <v>0</v>
      </c>
      <c r="L591" s="145">
        <v>0</v>
      </c>
      <c r="M591" s="26">
        <v>0</v>
      </c>
      <c r="N591" s="116">
        <v>0</v>
      </c>
    </row>
    <row r="592" spans="1:14">
      <c r="A592" s="106" t="s">
        <v>2846</v>
      </c>
      <c r="B592" s="106" t="s">
        <v>2549</v>
      </c>
      <c r="C592" s="26" t="s">
        <v>2550</v>
      </c>
      <c r="D592" s="26"/>
      <c r="E592" s="26"/>
      <c r="F592" s="26">
        <v>4</v>
      </c>
      <c r="G592" s="145">
        <v>1</v>
      </c>
      <c r="H592" s="26">
        <v>4</v>
      </c>
      <c r="I592" s="145">
        <v>0</v>
      </c>
      <c r="J592" s="26">
        <v>5.5</v>
      </c>
      <c r="K592" s="146">
        <v>6.4814814814814813E-4</v>
      </c>
      <c r="L592" s="145">
        <v>0</v>
      </c>
      <c r="M592" s="26">
        <v>0</v>
      </c>
      <c r="N592" s="116">
        <v>0</v>
      </c>
    </row>
    <row r="593" spans="1:14">
      <c r="A593" s="106" t="s">
        <v>2846</v>
      </c>
      <c r="B593" s="106" t="s">
        <v>2549</v>
      </c>
      <c r="C593" s="26" t="s">
        <v>2551</v>
      </c>
      <c r="D593" s="26"/>
      <c r="E593" s="26"/>
      <c r="F593" s="26">
        <v>0</v>
      </c>
      <c r="G593" s="145">
        <v>0</v>
      </c>
      <c r="H593" s="26">
        <v>0</v>
      </c>
      <c r="I593" s="145">
        <v>0</v>
      </c>
      <c r="J593" s="26">
        <v>0</v>
      </c>
      <c r="K593" s="146">
        <v>0</v>
      </c>
      <c r="L593" s="145">
        <v>0</v>
      </c>
      <c r="M593" s="26">
        <v>0</v>
      </c>
      <c r="N593" s="116">
        <v>0</v>
      </c>
    </row>
    <row r="594" spans="1:14">
      <c r="A594" s="106" t="s">
        <v>2847</v>
      </c>
      <c r="B594" s="106" t="s">
        <v>2549</v>
      </c>
      <c r="C594" s="26" t="s">
        <v>2550</v>
      </c>
      <c r="D594" s="26"/>
      <c r="E594" s="26"/>
      <c r="F594" s="26">
        <v>4</v>
      </c>
      <c r="G594" s="145">
        <v>1</v>
      </c>
      <c r="H594" s="26">
        <v>4</v>
      </c>
      <c r="I594" s="145">
        <v>1</v>
      </c>
      <c r="J594" s="26">
        <v>1</v>
      </c>
      <c r="K594" s="146">
        <v>0</v>
      </c>
      <c r="L594" s="145">
        <v>0</v>
      </c>
      <c r="M594" s="26">
        <v>0</v>
      </c>
      <c r="N594" s="116">
        <v>0</v>
      </c>
    </row>
    <row r="595" spans="1:14">
      <c r="A595" s="106" t="s">
        <v>2847</v>
      </c>
      <c r="B595" s="106" t="s">
        <v>2549</v>
      </c>
      <c r="C595" s="26" t="s">
        <v>2551</v>
      </c>
      <c r="D595" s="26"/>
      <c r="E595" s="26"/>
      <c r="F595" s="26">
        <v>0</v>
      </c>
      <c r="G595" s="145">
        <v>0</v>
      </c>
      <c r="H595" s="26">
        <v>0</v>
      </c>
      <c r="I595" s="145">
        <v>0</v>
      </c>
      <c r="J595" s="26">
        <v>0</v>
      </c>
      <c r="K595" s="146">
        <v>0</v>
      </c>
      <c r="L595" s="145">
        <v>0</v>
      </c>
      <c r="M595" s="26">
        <v>0</v>
      </c>
      <c r="N595" s="116">
        <v>0</v>
      </c>
    </row>
    <row r="596" spans="1:14">
      <c r="A596" s="106" t="s">
        <v>2848</v>
      </c>
      <c r="B596" s="106" t="s">
        <v>2549</v>
      </c>
      <c r="C596" s="26" t="s">
        <v>2550</v>
      </c>
      <c r="D596" s="26"/>
      <c r="E596" s="26"/>
      <c r="F596" s="26">
        <v>4</v>
      </c>
      <c r="G596" s="145">
        <v>1</v>
      </c>
      <c r="H596" s="26">
        <v>4</v>
      </c>
      <c r="I596" s="145">
        <v>1</v>
      </c>
      <c r="J596" s="26">
        <v>1</v>
      </c>
      <c r="K596" s="146">
        <v>0</v>
      </c>
      <c r="L596" s="145">
        <v>0</v>
      </c>
      <c r="M596" s="26">
        <v>0</v>
      </c>
      <c r="N596" s="116">
        <v>0</v>
      </c>
    </row>
    <row r="597" spans="1:14">
      <c r="A597" s="106" t="s">
        <v>2848</v>
      </c>
      <c r="B597" s="106" t="s">
        <v>2549</v>
      </c>
      <c r="C597" s="26" t="s">
        <v>2551</v>
      </c>
      <c r="D597" s="26"/>
      <c r="E597" s="26"/>
      <c r="F597" s="26">
        <v>0</v>
      </c>
      <c r="G597" s="145">
        <v>0</v>
      </c>
      <c r="H597" s="26">
        <v>0</v>
      </c>
      <c r="I597" s="145">
        <v>0</v>
      </c>
      <c r="J597" s="26">
        <v>0</v>
      </c>
      <c r="K597" s="146">
        <v>0</v>
      </c>
      <c r="L597" s="145">
        <v>0</v>
      </c>
      <c r="M597" s="26">
        <v>0</v>
      </c>
      <c r="N597" s="116">
        <v>0</v>
      </c>
    </row>
    <row r="598" spans="1:14">
      <c r="A598" s="106" t="s">
        <v>2849</v>
      </c>
      <c r="B598" s="106" t="s">
        <v>2549</v>
      </c>
      <c r="C598" s="26" t="s">
        <v>2550</v>
      </c>
      <c r="D598" s="26"/>
      <c r="E598" s="26"/>
      <c r="F598" s="26">
        <v>4</v>
      </c>
      <c r="G598" s="145">
        <v>1</v>
      </c>
      <c r="H598" s="26">
        <v>4</v>
      </c>
      <c r="I598" s="145">
        <v>1</v>
      </c>
      <c r="J598" s="26">
        <v>1</v>
      </c>
      <c r="K598" s="146">
        <v>0</v>
      </c>
      <c r="L598" s="145">
        <v>0</v>
      </c>
      <c r="M598" s="26">
        <v>0</v>
      </c>
      <c r="N598" s="116">
        <v>0</v>
      </c>
    </row>
    <row r="599" spans="1:14">
      <c r="A599" s="106" t="s">
        <v>2849</v>
      </c>
      <c r="B599" s="106" t="s">
        <v>2549</v>
      </c>
      <c r="C599" s="26" t="s">
        <v>2551</v>
      </c>
      <c r="D599" s="26"/>
      <c r="E599" s="26"/>
      <c r="F599" s="26">
        <v>0</v>
      </c>
      <c r="G599" s="145">
        <v>0</v>
      </c>
      <c r="H599" s="26">
        <v>0</v>
      </c>
      <c r="I599" s="145">
        <v>0</v>
      </c>
      <c r="J599" s="26">
        <v>0</v>
      </c>
      <c r="K599" s="146">
        <v>0</v>
      </c>
      <c r="L599" s="145">
        <v>0</v>
      </c>
      <c r="M599" s="26">
        <v>0</v>
      </c>
      <c r="N599" s="116">
        <v>0</v>
      </c>
    </row>
    <row r="600" spans="1:14">
      <c r="A600" s="106" t="s">
        <v>2850</v>
      </c>
      <c r="B600" s="106" t="s">
        <v>2549</v>
      </c>
      <c r="C600" s="26" t="s">
        <v>2550</v>
      </c>
      <c r="D600" s="26"/>
      <c r="E600" s="26"/>
      <c r="F600" s="26">
        <v>4</v>
      </c>
      <c r="G600" s="145">
        <v>1</v>
      </c>
      <c r="H600" s="26">
        <v>4</v>
      </c>
      <c r="I600" s="145">
        <v>0</v>
      </c>
      <c r="J600" s="26">
        <v>2.25</v>
      </c>
      <c r="K600" s="146">
        <v>1.1574074074074075E-4</v>
      </c>
      <c r="L600" s="145">
        <v>0</v>
      </c>
      <c r="M600" s="26">
        <v>0</v>
      </c>
      <c r="N600" s="116">
        <v>0</v>
      </c>
    </row>
    <row r="601" spans="1:14">
      <c r="A601" s="106" t="s">
        <v>2850</v>
      </c>
      <c r="B601" s="106" t="s">
        <v>2549</v>
      </c>
      <c r="C601" s="26" t="s">
        <v>2551</v>
      </c>
      <c r="D601" s="26"/>
      <c r="E601" s="26"/>
      <c r="F601" s="26">
        <v>0</v>
      </c>
      <c r="G601" s="145">
        <v>0</v>
      </c>
      <c r="H601" s="26">
        <v>0</v>
      </c>
      <c r="I601" s="145">
        <v>0</v>
      </c>
      <c r="J601" s="26">
        <v>0</v>
      </c>
      <c r="K601" s="146">
        <v>0</v>
      </c>
      <c r="L601" s="145">
        <v>0</v>
      </c>
      <c r="M601" s="26">
        <v>0</v>
      </c>
      <c r="N601" s="116">
        <v>0</v>
      </c>
    </row>
    <row r="602" spans="1:14">
      <c r="A602" s="106" t="s">
        <v>2851</v>
      </c>
      <c r="B602" s="106" t="s">
        <v>2549</v>
      </c>
      <c r="C602" s="26" t="s">
        <v>2550</v>
      </c>
      <c r="D602" s="26"/>
      <c r="E602" s="26"/>
      <c r="F602" s="26">
        <v>4</v>
      </c>
      <c r="G602" s="145">
        <v>1</v>
      </c>
      <c r="H602" s="26">
        <v>4</v>
      </c>
      <c r="I602" s="145">
        <v>0</v>
      </c>
      <c r="J602" s="26">
        <v>2.25</v>
      </c>
      <c r="K602" s="146">
        <v>1.8402777777777777E-3</v>
      </c>
      <c r="L602" s="145">
        <v>0</v>
      </c>
      <c r="M602" s="26">
        <v>0</v>
      </c>
      <c r="N602" s="116">
        <v>0</v>
      </c>
    </row>
    <row r="603" spans="1:14">
      <c r="A603" s="106" t="s">
        <v>2851</v>
      </c>
      <c r="B603" s="106" t="s">
        <v>2549</v>
      </c>
      <c r="C603" s="26" t="s">
        <v>2551</v>
      </c>
      <c r="D603" s="26"/>
      <c r="E603" s="26"/>
      <c r="F603" s="26">
        <v>4</v>
      </c>
      <c r="G603" s="145">
        <v>1</v>
      </c>
      <c r="H603" s="26">
        <v>4</v>
      </c>
      <c r="I603" s="145">
        <v>1</v>
      </c>
      <c r="J603" s="26">
        <v>1</v>
      </c>
      <c r="K603" s="146">
        <v>0</v>
      </c>
      <c r="L603" s="145">
        <v>0</v>
      </c>
      <c r="M603" s="26">
        <v>0</v>
      </c>
      <c r="N603" s="116">
        <v>0</v>
      </c>
    </row>
    <row r="604" spans="1:14">
      <c r="A604" s="106" t="s">
        <v>2852</v>
      </c>
      <c r="B604" s="106" t="s">
        <v>2549</v>
      </c>
      <c r="C604" s="26" t="s">
        <v>2550</v>
      </c>
      <c r="D604" s="26"/>
      <c r="E604" s="26"/>
      <c r="F604" s="26">
        <v>4</v>
      </c>
      <c r="G604" s="145">
        <v>1</v>
      </c>
      <c r="H604" s="26">
        <v>4</v>
      </c>
      <c r="I604" s="145">
        <v>1</v>
      </c>
      <c r="J604" s="26">
        <v>1</v>
      </c>
      <c r="K604" s="146">
        <v>0</v>
      </c>
      <c r="L604" s="145">
        <v>0</v>
      </c>
      <c r="M604" s="26">
        <v>0</v>
      </c>
      <c r="N604" s="116">
        <v>0</v>
      </c>
    </row>
    <row r="605" spans="1:14">
      <c r="A605" s="106" t="s">
        <v>2852</v>
      </c>
      <c r="B605" s="106" t="s">
        <v>2549</v>
      </c>
      <c r="C605" s="26" t="s">
        <v>2551</v>
      </c>
      <c r="D605" s="26"/>
      <c r="E605" s="26"/>
      <c r="F605" s="26">
        <v>0</v>
      </c>
      <c r="G605" s="145">
        <v>0</v>
      </c>
      <c r="H605" s="26">
        <v>0</v>
      </c>
      <c r="I605" s="145">
        <v>0</v>
      </c>
      <c r="J605" s="26">
        <v>0</v>
      </c>
      <c r="K605" s="146">
        <v>0</v>
      </c>
      <c r="L605" s="145">
        <v>0</v>
      </c>
      <c r="M605" s="26">
        <v>0</v>
      </c>
      <c r="N605" s="116">
        <v>0</v>
      </c>
    </row>
    <row r="606" spans="1:14">
      <c r="A606" s="106" t="s">
        <v>2853</v>
      </c>
      <c r="B606" s="106" t="s">
        <v>2549</v>
      </c>
      <c r="C606" s="26" t="s">
        <v>2550</v>
      </c>
      <c r="D606" s="26"/>
      <c r="E606" s="26"/>
      <c r="F606" s="26">
        <v>4</v>
      </c>
      <c r="G606" s="145">
        <v>1</v>
      </c>
      <c r="H606" s="26">
        <v>4</v>
      </c>
      <c r="I606" s="145">
        <v>0</v>
      </c>
      <c r="J606" s="26">
        <v>2.25</v>
      </c>
      <c r="K606" s="146">
        <v>2.4305555555555555E-4</v>
      </c>
      <c r="L606" s="145">
        <v>0</v>
      </c>
      <c r="M606" s="26">
        <v>0</v>
      </c>
      <c r="N606" s="116">
        <v>0</v>
      </c>
    </row>
    <row r="607" spans="1:14">
      <c r="A607" s="106" t="s">
        <v>2853</v>
      </c>
      <c r="B607" s="106" t="s">
        <v>2549</v>
      </c>
      <c r="C607" s="26" t="s">
        <v>2551</v>
      </c>
      <c r="D607" s="26"/>
      <c r="E607" s="26"/>
      <c r="F607" s="26">
        <v>0</v>
      </c>
      <c r="G607" s="145">
        <v>0</v>
      </c>
      <c r="H607" s="26">
        <v>0</v>
      </c>
      <c r="I607" s="145">
        <v>0</v>
      </c>
      <c r="J607" s="26">
        <v>0</v>
      </c>
      <c r="K607" s="146">
        <v>0</v>
      </c>
      <c r="L607" s="145">
        <v>0</v>
      </c>
      <c r="M607" s="26">
        <v>0</v>
      </c>
      <c r="N607" s="116">
        <v>0</v>
      </c>
    </row>
    <row r="608" spans="1:14">
      <c r="A608" s="106" t="s">
        <v>2854</v>
      </c>
      <c r="B608" s="106" t="s">
        <v>2549</v>
      </c>
      <c r="C608" s="26" t="s">
        <v>2550</v>
      </c>
      <c r="D608" s="26"/>
      <c r="E608" s="26"/>
      <c r="F608" s="26">
        <v>4</v>
      </c>
      <c r="G608" s="145">
        <v>1</v>
      </c>
      <c r="H608" s="26">
        <v>4</v>
      </c>
      <c r="I608" s="145">
        <v>1</v>
      </c>
      <c r="J608" s="26">
        <v>1</v>
      </c>
      <c r="K608" s="146">
        <v>0</v>
      </c>
      <c r="L608" s="145">
        <v>0</v>
      </c>
      <c r="M608" s="26">
        <v>0</v>
      </c>
      <c r="N608" s="116">
        <v>0</v>
      </c>
    </row>
    <row r="609" spans="1:14">
      <c r="A609" s="106" t="s">
        <v>2854</v>
      </c>
      <c r="B609" s="106" t="s">
        <v>2549</v>
      </c>
      <c r="C609" s="26" t="s">
        <v>2551</v>
      </c>
      <c r="D609" s="26"/>
      <c r="E609" s="26"/>
      <c r="F609" s="26">
        <v>0</v>
      </c>
      <c r="G609" s="145">
        <v>0</v>
      </c>
      <c r="H609" s="26">
        <v>0</v>
      </c>
      <c r="I609" s="145">
        <v>0</v>
      </c>
      <c r="J609" s="26">
        <v>0</v>
      </c>
      <c r="K609" s="146">
        <v>0</v>
      </c>
      <c r="L609" s="145">
        <v>0</v>
      </c>
      <c r="M609" s="26">
        <v>0</v>
      </c>
      <c r="N609" s="116">
        <v>0</v>
      </c>
    </row>
    <row r="610" spans="1:14">
      <c r="A610" s="106" t="s">
        <v>2855</v>
      </c>
      <c r="B610" s="106" t="s">
        <v>2549</v>
      </c>
      <c r="C610" s="26" t="s">
        <v>2550</v>
      </c>
      <c r="D610" s="26"/>
      <c r="E610" s="26"/>
      <c r="F610" s="26">
        <v>4</v>
      </c>
      <c r="G610" s="145">
        <v>1</v>
      </c>
      <c r="H610" s="26">
        <v>4</v>
      </c>
      <c r="I610" s="145">
        <v>1</v>
      </c>
      <c r="J610" s="26">
        <v>1</v>
      </c>
      <c r="K610" s="146">
        <v>0</v>
      </c>
      <c r="L610" s="145">
        <v>0</v>
      </c>
      <c r="M610" s="26">
        <v>0</v>
      </c>
      <c r="N610" s="116">
        <v>0</v>
      </c>
    </row>
    <row r="611" spans="1:14">
      <c r="A611" s="106" t="s">
        <v>2855</v>
      </c>
      <c r="B611" s="106" t="s">
        <v>2549</v>
      </c>
      <c r="C611" s="26" t="s">
        <v>2551</v>
      </c>
      <c r="D611" s="26"/>
      <c r="E611" s="26"/>
      <c r="F611" s="26">
        <v>0</v>
      </c>
      <c r="G611" s="145">
        <v>0</v>
      </c>
      <c r="H611" s="26">
        <v>0</v>
      </c>
      <c r="I611" s="145">
        <v>0</v>
      </c>
      <c r="J611" s="26">
        <v>0</v>
      </c>
      <c r="K611" s="146">
        <v>0</v>
      </c>
      <c r="L611" s="145">
        <v>0</v>
      </c>
      <c r="M611" s="26">
        <v>0</v>
      </c>
      <c r="N611" s="116">
        <v>0</v>
      </c>
    </row>
    <row r="612" spans="1:14">
      <c r="A612" s="106" t="s">
        <v>2856</v>
      </c>
      <c r="B612" s="106" t="s">
        <v>2549</v>
      </c>
      <c r="C612" s="26" t="s">
        <v>2550</v>
      </c>
      <c r="D612" s="26"/>
      <c r="E612" s="26"/>
      <c r="F612" s="26">
        <v>4</v>
      </c>
      <c r="G612" s="145">
        <v>1</v>
      </c>
      <c r="H612" s="26">
        <v>4</v>
      </c>
      <c r="I612" s="145">
        <v>1</v>
      </c>
      <c r="J612" s="26">
        <v>1</v>
      </c>
      <c r="K612" s="146">
        <v>0</v>
      </c>
      <c r="L612" s="145">
        <v>0</v>
      </c>
      <c r="M612" s="26">
        <v>0</v>
      </c>
      <c r="N612" s="116">
        <v>0</v>
      </c>
    </row>
    <row r="613" spans="1:14">
      <c r="A613" s="106" t="s">
        <v>2856</v>
      </c>
      <c r="B613" s="106" t="s">
        <v>2549</v>
      </c>
      <c r="C613" s="26" t="s">
        <v>2551</v>
      </c>
      <c r="D613" s="26"/>
      <c r="E613" s="26"/>
      <c r="F613" s="26">
        <v>0</v>
      </c>
      <c r="G613" s="145">
        <v>0</v>
      </c>
      <c r="H613" s="26">
        <v>0</v>
      </c>
      <c r="I613" s="145">
        <v>0</v>
      </c>
      <c r="J613" s="26">
        <v>0</v>
      </c>
      <c r="K613" s="146">
        <v>0</v>
      </c>
      <c r="L613" s="145">
        <v>0</v>
      </c>
      <c r="M613" s="26">
        <v>0</v>
      </c>
      <c r="N613" s="116">
        <v>0</v>
      </c>
    </row>
    <row r="614" spans="1:14">
      <c r="A614" s="106" t="s">
        <v>2857</v>
      </c>
      <c r="B614" s="106" t="s">
        <v>2549</v>
      </c>
      <c r="C614" s="26" t="s">
        <v>2550</v>
      </c>
      <c r="D614" s="26"/>
      <c r="E614" s="26"/>
      <c r="F614" s="26">
        <v>4</v>
      </c>
      <c r="G614" s="145">
        <v>1</v>
      </c>
      <c r="H614" s="26">
        <v>4</v>
      </c>
      <c r="I614" s="145">
        <v>1</v>
      </c>
      <c r="J614" s="26">
        <v>1</v>
      </c>
      <c r="K614" s="146">
        <v>0</v>
      </c>
      <c r="L614" s="145">
        <v>0</v>
      </c>
      <c r="M614" s="26">
        <v>0</v>
      </c>
      <c r="N614" s="116">
        <v>0</v>
      </c>
    </row>
    <row r="615" spans="1:14">
      <c r="A615" s="106" t="s">
        <v>2857</v>
      </c>
      <c r="B615" s="106" t="s">
        <v>2549</v>
      </c>
      <c r="C615" s="26" t="s">
        <v>2551</v>
      </c>
      <c r="D615" s="26"/>
      <c r="E615" s="26"/>
      <c r="F615" s="26">
        <v>0</v>
      </c>
      <c r="G615" s="145">
        <v>0</v>
      </c>
      <c r="H615" s="26">
        <v>0</v>
      </c>
      <c r="I615" s="145">
        <v>0</v>
      </c>
      <c r="J615" s="26">
        <v>0</v>
      </c>
      <c r="K615" s="146">
        <v>0</v>
      </c>
      <c r="L615" s="145">
        <v>0</v>
      </c>
      <c r="M615" s="26">
        <v>0</v>
      </c>
      <c r="N615" s="116">
        <v>0</v>
      </c>
    </row>
    <row r="616" spans="1:14">
      <c r="A616" s="106" t="s">
        <v>2858</v>
      </c>
      <c r="B616" s="106" t="s">
        <v>2549</v>
      </c>
      <c r="C616" s="26" t="s">
        <v>2550</v>
      </c>
      <c r="D616" s="26"/>
      <c r="E616" s="26"/>
      <c r="F616" s="26">
        <v>4</v>
      </c>
      <c r="G616" s="145">
        <v>1</v>
      </c>
      <c r="H616" s="26">
        <v>4</v>
      </c>
      <c r="I616" s="145">
        <v>1</v>
      </c>
      <c r="J616" s="26">
        <v>1</v>
      </c>
      <c r="K616" s="146">
        <v>0</v>
      </c>
      <c r="L616" s="145">
        <v>0</v>
      </c>
      <c r="M616" s="26">
        <v>0</v>
      </c>
      <c r="N616" s="116">
        <v>0</v>
      </c>
    </row>
    <row r="617" spans="1:14">
      <c r="A617" s="106" t="s">
        <v>2858</v>
      </c>
      <c r="B617" s="106" t="s">
        <v>2549</v>
      </c>
      <c r="C617" s="26" t="s">
        <v>2551</v>
      </c>
      <c r="D617" s="26"/>
      <c r="E617" s="26"/>
      <c r="F617" s="26">
        <v>0</v>
      </c>
      <c r="G617" s="145">
        <v>0</v>
      </c>
      <c r="H617" s="26">
        <v>0</v>
      </c>
      <c r="I617" s="145">
        <v>0</v>
      </c>
      <c r="J617" s="26">
        <v>0</v>
      </c>
      <c r="K617" s="146">
        <v>0</v>
      </c>
      <c r="L617" s="145">
        <v>0</v>
      </c>
      <c r="M617" s="26">
        <v>0</v>
      </c>
      <c r="N617" s="116">
        <v>0</v>
      </c>
    </row>
    <row r="618" spans="1:14">
      <c r="A618" s="106" t="s">
        <v>2859</v>
      </c>
      <c r="B618" s="106" t="s">
        <v>2549</v>
      </c>
      <c r="C618" s="26" t="s">
        <v>2550</v>
      </c>
      <c r="D618" s="26"/>
      <c r="E618" s="26"/>
      <c r="F618" s="26">
        <v>4</v>
      </c>
      <c r="G618" s="145">
        <v>1</v>
      </c>
      <c r="H618" s="26">
        <v>4</v>
      </c>
      <c r="I618" s="145">
        <v>0</v>
      </c>
      <c r="J618" s="26">
        <v>11.75</v>
      </c>
      <c r="K618" s="146">
        <v>1.9328703703703704E-3</v>
      </c>
      <c r="L618" s="145">
        <v>0</v>
      </c>
      <c r="M618" s="26">
        <v>0</v>
      </c>
      <c r="N618" s="116">
        <v>0</v>
      </c>
    </row>
    <row r="619" spans="1:14">
      <c r="A619" s="106" t="s">
        <v>2859</v>
      </c>
      <c r="B619" s="106" t="s">
        <v>2549</v>
      </c>
      <c r="C619" s="26" t="s">
        <v>2551</v>
      </c>
      <c r="D619" s="26"/>
      <c r="E619" s="26"/>
      <c r="F619" s="26">
        <v>0</v>
      </c>
      <c r="G619" s="145">
        <v>0</v>
      </c>
      <c r="H619" s="26">
        <v>0</v>
      </c>
      <c r="I619" s="145">
        <v>0</v>
      </c>
      <c r="J619" s="26">
        <v>0</v>
      </c>
      <c r="K619" s="146">
        <v>0</v>
      </c>
      <c r="L619" s="145">
        <v>0</v>
      </c>
      <c r="M619" s="26">
        <v>0</v>
      </c>
      <c r="N619" s="116">
        <v>0</v>
      </c>
    </row>
    <row r="620" spans="1:14">
      <c r="A620" s="106" t="s">
        <v>2860</v>
      </c>
      <c r="B620" s="106" t="s">
        <v>2549</v>
      </c>
      <c r="C620" s="26" t="s">
        <v>2550</v>
      </c>
      <c r="D620" s="26"/>
      <c r="E620" s="26"/>
      <c r="F620" s="26">
        <v>4</v>
      </c>
      <c r="G620" s="145">
        <v>1</v>
      </c>
      <c r="H620" s="26">
        <v>4</v>
      </c>
      <c r="I620" s="145">
        <v>1</v>
      </c>
      <c r="J620" s="26">
        <v>1</v>
      </c>
      <c r="K620" s="146">
        <v>0</v>
      </c>
      <c r="L620" s="145">
        <v>0</v>
      </c>
      <c r="M620" s="26">
        <v>0</v>
      </c>
      <c r="N620" s="116">
        <v>0</v>
      </c>
    </row>
    <row r="621" spans="1:14">
      <c r="A621" s="106" t="s">
        <v>2860</v>
      </c>
      <c r="B621" s="106" t="s">
        <v>2549</v>
      </c>
      <c r="C621" s="26" t="s">
        <v>2551</v>
      </c>
      <c r="D621" s="26"/>
      <c r="E621" s="26"/>
      <c r="F621" s="26">
        <v>0</v>
      </c>
      <c r="G621" s="145">
        <v>0</v>
      </c>
      <c r="H621" s="26">
        <v>0</v>
      </c>
      <c r="I621" s="145">
        <v>0</v>
      </c>
      <c r="J621" s="26">
        <v>0</v>
      </c>
      <c r="K621" s="146">
        <v>0</v>
      </c>
      <c r="L621" s="145">
        <v>0</v>
      </c>
      <c r="M621" s="26">
        <v>0</v>
      </c>
      <c r="N621" s="116">
        <v>0</v>
      </c>
    </row>
    <row r="622" spans="1:14">
      <c r="A622" s="106" t="s">
        <v>2861</v>
      </c>
      <c r="B622" s="106" t="s">
        <v>2549</v>
      </c>
      <c r="C622" s="26" t="s">
        <v>2550</v>
      </c>
      <c r="D622" s="26"/>
      <c r="E622" s="26"/>
      <c r="F622" s="26">
        <v>4</v>
      </c>
      <c r="G622" s="145">
        <v>1</v>
      </c>
      <c r="H622" s="26">
        <v>4</v>
      </c>
      <c r="I622" s="145">
        <v>1</v>
      </c>
      <c r="J622" s="26">
        <v>1</v>
      </c>
      <c r="K622" s="146">
        <v>0</v>
      </c>
      <c r="L622" s="145">
        <v>0</v>
      </c>
      <c r="M622" s="26">
        <v>0</v>
      </c>
      <c r="N622" s="116">
        <v>0</v>
      </c>
    </row>
    <row r="623" spans="1:14">
      <c r="A623" s="106" t="s">
        <v>2861</v>
      </c>
      <c r="B623" s="106" t="s">
        <v>2549</v>
      </c>
      <c r="C623" s="26" t="s">
        <v>2551</v>
      </c>
      <c r="D623" s="26"/>
      <c r="E623" s="26"/>
      <c r="F623" s="26">
        <v>0</v>
      </c>
      <c r="G623" s="145">
        <v>0</v>
      </c>
      <c r="H623" s="26">
        <v>0</v>
      </c>
      <c r="I623" s="145">
        <v>0</v>
      </c>
      <c r="J623" s="26">
        <v>0</v>
      </c>
      <c r="K623" s="146">
        <v>0</v>
      </c>
      <c r="L623" s="145">
        <v>0</v>
      </c>
      <c r="M623" s="26">
        <v>0</v>
      </c>
      <c r="N623" s="116">
        <v>0</v>
      </c>
    </row>
    <row r="624" spans="1:14">
      <c r="A624" s="106" t="s">
        <v>2862</v>
      </c>
      <c r="B624" s="106" t="s">
        <v>2549</v>
      </c>
      <c r="C624" s="26" t="s">
        <v>2550</v>
      </c>
      <c r="D624" s="26"/>
      <c r="E624" s="26"/>
      <c r="F624" s="26">
        <v>4</v>
      </c>
      <c r="G624" s="145">
        <v>0</v>
      </c>
      <c r="H624" s="26">
        <v>0</v>
      </c>
      <c r="I624" s="145">
        <v>1</v>
      </c>
      <c r="J624" s="26">
        <v>1</v>
      </c>
      <c r="K624" s="146">
        <v>0</v>
      </c>
      <c r="L624" s="145">
        <v>0</v>
      </c>
      <c r="M624" s="26">
        <v>0</v>
      </c>
      <c r="N624" s="116">
        <v>0</v>
      </c>
    </row>
    <row r="625" spans="1:14">
      <c r="A625" s="106" t="s">
        <v>2862</v>
      </c>
      <c r="B625" s="106" t="s">
        <v>2549</v>
      </c>
      <c r="C625" s="26" t="s">
        <v>2551</v>
      </c>
      <c r="D625" s="26"/>
      <c r="E625" s="26"/>
      <c r="F625" s="26">
        <v>0</v>
      </c>
      <c r="G625" s="145">
        <v>0</v>
      </c>
      <c r="H625" s="26">
        <v>0</v>
      </c>
      <c r="I625" s="145">
        <v>0</v>
      </c>
      <c r="J625" s="26">
        <v>0</v>
      </c>
      <c r="K625" s="146">
        <v>0</v>
      </c>
      <c r="L625" s="145">
        <v>0</v>
      </c>
      <c r="M625" s="26">
        <v>0</v>
      </c>
      <c r="N625" s="116">
        <v>0</v>
      </c>
    </row>
    <row r="626" spans="1:14">
      <c r="A626" s="106" t="s">
        <v>2863</v>
      </c>
      <c r="B626" s="106" t="s">
        <v>2549</v>
      </c>
      <c r="C626" s="26" t="s">
        <v>2550</v>
      </c>
      <c r="D626" s="26"/>
      <c r="E626" s="26"/>
      <c r="F626" s="26">
        <v>4</v>
      </c>
      <c r="G626" s="145">
        <v>0</v>
      </c>
      <c r="H626" s="26">
        <v>0</v>
      </c>
      <c r="I626" s="145">
        <v>0</v>
      </c>
      <c r="J626" s="26">
        <v>6.5</v>
      </c>
      <c r="K626" s="146">
        <v>1.6203703703703703E-4</v>
      </c>
      <c r="L626" s="145">
        <v>0</v>
      </c>
      <c r="M626" s="26">
        <v>0</v>
      </c>
      <c r="N626" s="116">
        <v>0</v>
      </c>
    </row>
    <row r="627" spans="1:14">
      <c r="A627" s="106" t="s">
        <v>2863</v>
      </c>
      <c r="B627" s="106" t="s">
        <v>2549</v>
      </c>
      <c r="C627" s="26" t="s">
        <v>2551</v>
      </c>
      <c r="D627" s="26"/>
      <c r="E627" s="26"/>
      <c r="F627" s="26">
        <v>0</v>
      </c>
      <c r="G627" s="145">
        <v>0</v>
      </c>
      <c r="H627" s="26">
        <v>0</v>
      </c>
      <c r="I627" s="145">
        <v>0</v>
      </c>
      <c r="J627" s="26">
        <v>0</v>
      </c>
      <c r="K627" s="146">
        <v>0</v>
      </c>
      <c r="L627" s="145">
        <v>0</v>
      </c>
      <c r="M627" s="26">
        <v>0</v>
      </c>
      <c r="N627" s="116">
        <v>0</v>
      </c>
    </row>
    <row r="628" spans="1:14">
      <c r="A628" s="106" t="s">
        <v>2864</v>
      </c>
      <c r="B628" s="106" t="s">
        <v>2549</v>
      </c>
      <c r="C628" s="26" t="s">
        <v>2550</v>
      </c>
      <c r="D628" s="26"/>
      <c r="E628" s="26"/>
      <c r="F628" s="26">
        <v>4</v>
      </c>
      <c r="G628" s="145">
        <v>1</v>
      </c>
      <c r="H628" s="26">
        <v>4</v>
      </c>
      <c r="I628" s="145">
        <v>0</v>
      </c>
      <c r="J628" s="26">
        <v>3.25</v>
      </c>
      <c r="K628" s="146">
        <v>1.5046296296296297E-4</v>
      </c>
      <c r="L628" s="145">
        <v>0</v>
      </c>
      <c r="M628" s="26">
        <v>0</v>
      </c>
      <c r="N628" s="116">
        <v>0</v>
      </c>
    </row>
    <row r="629" spans="1:14">
      <c r="A629" s="106" t="s">
        <v>2864</v>
      </c>
      <c r="B629" s="106" t="s">
        <v>2549</v>
      </c>
      <c r="C629" s="26" t="s">
        <v>2551</v>
      </c>
      <c r="D629" s="26"/>
      <c r="E629" s="26"/>
      <c r="F629" s="26">
        <v>0</v>
      </c>
      <c r="G629" s="145">
        <v>0</v>
      </c>
      <c r="H629" s="26">
        <v>0</v>
      </c>
      <c r="I629" s="145">
        <v>0</v>
      </c>
      <c r="J629" s="26">
        <v>0</v>
      </c>
      <c r="K629" s="146">
        <v>0</v>
      </c>
      <c r="L629" s="145">
        <v>0</v>
      </c>
      <c r="M629" s="26">
        <v>0</v>
      </c>
      <c r="N629" s="116">
        <v>0</v>
      </c>
    </row>
    <row r="630" spans="1:14">
      <c r="A630" s="106" t="s">
        <v>2865</v>
      </c>
      <c r="B630" s="106" t="s">
        <v>2549</v>
      </c>
      <c r="C630" s="26" t="s">
        <v>2550</v>
      </c>
      <c r="D630" s="26"/>
      <c r="E630" s="26"/>
      <c r="F630" s="26">
        <v>4</v>
      </c>
      <c r="G630" s="145">
        <v>1</v>
      </c>
      <c r="H630" s="26">
        <v>4</v>
      </c>
      <c r="I630" s="145">
        <v>1</v>
      </c>
      <c r="J630" s="26">
        <v>1</v>
      </c>
      <c r="K630" s="146">
        <v>0</v>
      </c>
      <c r="L630" s="145">
        <v>0</v>
      </c>
      <c r="M630" s="26">
        <v>0</v>
      </c>
      <c r="N630" s="116">
        <v>0</v>
      </c>
    </row>
    <row r="631" spans="1:14">
      <c r="A631" s="106" t="s">
        <v>2865</v>
      </c>
      <c r="B631" s="106" t="s">
        <v>2549</v>
      </c>
      <c r="C631" s="26" t="s">
        <v>2551</v>
      </c>
      <c r="D631" s="26"/>
      <c r="E631" s="26"/>
      <c r="F631" s="26">
        <v>0</v>
      </c>
      <c r="G631" s="145">
        <v>0</v>
      </c>
      <c r="H631" s="26">
        <v>0</v>
      </c>
      <c r="I631" s="145">
        <v>0</v>
      </c>
      <c r="J631" s="26">
        <v>0</v>
      </c>
      <c r="K631" s="146">
        <v>0</v>
      </c>
      <c r="L631" s="145">
        <v>0</v>
      </c>
      <c r="M631" s="26">
        <v>0</v>
      </c>
      <c r="N631" s="116">
        <v>0</v>
      </c>
    </row>
    <row r="632" spans="1:14">
      <c r="A632" s="106" t="s">
        <v>2866</v>
      </c>
      <c r="B632" s="106" t="s">
        <v>2549</v>
      </c>
      <c r="C632" s="26" t="s">
        <v>2550</v>
      </c>
      <c r="D632" s="26"/>
      <c r="E632" s="26"/>
      <c r="F632" s="26">
        <v>4</v>
      </c>
      <c r="G632" s="145">
        <v>1</v>
      </c>
      <c r="H632" s="26">
        <v>4</v>
      </c>
      <c r="I632" s="145">
        <v>1</v>
      </c>
      <c r="J632" s="26">
        <v>1</v>
      </c>
      <c r="K632" s="146">
        <v>0</v>
      </c>
      <c r="L632" s="145">
        <v>0</v>
      </c>
      <c r="M632" s="26">
        <v>0</v>
      </c>
      <c r="N632" s="116">
        <v>0</v>
      </c>
    </row>
    <row r="633" spans="1:14">
      <c r="A633" s="106" t="s">
        <v>2866</v>
      </c>
      <c r="B633" s="106" t="s">
        <v>2549</v>
      </c>
      <c r="C633" s="26" t="s">
        <v>2551</v>
      </c>
      <c r="D633" s="26"/>
      <c r="E633" s="26"/>
      <c r="F633" s="26">
        <v>0</v>
      </c>
      <c r="G633" s="145">
        <v>0</v>
      </c>
      <c r="H633" s="26">
        <v>0</v>
      </c>
      <c r="I633" s="145">
        <v>0</v>
      </c>
      <c r="J633" s="26">
        <v>0</v>
      </c>
      <c r="K633" s="146">
        <v>0</v>
      </c>
      <c r="L633" s="145">
        <v>0</v>
      </c>
      <c r="M633" s="26">
        <v>0</v>
      </c>
      <c r="N633" s="116">
        <v>0</v>
      </c>
    </row>
    <row r="634" spans="1:14">
      <c r="A634" s="106" t="s">
        <v>2867</v>
      </c>
      <c r="B634" s="106" t="s">
        <v>2549</v>
      </c>
      <c r="C634" s="26" t="s">
        <v>2550</v>
      </c>
      <c r="D634" s="26"/>
      <c r="E634" s="26"/>
      <c r="F634" s="26">
        <v>4</v>
      </c>
      <c r="G634" s="145">
        <v>1</v>
      </c>
      <c r="H634" s="26">
        <v>4</v>
      </c>
      <c r="I634" s="145">
        <v>0</v>
      </c>
      <c r="J634" s="26">
        <v>2.25</v>
      </c>
      <c r="K634" s="146">
        <v>2.5462962962962961E-4</v>
      </c>
      <c r="L634" s="145">
        <v>0</v>
      </c>
      <c r="M634" s="26">
        <v>0</v>
      </c>
      <c r="N634" s="116">
        <v>0</v>
      </c>
    </row>
    <row r="635" spans="1:14">
      <c r="A635" s="106" t="s">
        <v>2867</v>
      </c>
      <c r="B635" s="106" t="s">
        <v>2549</v>
      </c>
      <c r="C635" s="26" t="s">
        <v>2551</v>
      </c>
      <c r="D635" s="26"/>
      <c r="E635" s="26"/>
      <c r="F635" s="26">
        <v>0</v>
      </c>
      <c r="G635" s="145">
        <v>0</v>
      </c>
      <c r="H635" s="26">
        <v>0</v>
      </c>
      <c r="I635" s="145">
        <v>0</v>
      </c>
      <c r="J635" s="26">
        <v>0</v>
      </c>
      <c r="K635" s="146">
        <v>0</v>
      </c>
      <c r="L635" s="145">
        <v>0</v>
      </c>
      <c r="M635" s="26">
        <v>0</v>
      </c>
      <c r="N635" s="116">
        <v>0</v>
      </c>
    </row>
    <row r="636" spans="1:14">
      <c r="A636" s="106" t="s">
        <v>2868</v>
      </c>
      <c r="B636" s="106" t="s">
        <v>2549</v>
      </c>
      <c r="C636" s="26" t="s">
        <v>2550</v>
      </c>
      <c r="D636" s="26"/>
      <c r="E636" s="26"/>
      <c r="F636" s="26">
        <v>4</v>
      </c>
      <c r="G636" s="145">
        <v>0</v>
      </c>
      <c r="H636" s="26">
        <v>0</v>
      </c>
      <c r="I636" s="145">
        <v>0</v>
      </c>
      <c r="J636" s="26">
        <v>40</v>
      </c>
      <c r="K636" s="146">
        <v>5.9490740740740745E-3</v>
      </c>
      <c r="L636" s="145">
        <v>0</v>
      </c>
      <c r="M636" s="26">
        <v>0</v>
      </c>
      <c r="N636" s="116">
        <v>0</v>
      </c>
    </row>
    <row r="637" spans="1:14">
      <c r="A637" s="106" t="s">
        <v>2868</v>
      </c>
      <c r="B637" s="106" t="s">
        <v>2549</v>
      </c>
      <c r="C637" s="26" t="s">
        <v>2551</v>
      </c>
      <c r="D637" s="26"/>
      <c r="E637" s="26"/>
      <c r="F637" s="26">
        <v>0</v>
      </c>
      <c r="G637" s="145">
        <v>0</v>
      </c>
      <c r="H637" s="26">
        <v>0</v>
      </c>
      <c r="I637" s="145">
        <v>0</v>
      </c>
      <c r="J637" s="26">
        <v>0</v>
      </c>
      <c r="K637" s="146">
        <v>0</v>
      </c>
      <c r="L637" s="145">
        <v>0</v>
      </c>
      <c r="M637" s="26">
        <v>0</v>
      </c>
      <c r="N637" s="116">
        <v>0</v>
      </c>
    </row>
    <row r="638" spans="1:14">
      <c r="A638" s="106" t="s">
        <v>2869</v>
      </c>
      <c r="B638" s="106" t="s">
        <v>2549</v>
      </c>
      <c r="C638" s="26" t="s">
        <v>2550</v>
      </c>
      <c r="D638" s="26"/>
      <c r="E638" s="26"/>
      <c r="F638" s="26">
        <v>4</v>
      </c>
      <c r="G638" s="145">
        <v>0</v>
      </c>
      <c r="H638" s="26">
        <v>0</v>
      </c>
      <c r="I638" s="145">
        <v>0</v>
      </c>
      <c r="J638" s="26">
        <v>16.25</v>
      </c>
      <c r="K638" s="146">
        <v>8.518518518518519E-3</v>
      </c>
      <c r="L638" s="145">
        <v>0</v>
      </c>
      <c r="M638" s="26">
        <v>0</v>
      </c>
      <c r="N638" s="116">
        <v>0</v>
      </c>
    </row>
    <row r="639" spans="1:14">
      <c r="A639" s="106" t="s">
        <v>2869</v>
      </c>
      <c r="B639" s="106" t="s">
        <v>2549</v>
      </c>
      <c r="C639" s="26" t="s">
        <v>2551</v>
      </c>
      <c r="D639" s="26"/>
      <c r="E639" s="26"/>
      <c r="F639" s="26">
        <v>0</v>
      </c>
      <c r="G639" s="145">
        <v>0</v>
      </c>
      <c r="H639" s="26">
        <v>0</v>
      </c>
      <c r="I639" s="145">
        <v>0</v>
      </c>
      <c r="J639" s="26">
        <v>0</v>
      </c>
      <c r="K639" s="146">
        <v>0</v>
      </c>
      <c r="L639" s="145">
        <v>0</v>
      </c>
      <c r="M639" s="26">
        <v>0</v>
      </c>
      <c r="N639" s="116">
        <v>0</v>
      </c>
    </row>
    <row r="640" spans="1:14">
      <c r="A640" s="106" t="s">
        <v>2870</v>
      </c>
      <c r="B640" s="106" t="s">
        <v>2549</v>
      </c>
      <c r="C640" s="26" t="s">
        <v>2550</v>
      </c>
      <c r="D640" s="26"/>
      <c r="E640" s="26"/>
      <c r="F640" s="26">
        <v>4</v>
      </c>
      <c r="G640" s="145">
        <v>1</v>
      </c>
      <c r="H640" s="26">
        <v>4</v>
      </c>
      <c r="I640" s="145">
        <v>0</v>
      </c>
      <c r="J640" s="26">
        <v>2.25</v>
      </c>
      <c r="K640" s="146">
        <v>4.9768518518518521E-4</v>
      </c>
      <c r="L640" s="145">
        <v>0</v>
      </c>
      <c r="M640" s="26">
        <v>0</v>
      </c>
      <c r="N640" s="116">
        <v>0</v>
      </c>
    </row>
    <row r="641" spans="1:14">
      <c r="A641" s="106" t="s">
        <v>2870</v>
      </c>
      <c r="B641" s="106" t="s">
        <v>2549</v>
      </c>
      <c r="C641" s="26" t="s">
        <v>2551</v>
      </c>
      <c r="D641" s="26"/>
      <c r="E641" s="26"/>
      <c r="F641" s="26">
        <v>0</v>
      </c>
      <c r="G641" s="145">
        <v>0</v>
      </c>
      <c r="H641" s="26">
        <v>0</v>
      </c>
      <c r="I641" s="145">
        <v>0</v>
      </c>
      <c r="J641" s="26">
        <v>0</v>
      </c>
      <c r="K641" s="146">
        <v>0</v>
      </c>
      <c r="L641" s="145">
        <v>0</v>
      </c>
      <c r="M641" s="26">
        <v>0</v>
      </c>
      <c r="N641" s="116">
        <v>0</v>
      </c>
    </row>
    <row r="642" spans="1:14">
      <c r="A642" s="106" t="s">
        <v>2871</v>
      </c>
      <c r="B642" s="106" t="s">
        <v>2549</v>
      </c>
      <c r="C642" s="26" t="s">
        <v>2550</v>
      </c>
      <c r="D642" s="26"/>
      <c r="E642" s="26"/>
      <c r="F642" s="26">
        <v>4</v>
      </c>
      <c r="G642" s="145">
        <v>1</v>
      </c>
      <c r="H642" s="26">
        <v>4</v>
      </c>
      <c r="I642" s="145">
        <v>1</v>
      </c>
      <c r="J642" s="26">
        <v>1</v>
      </c>
      <c r="K642" s="146">
        <v>0</v>
      </c>
      <c r="L642" s="145">
        <v>0</v>
      </c>
      <c r="M642" s="26">
        <v>0</v>
      </c>
      <c r="N642" s="116">
        <v>0</v>
      </c>
    </row>
    <row r="643" spans="1:14">
      <c r="A643" s="106" t="s">
        <v>2871</v>
      </c>
      <c r="B643" s="106" t="s">
        <v>2549</v>
      </c>
      <c r="C643" s="26" t="s">
        <v>2551</v>
      </c>
      <c r="D643" s="26"/>
      <c r="E643" s="26"/>
      <c r="F643" s="26">
        <v>0</v>
      </c>
      <c r="G643" s="145">
        <v>0</v>
      </c>
      <c r="H643" s="26">
        <v>0</v>
      </c>
      <c r="I643" s="145">
        <v>0</v>
      </c>
      <c r="J643" s="26">
        <v>0</v>
      </c>
      <c r="K643" s="146">
        <v>0</v>
      </c>
      <c r="L643" s="145">
        <v>0</v>
      </c>
      <c r="M643" s="26">
        <v>0</v>
      </c>
      <c r="N643" s="116">
        <v>0</v>
      </c>
    </row>
    <row r="644" spans="1:14">
      <c r="A644" s="106" t="s">
        <v>2872</v>
      </c>
      <c r="B644" s="106" t="s">
        <v>2549</v>
      </c>
      <c r="C644" s="26" t="s">
        <v>2550</v>
      </c>
      <c r="D644" s="26"/>
      <c r="E644" s="26"/>
      <c r="F644" s="26">
        <v>4</v>
      </c>
      <c r="G644" s="145">
        <v>1</v>
      </c>
      <c r="H644" s="26">
        <v>4</v>
      </c>
      <c r="I644" s="145">
        <v>0</v>
      </c>
      <c r="J644" s="26">
        <v>17.25</v>
      </c>
      <c r="K644" s="146">
        <v>3.9930555555555552E-3</v>
      </c>
      <c r="L644" s="145">
        <v>0</v>
      </c>
      <c r="M644" s="26">
        <v>0</v>
      </c>
      <c r="N644" s="116">
        <v>0</v>
      </c>
    </row>
    <row r="645" spans="1:14">
      <c r="A645" s="106" t="s">
        <v>2872</v>
      </c>
      <c r="B645" s="106" t="s">
        <v>2549</v>
      </c>
      <c r="C645" s="26" t="s">
        <v>2551</v>
      </c>
      <c r="D645" s="26"/>
      <c r="E645" s="26"/>
      <c r="F645" s="26">
        <v>0</v>
      </c>
      <c r="G645" s="145">
        <v>0</v>
      </c>
      <c r="H645" s="26">
        <v>0</v>
      </c>
      <c r="I645" s="145">
        <v>0</v>
      </c>
      <c r="J645" s="26">
        <v>0</v>
      </c>
      <c r="K645" s="146">
        <v>0</v>
      </c>
      <c r="L645" s="145">
        <v>0</v>
      </c>
      <c r="M645" s="26">
        <v>0</v>
      </c>
      <c r="N645" s="116">
        <v>0</v>
      </c>
    </row>
    <row r="646" spans="1:14">
      <c r="A646" s="106" t="s">
        <v>2873</v>
      </c>
      <c r="B646" s="106" t="s">
        <v>2549</v>
      </c>
      <c r="C646" s="26" t="s">
        <v>2550</v>
      </c>
      <c r="D646" s="26"/>
      <c r="E646" s="26"/>
      <c r="F646" s="26">
        <v>4</v>
      </c>
      <c r="G646" s="145">
        <v>0</v>
      </c>
      <c r="H646" s="26">
        <v>0</v>
      </c>
      <c r="I646" s="145">
        <v>0</v>
      </c>
      <c r="J646" s="26">
        <v>8.75</v>
      </c>
      <c r="K646" s="146">
        <v>3.460648148148148E-3</v>
      </c>
      <c r="L646" s="145">
        <v>0</v>
      </c>
      <c r="M646" s="26">
        <v>0</v>
      </c>
      <c r="N646" s="116">
        <v>0</v>
      </c>
    </row>
    <row r="647" spans="1:14">
      <c r="A647" s="106" t="s">
        <v>2873</v>
      </c>
      <c r="B647" s="106" t="s">
        <v>2549</v>
      </c>
      <c r="C647" s="26" t="s">
        <v>2551</v>
      </c>
      <c r="D647" s="26"/>
      <c r="E647" s="26"/>
      <c r="F647" s="26">
        <v>0</v>
      </c>
      <c r="G647" s="145">
        <v>0</v>
      </c>
      <c r="H647" s="26">
        <v>0</v>
      </c>
      <c r="I647" s="145">
        <v>0</v>
      </c>
      <c r="J647" s="26">
        <v>0</v>
      </c>
      <c r="K647" s="146">
        <v>0</v>
      </c>
      <c r="L647" s="145">
        <v>0</v>
      </c>
      <c r="M647" s="26">
        <v>0</v>
      </c>
      <c r="N647" s="116">
        <v>0</v>
      </c>
    </row>
    <row r="648" spans="1:14">
      <c r="A648" s="106" t="s">
        <v>2874</v>
      </c>
      <c r="B648" s="106" t="s">
        <v>2549</v>
      </c>
      <c r="C648" s="26" t="s">
        <v>2550</v>
      </c>
      <c r="D648" s="26"/>
      <c r="E648" s="26"/>
      <c r="F648" s="26">
        <v>4</v>
      </c>
      <c r="G648" s="145">
        <v>1</v>
      </c>
      <c r="H648" s="26">
        <v>4</v>
      </c>
      <c r="I648" s="145">
        <v>0</v>
      </c>
      <c r="J648" s="26">
        <v>6.5</v>
      </c>
      <c r="K648" s="146">
        <v>1.6319444444444445E-3</v>
      </c>
      <c r="L648" s="145">
        <v>0</v>
      </c>
      <c r="M648" s="26">
        <v>0</v>
      </c>
      <c r="N648" s="116">
        <v>0</v>
      </c>
    </row>
    <row r="649" spans="1:14">
      <c r="A649" s="106" t="s">
        <v>2874</v>
      </c>
      <c r="B649" s="106" t="s">
        <v>2549</v>
      </c>
      <c r="C649" s="26" t="s">
        <v>2551</v>
      </c>
      <c r="D649" s="26"/>
      <c r="E649" s="26"/>
      <c r="F649" s="26">
        <v>0</v>
      </c>
      <c r="G649" s="145">
        <v>0</v>
      </c>
      <c r="H649" s="26">
        <v>0</v>
      </c>
      <c r="I649" s="145">
        <v>0</v>
      </c>
      <c r="J649" s="26">
        <v>0</v>
      </c>
      <c r="K649" s="146">
        <v>0</v>
      </c>
      <c r="L649" s="145">
        <v>0</v>
      </c>
      <c r="M649" s="26">
        <v>0</v>
      </c>
      <c r="N649" s="116">
        <v>0</v>
      </c>
    </row>
    <row r="650" spans="1:14">
      <c r="A650" s="106" t="s">
        <v>2875</v>
      </c>
      <c r="B650" s="106" t="s">
        <v>2549</v>
      </c>
      <c r="C650" s="26" t="s">
        <v>2550</v>
      </c>
      <c r="D650" s="26"/>
      <c r="E650" s="26"/>
      <c r="F650" s="26">
        <v>4</v>
      </c>
      <c r="G650" s="145">
        <v>1</v>
      </c>
      <c r="H650" s="26">
        <v>4</v>
      </c>
      <c r="I650" s="145">
        <v>0</v>
      </c>
      <c r="J650" s="26">
        <v>3.25</v>
      </c>
      <c r="K650" s="146">
        <v>4.7453703703703704E-4</v>
      </c>
      <c r="L650" s="145">
        <v>0</v>
      </c>
      <c r="M650" s="26">
        <v>0</v>
      </c>
      <c r="N650" s="116">
        <v>0</v>
      </c>
    </row>
    <row r="651" spans="1:14">
      <c r="A651" s="106" t="s">
        <v>2875</v>
      </c>
      <c r="B651" s="106" t="s">
        <v>2549</v>
      </c>
      <c r="C651" s="26" t="s">
        <v>2551</v>
      </c>
      <c r="D651" s="26"/>
      <c r="E651" s="26"/>
      <c r="F651" s="26">
        <v>0</v>
      </c>
      <c r="G651" s="145">
        <v>0</v>
      </c>
      <c r="H651" s="26">
        <v>0</v>
      </c>
      <c r="I651" s="145">
        <v>0</v>
      </c>
      <c r="J651" s="26">
        <v>0</v>
      </c>
      <c r="K651" s="146">
        <v>0</v>
      </c>
      <c r="L651" s="145">
        <v>0</v>
      </c>
      <c r="M651" s="26">
        <v>0</v>
      </c>
      <c r="N651" s="116">
        <v>0</v>
      </c>
    </row>
    <row r="652" spans="1:14">
      <c r="A652" s="106" t="s">
        <v>2876</v>
      </c>
      <c r="B652" s="106" t="s">
        <v>2549</v>
      </c>
      <c r="C652" s="26" t="s">
        <v>2550</v>
      </c>
      <c r="D652" s="26"/>
      <c r="E652" s="26"/>
      <c r="F652" s="26">
        <v>4</v>
      </c>
      <c r="G652" s="145">
        <v>1</v>
      </c>
      <c r="H652" s="26">
        <v>4</v>
      </c>
      <c r="I652" s="145">
        <v>1</v>
      </c>
      <c r="J652" s="26">
        <v>1</v>
      </c>
      <c r="K652" s="146">
        <v>0</v>
      </c>
      <c r="L652" s="145">
        <v>0</v>
      </c>
      <c r="M652" s="26">
        <v>0</v>
      </c>
      <c r="N652" s="116">
        <v>0</v>
      </c>
    </row>
    <row r="653" spans="1:14">
      <c r="A653" s="106" t="s">
        <v>2876</v>
      </c>
      <c r="B653" s="106" t="s">
        <v>2549</v>
      </c>
      <c r="C653" s="26" t="s">
        <v>2551</v>
      </c>
      <c r="D653" s="26"/>
      <c r="E653" s="26"/>
      <c r="F653" s="26">
        <v>0</v>
      </c>
      <c r="G653" s="145">
        <v>0</v>
      </c>
      <c r="H653" s="26">
        <v>0</v>
      </c>
      <c r="I653" s="145">
        <v>0</v>
      </c>
      <c r="J653" s="26">
        <v>0</v>
      </c>
      <c r="K653" s="146">
        <v>0</v>
      </c>
      <c r="L653" s="145">
        <v>0</v>
      </c>
      <c r="M653" s="26">
        <v>0</v>
      </c>
      <c r="N653" s="116">
        <v>0</v>
      </c>
    </row>
    <row r="654" spans="1:14">
      <c r="A654" s="106" t="s">
        <v>2877</v>
      </c>
      <c r="B654" s="106" t="s">
        <v>2549</v>
      </c>
      <c r="C654" s="26" t="s">
        <v>2550</v>
      </c>
      <c r="D654" s="26"/>
      <c r="E654" s="26"/>
      <c r="F654" s="26">
        <v>4</v>
      </c>
      <c r="G654" s="145">
        <v>1</v>
      </c>
      <c r="H654" s="26">
        <v>4</v>
      </c>
      <c r="I654" s="145">
        <v>0</v>
      </c>
      <c r="J654" s="26">
        <v>2.25</v>
      </c>
      <c r="K654" s="146">
        <v>1.1574074074074075E-4</v>
      </c>
      <c r="L654" s="145">
        <v>0</v>
      </c>
      <c r="M654" s="26">
        <v>0</v>
      </c>
      <c r="N654" s="116">
        <v>0</v>
      </c>
    </row>
    <row r="655" spans="1:14">
      <c r="A655" s="106" t="s">
        <v>2877</v>
      </c>
      <c r="B655" s="106" t="s">
        <v>2549</v>
      </c>
      <c r="C655" s="26" t="s">
        <v>2551</v>
      </c>
      <c r="D655" s="26"/>
      <c r="E655" s="26"/>
      <c r="F655" s="26">
        <v>0</v>
      </c>
      <c r="G655" s="145">
        <v>0</v>
      </c>
      <c r="H655" s="26">
        <v>0</v>
      </c>
      <c r="I655" s="145">
        <v>0</v>
      </c>
      <c r="J655" s="26">
        <v>0</v>
      </c>
      <c r="K655" s="146">
        <v>0</v>
      </c>
      <c r="L655" s="145">
        <v>0</v>
      </c>
      <c r="M655" s="26">
        <v>0</v>
      </c>
      <c r="N655" s="116">
        <v>0</v>
      </c>
    </row>
    <row r="656" spans="1:14">
      <c r="A656" s="106" t="s">
        <v>2878</v>
      </c>
      <c r="B656" s="106" t="s">
        <v>2549</v>
      </c>
      <c r="C656" s="26" t="s">
        <v>2550</v>
      </c>
      <c r="D656" s="26"/>
      <c r="E656" s="26"/>
      <c r="F656" s="26">
        <v>4</v>
      </c>
      <c r="G656" s="145">
        <v>1</v>
      </c>
      <c r="H656" s="26">
        <v>4</v>
      </c>
      <c r="I656" s="145">
        <v>0</v>
      </c>
      <c r="J656" s="26">
        <v>7.5</v>
      </c>
      <c r="K656" s="146">
        <v>1.6782407407407408E-3</v>
      </c>
      <c r="L656" s="145">
        <v>0</v>
      </c>
      <c r="M656" s="26">
        <v>0</v>
      </c>
      <c r="N656" s="116">
        <v>0</v>
      </c>
    </row>
    <row r="657" spans="1:14">
      <c r="A657" s="106" t="s">
        <v>2878</v>
      </c>
      <c r="B657" s="106" t="s">
        <v>2549</v>
      </c>
      <c r="C657" s="26" t="s">
        <v>2551</v>
      </c>
      <c r="D657" s="26"/>
      <c r="E657" s="26"/>
      <c r="F657" s="26">
        <v>4</v>
      </c>
      <c r="G657" s="145">
        <v>1</v>
      </c>
      <c r="H657" s="26">
        <v>4</v>
      </c>
      <c r="I657" s="145">
        <v>1</v>
      </c>
      <c r="J657" s="26">
        <v>1</v>
      </c>
      <c r="K657" s="146">
        <v>0</v>
      </c>
      <c r="L657" s="145">
        <v>0</v>
      </c>
      <c r="M657" s="26">
        <v>0</v>
      </c>
      <c r="N657" s="116">
        <v>0</v>
      </c>
    </row>
    <row r="658" spans="1:14">
      <c r="A658" s="106" t="s">
        <v>2879</v>
      </c>
      <c r="B658" s="106" t="s">
        <v>2549</v>
      </c>
      <c r="C658" s="26" t="s">
        <v>2550</v>
      </c>
      <c r="D658" s="26"/>
      <c r="E658" s="26"/>
      <c r="F658" s="26">
        <v>4</v>
      </c>
      <c r="G658" s="145">
        <v>1</v>
      </c>
      <c r="H658" s="26">
        <v>4</v>
      </c>
      <c r="I658" s="145">
        <v>1</v>
      </c>
      <c r="J658" s="26">
        <v>1</v>
      </c>
      <c r="K658" s="146">
        <v>0</v>
      </c>
      <c r="L658" s="145">
        <v>0</v>
      </c>
      <c r="M658" s="26">
        <v>0</v>
      </c>
      <c r="N658" s="116">
        <v>0</v>
      </c>
    </row>
    <row r="659" spans="1:14">
      <c r="A659" s="106" t="s">
        <v>2879</v>
      </c>
      <c r="B659" s="106" t="s">
        <v>2549</v>
      </c>
      <c r="C659" s="26" t="s">
        <v>2551</v>
      </c>
      <c r="D659" s="26"/>
      <c r="E659" s="26"/>
      <c r="F659" s="26">
        <v>0</v>
      </c>
      <c r="G659" s="145">
        <v>0</v>
      </c>
      <c r="H659" s="26">
        <v>0</v>
      </c>
      <c r="I659" s="145">
        <v>0</v>
      </c>
      <c r="J659" s="26">
        <v>0</v>
      </c>
      <c r="K659" s="146">
        <v>0</v>
      </c>
      <c r="L659" s="145">
        <v>0</v>
      </c>
      <c r="M659" s="26">
        <v>0</v>
      </c>
      <c r="N659" s="116">
        <v>0</v>
      </c>
    </row>
    <row r="660" spans="1:14">
      <c r="A660" s="106" t="s">
        <v>2880</v>
      </c>
      <c r="B660" s="106" t="s">
        <v>2549</v>
      </c>
      <c r="C660" s="26" t="s">
        <v>2550</v>
      </c>
      <c r="D660" s="26"/>
      <c r="E660" s="26"/>
      <c r="F660" s="26">
        <v>4</v>
      </c>
      <c r="G660" s="145">
        <v>1</v>
      </c>
      <c r="H660" s="26">
        <v>4</v>
      </c>
      <c r="I660" s="145">
        <v>1</v>
      </c>
      <c r="J660" s="26">
        <v>1</v>
      </c>
      <c r="K660" s="146">
        <v>0</v>
      </c>
      <c r="L660" s="145">
        <v>0</v>
      </c>
      <c r="M660" s="26">
        <v>0</v>
      </c>
      <c r="N660" s="116">
        <v>0</v>
      </c>
    </row>
    <row r="661" spans="1:14">
      <c r="A661" s="106" t="s">
        <v>2880</v>
      </c>
      <c r="B661" s="106" t="s">
        <v>2549</v>
      </c>
      <c r="C661" s="26" t="s">
        <v>2551</v>
      </c>
      <c r="D661" s="26"/>
      <c r="E661" s="26"/>
      <c r="F661" s="26">
        <v>0</v>
      </c>
      <c r="G661" s="145">
        <v>0</v>
      </c>
      <c r="H661" s="26">
        <v>0</v>
      </c>
      <c r="I661" s="145">
        <v>0</v>
      </c>
      <c r="J661" s="26">
        <v>0</v>
      </c>
      <c r="K661" s="146">
        <v>0</v>
      </c>
      <c r="L661" s="145">
        <v>0</v>
      </c>
      <c r="M661" s="26">
        <v>0</v>
      </c>
      <c r="N661" s="116">
        <v>0</v>
      </c>
    </row>
    <row r="662" spans="1:14">
      <c r="A662" s="106" t="s">
        <v>2881</v>
      </c>
      <c r="B662" s="106" t="s">
        <v>2549</v>
      </c>
      <c r="C662" s="26" t="s">
        <v>2550</v>
      </c>
      <c r="D662" s="26"/>
      <c r="E662" s="26"/>
      <c r="F662" s="26">
        <v>4</v>
      </c>
      <c r="G662" s="145">
        <v>1</v>
      </c>
      <c r="H662" s="26">
        <v>4</v>
      </c>
      <c r="I662" s="145">
        <v>1</v>
      </c>
      <c r="J662" s="26">
        <v>1</v>
      </c>
      <c r="K662" s="146">
        <v>0</v>
      </c>
      <c r="L662" s="145">
        <v>0</v>
      </c>
      <c r="M662" s="26">
        <v>0</v>
      </c>
      <c r="N662" s="116">
        <v>0</v>
      </c>
    </row>
    <row r="663" spans="1:14">
      <c r="A663" s="106" t="s">
        <v>2881</v>
      </c>
      <c r="B663" s="106" t="s">
        <v>2549</v>
      </c>
      <c r="C663" s="26" t="s">
        <v>2551</v>
      </c>
      <c r="D663" s="26"/>
      <c r="E663" s="26"/>
      <c r="F663" s="26">
        <v>0</v>
      </c>
      <c r="G663" s="145">
        <v>0</v>
      </c>
      <c r="H663" s="26">
        <v>0</v>
      </c>
      <c r="I663" s="145">
        <v>0</v>
      </c>
      <c r="J663" s="26">
        <v>0</v>
      </c>
      <c r="K663" s="146">
        <v>0</v>
      </c>
      <c r="L663" s="145">
        <v>0</v>
      </c>
      <c r="M663" s="26">
        <v>0</v>
      </c>
      <c r="N663" s="116">
        <v>0</v>
      </c>
    </row>
    <row r="664" spans="1:14">
      <c r="A664" s="106" t="s">
        <v>2882</v>
      </c>
      <c r="B664" s="106" t="s">
        <v>2549</v>
      </c>
      <c r="C664" s="26" t="s">
        <v>2550</v>
      </c>
      <c r="D664" s="26"/>
      <c r="E664" s="26"/>
      <c r="F664" s="26">
        <v>4</v>
      </c>
      <c r="G664" s="145">
        <v>1</v>
      </c>
      <c r="H664" s="26">
        <v>4</v>
      </c>
      <c r="I664" s="145">
        <v>1</v>
      </c>
      <c r="J664" s="26">
        <v>1</v>
      </c>
      <c r="K664" s="146">
        <v>0</v>
      </c>
      <c r="L664" s="145">
        <v>0</v>
      </c>
      <c r="M664" s="26">
        <v>0</v>
      </c>
      <c r="N664" s="116">
        <v>0</v>
      </c>
    </row>
    <row r="665" spans="1:14">
      <c r="A665" s="106" t="s">
        <v>2882</v>
      </c>
      <c r="B665" s="106" t="s">
        <v>2549</v>
      </c>
      <c r="C665" s="26" t="s">
        <v>2551</v>
      </c>
      <c r="D665" s="26"/>
      <c r="E665" s="26"/>
      <c r="F665" s="26">
        <v>0</v>
      </c>
      <c r="G665" s="145">
        <v>0</v>
      </c>
      <c r="H665" s="26">
        <v>0</v>
      </c>
      <c r="I665" s="145">
        <v>0</v>
      </c>
      <c r="J665" s="26">
        <v>0</v>
      </c>
      <c r="K665" s="146">
        <v>0</v>
      </c>
      <c r="L665" s="145">
        <v>0</v>
      </c>
      <c r="M665" s="26">
        <v>0</v>
      </c>
      <c r="N665" s="116">
        <v>0</v>
      </c>
    </row>
    <row r="666" spans="1:14">
      <c r="A666" s="106" t="s">
        <v>2883</v>
      </c>
      <c r="B666" s="106" t="s">
        <v>2549</v>
      </c>
      <c r="C666" s="26" t="s">
        <v>2550</v>
      </c>
      <c r="D666" s="26"/>
      <c r="E666" s="26"/>
      <c r="F666" s="26">
        <v>4</v>
      </c>
      <c r="G666" s="145">
        <v>1</v>
      </c>
      <c r="H666" s="26">
        <v>4</v>
      </c>
      <c r="I666" s="145">
        <v>1</v>
      </c>
      <c r="J666" s="26">
        <v>1</v>
      </c>
      <c r="K666" s="146">
        <v>0</v>
      </c>
      <c r="L666" s="145">
        <v>0</v>
      </c>
      <c r="M666" s="26">
        <v>0</v>
      </c>
      <c r="N666" s="116">
        <v>0</v>
      </c>
    </row>
    <row r="667" spans="1:14">
      <c r="A667" s="106" t="s">
        <v>2883</v>
      </c>
      <c r="B667" s="106" t="s">
        <v>2549</v>
      </c>
      <c r="C667" s="26" t="s">
        <v>2551</v>
      </c>
      <c r="D667" s="26"/>
      <c r="E667" s="26"/>
      <c r="F667" s="26">
        <v>0</v>
      </c>
      <c r="G667" s="145">
        <v>0</v>
      </c>
      <c r="H667" s="26">
        <v>0</v>
      </c>
      <c r="I667" s="145">
        <v>0</v>
      </c>
      <c r="J667" s="26">
        <v>0</v>
      </c>
      <c r="K667" s="146">
        <v>0</v>
      </c>
      <c r="L667" s="145">
        <v>0</v>
      </c>
      <c r="M667" s="26">
        <v>0</v>
      </c>
      <c r="N667" s="116">
        <v>0</v>
      </c>
    </row>
    <row r="668" spans="1:14">
      <c r="A668" s="106" t="s">
        <v>2884</v>
      </c>
      <c r="B668" s="106" t="s">
        <v>2549</v>
      </c>
      <c r="C668" s="26" t="s">
        <v>2550</v>
      </c>
      <c r="D668" s="26"/>
      <c r="E668" s="26"/>
      <c r="F668" s="26">
        <v>4</v>
      </c>
      <c r="G668" s="145">
        <v>1</v>
      </c>
      <c r="H668" s="26">
        <v>4</v>
      </c>
      <c r="I668" s="145">
        <v>0</v>
      </c>
      <c r="J668" s="26">
        <v>4.25</v>
      </c>
      <c r="K668" s="146">
        <v>4.2824074074074075E-4</v>
      </c>
      <c r="L668" s="145">
        <v>0</v>
      </c>
      <c r="M668" s="26">
        <v>0</v>
      </c>
      <c r="N668" s="116">
        <v>0</v>
      </c>
    </row>
    <row r="669" spans="1:14">
      <c r="A669" s="106" t="s">
        <v>2884</v>
      </c>
      <c r="B669" s="106" t="s">
        <v>2549</v>
      </c>
      <c r="C669" s="26" t="s">
        <v>2551</v>
      </c>
      <c r="D669" s="26"/>
      <c r="E669" s="26"/>
      <c r="F669" s="26">
        <v>0</v>
      </c>
      <c r="G669" s="145">
        <v>0</v>
      </c>
      <c r="H669" s="26">
        <v>0</v>
      </c>
      <c r="I669" s="145">
        <v>0</v>
      </c>
      <c r="J669" s="26">
        <v>0</v>
      </c>
      <c r="K669" s="146">
        <v>0</v>
      </c>
      <c r="L669" s="145">
        <v>0</v>
      </c>
      <c r="M669" s="26">
        <v>0</v>
      </c>
      <c r="N669" s="116">
        <v>0</v>
      </c>
    </row>
    <row r="670" spans="1:14">
      <c r="A670" s="106" t="s">
        <v>2885</v>
      </c>
      <c r="B670" s="106" t="s">
        <v>2549</v>
      </c>
      <c r="C670" s="26" t="s">
        <v>2550</v>
      </c>
      <c r="D670" s="26"/>
      <c r="E670" s="26"/>
      <c r="F670" s="26">
        <v>4</v>
      </c>
      <c r="G670" s="145">
        <v>0</v>
      </c>
      <c r="H670" s="26">
        <v>0</v>
      </c>
      <c r="I670" s="145">
        <v>0</v>
      </c>
      <c r="J670" s="26">
        <v>2.25</v>
      </c>
      <c r="K670" s="146">
        <v>2.4305555555555555E-4</v>
      </c>
      <c r="L670" s="145">
        <v>0</v>
      </c>
      <c r="M670" s="26">
        <v>0</v>
      </c>
      <c r="N670" s="116">
        <v>0</v>
      </c>
    </row>
    <row r="671" spans="1:14">
      <c r="A671" s="106" t="s">
        <v>2885</v>
      </c>
      <c r="B671" s="106" t="s">
        <v>2549</v>
      </c>
      <c r="C671" s="26" t="s">
        <v>2551</v>
      </c>
      <c r="D671" s="26"/>
      <c r="E671" s="26"/>
      <c r="F671" s="26">
        <v>0</v>
      </c>
      <c r="G671" s="145">
        <v>0</v>
      </c>
      <c r="H671" s="26">
        <v>0</v>
      </c>
      <c r="I671" s="145">
        <v>0</v>
      </c>
      <c r="J671" s="26">
        <v>0</v>
      </c>
      <c r="K671" s="146">
        <v>0</v>
      </c>
      <c r="L671" s="145">
        <v>0</v>
      </c>
      <c r="M671" s="26">
        <v>0</v>
      </c>
      <c r="N671" s="116">
        <v>0</v>
      </c>
    </row>
    <row r="672" spans="1:14">
      <c r="A672" s="106" t="s">
        <v>2886</v>
      </c>
      <c r="B672" s="106" t="s">
        <v>2549</v>
      </c>
      <c r="C672" s="26" t="s">
        <v>2550</v>
      </c>
      <c r="D672" s="26"/>
      <c r="E672" s="26"/>
      <c r="F672" s="26">
        <v>4</v>
      </c>
      <c r="G672" s="145">
        <v>0</v>
      </c>
      <c r="H672" s="26">
        <v>0</v>
      </c>
      <c r="I672" s="145">
        <v>1</v>
      </c>
      <c r="J672" s="26">
        <v>1</v>
      </c>
      <c r="K672" s="146">
        <v>0</v>
      </c>
      <c r="L672" s="145">
        <v>0</v>
      </c>
      <c r="M672" s="26">
        <v>0</v>
      </c>
      <c r="N672" s="116">
        <v>0</v>
      </c>
    </row>
    <row r="673" spans="1:14">
      <c r="A673" s="106" t="s">
        <v>2886</v>
      </c>
      <c r="B673" s="106" t="s">
        <v>2549</v>
      </c>
      <c r="C673" s="26" t="s">
        <v>2551</v>
      </c>
      <c r="D673" s="26"/>
      <c r="E673" s="26"/>
      <c r="F673" s="26">
        <v>0</v>
      </c>
      <c r="G673" s="145">
        <v>0</v>
      </c>
      <c r="H673" s="26">
        <v>0</v>
      </c>
      <c r="I673" s="145">
        <v>0</v>
      </c>
      <c r="J673" s="26">
        <v>0</v>
      </c>
      <c r="K673" s="146">
        <v>0</v>
      </c>
      <c r="L673" s="145">
        <v>0</v>
      </c>
      <c r="M673" s="26">
        <v>0</v>
      </c>
      <c r="N673" s="116">
        <v>0</v>
      </c>
    </row>
    <row r="674" spans="1:14">
      <c r="A674" s="106" t="s">
        <v>2887</v>
      </c>
      <c r="B674" s="106" t="s">
        <v>2549</v>
      </c>
      <c r="C674" s="26" t="s">
        <v>2550</v>
      </c>
      <c r="D674" s="26"/>
      <c r="E674" s="26"/>
      <c r="F674" s="26">
        <v>4</v>
      </c>
      <c r="G674" s="145">
        <v>1</v>
      </c>
      <c r="H674" s="26">
        <v>4</v>
      </c>
      <c r="I674" s="145">
        <v>1</v>
      </c>
      <c r="J674" s="26">
        <v>1</v>
      </c>
      <c r="K674" s="146">
        <v>0</v>
      </c>
      <c r="L674" s="145">
        <v>0</v>
      </c>
      <c r="M674" s="26">
        <v>0</v>
      </c>
      <c r="N674" s="116">
        <v>0</v>
      </c>
    </row>
    <row r="675" spans="1:14">
      <c r="A675" s="106" t="s">
        <v>2887</v>
      </c>
      <c r="B675" s="106" t="s">
        <v>2549</v>
      </c>
      <c r="C675" s="26" t="s">
        <v>2551</v>
      </c>
      <c r="D675" s="26"/>
      <c r="E675" s="26"/>
      <c r="F675" s="26">
        <v>0</v>
      </c>
      <c r="G675" s="145">
        <v>0</v>
      </c>
      <c r="H675" s="26">
        <v>0</v>
      </c>
      <c r="I675" s="145">
        <v>0</v>
      </c>
      <c r="J675" s="26">
        <v>0</v>
      </c>
      <c r="K675" s="146">
        <v>0</v>
      </c>
      <c r="L675" s="145">
        <v>0</v>
      </c>
      <c r="M675" s="26">
        <v>0</v>
      </c>
      <c r="N675" s="116">
        <v>0</v>
      </c>
    </row>
    <row r="676" spans="1:14">
      <c r="A676" s="106" t="s">
        <v>2888</v>
      </c>
      <c r="B676" s="106" t="s">
        <v>2549</v>
      </c>
      <c r="C676" s="26" t="s">
        <v>2550</v>
      </c>
      <c r="D676" s="26"/>
      <c r="E676" s="26"/>
      <c r="F676" s="26">
        <v>4</v>
      </c>
      <c r="G676" s="145">
        <v>1</v>
      </c>
      <c r="H676" s="26">
        <v>4</v>
      </c>
      <c r="I676" s="145">
        <v>1</v>
      </c>
      <c r="J676" s="26">
        <v>1</v>
      </c>
      <c r="K676" s="146">
        <v>0</v>
      </c>
      <c r="L676" s="145">
        <v>0</v>
      </c>
      <c r="M676" s="26">
        <v>0</v>
      </c>
      <c r="N676" s="116">
        <v>0</v>
      </c>
    </row>
    <row r="677" spans="1:14">
      <c r="A677" s="106" t="s">
        <v>2888</v>
      </c>
      <c r="B677" s="106" t="s">
        <v>2549</v>
      </c>
      <c r="C677" s="26" t="s">
        <v>2551</v>
      </c>
      <c r="D677" s="26"/>
      <c r="E677" s="26"/>
      <c r="F677" s="26">
        <v>0</v>
      </c>
      <c r="G677" s="145">
        <v>0</v>
      </c>
      <c r="H677" s="26">
        <v>0</v>
      </c>
      <c r="I677" s="145">
        <v>0</v>
      </c>
      <c r="J677" s="26">
        <v>0</v>
      </c>
      <c r="K677" s="146">
        <v>0</v>
      </c>
      <c r="L677" s="145">
        <v>0</v>
      </c>
      <c r="M677" s="26">
        <v>0</v>
      </c>
      <c r="N677" s="116">
        <v>0</v>
      </c>
    </row>
    <row r="678" spans="1:14">
      <c r="A678" s="106" t="s">
        <v>2889</v>
      </c>
      <c r="B678" s="106" t="s">
        <v>2549</v>
      </c>
      <c r="C678" s="26" t="s">
        <v>2550</v>
      </c>
      <c r="D678" s="26"/>
      <c r="E678" s="26"/>
      <c r="F678" s="26">
        <v>4</v>
      </c>
      <c r="G678" s="145">
        <v>1</v>
      </c>
      <c r="H678" s="26">
        <v>4</v>
      </c>
      <c r="I678" s="145">
        <v>0</v>
      </c>
      <c r="J678" s="26">
        <v>2.25</v>
      </c>
      <c r="K678" s="146">
        <v>9.2592592592592588E-5</v>
      </c>
      <c r="L678" s="145">
        <v>0</v>
      </c>
      <c r="M678" s="26">
        <v>0</v>
      </c>
      <c r="N678" s="116">
        <v>0</v>
      </c>
    </row>
    <row r="679" spans="1:14">
      <c r="A679" s="106" t="s">
        <v>2889</v>
      </c>
      <c r="B679" s="106" t="s">
        <v>2549</v>
      </c>
      <c r="C679" s="26" t="s">
        <v>2551</v>
      </c>
      <c r="D679" s="26"/>
      <c r="E679" s="26"/>
      <c r="F679" s="26">
        <v>0</v>
      </c>
      <c r="G679" s="145">
        <v>0</v>
      </c>
      <c r="H679" s="26">
        <v>0</v>
      </c>
      <c r="I679" s="145">
        <v>0</v>
      </c>
      <c r="J679" s="26">
        <v>0</v>
      </c>
      <c r="K679" s="146">
        <v>0</v>
      </c>
      <c r="L679" s="145">
        <v>0</v>
      </c>
      <c r="M679" s="26">
        <v>0</v>
      </c>
      <c r="N679" s="116">
        <v>0</v>
      </c>
    </row>
    <row r="680" spans="1:14">
      <c r="A680" s="106" t="s">
        <v>2890</v>
      </c>
      <c r="B680" s="106" t="s">
        <v>2549</v>
      </c>
      <c r="C680" s="26" t="s">
        <v>2550</v>
      </c>
      <c r="D680" s="26"/>
      <c r="E680" s="26"/>
      <c r="F680" s="26">
        <v>4</v>
      </c>
      <c r="G680" s="145">
        <v>0</v>
      </c>
      <c r="H680" s="26">
        <v>0</v>
      </c>
      <c r="I680" s="145">
        <v>0</v>
      </c>
      <c r="J680" s="26">
        <v>3.25</v>
      </c>
      <c r="K680" s="146">
        <v>2.4305555555555555E-4</v>
      </c>
      <c r="L680" s="145">
        <v>0</v>
      </c>
      <c r="M680" s="26">
        <v>0</v>
      </c>
      <c r="N680" s="116">
        <v>0</v>
      </c>
    </row>
    <row r="681" spans="1:14">
      <c r="A681" s="106" t="s">
        <v>2890</v>
      </c>
      <c r="B681" s="106" t="s">
        <v>2549</v>
      </c>
      <c r="C681" s="26" t="s">
        <v>2551</v>
      </c>
      <c r="D681" s="26"/>
      <c r="E681" s="26"/>
      <c r="F681" s="26">
        <v>13</v>
      </c>
      <c r="G681" s="145">
        <v>1</v>
      </c>
      <c r="H681" s="26">
        <v>13</v>
      </c>
      <c r="I681" s="145">
        <v>1</v>
      </c>
      <c r="J681" s="26">
        <v>1</v>
      </c>
      <c r="K681" s="146">
        <v>0</v>
      </c>
      <c r="L681" s="145">
        <v>0</v>
      </c>
      <c r="M681" s="26">
        <v>0</v>
      </c>
      <c r="N681" s="116">
        <v>0</v>
      </c>
    </row>
    <row r="682" spans="1:14">
      <c r="A682" s="106" t="s">
        <v>2891</v>
      </c>
      <c r="B682" s="106" t="s">
        <v>2549</v>
      </c>
      <c r="C682" s="26" t="s">
        <v>2550</v>
      </c>
      <c r="D682" s="26"/>
      <c r="E682" s="26"/>
      <c r="F682" s="26">
        <v>4</v>
      </c>
      <c r="G682" s="145">
        <v>1</v>
      </c>
      <c r="H682" s="26">
        <v>4</v>
      </c>
      <c r="I682" s="145">
        <v>1</v>
      </c>
      <c r="J682" s="26">
        <v>1</v>
      </c>
      <c r="K682" s="146">
        <v>0</v>
      </c>
      <c r="L682" s="145">
        <v>0</v>
      </c>
      <c r="M682" s="26">
        <v>0</v>
      </c>
      <c r="N682" s="116">
        <v>0</v>
      </c>
    </row>
    <row r="683" spans="1:14">
      <c r="A683" s="106" t="s">
        <v>2891</v>
      </c>
      <c r="B683" s="106" t="s">
        <v>2549</v>
      </c>
      <c r="C683" s="26" t="s">
        <v>2551</v>
      </c>
      <c r="D683" s="26"/>
      <c r="E683" s="26"/>
      <c r="F683" s="26">
        <v>0</v>
      </c>
      <c r="G683" s="145">
        <v>0</v>
      </c>
      <c r="H683" s="26">
        <v>0</v>
      </c>
      <c r="I683" s="145">
        <v>0</v>
      </c>
      <c r="J683" s="26">
        <v>0</v>
      </c>
      <c r="K683" s="146">
        <v>0</v>
      </c>
      <c r="L683" s="145">
        <v>0</v>
      </c>
      <c r="M683" s="26">
        <v>0</v>
      </c>
      <c r="N683" s="116">
        <v>0</v>
      </c>
    </row>
    <row r="684" spans="1:14">
      <c r="A684" s="106" t="s">
        <v>2892</v>
      </c>
      <c r="B684" s="106" t="s">
        <v>2549</v>
      </c>
      <c r="C684" s="26" t="s">
        <v>2550</v>
      </c>
      <c r="D684" s="26"/>
      <c r="E684" s="26"/>
      <c r="F684" s="26">
        <v>4</v>
      </c>
      <c r="G684" s="145">
        <v>1</v>
      </c>
      <c r="H684" s="26">
        <v>4</v>
      </c>
      <c r="I684" s="145">
        <v>0</v>
      </c>
      <c r="J684" s="26">
        <v>2.25</v>
      </c>
      <c r="K684" s="146">
        <v>1.6203703703703703E-4</v>
      </c>
      <c r="L684" s="145">
        <v>0</v>
      </c>
      <c r="M684" s="26">
        <v>0</v>
      </c>
      <c r="N684" s="116">
        <v>0</v>
      </c>
    </row>
    <row r="685" spans="1:14">
      <c r="A685" s="106" t="s">
        <v>2892</v>
      </c>
      <c r="B685" s="106" t="s">
        <v>2549</v>
      </c>
      <c r="C685" s="26" t="s">
        <v>2551</v>
      </c>
      <c r="D685" s="26"/>
      <c r="E685" s="26"/>
      <c r="F685" s="26">
        <v>0</v>
      </c>
      <c r="G685" s="145">
        <v>0</v>
      </c>
      <c r="H685" s="26">
        <v>0</v>
      </c>
      <c r="I685" s="145">
        <v>0</v>
      </c>
      <c r="J685" s="26">
        <v>0</v>
      </c>
      <c r="K685" s="146">
        <v>0</v>
      </c>
      <c r="L685" s="145">
        <v>0</v>
      </c>
      <c r="M685" s="26">
        <v>0</v>
      </c>
      <c r="N685" s="116">
        <v>0</v>
      </c>
    </row>
    <row r="686" spans="1:14">
      <c r="A686" s="106" t="s">
        <v>2893</v>
      </c>
      <c r="B686" s="106" t="s">
        <v>2549</v>
      </c>
      <c r="C686" s="26" t="s">
        <v>2550</v>
      </c>
      <c r="D686" s="26"/>
      <c r="E686" s="26"/>
      <c r="F686" s="26">
        <v>4</v>
      </c>
      <c r="G686" s="145">
        <v>1</v>
      </c>
      <c r="H686" s="26">
        <v>4</v>
      </c>
      <c r="I686" s="145">
        <v>1</v>
      </c>
      <c r="J686" s="26">
        <v>1</v>
      </c>
      <c r="K686" s="146">
        <v>0</v>
      </c>
      <c r="L686" s="145">
        <v>0</v>
      </c>
      <c r="M686" s="26">
        <v>0</v>
      </c>
      <c r="N686" s="116">
        <v>0</v>
      </c>
    </row>
    <row r="687" spans="1:14">
      <c r="A687" s="106" t="s">
        <v>2893</v>
      </c>
      <c r="B687" s="106" t="s">
        <v>2549</v>
      </c>
      <c r="C687" s="26" t="s">
        <v>2551</v>
      </c>
      <c r="D687" s="26"/>
      <c r="E687" s="26"/>
      <c r="F687" s="26">
        <v>0</v>
      </c>
      <c r="G687" s="145">
        <v>0</v>
      </c>
      <c r="H687" s="26">
        <v>0</v>
      </c>
      <c r="I687" s="145">
        <v>0</v>
      </c>
      <c r="J687" s="26">
        <v>0</v>
      </c>
      <c r="K687" s="146">
        <v>0</v>
      </c>
      <c r="L687" s="145">
        <v>0</v>
      </c>
      <c r="M687" s="26">
        <v>0</v>
      </c>
      <c r="N687" s="116">
        <v>0</v>
      </c>
    </row>
    <row r="688" spans="1:14">
      <c r="A688" s="106" t="s">
        <v>2894</v>
      </c>
      <c r="B688" s="106" t="s">
        <v>2549</v>
      </c>
      <c r="C688" s="26" t="s">
        <v>2550</v>
      </c>
      <c r="D688" s="26"/>
      <c r="E688" s="26"/>
      <c r="F688" s="26">
        <v>4</v>
      </c>
      <c r="G688" s="145">
        <v>1</v>
      </c>
      <c r="H688" s="26">
        <v>4</v>
      </c>
      <c r="I688" s="145">
        <v>0</v>
      </c>
      <c r="J688" s="26">
        <v>6.5</v>
      </c>
      <c r="K688" s="146">
        <v>6.5972222222222224E-4</v>
      </c>
      <c r="L688" s="145">
        <v>0</v>
      </c>
      <c r="M688" s="26">
        <v>0</v>
      </c>
      <c r="N688" s="116">
        <v>0</v>
      </c>
    </row>
    <row r="689" spans="1:14">
      <c r="A689" s="106" t="s">
        <v>2894</v>
      </c>
      <c r="B689" s="106" t="s">
        <v>2549</v>
      </c>
      <c r="C689" s="26" t="s">
        <v>2551</v>
      </c>
      <c r="D689" s="26"/>
      <c r="E689" s="26"/>
      <c r="F689" s="26">
        <v>0</v>
      </c>
      <c r="G689" s="145">
        <v>0</v>
      </c>
      <c r="H689" s="26">
        <v>0</v>
      </c>
      <c r="I689" s="145">
        <v>0</v>
      </c>
      <c r="J689" s="26">
        <v>0</v>
      </c>
      <c r="K689" s="146">
        <v>0</v>
      </c>
      <c r="L689" s="145">
        <v>0</v>
      </c>
      <c r="M689" s="26">
        <v>0</v>
      </c>
      <c r="N689" s="116">
        <v>0</v>
      </c>
    </row>
    <row r="690" spans="1:14">
      <c r="A690" s="106" t="s">
        <v>2895</v>
      </c>
      <c r="B690" s="106" t="s">
        <v>2549</v>
      </c>
      <c r="C690" s="26" t="s">
        <v>2550</v>
      </c>
      <c r="D690" s="26"/>
      <c r="E690" s="26"/>
      <c r="F690" s="26">
        <v>4</v>
      </c>
      <c r="G690" s="145">
        <v>0</v>
      </c>
      <c r="H690" s="26">
        <v>0</v>
      </c>
      <c r="I690" s="145">
        <v>0</v>
      </c>
      <c r="J690" s="26">
        <v>2.25</v>
      </c>
      <c r="K690" s="146">
        <v>1.0277777777777778E-2</v>
      </c>
      <c r="L690" s="145">
        <v>0</v>
      </c>
      <c r="M690" s="26">
        <v>0</v>
      </c>
      <c r="N690" s="116">
        <v>0</v>
      </c>
    </row>
    <row r="691" spans="1:14">
      <c r="A691" s="106" t="s">
        <v>2895</v>
      </c>
      <c r="B691" s="106" t="s">
        <v>2549</v>
      </c>
      <c r="C691" s="26" t="s">
        <v>2551</v>
      </c>
      <c r="D691" s="26"/>
      <c r="E691" s="26"/>
      <c r="F691" s="26">
        <v>0</v>
      </c>
      <c r="G691" s="145">
        <v>0</v>
      </c>
      <c r="H691" s="26">
        <v>0</v>
      </c>
      <c r="I691" s="145">
        <v>0</v>
      </c>
      <c r="J691" s="26">
        <v>0</v>
      </c>
      <c r="K691" s="146">
        <v>0</v>
      </c>
      <c r="L691" s="145">
        <v>0</v>
      </c>
      <c r="M691" s="26">
        <v>0</v>
      </c>
      <c r="N691" s="116">
        <v>0</v>
      </c>
    </row>
    <row r="692" spans="1:14">
      <c r="A692" s="106" t="s">
        <v>2896</v>
      </c>
      <c r="B692" s="106" t="s">
        <v>2549</v>
      </c>
      <c r="C692" s="26" t="s">
        <v>2550</v>
      </c>
      <c r="D692" s="26"/>
      <c r="E692" s="26"/>
      <c r="F692" s="26">
        <v>4</v>
      </c>
      <c r="G692" s="145">
        <v>1</v>
      </c>
      <c r="H692" s="26">
        <v>4</v>
      </c>
      <c r="I692" s="145">
        <v>0</v>
      </c>
      <c r="J692" s="26">
        <v>24.75</v>
      </c>
      <c r="K692" s="146">
        <v>2.1643518518518518E-3</v>
      </c>
      <c r="L692" s="145">
        <v>0</v>
      </c>
      <c r="M692" s="26">
        <v>0</v>
      </c>
      <c r="N692" s="116">
        <v>0</v>
      </c>
    </row>
    <row r="693" spans="1:14">
      <c r="A693" s="106" t="s">
        <v>2896</v>
      </c>
      <c r="B693" s="106" t="s">
        <v>2549</v>
      </c>
      <c r="C693" s="26" t="s">
        <v>2551</v>
      </c>
      <c r="D693" s="26"/>
      <c r="E693" s="26"/>
      <c r="F693" s="26">
        <v>0</v>
      </c>
      <c r="G693" s="145">
        <v>0</v>
      </c>
      <c r="H693" s="26">
        <v>0</v>
      </c>
      <c r="I693" s="145">
        <v>0</v>
      </c>
      <c r="J693" s="26">
        <v>0</v>
      </c>
      <c r="K693" s="146">
        <v>0</v>
      </c>
      <c r="L693" s="145">
        <v>0</v>
      </c>
      <c r="M693" s="26">
        <v>0</v>
      </c>
      <c r="N693" s="116">
        <v>0</v>
      </c>
    </row>
    <row r="694" spans="1:14">
      <c r="A694" s="106" t="s">
        <v>2897</v>
      </c>
      <c r="B694" s="106" t="s">
        <v>2549</v>
      </c>
      <c r="C694" s="26" t="s">
        <v>2550</v>
      </c>
      <c r="D694" s="26"/>
      <c r="E694" s="26"/>
      <c r="F694" s="26">
        <v>4</v>
      </c>
      <c r="G694" s="145">
        <v>0</v>
      </c>
      <c r="H694" s="26">
        <v>0</v>
      </c>
      <c r="I694" s="145">
        <v>1</v>
      </c>
      <c r="J694" s="26">
        <v>1</v>
      </c>
      <c r="K694" s="146">
        <v>0</v>
      </c>
      <c r="L694" s="145">
        <v>0</v>
      </c>
      <c r="M694" s="26">
        <v>0</v>
      </c>
      <c r="N694" s="116">
        <v>0</v>
      </c>
    </row>
    <row r="695" spans="1:14">
      <c r="A695" s="106" t="s">
        <v>2897</v>
      </c>
      <c r="B695" s="106" t="s">
        <v>2549</v>
      </c>
      <c r="C695" s="26" t="s">
        <v>2551</v>
      </c>
      <c r="D695" s="26"/>
      <c r="E695" s="26"/>
      <c r="F695" s="26">
        <v>0</v>
      </c>
      <c r="G695" s="145">
        <v>0</v>
      </c>
      <c r="H695" s="26">
        <v>0</v>
      </c>
      <c r="I695" s="145">
        <v>0</v>
      </c>
      <c r="J695" s="26">
        <v>0</v>
      </c>
      <c r="K695" s="146">
        <v>0</v>
      </c>
      <c r="L695" s="145">
        <v>0</v>
      </c>
      <c r="M695" s="26">
        <v>0</v>
      </c>
      <c r="N695" s="116">
        <v>0</v>
      </c>
    </row>
    <row r="696" spans="1:14">
      <c r="A696" s="106" t="s">
        <v>2898</v>
      </c>
      <c r="B696" s="106" t="s">
        <v>2549</v>
      </c>
      <c r="C696" s="26" t="s">
        <v>2550</v>
      </c>
      <c r="D696" s="26"/>
      <c r="E696" s="26"/>
      <c r="F696" s="26">
        <v>4</v>
      </c>
      <c r="G696" s="145">
        <v>1</v>
      </c>
      <c r="H696" s="26">
        <v>4</v>
      </c>
      <c r="I696" s="145">
        <v>1</v>
      </c>
      <c r="J696" s="26">
        <v>1</v>
      </c>
      <c r="K696" s="146">
        <v>0</v>
      </c>
      <c r="L696" s="145">
        <v>0</v>
      </c>
      <c r="M696" s="26">
        <v>0</v>
      </c>
      <c r="N696" s="116">
        <v>0</v>
      </c>
    </row>
    <row r="697" spans="1:14">
      <c r="A697" s="106" t="s">
        <v>2898</v>
      </c>
      <c r="B697" s="106" t="s">
        <v>2549</v>
      </c>
      <c r="C697" s="26" t="s">
        <v>2551</v>
      </c>
      <c r="D697" s="26"/>
      <c r="E697" s="26"/>
      <c r="F697" s="26">
        <v>0</v>
      </c>
      <c r="G697" s="145">
        <v>0</v>
      </c>
      <c r="H697" s="26">
        <v>0</v>
      </c>
      <c r="I697" s="145">
        <v>0</v>
      </c>
      <c r="J697" s="26">
        <v>0</v>
      </c>
      <c r="K697" s="146">
        <v>0</v>
      </c>
      <c r="L697" s="145">
        <v>0</v>
      </c>
      <c r="M697" s="26">
        <v>0</v>
      </c>
      <c r="N697" s="116">
        <v>0</v>
      </c>
    </row>
    <row r="698" spans="1:14">
      <c r="A698" s="106" t="s">
        <v>2899</v>
      </c>
      <c r="B698" s="106" t="s">
        <v>2549</v>
      </c>
      <c r="C698" s="26" t="s">
        <v>2550</v>
      </c>
      <c r="D698" s="26"/>
      <c r="E698" s="26"/>
      <c r="F698" s="26">
        <v>4</v>
      </c>
      <c r="G698" s="145">
        <v>0</v>
      </c>
      <c r="H698" s="26">
        <v>0</v>
      </c>
      <c r="I698" s="145">
        <v>1</v>
      </c>
      <c r="J698" s="26">
        <v>1</v>
      </c>
      <c r="K698" s="146">
        <v>0</v>
      </c>
      <c r="L698" s="145">
        <v>0</v>
      </c>
      <c r="M698" s="26">
        <v>0</v>
      </c>
      <c r="N698" s="116">
        <v>0</v>
      </c>
    </row>
    <row r="699" spans="1:14">
      <c r="A699" s="106" t="s">
        <v>2899</v>
      </c>
      <c r="B699" s="106" t="s">
        <v>2549</v>
      </c>
      <c r="C699" s="26" t="s">
        <v>2551</v>
      </c>
      <c r="D699" s="26"/>
      <c r="E699" s="26"/>
      <c r="F699" s="26">
        <v>0</v>
      </c>
      <c r="G699" s="145">
        <v>0</v>
      </c>
      <c r="H699" s="26">
        <v>0</v>
      </c>
      <c r="I699" s="145">
        <v>0</v>
      </c>
      <c r="J699" s="26">
        <v>0</v>
      </c>
      <c r="K699" s="146">
        <v>0</v>
      </c>
      <c r="L699" s="145">
        <v>0</v>
      </c>
      <c r="M699" s="26">
        <v>0</v>
      </c>
      <c r="N699" s="116">
        <v>0</v>
      </c>
    </row>
    <row r="700" spans="1:14">
      <c r="A700" s="106" t="s">
        <v>2900</v>
      </c>
      <c r="B700" s="106" t="s">
        <v>2549</v>
      </c>
      <c r="C700" s="26" t="s">
        <v>2550</v>
      </c>
      <c r="D700" s="26"/>
      <c r="E700" s="26"/>
      <c r="F700" s="26">
        <v>4</v>
      </c>
      <c r="G700" s="145">
        <v>0</v>
      </c>
      <c r="H700" s="26">
        <v>0</v>
      </c>
      <c r="I700" s="145">
        <v>1</v>
      </c>
      <c r="J700" s="26">
        <v>1</v>
      </c>
      <c r="K700" s="146">
        <v>0</v>
      </c>
      <c r="L700" s="145">
        <v>0</v>
      </c>
      <c r="M700" s="26">
        <v>0</v>
      </c>
      <c r="N700" s="116">
        <v>0</v>
      </c>
    </row>
    <row r="701" spans="1:14">
      <c r="A701" s="106" t="s">
        <v>2900</v>
      </c>
      <c r="B701" s="106" t="s">
        <v>2549</v>
      </c>
      <c r="C701" s="26" t="s">
        <v>2551</v>
      </c>
      <c r="D701" s="26"/>
      <c r="E701" s="26"/>
      <c r="F701" s="26">
        <v>0</v>
      </c>
      <c r="G701" s="145">
        <v>0</v>
      </c>
      <c r="H701" s="26">
        <v>0</v>
      </c>
      <c r="I701" s="145">
        <v>0</v>
      </c>
      <c r="J701" s="26">
        <v>0</v>
      </c>
      <c r="K701" s="146">
        <v>0</v>
      </c>
      <c r="L701" s="145">
        <v>0</v>
      </c>
      <c r="M701" s="26">
        <v>0</v>
      </c>
      <c r="N701" s="116">
        <v>0</v>
      </c>
    </row>
    <row r="702" spans="1:14">
      <c r="A702" s="106" t="s">
        <v>2901</v>
      </c>
      <c r="B702" s="106" t="s">
        <v>2549</v>
      </c>
      <c r="C702" s="26" t="s">
        <v>2550</v>
      </c>
      <c r="D702" s="26"/>
      <c r="E702" s="26"/>
      <c r="F702" s="26">
        <v>4</v>
      </c>
      <c r="G702" s="145">
        <v>1</v>
      </c>
      <c r="H702" s="26">
        <v>4</v>
      </c>
      <c r="I702" s="145">
        <v>0</v>
      </c>
      <c r="J702" s="26">
        <v>7.5</v>
      </c>
      <c r="K702" s="146">
        <v>6.3657407407407413E-4</v>
      </c>
      <c r="L702" s="145">
        <v>0</v>
      </c>
      <c r="M702" s="26">
        <v>0</v>
      </c>
      <c r="N702" s="116">
        <v>0</v>
      </c>
    </row>
    <row r="703" spans="1:14">
      <c r="A703" s="106" t="s">
        <v>2901</v>
      </c>
      <c r="B703" s="106" t="s">
        <v>2549</v>
      </c>
      <c r="C703" s="26" t="s">
        <v>2551</v>
      </c>
      <c r="D703" s="26"/>
      <c r="E703" s="26"/>
      <c r="F703" s="26">
        <v>0</v>
      </c>
      <c r="G703" s="145">
        <v>0</v>
      </c>
      <c r="H703" s="26">
        <v>0</v>
      </c>
      <c r="I703" s="145">
        <v>0</v>
      </c>
      <c r="J703" s="26">
        <v>0</v>
      </c>
      <c r="K703" s="146">
        <v>0</v>
      </c>
      <c r="L703" s="145">
        <v>0</v>
      </c>
      <c r="M703" s="26">
        <v>0</v>
      </c>
      <c r="N703" s="116">
        <v>0</v>
      </c>
    </row>
    <row r="704" spans="1:14">
      <c r="A704" s="106" t="s">
        <v>2902</v>
      </c>
      <c r="B704" s="106" t="s">
        <v>2549</v>
      </c>
      <c r="C704" s="26" t="s">
        <v>2550</v>
      </c>
      <c r="D704" s="26"/>
      <c r="E704" s="26"/>
      <c r="F704" s="26">
        <v>4</v>
      </c>
      <c r="G704" s="145">
        <v>1</v>
      </c>
      <c r="H704" s="26">
        <v>4</v>
      </c>
      <c r="I704" s="145">
        <v>0</v>
      </c>
      <c r="J704" s="26">
        <v>9.75</v>
      </c>
      <c r="K704" s="146">
        <v>1.4699074074074074E-3</v>
      </c>
      <c r="L704" s="145">
        <v>0</v>
      </c>
      <c r="M704" s="26">
        <v>0</v>
      </c>
      <c r="N704" s="116">
        <v>0</v>
      </c>
    </row>
    <row r="705" spans="1:14">
      <c r="A705" s="106" t="s">
        <v>2902</v>
      </c>
      <c r="B705" s="106" t="s">
        <v>2549</v>
      </c>
      <c r="C705" s="26" t="s">
        <v>2551</v>
      </c>
      <c r="D705" s="26"/>
      <c r="E705" s="26"/>
      <c r="F705" s="26">
        <v>4</v>
      </c>
      <c r="G705" s="145">
        <v>1</v>
      </c>
      <c r="H705" s="26">
        <v>4</v>
      </c>
      <c r="I705" s="145">
        <v>1</v>
      </c>
      <c r="J705" s="26">
        <v>1</v>
      </c>
      <c r="K705" s="146">
        <v>0</v>
      </c>
      <c r="L705" s="145">
        <v>0</v>
      </c>
      <c r="M705" s="26">
        <v>0</v>
      </c>
      <c r="N705" s="116">
        <v>0</v>
      </c>
    </row>
    <row r="706" spans="1:14">
      <c r="A706" s="106" t="s">
        <v>2903</v>
      </c>
      <c r="B706" s="106" t="s">
        <v>2549</v>
      </c>
      <c r="C706" s="26" t="s">
        <v>2550</v>
      </c>
      <c r="D706" s="26"/>
      <c r="E706" s="26"/>
      <c r="F706" s="26">
        <v>4</v>
      </c>
      <c r="G706" s="145">
        <v>1</v>
      </c>
      <c r="H706" s="26">
        <v>4</v>
      </c>
      <c r="I706" s="145">
        <v>1</v>
      </c>
      <c r="J706" s="26">
        <v>1</v>
      </c>
      <c r="K706" s="146">
        <v>0</v>
      </c>
      <c r="L706" s="145">
        <v>0</v>
      </c>
      <c r="M706" s="26">
        <v>0</v>
      </c>
      <c r="N706" s="116">
        <v>0</v>
      </c>
    </row>
    <row r="707" spans="1:14">
      <c r="A707" s="106" t="s">
        <v>2903</v>
      </c>
      <c r="B707" s="106" t="s">
        <v>2549</v>
      </c>
      <c r="C707" s="26" t="s">
        <v>2551</v>
      </c>
      <c r="D707" s="26"/>
      <c r="E707" s="26"/>
      <c r="F707" s="26">
        <v>0</v>
      </c>
      <c r="G707" s="145">
        <v>0</v>
      </c>
      <c r="H707" s="26">
        <v>0</v>
      </c>
      <c r="I707" s="145">
        <v>0</v>
      </c>
      <c r="J707" s="26">
        <v>0</v>
      </c>
      <c r="K707" s="146">
        <v>0</v>
      </c>
      <c r="L707" s="145">
        <v>0</v>
      </c>
      <c r="M707" s="26">
        <v>0</v>
      </c>
      <c r="N707" s="116">
        <v>0</v>
      </c>
    </row>
    <row r="708" spans="1:14">
      <c r="A708" s="106" t="s">
        <v>2904</v>
      </c>
      <c r="B708" s="106" t="s">
        <v>2549</v>
      </c>
      <c r="C708" s="26" t="s">
        <v>2550</v>
      </c>
      <c r="D708" s="26"/>
      <c r="E708" s="26"/>
      <c r="F708" s="26">
        <v>4</v>
      </c>
      <c r="G708" s="145">
        <v>1</v>
      </c>
      <c r="H708" s="26">
        <v>4</v>
      </c>
      <c r="I708" s="145">
        <v>1</v>
      </c>
      <c r="J708" s="26">
        <v>1</v>
      </c>
      <c r="K708" s="146">
        <v>0</v>
      </c>
      <c r="L708" s="145">
        <v>0</v>
      </c>
      <c r="M708" s="26">
        <v>0</v>
      </c>
      <c r="N708" s="116">
        <v>0</v>
      </c>
    </row>
    <row r="709" spans="1:14">
      <c r="A709" s="106" t="s">
        <v>2904</v>
      </c>
      <c r="B709" s="106" t="s">
        <v>2549</v>
      </c>
      <c r="C709" s="26" t="s">
        <v>2551</v>
      </c>
      <c r="D709" s="26"/>
      <c r="E709" s="26"/>
      <c r="F709" s="26">
        <v>0</v>
      </c>
      <c r="G709" s="145">
        <v>0</v>
      </c>
      <c r="H709" s="26">
        <v>0</v>
      </c>
      <c r="I709" s="145">
        <v>0</v>
      </c>
      <c r="J709" s="26">
        <v>0</v>
      </c>
      <c r="K709" s="146">
        <v>0</v>
      </c>
      <c r="L709" s="145">
        <v>0</v>
      </c>
      <c r="M709" s="26">
        <v>0</v>
      </c>
      <c r="N709" s="116">
        <v>0</v>
      </c>
    </row>
    <row r="710" spans="1:14">
      <c r="A710" s="106" t="s">
        <v>2905</v>
      </c>
      <c r="B710" s="106" t="s">
        <v>2549</v>
      </c>
      <c r="C710" s="26" t="s">
        <v>2550</v>
      </c>
      <c r="D710" s="26"/>
      <c r="E710" s="26"/>
      <c r="F710" s="26">
        <v>4</v>
      </c>
      <c r="G710" s="145">
        <v>0</v>
      </c>
      <c r="H710" s="26">
        <v>0</v>
      </c>
      <c r="I710" s="145">
        <v>1</v>
      </c>
      <c r="J710" s="26">
        <v>1</v>
      </c>
      <c r="K710" s="146">
        <v>0</v>
      </c>
      <c r="L710" s="145">
        <v>0</v>
      </c>
      <c r="M710" s="26">
        <v>0</v>
      </c>
      <c r="N710" s="116">
        <v>0</v>
      </c>
    </row>
    <row r="711" spans="1:14">
      <c r="A711" s="106" t="s">
        <v>2905</v>
      </c>
      <c r="B711" s="106" t="s">
        <v>2549</v>
      </c>
      <c r="C711" s="26" t="s">
        <v>2551</v>
      </c>
      <c r="D711" s="26"/>
      <c r="E711" s="26"/>
      <c r="F711" s="26">
        <v>0</v>
      </c>
      <c r="G711" s="145">
        <v>0</v>
      </c>
      <c r="H711" s="26">
        <v>0</v>
      </c>
      <c r="I711" s="145">
        <v>0</v>
      </c>
      <c r="J711" s="26">
        <v>0</v>
      </c>
      <c r="K711" s="146">
        <v>0</v>
      </c>
      <c r="L711" s="145">
        <v>0</v>
      </c>
      <c r="M711" s="26">
        <v>0</v>
      </c>
      <c r="N711" s="116">
        <v>0</v>
      </c>
    </row>
    <row r="712" spans="1:14">
      <c r="A712" s="106" t="s">
        <v>2906</v>
      </c>
      <c r="B712" s="106" t="s">
        <v>2549</v>
      </c>
      <c r="C712" s="26" t="s">
        <v>2550</v>
      </c>
      <c r="D712" s="26"/>
      <c r="E712" s="26"/>
      <c r="F712" s="26">
        <v>4</v>
      </c>
      <c r="G712" s="145">
        <v>0</v>
      </c>
      <c r="H712" s="26">
        <v>0</v>
      </c>
      <c r="I712" s="145">
        <v>0</v>
      </c>
      <c r="J712" s="26">
        <v>7.5</v>
      </c>
      <c r="K712" s="146">
        <v>6.3657407407407413E-4</v>
      </c>
      <c r="L712" s="145">
        <v>0</v>
      </c>
      <c r="M712" s="26">
        <v>0</v>
      </c>
      <c r="N712" s="116">
        <v>0</v>
      </c>
    </row>
    <row r="713" spans="1:14">
      <c r="A713" s="106" t="s">
        <v>2906</v>
      </c>
      <c r="B713" s="106" t="s">
        <v>2549</v>
      </c>
      <c r="C713" s="26" t="s">
        <v>2551</v>
      </c>
      <c r="D713" s="26"/>
      <c r="E713" s="26"/>
      <c r="F713" s="26">
        <v>0</v>
      </c>
      <c r="G713" s="145">
        <v>0</v>
      </c>
      <c r="H713" s="26">
        <v>0</v>
      </c>
      <c r="I713" s="145">
        <v>0</v>
      </c>
      <c r="J713" s="26">
        <v>0</v>
      </c>
      <c r="K713" s="146">
        <v>0</v>
      </c>
      <c r="L713" s="145">
        <v>0</v>
      </c>
      <c r="M713" s="26">
        <v>0</v>
      </c>
      <c r="N713" s="116">
        <v>0</v>
      </c>
    </row>
    <row r="714" spans="1:14">
      <c r="A714" s="106" t="s">
        <v>2907</v>
      </c>
      <c r="B714" s="106" t="s">
        <v>2549</v>
      </c>
      <c r="C714" s="26" t="s">
        <v>2550</v>
      </c>
      <c r="D714" s="26"/>
      <c r="E714" s="26"/>
      <c r="F714" s="26">
        <v>4</v>
      </c>
      <c r="G714" s="145">
        <v>1</v>
      </c>
      <c r="H714" s="26">
        <v>4</v>
      </c>
      <c r="I714" s="145">
        <v>1</v>
      </c>
      <c r="J714" s="26">
        <v>1</v>
      </c>
      <c r="K714" s="146">
        <v>0</v>
      </c>
      <c r="L714" s="145">
        <v>0</v>
      </c>
      <c r="M714" s="26">
        <v>0</v>
      </c>
      <c r="N714" s="116">
        <v>0</v>
      </c>
    </row>
    <row r="715" spans="1:14">
      <c r="A715" s="106" t="s">
        <v>2907</v>
      </c>
      <c r="B715" s="106" t="s">
        <v>2549</v>
      </c>
      <c r="C715" s="26" t="s">
        <v>2551</v>
      </c>
      <c r="D715" s="26"/>
      <c r="E715" s="26"/>
      <c r="F715" s="26">
        <v>0</v>
      </c>
      <c r="G715" s="145">
        <v>0</v>
      </c>
      <c r="H715" s="26">
        <v>0</v>
      </c>
      <c r="I715" s="145">
        <v>0</v>
      </c>
      <c r="J715" s="26">
        <v>0</v>
      </c>
      <c r="K715" s="146">
        <v>0</v>
      </c>
      <c r="L715" s="145">
        <v>0</v>
      </c>
      <c r="M715" s="26">
        <v>0</v>
      </c>
      <c r="N715" s="116">
        <v>0</v>
      </c>
    </row>
    <row r="716" spans="1:14">
      <c r="A716" s="106" t="s">
        <v>2908</v>
      </c>
      <c r="B716" s="106" t="s">
        <v>2549</v>
      </c>
      <c r="C716" s="26" t="s">
        <v>2550</v>
      </c>
      <c r="D716" s="26"/>
      <c r="E716" s="26"/>
      <c r="F716" s="26">
        <v>4</v>
      </c>
      <c r="G716" s="145">
        <v>0</v>
      </c>
      <c r="H716" s="26">
        <v>0</v>
      </c>
      <c r="I716" s="145">
        <v>1</v>
      </c>
      <c r="J716" s="26">
        <v>1</v>
      </c>
      <c r="K716" s="146">
        <v>0</v>
      </c>
      <c r="L716" s="145">
        <v>0</v>
      </c>
      <c r="M716" s="26">
        <v>0</v>
      </c>
      <c r="N716" s="116">
        <v>0</v>
      </c>
    </row>
    <row r="717" spans="1:14">
      <c r="A717" s="106" t="s">
        <v>2908</v>
      </c>
      <c r="B717" s="106" t="s">
        <v>2549</v>
      </c>
      <c r="C717" s="26" t="s">
        <v>2551</v>
      </c>
      <c r="D717" s="26"/>
      <c r="E717" s="26"/>
      <c r="F717" s="26">
        <v>0</v>
      </c>
      <c r="G717" s="145">
        <v>0</v>
      </c>
      <c r="H717" s="26">
        <v>0</v>
      </c>
      <c r="I717" s="145">
        <v>0</v>
      </c>
      <c r="J717" s="26">
        <v>0</v>
      </c>
      <c r="K717" s="146">
        <v>0</v>
      </c>
      <c r="L717" s="145">
        <v>0</v>
      </c>
      <c r="M717" s="26">
        <v>0</v>
      </c>
      <c r="N717" s="116">
        <v>0</v>
      </c>
    </row>
    <row r="718" spans="1:14">
      <c r="A718" s="106" t="s">
        <v>2909</v>
      </c>
      <c r="B718" s="106" t="s">
        <v>2549</v>
      </c>
      <c r="C718" s="26" t="s">
        <v>2550</v>
      </c>
      <c r="D718" s="26"/>
      <c r="E718" s="26"/>
      <c r="F718" s="26">
        <v>4</v>
      </c>
      <c r="G718" s="145">
        <v>0</v>
      </c>
      <c r="H718" s="26">
        <v>0</v>
      </c>
      <c r="I718" s="145">
        <v>1</v>
      </c>
      <c r="J718" s="26">
        <v>1</v>
      </c>
      <c r="K718" s="146">
        <v>0</v>
      </c>
      <c r="L718" s="145">
        <v>0</v>
      </c>
      <c r="M718" s="26">
        <v>0</v>
      </c>
      <c r="N718" s="116">
        <v>0</v>
      </c>
    </row>
    <row r="719" spans="1:14">
      <c r="A719" s="106" t="s">
        <v>2909</v>
      </c>
      <c r="B719" s="106" t="s">
        <v>2549</v>
      </c>
      <c r="C719" s="26" t="s">
        <v>2551</v>
      </c>
      <c r="D719" s="26"/>
      <c r="E719" s="26"/>
      <c r="F719" s="26">
        <v>0</v>
      </c>
      <c r="G719" s="145">
        <v>0</v>
      </c>
      <c r="H719" s="26">
        <v>0</v>
      </c>
      <c r="I719" s="145">
        <v>0</v>
      </c>
      <c r="J719" s="26">
        <v>0</v>
      </c>
      <c r="K719" s="146">
        <v>0</v>
      </c>
      <c r="L719" s="145">
        <v>0</v>
      </c>
      <c r="M719" s="26">
        <v>0</v>
      </c>
      <c r="N719" s="116">
        <v>0</v>
      </c>
    </row>
    <row r="720" spans="1:14">
      <c r="A720" s="106" t="s">
        <v>2910</v>
      </c>
      <c r="B720" s="106" t="s">
        <v>2549</v>
      </c>
      <c r="C720" s="26" t="s">
        <v>2550</v>
      </c>
      <c r="D720" s="26"/>
      <c r="E720" s="26"/>
      <c r="F720" s="26">
        <v>4</v>
      </c>
      <c r="G720" s="145">
        <v>1</v>
      </c>
      <c r="H720" s="26">
        <v>4</v>
      </c>
      <c r="I720" s="145">
        <v>1</v>
      </c>
      <c r="J720" s="26">
        <v>1</v>
      </c>
      <c r="K720" s="146">
        <v>0</v>
      </c>
      <c r="L720" s="145">
        <v>0</v>
      </c>
      <c r="M720" s="26">
        <v>0</v>
      </c>
      <c r="N720" s="116">
        <v>0</v>
      </c>
    </row>
    <row r="721" spans="1:14">
      <c r="A721" s="106" t="s">
        <v>2910</v>
      </c>
      <c r="B721" s="106" t="s">
        <v>2549</v>
      </c>
      <c r="C721" s="26" t="s">
        <v>2551</v>
      </c>
      <c r="D721" s="26"/>
      <c r="E721" s="26"/>
      <c r="F721" s="26">
        <v>0</v>
      </c>
      <c r="G721" s="145">
        <v>0</v>
      </c>
      <c r="H721" s="26">
        <v>0</v>
      </c>
      <c r="I721" s="145">
        <v>0</v>
      </c>
      <c r="J721" s="26">
        <v>0</v>
      </c>
      <c r="K721" s="146">
        <v>0</v>
      </c>
      <c r="L721" s="145">
        <v>0</v>
      </c>
      <c r="M721" s="26">
        <v>0</v>
      </c>
      <c r="N721" s="116">
        <v>0</v>
      </c>
    </row>
    <row r="722" spans="1:14">
      <c r="A722" s="106" t="s">
        <v>2911</v>
      </c>
      <c r="B722" s="106" t="s">
        <v>2549</v>
      </c>
      <c r="C722" s="26" t="s">
        <v>2550</v>
      </c>
      <c r="D722" s="26"/>
      <c r="E722" s="26"/>
      <c r="F722" s="26">
        <v>4</v>
      </c>
      <c r="G722" s="145">
        <v>1</v>
      </c>
      <c r="H722" s="26">
        <v>4</v>
      </c>
      <c r="I722" s="145">
        <v>0</v>
      </c>
      <c r="J722" s="26">
        <v>26</v>
      </c>
      <c r="K722" s="146">
        <v>6.0416666666666665E-3</v>
      </c>
      <c r="L722" s="145">
        <v>0</v>
      </c>
      <c r="M722" s="26">
        <v>0</v>
      </c>
      <c r="N722" s="116">
        <v>0</v>
      </c>
    </row>
    <row r="723" spans="1:14">
      <c r="A723" s="106" t="s">
        <v>2911</v>
      </c>
      <c r="B723" s="106" t="s">
        <v>2549</v>
      </c>
      <c r="C723" s="26" t="s">
        <v>2551</v>
      </c>
      <c r="D723" s="26"/>
      <c r="E723" s="26"/>
      <c r="F723" s="26">
        <v>0</v>
      </c>
      <c r="G723" s="145">
        <v>0</v>
      </c>
      <c r="H723" s="26">
        <v>0</v>
      </c>
      <c r="I723" s="145">
        <v>0</v>
      </c>
      <c r="J723" s="26">
        <v>0</v>
      </c>
      <c r="K723" s="146">
        <v>0</v>
      </c>
      <c r="L723" s="145">
        <v>0</v>
      </c>
      <c r="M723" s="26">
        <v>0</v>
      </c>
      <c r="N723" s="116">
        <v>0</v>
      </c>
    </row>
    <row r="724" spans="1:14">
      <c r="A724" s="106" t="s">
        <v>2912</v>
      </c>
      <c r="B724" s="106" t="s">
        <v>2549</v>
      </c>
      <c r="C724" s="26" t="s">
        <v>2550</v>
      </c>
      <c r="D724" s="26"/>
      <c r="E724" s="26"/>
      <c r="F724" s="26">
        <v>4</v>
      </c>
      <c r="G724" s="145">
        <v>0</v>
      </c>
      <c r="H724" s="26">
        <v>0</v>
      </c>
      <c r="I724" s="145">
        <v>0</v>
      </c>
      <c r="J724" s="26">
        <v>2.25</v>
      </c>
      <c r="K724" s="146">
        <v>1.8634259259259259E-3</v>
      </c>
      <c r="L724" s="145">
        <v>0</v>
      </c>
      <c r="M724" s="26">
        <v>0</v>
      </c>
      <c r="N724" s="116">
        <v>0</v>
      </c>
    </row>
    <row r="725" spans="1:14">
      <c r="A725" s="106" t="s">
        <v>2912</v>
      </c>
      <c r="B725" s="106" t="s">
        <v>2549</v>
      </c>
      <c r="C725" s="26" t="s">
        <v>2551</v>
      </c>
      <c r="D725" s="26"/>
      <c r="E725" s="26"/>
      <c r="F725" s="26">
        <v>0</v>
      </c>
      <c r="G725" s="145">
        <v>0</v>
      </c>
      <c r="H725" s="26">
        <v>0</v>
      </c>
      <c r="I725" s="145">
        <v>0</v>
      </c>
      <c r="J725" s="26">
        <v>0</v>
      </c>
      <c r="K725" s="146">
        <v>0</v>
      </c>
      <c r="L725" s="145">
        <v>0</v>
      </c>
      <c r="M725" s="26">
        <v>0</v>
      </c>
      <c r="N725" s="116">
        <v>0</v>
      </c>
    </row>
    <row r="726" spans="1:14">
      <c r="A726" s="106" t="s">
        <v>2913</v>
      </c>
      <c r="B726" s="106" t="s">
        <v>2549</v>
      </c>
      <c r="C726" s="26" t="s">
        <v>2550</v>
      </c>
      <c r="D726" s="26"/>
      <c r="E726" s="26"/>
      <c r="F726" s="26">
        <v>4</v>
      </c>
      <c r="G726" s="145">
        <v>1</v>
      </c>
      <c r="H726" s="26">
        <v>4</v>
      </c>
      <c r="I726" s="145">
        <v>1</v>
      </c>
      <c r="J726" s="26">
        <v>1</v>
      </c>
      <c r="K726" s="146">
        <v>0</v>
      </c>
      <c r="L726" s="145">
        <v>0</v>
      </c>
      <c r="M726" s="26">
        <v>0</v>
      </c>
      <c r="N726" s="116">
        <v>0</v>
      </c>
    </row>
    <row r="727" spans="1:14">
      <c r="A727" s="106" t="s">
        <v>2913</v>
      </c>
      <c r="B727" s="106" t="s">
        <v>2549</v>
      </c>
      <c r="C727" s="26" t="s">
        <v>2551</v>
      </c>
      <c r="D727" s="26"/>
      <c r="E727" s="26"/>
      <c r="F727" s="26">
        <v>0</v>
      </c>
      <c r="G727" s="145">
        <v>0</v>
      </c>
      <c r="H727" s="26">
        <v>0</v>
      </c>
      <c r="I727" s="145">
        <v>0</v>
      </c>
      <c r="J727" s="26">
        <v>0</v>
      </c>
      <c r="K727" s="146">
        <v>0</v>
      </c>
      <c r="L727" s="145">
        <v>0</v>
      </c>
      <c r="M727" s="26">
        <v>0</v>
      </c>
      <c r="N727" s="116">
        <v>0</v>
      </c>
    </row>
    <row r="728" spans="1:14">
      <c r="A728" s="106" t="s">
        <v>2914</v>
      </c>
      <c r="B728" s="106" t="s">
        <v>2549</v>
      </c>
      <c r="C728" s="26" t="s">
        <v>2550</v>
      </c>
      <c r="D728" s="26"/>
      <c r="E728" s="26"/>
      <c r="F728" s="26">
        <v>4</v>
      </c>
      <c r="G728" s="145">
        <v>1</v>
      </c>
      <c r="H728" s="26">
        <v>4</v>
      </c>
      <c r="I728" s="145">
        <v>1</v>
      </c>
      <c r="J728" s="26">
        <v>1</v>
      </c>
      <c r="K728" s="146">
        <v>0</v>
      </c>
      <c r="L728" s="145">
        <v>0</v>
      </c>
      <c r="M728" s="26">
        <v>0</v>
      </c>
      <c r="N728" s="116">
        <v>0</v>
      </c>
    </row>
    <row r="729" spans="1:14">
      <c r="A729" s="106" t="s">
        <v>2914</v>
      </c>
      <c r="B729" s="106" t="s">
        <v>2549</v>
      </c>
      <c r="C729" s="26" t="s">
        <v>2551</v>
      </c>
      <c r="D729" s="26"/>
      <c r="E729" s="26"/>
      <c r="F729" s="26">
        <v>0</v>
      </c>
      <c r="G729" s="145">
        <v>0</v>
      </c>
      <c r="H729" s="26">
        <v>0</v>
      </c>
      <c r="I729" s="145">
        <v>0</v>
      </c>
      <c r="J729" s="26">
        <v>0</v>
      </c>
      <c r="K729" s="146">
        <v>0</v>
      </c>
      <c r="L729" s="145">
        <v>0</v>
      </c>
      <c r="M729" s="26">
        <v>0</v>
      </c>
      <c r="N729" s="116">
        <v>0</v>
      </c>
    </row>
    <row r="730" spans="1:14">
      <c r="A730" s="106" t="s">
        <v>2915</v>
      </c>
      <c r="B730" s="106" t="s">
        <v>2549</v>
      </c>
      <c r="C730" s="26" t="s">
        <v>2550</v>
      </c>
      <c r="D730" s="26"/>
      <c r="E730" s="26"/>
      <c r="F730" s="26">
        <v>4</v>
      </c>
      <c r="G730" s="145">
        <v>0</v>
      </c>
      <c r="H730" s="26">
        <v>0</v>
      </c>
      <c r="I730" s="145">
        <v>0</v>
      </c>
      <c r="J730" s="26">
        <v>24.75</v>
      </c>
      <c r="K730" s="146">
        <v>5.0347222222222225E-3</v>
      </c>
      <c r="L730" s="145">
        <v>0</v>
      </c>
      <c r="M730" s="26">
        <v>0</v>
      </c>
      <c r="N730" s="116">
        <v>0</v>
      </c>
    </row>
    <row r="731" spans="1:14">
      <c r="A731" s="106" t="s">
        <v>2915</v>
      </c>
      <c r="B731" s="106" t="s">
        <v>2549</v>
      </c>
      <c r="C731" s="26" t="s">
        <v>2551</v>
      </c>
      <c r="D731" s="26"/>
      <c r="E731" s="26"/>
      <c r="F731" s="26">
        <v>0</v>
      </c>
      <c r="G731" s="145">
        <v>0</v>
      </c>
      <c r="H731" s="26">
        <v>0</v>
      </c>
      <c r="I731" s="145">
        <v>0</v>
      </c>
      <c r="J731" s="26">
        <v>0</v>
      </c>
      <c r="K731" s="146">
        <v>0</v>
      </c>
      <c r="L731" s="145">
        <v>0</v>
      </c>
      <c r="M731" s="26">
        <v>0</v>
      </c>
      <c r="N731" s="116">
        <v>0</v>
      </c>
    </row>
    <row r="732" spans="1:14">
      <c r="A732" s="106" t="s">
        <v>2916</v>
      </c>
      <c r="B732" s="106" t="s">
        <v>2549</v>
      </c>
      <c r="C732" s="26" t="s">
        <v>2550</v>
      </c>
      <c r="D732" s="26"/>
      <c r="E732" s="26"/>
      <c r="F732" s="26">
        <v>4</v>
      </c>
      <c r="G732" s="145">
        <v>0</v>
      </c>
      <c r="H732" s="26">
        <v>0</v>
      </c>
      <c r="I732" s="145">
        <v>0</v>
      </c>
      <c r="J732" s="26">
        <v>2.25</v>
      </c>
      <c r="K732" s="146">
        <v>1.8634259259259259E-3</v>
      </c>
      <c r="L732" s="145">
        <v>0</v>
      </c>
      <c r="M732" s="26">
        <v>0</v>
      </c>
      <c r="N732" s="116">
        <v>0</v>
      </c>
    </row>
    <row r="733" spans="1:14">
      <c r="A733" s="106" t="s">
        <v>2916</v>
      </c>
      <c r="B733" s="106" t="s">
        <v>2549</v>
      </c>
      <c r="C733" s="26" t="s">
        <v>2551</v>
      </c>
      <c r="D733" s="26"/>
      <c r="E733" s="26"/>
      <c r="F733" s="26">
        <v>0</v>
      </c>
      <c r="G733" s="145">
        <v>0</v>
      </c>
      <c r="H733" s="26">
        <v>0</v>
      </c>
      <c r="I733" s="145">
        <v>0</v>
      </c>
      <c r="J733" s="26">
        <v>0</v>
      </c>
      <c r="K733" s="146">
        <v>0</v>
      </c>
      <c r="L733" s="145">
        <v>0</v>
      </c>
      <c r="M733" s="26">
        <v>0</v>
      </c>
      <c r="N733" s="116">
        <v>0</v>
      </c>
    </row>
    <row r="734" spans="1:14">
      <c r="A734" s="106" t="s">
        <v>2917</v>
      </c>
      <c r="B734" s="106" t="s">
        <v>2549</v>
      </c>
      <c r="C734" s="26" t="s">
        <v>2550</v>
      </c>
      <c r="D734" s="26"/>
      <c r="E734" s="26"/>
      <c r="F734" s="26">
        <v>4</v>
      </c>
      <c r="G734" s="145">
        <v>1</v>
      </c>
      <c r="H734" s="26">
        <v>4</v>
      </c>
      <c r="I734" s="145">
        <v>0</v>
      </c>
      <c r="J734" s="26">
        <v>2.25</v>
      </c>
      <c r="K734" s="146">
        <v>6.134259259259259E-4</v>
      </c>
      <c r="L734" s="145">
        <v>0</v>
      </c>
      <c r="M734" s="26">
        <v>0</v>
      </c>
      <c r="N734" s="116">
        <v>0</v>
      </c>
    </row>
    <row r="735" spans="1:14">
      <c r="A735" s="106" t="s">
        <v>2917</v>
      </c>
      <c r="B735" s="106" t="s">
        <v>2549</v>
      </c>
      <c r="C735" s="26" t="s">
        <v>2551</v>
      </c>
      <c r="D735" s="26"/>
      <c r="E735" s="26"/>
      <c r="F735" s="26">
        <v>0</v>
      </c>
      <c r="G735" s="145">
        <v>0</v>
      </c>
      <c r="H735" s="26">
        <v>0</v>
      </c>
      <c r="I735" s="145">
        <v>0</v>
      </c>
      <c r="J735" s="26">
        <v>0</v>
      </c>
      <c r="K735" s="146">
        <v>0</v>
      </c>
      <c r="L735" s="145">
        <v>0</v>
      </c>
      <c r="M735" s="26">
        <v>0</v>
      </c>
      <c r="N735" s="116">
        <v>0</v>
      </c>
    </row>
    <row r="736" spans="1:14">
      <c r="A736" s="106" t="s">
        <v>2918</v>
      </c>
      <c r="B736" s="106" t="s">
        <v>2549</v>
      </c>
      <c r="C736" s="26" t="s">
        <v>2550</v>
      </c>
      <c r="D736" s="26"/>
      <c r="E736" s="26"/>
      <c r="F736" s="26">
        <v>4</v>
      </c>
      <c r="G736" s="145">
        <v>0</v>
      </c>
      <c r="H736" s="26">
        <v>0</v>
      </c>
      <c r="I736" s="145">
        <v>1</v>
      </c>
      <c r="J736" s="26">
        <v>1</v>
      </c>
      <c r="K736" s="146">
        <v>0</v>
      </c>
      <c r="L736" s="145">
        <v>0</v>
      </c>
      <c r="M736" s="26">
        <v>0</v>
      </c>
      <c r="N736" s="116">
        <v>0</v>
      </c>
    </row>
    <row r="737" spans="1:14">
      <c r="A737" s="106" t="s">
        <v>2918</v>
      </c>
      <c r="B737" s="106" t="s">
        <v>2549</v>
      </c>
      <c r="C737" s="26" t="s">
        <v>2551</v>
      </c>
      <c r="D737" s="26"/>
      <c r="E737" s="26"/>
      <c r="F737" s="26">
        <v>13</v>
      </c>
      <c r="G737" s="145">
        <v>0.69230000000000003</v>
      </c>
      <c r="H737" s="26">
        <v>9</v>
      </c>
      <c r="I737" s="145">
        <v>0.30769999999999997</v>
      </c>
      <c r="J737" s="26">
        <v>10.92</v>
      </c>
      <c r="K737" s="146">
        <v>2.9513888888888888E-3</v>
      </c>
      <c r="L737" s="145">
        <v>0</v>
      </c>
      <c r="M737" s="26">
        <v>0</v>
      </c>
      <c r="N737" s="116">
        <v>0</v>
      </c>
    </row>
    <row r="738" spans="1:14">
      <c r="A738" s="106" t="s">
        <v>2919</v>
      </c>
      <c r="B738" s="106" t="s">
        <v>2549</v>
      </c>
      <c r="C738" s="26" t="s">
        <v>2550</v>
      </c>
      <c r="D738" s="26"/>
      <c r="E738" s="26"/>
      <c r="F738" s="26">
        <v>0</v>
      </c>
      <c r="G738" s="145">
        <v>0</v>
      </c>
      <c r="H738" s="26">
        <v>0</v>
      </c>
      <c r="I738" s="145">
        <v>0</v>
      </c>
      <c r="J738" s="26">
        <v>0</v>
      </c>
      <c r="K738" s="146">
        <v>0</v>
      </c>
      <c r="L738" s="145">
        <v>0</v>
      </c>
      <c r="M738" s="26">
        <v>0</v>
      </c>
      <c r="N738" s="116">
        <v>0</v>
      </c>
    </row>
    <row r="739" spans="1:14">
      <c r="A739" s="106" t="s">
        <v>2919</v>
      </c>
      <c r="B739" s="106" t="s">
        <v>2549</v>
      </c>
      <c r="C739" s="26" t="s">
        <v>2551</v>
      </c>
      <c r="D739" s="26"/>
      <c r="E739" s="26"/>
      <c r="F739" s="26">
        <v>4</v>
      </c>
      <c r="G739" s="145">
        <v>1</v>
      </c>
      <c r="H739" s="26">
        <v>4</v>
      </c>
      <c r="I739" s="145">
        <v>1</v>
      </c>
      <c r="J739" s="26">
        <v>1</v>
      </c>
      <c r="K739" s="146">
        <v>0</v>
      </c>
      <c r="L739" s="145">
        <v>0</v>
      </c>
      <c r="M739" s="26">
        <v>0</v>
      </c>
      <c r="N739" s="116">
        <v>0</v>
      </c>
    </row>
    <row r="740" spans="1:14">
      <c r="A740" s="106" t="s">
        <v>2920</v>
      </c>
      <c r="B740" s="106" t="s">
        <v>2549</v>
      </c>
      <c r="C740" s="26" t="s">
        <v>2550</v>
      </c>
      <c r="D740" s="26"/>
      <c r="E740" s="26"/>
      <c r="F740" s="26">
        <v>0</v>
      </c>
      <c r="G740" s="145">
        <v>0</v>
      </c>
      <c r="H740" s="26">
        <v>0</v>
      </c>
      <c r="I740" s="145">
        <v>0</v>
      </c>
      <c r="J740" s="26">
        <v>0</v>
      </c>
      <c r="K740" s="146">
        <v>0</v>
      </c>
      <c r="L740" s="145">
        <v>0</v>
      </c>
      <c r="M740" s="26">
        <v>0</v>
      </c>
      <c r="N740" s="116">
        <v>0</v>
      </c>
    </row>
    <row r="741" spans="1:14">
      <c r="A741" s="106" t="s">
        <v>2920</v>
      </c>
      <c r="B741" s="106" t="s">
        <v>2549</v>
      </c>
      <c r="C741" s="26" t="s">
        <v>2551</v>
      </c>
      <c r="D741" s="26"/>
      <c r="E741" s="26"/>
      <c r="F741" s="26">
        <v>4</v>
      </c>
      <c r="G741" s="145">
        <v>1</v>
      </c>
      <c r="H741" s="26">
        <v>4</v>
      </c>
      <c r="I741" s="145">
        <v>0</v>
      </c>
      <c r="J741" s="26">
        <v>9.75</v>
      </c>
      <c r="K741" s="146">
        <v>8.9120370370370373E-4</v>
      </c>
      <c r="L741" s="145">
        <v>0</v>
      </c>
      <c r="M741" s="26">
        <v>0</v>
      </c>
      <c r="N741" s="116">
        <v>0</v>
      </c>
    </row>
    <row r="742" spans="1:14">
      <c r="A742" s="106" t="s">
        <v>2921</v>
      </c>
      <c r="B742" s="106" t="s">
        <v>2549</v>
      </c>
      <c r="C742" s="26" t="s">
        <v>2550</v>
      </c>
      <c r="D742" s="26"/>
      <c r="E742" s="26"/>
      <c r="F742" s="26">
        <v>0</v>
      </c>
      <c r="G742" s="145">
        <v>0</v>
      </c>
      <c r="H742" s="26">
        <v>0</v>
      </c>
      <c r="I742" s="145">
        <v>0</v>
      </c>
      <c r="J742" s="26">
        <v>0</v>
      </c>
      <c r="K742" s="146">
        <v>0</v>
      </c>
      <c r="L742" s="145">
        <v>0</v>
      </c>
      <c r="M742" s="26">
        <v>0</v>
      </c>
      <c r="N742" s="116">
        <v>0</v>
      </c>
    </row>
    <row r="743" spans="1:14">
      <c r="A743" s="106" t="s">
        <v>2921</v>
      </c>
      <c r="B743" s="106" t="s">
        <v>2549</v>
      </c>
      <c r="C743" s="26" t="s">
        <v>2551</v>
      </c>
      <c r="D743" s="26"/>
      <c r="E743" s="26"/>
      <c r="F743" s="26">
        <v>4</v>
      </c>
      <c r="G743" s="145">
        <v>1</v>
      </c>
      <c r="H743" s="26">
        <v>4</v>
      </c>
      <c r="I743" s="145">
        <v>0</v>
      </c>
      <c r="J743" s="26">
        <v>2.25</v>
      </c>
      <c r="K743" s="146">
        <v>5.6712962962962967E-4</v>
      </c>
      <c r="L743" s="145">
        <v>0</v>
      </c>
      <c r="M743" s="26">
        <v>0</v>
      </c>
      <c r="N743" s="116">
        <v>0</v>
      </c>
    </row>
    <row r="744" spans="1:14">
      <c r="A744" s="106" t="s">
        <v>2922</v>
      </c>
      <c r="B744" s="106" t="s">
        <v>2549</v>
      </c>
      <c r="C744" s="26" t="s">
        <v>2550</v>
      </c>
      <c r="D744" s="26"/>
      <c r="E744" s="26"/>
      <c r="F744" s="26">
        <v>0</v>
      </c>
      <c r="G744" s="145">
        <v>0</v>
      </c>
      <c r="H744" s="26">
        <v>0</v>
      </c>
      <c r="I744" s="145">
        <v>0</v>
      </c>
      <c r="J744" s="26">
        <v>0</v>
      </c>
      <c r="K744" s="146">
        <v>0</v>
      </c>
      <c r="L744" s="145">
        <v>0</v>
      </c>
      <c r="M744" s="26">
        <v>0</v>
      </c>
      <c r="N744" s="116">
        <v>0</v>
      </c>
    </row>
    <row r="745" spans="1:14">
      <c r="A745" s="106" t="s">
        <v>2922</v>
      </c>
      <c r="B745" s="106" t="s">
        <v>2549</v>
      </c>
      <c r="C745" s="26" t="s">
        <v>2551</v>
      </c>
      <c r="D745" s="26"/>
      <c r="E745" s="26"/>
      <c r="F745" s="26">
        <v>4</v>
      </c>
      <c r="G745" s="145">
        <v>1</v>
      </c>
      <c r="H745" s="26">
        <v>4</v>
      </c>
      <c r="I745" s="145">
        <v>1</v>
      </c>
      <c r="J745" s="26">
        <v>1</v>
      </c>
      <c r="K745" s="146">
        <v>0</v>
      </c>
      <c r="L745" s="145">
        <v>0</v>
      </c>
      <c r="M745" s="26">
        <v>0</v>
      </c>
      <c r="N745" s="116">
        <v>0</v>
      </c>
    </row>
    <row r="746" spans="1:14">
      <c r="A746" s="106" t="s">
        <v>2923</v>
      </c>
      <c r="B746" s="106" t="s">
        <v>2549</v>
      </c>
      <c r="C746" s="26" t="s">
        <v>2550</v>
      </c>
      <c r="D746" s="26"/>
      <c r="E746" s="26"/>
      <c r="F746" s="26">
        <v>0</v>
      </c>
      <c r="G746" s="145">
        <v>0</v>
      </c>
      <c r="H746" s="26">
        <v>0</v>
      </c>
      <c r="I746" s="145">
        <v>0</v>
      </c>
      <c r="J746" s="26">
        <v>0</v>
      </c>
      <c r="K746" s="146">
        <v>0</v>
      </c>
      <c r="L746" s="145">
        <v>0</v>
      </c>
      <c r="M746" s="26">
        <v>0</v>
      </c>
      <c r="N746" s="116">
        <v>0</v>
      </c>
    </row>
    <row r="747" spans="1:14">
      <c r="A747" s="106" t="s">
        <v>2923</v>
      </c>
      <c r="B747" s="106" t="s">
        <v>2549</v>
      </c>
      <c r="C747" s="26" t="s">
        <v>2551</v>
      </c>
      <c r="D747" s="26"/>
      <c r="E747" s="26"/>
      <c r="F747" s="26">
        <v>4</v>
      </c>
      <c r="G747" s="145">
        <v>1</v>
      </c>
      <c r="H747" s="26">
        <v>4</v>
      </c>
      <c r="I747" s="145">
        <v>0</v>
      </c>
      <c r="J747" s="26">
        <v>5.5</v>
      </c>
      <c r="K747" s="146">
        <v>9.1435185185185185E-4</v>
      </c>
      <c r="L747" s="145">
        <v>0</v>
      </c>
      <c r="M747" s="26">
        <v>0</v>
      </c>
      <c r="N747" s="116">
        <v>0</v>
      </c>
    </row>
    <row r="748" spans="1:14">
      <c r="A748" s="106" t="s">
        <v>2924</v>
      </c>
      <c r="B748" s="106" t="s">
        <v>2549</v>
      </c>
      <c r="C748" s="26" t="s">
        <v>2550</v>
      </c>
      <c r="D748" s="26"/>
      <c r="E748" s="26"/>
      <c r="F748" s="26">
        <v>0</v>
      </c>
      <c r="G748" s="145">
        <v>0</v>
      </c>
      <c r="H748" s="26">
        <v>0</v>
      </c>
      <c r="I748" s="145">
        <v>0</v>
      </c>
      <c r="J748" s="26">
        <v>0</v>
      </c>
      <c r="K748" s="146">
        <v>0</v>
      </c>
      <c r="L748" s="145">
        <v>0</v>
      </c>
      <c r="M748" s="26">
        <v>0</v>
      </c>
      <c r="N748" s="116">
        <v>0</v>
      </c>
    </row>
    <row r="749" spans="1:14">
      <c r="A749" s="106" t="s">
        <v>2924</v>
      </c>
      <c r="B749" s="106" t="s">
        <v>2549</v>
      </c>
      <c r="C749" s="26" t="s">
        <v>2551</v>
      </c>
      <c r="D749" s="26"/>
      <c r="E749" s="26"/>
      <c r="F749" s="26">
        <v>4</v>
      </c>
      <c r="G749" s="145">
        <v>1</v>
      </c>
      <c r="H749" s="26">
        <v>4</v>
      </c>
      <c r="I749" s="145">
        <v>1</v>
      </c>
      <c r="J749" s="26">
        <v>1</v>
      </c>
      <c r="K749" s="146">
        <v>0</v>
      </c>
      <c r="L749" s="145">
        <v>0</v>
      </c>
      <c r="M749" s="26">
        <v>0</v>
      </c>
      <c r="N749" s="116">
        <v>0</v>
      </c>
    </row>
    <row r="750" spans="1:14">
      <c r="A750" s="106" t="s">
        <v>2925</v>
      </c>
      <c r="B750" s="106" t="s">
        <v>2549</v>
      </c>
      <c r="C750" s="26" t="s">
        <v>2550</v>
      </c>
      <c r="D750" s="26"/>
      <c r="E750" s="26"/>
      <c r="F750" s="26">
        <v>0</v>
      </c>
      <c r="G750" s="145">
        <v>0</v>
      </c>
      <c r="H750" s="26">
        <v>0</v>
      </c>
      <c r="I750" s="145">
        <v>0</v>
      </c>
      <c r="J750" s="26">
        <v>0</v>
      </c>
      <c r="K750" s="146">
        <v>0</v>
      </c>
      <c r="L750" s="145">
        <v>0</v>
      </c>
      <c r="M750" s="26">
        <v>0</v>
      </c>
      <c r="N750" s="116">
        <v>0</v>
      </c>
    </row>
    <row r="751" spans="1:14">
      <c r="A751" s="106" t="s">
        <v>2925</v>
      </c>
      <c r="B751" s="106" t="s">
        <v>2549</v>
      </c>
      <c r="C751" s="26" t="s">
        <v>2551</v>
      </c>
      <c r="D751" s="26"/>
      <c r="E751" s="26"/>
      <c r="F751" s="26">
        <v>4</v>
      </c>
      <c r="G751" s="145">
        <v>1</v>
      </c>
      <c r="H751" s="26">
        <v>4</v>
      </c>
      <c r="I751" s="145">
        <v>1</v>
      </c>
      <c r="J751" s="26">
        <v>1</v>
      </c>
      <c r="K751" s="146">
        <v>0</v>
      </c>
      <c r="L751" s="145">
        <v>0</v>
      </c>
      <c r="M751" s="26">
        <v>0</v>
      </c>
      <c r="N751" s="116">
        <v>0</v>
      </c>
    </row>
    <row r="752" spans="1:14">
      <c r="A752" s="106" t="s">
        <v>2926</v>
      </c>
      <c r="B752" s="106" t="s">
        <v>2549</v>
      </c>
      <c r="C752" s="26" t="s">
        <v>2550</v>
      </c>
      <c r="D752" s="26"/>
      <c r="E752" s="26"/>
      <c r="F752" s="26">
        <v>0</v>
      </c>
      <c r="G752" s="145">
        <v>0</v>
      </c>
      <c r="H752" s="26">
        <v>0</v>
      </c>
      <c r="I752" s="145">
        <v>0</v>
      </c>
      <c r="J752" s="26">
        <v>0</v>
      </c>
      <c r="K752" s="146">
        <v>0</v>
      </c>
      <c r="L752" s="145">
        <v>0</v>
      </c>
      <c r="M752" s="26">
        <v>0</v>
      </c>
      <c r="N752" s="116">
        <v>0</v>
      </c>
    </row>
    <row r="753" spans="1:14">
      <c r="A753" s="106" t="s">
        <v>2926</v>
      </c>
      <c r="B753" s="106" t="s">
        <v>2549</v>
      </c>
      <c r="C753" s="26" t="s">
        <v>2551</v>
      </c>
      <c r="D753" s="26"/>
      <c r="E753" s="26"/>
      <c r="F753" s="26">
        <v>4</v>
      </c>
      <c r="G753" s="145">
        <v>0</v>
      </c>
      <c r="H753" s="26">
        <v>0</v>
      </c>
      <c r="I753" s="145">
        <v>0</v>
      </c>
      <c r="J753" s="26">
        <v>2.25</v>
      </c>
      <c r="K753" s="146">
        <v>9.3749999999999997E-4</v>
      </c>
      <c r="L753" s="145">
        <v>0</v>
      </c>
      <c r="M753" s="26">
        <v>0</v>
      </c>
      <c r="N753" s="116">
        <v>0</v>
      </c>
    </row>
    <row r="754" spans="1:14">
      <c r="A754" s="106" t="s">
        <v>2927</v>
      </c>
      <c r="B754" s="106" t="s">
        <v>2549</v>
      </c>
      <c r="C754" s="26" t="s">
        <v>2550</v>
      </c>
      <c r="D754" s="26"/>
      <c r="E754" s="26"/>
      <c r="F754" s="26">
        <v>0</v>
      </c>
      <c r="G754" s="145">
        <v>0</v>
      </c>
      <c r="H754" s="26">
        <v>0</v>
      </c>
      <c r="I754" s="145">
        <v>0</v>
      </c>
      <c r="J754" s="26">
        <v>0</v>
      </c>
      <c r="K754" s="146">
        <v>0</v>
      </c>
      <c r="L754" s="145">
        <v>0</v>
      </c>
      <c r="M754" s="26">
        <v>0</v>
      </c>
      <c r="N754" s="116">
        <v>0</v>
      </c>
    </row>
    <row r="755" spans="1:14">
      <c r="A755" s="106" t="s">
        <v>2927</v>
      </c>
      <c r="B755" s="106" t="s">
        <v>2549</v>
      </c>
      <c r="C755" s="26" t="s">
        <v>2551</v>
      </c>
      <c r="D755" s="26"/>
      <c r="E755" s="26"/>
      <c r="F755" s="26">
        <v>17</v>
      </c>
      <c r="G755" s="145">
        <v>0.52939999999999998</v>
      </c>
      <c r="H755" s="26">
        <v>9</v>
      </c>
      <c r="I755" s="145">
        <v>0.23530000000000001</v>
      </c>
      <c r="J755" s="26">
        <v>10.94</v>
      </c>
      <c r="K755" s="146">
        <v>1.5046296296296296E-3</v>
      </c>
      <c r="L755" s="145">
        <v>0</v>
      </c>
      <c r="M755" s="26">
        <v>0</v>
      </c>
      <c r="N755" s="116">
        <v>0</v>
      </c>
    </row>
    <row r="756" spans="1:14">
      <c r="A756" s="106" t="s">
        <v>2928</v>
      </c>
      <c r="B756" s="106" t="s">
        <v>2549</v>
      </c>
      <c r="C756" s="26" t="s">
        <v>2550</v>
      </c>
      <c r="D756" s="26"/>
      <c r="E756" s="26"/>
      <c r="F756" s="26">
        <v>0</v>
      </c>
      <c r="G756" s="145">
        <v>0</v>
      </c>
      <c r="H756" s="26">
        <v>0</v>
      </c>
      <c r="I756" s="145">
        <v>0</v>
      </c>
      <c r="J756" s="26">
        <v>0</v>
      </c>
      <c r="K756" s="146">
        <v>0</v>
      </c>
      <c r="L756" s="145">
        <v>0</v>
      </c>
      <c r="M756" s="26">
        <v>0</v>
      </c>
      <c r="N756" s="116">
        <v>0</v>
      </c>
    </row>
    <row r="757" spans="1:14">
      <c r="A757" s="106" t="s">
        <v>2928</v>
      </c>
      <c r="B757" s="106" t="s">
        <v>2549</v>
      </c>
      <c r="C757" s="26" t="s">
        <v>2551</v>
      </c>
      <c r="D757" s="26"/>
      <c r="E757" s="26"/>
      <c r="F757" s="26">
        <v>30</v>
      </c>
      <c r="G757" s="145">
        <v>0.43329999999999996</v>
      </c>
      <c r="H757" s="26">
        <v>13</v>
      </c>
      <c r="I757" s="145">
        <v>0.3</v>
      </c>
      <c r="J757" s="26">
        <v>3.17</v>
      </c>
      <c r="K757" s="146">
        <v>4.6759259259259263E-3</v>
      </c>
      <c r="L757" s="145">
        <v>0</v>
      </c>
      <c r="M757" s="26">
        <v>0</v>
      </c>
      <c r="N757" s="116">
        <v>0</v>
      </c>
    </row>
    <row r="758" spans="1:14">
      <c r="A758" s="106" t="s">
        <v>2929</v>
      </c>
      <c r="B758" s="106" t="s">
        <v>2549</v>
      </c>
      <c r="C758" s="26" t="s">
        <v>2550</v>
      </c>
      <c r="D758" s="26"/>
      <c r="E758" s="26"/>
      <c r="F758" s="26">
        <v>0</v>
      </c>
      <c r="G758" s="145">
        <v>0</v>
      </c>
      <c r="H758" s="26">
        <v>0</v>
      </c>
      <c r="I758" s="145">
        <v>0</v>
      </c>
      <c r="J758" s="26">
        <v>0</v>
      </c>
      <c r="K758" s="146">
        <v>0</v>
      </c>
      <c r="L758" s="145">
        <v>0</v>
      </c>
      <c r="M758" s="26">
        <v>0</v>
      </c>
      <c r="N758" s="116">
        <v>0</v>
      </c>
    </row>
    <row r="759" spans="1:14">
      <c r="A759" s="106" t="s">
        <v>2929</v>
      </c>
      <c r="B759" s="106" t="s">
        <v>2549</v>
      </c>
      <c r="C759" s="26" t="s">
        <v>2551</v>
      </c>
      <c r="D759" s="26"/>
      <c r="E759" s="26"/>
      <c r="F759" s="26">
        <v>4</v>
      </c>
      <c r="G759" s="145">
        <v>1</v>
      </c>
      <c r="H759" s="26">
        <v>4</v>
      </c>
      <c r="I759" s="145">
        <v>0</v>
      </c>
      <c r="J759" s="26">
        <v>14</v>
      </c>
      <c r="K759" s="146">
        <v>5.2430555555555555E-3</v>
      </c>
      <c r="L759" s="145">
        <v>0</v>
      </c>
      <c r="M759" s="26">
        <v>0</v>
      </c>
      <c r="N759" s="116">
        <v>0</v>
      </c>
    </row>
    <row r="760" spans="1:14">
      <c r="A760" s="106" t="s">
        <v>2930</v>
      </c>
      <c r="B760" s="106" t="s">
        <v>2549</v>
      </c>
      <c r="C760" s="26" t="s">
        <v>2550</v>
      </c>
      <c r="D760" s="26"/>
      <c r="E760" s="26"/>
      <c r="F760" s="26">
        <v>0</v>
      </c>
      <c r="G760" s="145">
        <v>0</v>
      </c>
      <c r="H760" s="26">
        <v>0</v>
      </c>
      <c r="I760" s="145">
        <v>0</v>
      </c>
      <c r="J760" s="26">
        <v>0</v>
      </c>
      <c r="K760" s="146">
        <v>0</v>
      </c>
      <c r="L760" s="145">
        <v>0</v>
      </c>
      <c r="M760" s="26">
        <v>0</v>
      </c>
      <c r="N760" s="116">
        <v>0</v>
      </c>
    </row>
    <row r="761" spans="1:14">
      <c r="A761" s="106" t="s">
        <v>2930</v>
      </c>
      <c r="B761" s="106" t="s">
        <v>2549</v>
      </c>
      <c r="C761" s="26" t="s">
        <v>2551</v>
      </c>
      <c r="D761" s="26"/>
      <c r="E761" s="26"/>
      <c r="F761" s="26">
        <v>4</v>
      </c>
      <c r="G761" s="145">
        <v>1</v>
      </c>
      <c r="H761" s="26">
        <v>4</v>
      </c>
      <c r="I761" s="145">
        <v>0</v>
      </c>
      <c r="J761" s="26">
        <v>48.5</v>
      </c>
      <c r="K761" s="146">
        <v>8.9699074074074073E-3</v>
      </c>
      <c r="L761" s="145">
        <v>0</v>
      </c>
      <c r="M761" s="26">
        <v>0</v>
      </c>
      <c r="N761" s="116">
        <v>0</v>
      </c>
    </row>
    <row r="762" spans="1:14">
      <c r="A762" s="106" t="s">
        <v>2931</v>
      </c>
      <c r="B762" s="106" t="s">
        <v>2549</v>
      </c>
      <c r="C762" s="26" t="s">
        <v>2550</v>
      </c>
      <c r="D762" s="26"/>
      <c r="E762" s="26"/>
      <c r="F762" s="26">
        <v>0</v>
      </c>
      <c r="G762" s="145">
        <v>0</v>
      </c>
      <c r="H762" s="26">
        <v>0</v>
      </c>
      <c r="I762" s="145">
        <v>0</v>
      </c>
      <c r="J762" s="26">
        <v>0</v>
      </c>
      <c r="K762" s="146">
        <v>0</v>
      </c>
      <c r="L762" s="145">
        <v>0</v>
      </c>
      <c r="M762" s="26">
        <v>0</v>
      </c>
      <c r="N762" s="116">
        <v>0</v>
      </c>
    </row>
    <row r="763" spans="1:14">
      <c r="A763" s="106" t="s">
        <v>2931</v>
      </c>
      <c r="B763" s="106" t="s">
        <v>2549</v>
      </c>
      <c r="C763" s="26" t="s">
        <v>2551</v>
      </c>
      <c r="D763" s="26"/>
      <c r="E763" s="26"/>
      <c r="F763" s="26">
        <v>4</v>
      </c>
      <c r="G763" s="145">
        <v>1</v>
      </c>
      <c r="H763" s="26">
        <v>4</v>
      </c>
      <c r="I763" s="145">
        <v>1</v>
      </c>
      <c r="J763" s="26">
        <v>1</v>
      </c>
      <c r="K763" s="146">
        <v>0</v>
      </c>
      <c r="L763" s="145">
        <v>0</v>
      </c>
      <c r="M763" s="26">
        <v>0</v>
      </c>
      <c r="N763" s="116">
        <v>0</v>
      </c>
    </row>
    <row r="764" spans="1:14">
      <c r="A764" s="106" t="s">
        <v>2932</v>
      </c>
      <c r="B764" s="106" t="s">
        <v>2549</v>
      </c>
      <c r="C764" s="26" t="s">
        <v>2550</v>
      </c>
      <c r="D764" s="26"/>
      <c r="E764" s="26"/>
      <c r="F764" s="26">
        <v>0</v>
      </c>
      <c r="G764" s="145">
        <v>0</v>
      </c>
      <c r="H764" s="26">
        <v>0</v>
      </c>
      <c r="I764" s="145">
        <v>0</v>
      </c>
      <c r="J764" s="26">
        <v>0</v>
      </c>
      <c r="K764" s="146">
        <v>0</v>
      </c>
      <c r="L764" s="145">
        <v>0</v>
      </c>
      <c r="M764" s="26">
        <v>0</v>
      </c>
      <c r="N764" s="116">
        <v>0</v>
      </c>
    </row>
    <row r="765" spans="1:14">
      <c r="A765" s="106" t="s">
        <v>2932</v>
      </c>
      <c r="B765" s="106" t="s">
        <v>2549</v>
      </c>
      <c r="C765" s="26" t="s">
        <v>2551</v>
      </c>
      <c r="D765" s="26"/>
      <c r="E765" s="26"/>
      <c r="F765" s="26">
        <v>13</v>
      </c>
      <c r="G765" s="145">
        <v>1</v>
      </c>
      <c r="H765" s="26">
        <v>13</v>
      </c>
      <c r="I765" s="145">
        <v>0.69230000000000003</v>
      </c>
      <c r="J765" s="26">
        <v>2</v>
      </c>
      <c r="K765" s="146">
        <v>2.4305555555555555E-4</v>
      </c>
      <c r="L765" s="145">
        <v>0</v>
      </c>
      <c r="M765" s="26">
        <v>0</v>
      </c>
      <c r="N765" s="116">
        <v>0</v>
      </c>
    </row>
    <row r="766" spans="1:14">
      <c r="A766" s="106" t="s">
        <v>2933</v>
      </c>
      <c r="B766" s="106" t="s">
        <v>2549</v>
      </c>
      <c r="C766" s="26" t="s">
        <v>2550</v>
      </c>
      <c r="D766" s="26"/>
      <c r="E766" s="26"/>
      <c r="F766" s="26">
        <v>0</v>
      </c>
      <c r="G766" s="145">
        <v>0</v>
      </c>
      <c r="H766" s="26">
        <v>0</v>
      </c>
      <c r="I766" s="145">
        <v>0</v>
      </c>
      <c r="J766" s="26">
        <v>0</v>
      </c>
      <c r="K766" s="146">
        <v>0</v>
      </c>
      <c r="L766" s="145">
        <v>0</v>
      </c>
      <c r="M766" s="26">
        <v>0</v>
      </c>
      <c r="N766" s="116">
        <v>0</v>
      </c>
    </row>
    <row r="767" spans="1:14">
      <c r="A767" s="106" t="s">
        <v>2933</v>
      </c>
      <c r="B767" s="106" t="s">
        <v>2549</v>
      </c>
      <c r="C767" s="26" t="s">
        <v>2551</v>
      </c>
      <c r="D767" s="26"/>
      <c r="E767" s="26"/>
      <c r="F767" s="26">
        <v>4</v>
      </c>
      <c r="G767" s="145">
        <v>1</v>
      </c>
      <c r="H767" s="26">
        <v>4</v>
      </c>
      <c r="I767" s="145">
        <v>0</v>
      </c>
      <c r="J767" s="26">
        <v>38.75</v>
      </c>
      <c r="K767" s="146">
        <v>2.3136574074074073E-2</v>
      </c>
      <c r="L767" s="145">
        <v>0</v>
      </c>
      <c r="M767" s="26">
        <v>0</v>
      </c>
      <c r="N767" s="116">
        <v>0</v>
      </c>
    </row>
    <row r="768" spans="1:14">
      <c r="A768" s="106" t="s">
        <v>2934</v>
      </c>
      <c r="B768" s="106" t="s">
        <v>2549</v>
      </c>
      <c r="C768" s="26" t="s">
        <v>2550</v>
      </c>
      <c r="D768" s="26"/>
      <c r="E768" s="26"/>
      <c r="F768" s="26">
        <v>0</v>
      </c>
      <c r="G768" s="145">
        <v>0</v>
      </c>
      <c r="H768" s="26">
        <v>0</v>
      </c>
      <c r="I768" s="145">
        <v>0</v>
      </c>
      <c r="J768" s="26">
        <v>0</v>
      </c>
      <c r="K768" s="146">
        <v>0</v>
      </c>
      <c r="L768" s="145">
        <v>0</v>
      </c>
      <c r="M768" s="26">
        <v>0</v>
      </c>
      <c r="N768" s="116">
        <v>0</v>
      </c>
    </row>
    <row r="769" spans="1:14">
      <c r="A769" s="106" t="s">
        <v>2934</v>
      </c>
      <c r="B769" s="106" t="s">
        <v>2549</v>
      </c>
      <c r="C769" s="26" t="s">
        <v>2551</v>
      </c>
      <c r="D769" s="26"/>
      <c r="E769" s="26"/>
      <c r="F769" s="26">
        <v>4</v>
      </c>
      <c r="G769" s="145">
        <v>1</v>
      </c>
      <c r="H769" s="26">
        <v>4</v>
      </c>
      <c r="I769" s="145">
        <v>0</v>
      </c>
      <c r="J769" s="26">
        <v>13</v>
      </c>
      <c r="K769" s="146">
        <v>2.9861111111111113E-3</v>
      </c>
      <c r="L769" s="145">
        <v>0</v>
      </c>
      <c r="M769" s="26">
        <v>0</v>
      </c>
      <c r="N769" s="116">
        <v>0</v>
      </c>
    </row>
    <row r="770" spans="1:14">
      <c r="A770" s="106" t="s">
        <v>2935</v>
      </c>
      <c r="B770" s="106" t="s">
        <v>2549</v>
      </c>
      <c r="C770" s="26" t="s">
        <v>2550</v>
      </c>
      <c r="D770" s="26"/>
      <c r="E770" s="26"/>
      <c r="F770" s="26">
        <v>0</v>
      </c>
      <c r="G770" s="145">
        <v>0</v>
      </c>
      <c r="H770" s="26">
        <v>0</v>
      </c>
      <c r="I770" s="145">
        <v>0</v>
      </c>
      <c r="J770" s="26">
        <v>0</v>
      </c>
      <c r="K770" s="146">
        <v>0</v>
      </c>
      <c r="L770" s="145">
        <v>0</v>
      </c>
      <c r="M770" s="26">
        <v>0</v>
      </c>
      <c r="N770" s="116">
        <v>0</v>
      </c>
    </row>
    <row r="771" spans="1:14">
      <c r="A771" s="106" t="s">
        <v>2935</v>
      </c>
      <c r="B771" s="106" t="s">
        <v>2549</v>
      </c>
      <c r="C771" s="26" t="s">
        <v>2551</v>
      </c>
      <c r="D771" s="26"/>
      <c r="E771" s="26"/>
      <c r="F771" s="26">
        <v>4</v>
      </c>
      <c r="G771" s="145">
        <v>1</v>
      </c>
      <c r="H771" s="26">
        <v>4</v>
      </c>
      <c r="I771" s="145">
        <v>1</v>
      </c>
      <c r="J771" s="26">
        <v>1</v>
      </c>
      <c r="K771" s="146">
        <v>0</v>
      </c>
      <c r="L771" s="145">
        <v>0</v>
      </c>
      <c r="M771" s="26">
        <v>0</v>
      </c>
      <c r="N771" s="116">
        <v>0</v>
      </c>
    </row>
    <row r="772" spans="1:14">
      <c r="A772" s="106" t="s">
        <v>2936</v>
      </c>
      <c r="B772" s="106" t="s">
        <v>2549</v>
      </c>
      <c r="C772" s="26" t="s">
        <v>2550</v>
      </c>
      <c r="D772" s="26"/>
      <c r="E772" s="26"/>
      <c r="F772" s="26">
        <v>0</v>
      </c>
      <c r="G772" s="145">
        <v>0</v>
      </c>
      <c r="H772" s="26">
        <v>0</v>
      </c>
      <c r="I772" s="145">
        <v>0</v>
      </c>
      <c r="J772" s="26">
        <v>0</v>
      </c>
      <c r="K772" s="146">
        <v>0</v>
      </c>
      <c r="L772" s="145">
        <v>0</v>
      </c>
      <c r="M772" s="26">
        <v>0</v>
      </c>
      <c r="N772" s="116">
        <v>0</v>
      </c>
    </row>
    <row r="773" spans="1:14">
      <c r="A773" s="106" t="s">
        <v>2936</v>
      </c>
      <c r="B773" s="106" t="s">
        <v>2549</v>
      </c>
      <c r="C773" s="26" t="s">
        <v>2551</v>
      </c>
      <c r="D773" s="26"/>
      <c r="E773" s="26"/>
      <c r="F773" s="26">
        <v>4</v>
      </c>
      <c r="G773" s="145">
        <v>1</v>
      </c>
      <c r="H773" s="26">
        <v>4</v>
      </c>
      <c r="I773" s="145">
        <v>0</v>
      </c>
      <c r="J773" s="26">
        <v>2.25</v>
      </c>
      <c r="K773" s="146">
        <v>1.273148148148148E-4</v>
      </c>
      <c r="L773" s="145">
        <v>0</v>
      </c>
      <c r="M773" s="26">
        <v>0</v>
      </c>
      <c r="N773" s="116">
        <v>0</v>
      </c>
    </row>
    <row r="774" spans="1:14">
      <c r="A774" s="106" t="s">
        <v>2937</v>
      </c>
      <c r="B774" s="106" t="s">
        <v>2549</v>
      </c>
      <c r="C774" s="26" t="s">
        <v>2550</v>
      </c>
      <c r="D774" s="26"/>
      <c r="E774" s="26"/>
      <c r="F774" s="26">
        <v>0</v>
      </c>
      <c r="G774" s="145">
        <v>0</v>
      </c>
      <c r="H774" s="26">
        <v>0</v>
      </c>
      <c r="I774" s="145">
        <v>0</v>
      </c>
      <c r="J774" s="26">
        <v>0</v>
      </c>
      <c r="K774" s="146">
        <v>0</v>
      </c>
      <c r="L774" s="145">
        <v>0</v>
      </c>
      <c r="M774" s="26">
        <v>0</v>
      </c>
      <c r="N774" s="116">
        <v>0</v>
      </c>
    </row>
    <row r="775" spans="1:14">
      <c r="A775" s="106" t="s">
        <v>2937</v>
      </c>
      <c r="B775" s="106" t="s">
        <v>2549</v>
      </c>
      <c r="C775" s="26" t="s">
        <v>2551</v>
      </c>
      <c r="D775" s="26"/>
      <c r="E775" s="26"/>
      <c r="F775" s="26">
        <v>9</v>
      </c>
      <c r="G775" s="145">
        <v>0.44439999999999996</v>
      </c>
      <c r="H775" s="26">
        <v>4</v>
      </c>
      <c r="I775" s="145">
        <v>0.44439999999999996</v>
      </c>
      <c r="J775" s="26">
        <v>2.89</v>
      </c>
      <c r="K775" s="146">
        <v>4.5138888888888887E-4</v>
      </c>
      <c r="L775" s="145">
        <v>0</v>
      </c>
      <c r="M775" s="26">
        <v>0</v>
      </c>
      <c r="N775" s="116">
        <v>0</v>
      </c>
    </row>
    <row r="776" spans="1:14">
      <c r="A776" s="106" t="s">
        <v>2938</v>
      </c>
      <c r="B776" s="106" t="s">
        <v>2549</v>
      </c>
      <c r="C776" s="26" t="s">
        <v>2550</v>
      </c>
      <c r="D776" s="26"/>
      <c r="E776" s="26"/>
      <c r="F776" s="26">
        <v>0</v>
      </c>
      <c r="G776" s="145">
        <v>0</v>
      </c>
      <c r="H776" s="26">
        <v>0</v>
      </c>
      <c r="I776" s="145">
        <v>0</v>
      </c>
      <c r="J776" s="26">
        <v>0</v>
      </c>
      <c r="K776" s="146">
        <v>0</v>
      </c>
      <c r="L776" s="145">
        <v>0</v>
      </c>
      <c r="M776" s="26">
        <v>0</v>
      </c>
      <c r="N776" s="116">
        <v>0</v>
      </c>
    </row>
    <row r="777" spans="1:14">
      <c r="A777" s="106" t="s">
        <v>2938</v>
      </c>
      <c r="B777" s="106" t="s">
        <v>2549</v>
      </c>
      <c r="C777" s="26" t="s">
        <v>2551</v>
      </c>
      <c r="D777" s="26"/>
      <c r="E777" s="26"/>
      <c r="F777" s="26">
        <v>4</v>
      </c>
      <c r="G777" s="145">
        <v>1</v>
      </c>
      <c r="H777" s="26">
        <v>4</v>
      </c>
      <c r="I777" s="145">
        <v>1</v>
      </c>
      <c r="J777" s="26">
        <v>1</v>
      </c>
      <c r="K777" s="146">
        <v>0</v>
      </c>
      <c r="L777" s="145">
        <v>0</v>
      </c>
      <c r="M777" s="26">
        <v>0</v>
      </c>
      <c r="N777" s="116">
        <v>0</v>
      </c>
    </row>
    <row r="778" spans="1:14">
      <c r="A778" s="106" t="s">
        <v>2939</v>
      </c>
      <c r="B778" s="106" t="s">
        <v>2549</v>
      </c>
      <c r="C778" s="26" t="s">
        <v>2550</v>
      </c>
      <c r="D778" s="26"/>
      <c r="E778" s="26"/>
      <c r="F778" s="26">
        <v>0</v>
      </c>
      <c r="G778" s="145">
        <v>0</v>
      </c>
      <c r="H778" s="26">
        <v>0</v>
      </c>
      <c r="I778" s="145">
        <v>0</v>
      </c>
      <c r="J778" s="26">
        <v>0</v>
      </c>
      <c r="K778" s="146">
        <v>0</v>
      </c>
      <c r="L778" s="145">
        <v>0</v>
      </c>
      <c r="M778" s="26">
        <v>0</v>
      </c>
      <c r="N778" s="116">
        <v>0</v>
      </c>
    </row>
    <row r="779" spans="1:14">
      <c r="A779" s="106" t="s">
        <v>2939</v>
      </c>
      <c r="B779" s="106" t="s">
        <v>2549</v>
      </c>
      <c r="C779" s="26" t="s">
        <v>2551</v>
      </c>
      <c r="D779" s="26"/>
      <c r="E779" s="26"/>
      <c r="F779" s="26">
        <v>267</v>
      </c>
      <c r="G779" s="145">
        <v>0.90639999999999998</v>
      </c>
      <c r="H779" s="26">
        <v>242</v>
      </c>
      <c r="I779" s="145">
        <v>0.59929999999999994</v>
      </c>
      <c r="J779" s="26">
        <v>2.57</v>
      </c>
      <c r="K779" s="146">
        <v>1.3657407407407407E-3</v>
      </c>
      <c r="L779" s="145">
        <v>0</v>
      </c>
      <c r="M779" s="26">
        <v>0</v>
      </c>
      <c r="N779" s="116">
        <v>0</v>
      </c>
    </row>
    <row r="780" spans="1:14">
      <c r="A780" s="106" t="s">
        <v>2940</v>
      </c>
      <c r="B780" s="106" t="s">
        <v>2549</v>
      </c>
      <c r="C780" s="26" t="s">
        <v>2550</v>
      </c>
      <c r="D780" s="26"/>
      <c r="E780" s="26"/>
      <c r="F780" s="26">
        <v>0</v>
      </c>
      <c r="G780" s="145">
        <v>0</v>
      </c>
      <c r="H780" s="26">
        <v>0</v>
      </c>
      <c r="I780" s="145">
        <v>0</v>
      </c>
      <c r="J780" s="26">
        <v>0</v>
      </c>
      <c r="K780" s="146">
        <v>0</v>
      </c>
      <c r="L780" s="145">
        <v>0</v>
      </c>
      <c r="M780" s="26">
        <v>0</v>
      </c>
      <c r="N780" s="116">
        <v>0</v>
      </c>
    </row>
    <row r="781" spans="1:14">
      <c r="A781" s="106" t="s">
        <v>2940</v>
      </c>
      <c r="B781" s="106" t="s">
        <v>2549</v>
      </c>
      <c r="C781" s="26" t="s">
        <v>2551</v>
      </c>
      <c r="D781" s="26"/>
      <c r="E781" s="26"/>
      <c r="F781" s="26">
        <v>4</v>
      </c>
      <c r="G781" s="145">
        <v>1</v>
      </c>
      <c r="H781" s="26">
        <v>4</v>
      </c>
      <c r="I781" s="145">
        <v>0</v>
      </c>
      <c r="J781" s="26">
        <v>3.25</v>
      </c>
      <c r="K781" s="146">
        <v>3.5879629629629629E-4</v>
      </c>
      <c r="L781" s="145">
        <v>0</v>
      </c>
      <c r="M781" s="26">
        <v>0</v>
      </c>
      <c r="N781" s="116">
        <v>0</v>
      </c>
    </row>
    <row r="782" spans="1:14">
      <c r="A782" s="106" t="s">
        <v>2941</v>
      </c>
      <c r="B782" s="106" t="s">
        <v>2549</v>
      </c>
      <c r="C782" s="26" t="s">
        <v>2550</v>
      </c>
      <c r="D782" s="26"/>
      <c r="E782" s="26"/>
      <c r="F782" s="26">
        <v>0</v>
      </c>
      <c r="G782" s="145">
        <v>0</v>
      </c>
      <c r="H782" s="26">
        <v>0</v>
      </c>
      <c r="I782" s="145">
        <v>0</v>
      </c>
      <c r="J782" s="26">
        <v>0</v>
      </c>
      <c r="K782" s="146">
        <v>0</v>
      </c>
      <c r="L782" s="145">
        <v>0</v>
      </c>
      <c r="M782" s="26">
        <v>0</v>
      </c>
      <c r="N782" s="116">
        <v>0</v>
      </c>
    </row>
    <row r="783" spans="1:14">
      <c r="A783" s="106" t="s">
        <v>2941</v>
      </c>
      <c r="B783" s="106" t="s">
        <v>2549</v>
      </c>
      <c r="C783" s="26" t="s">
        <v>2551</v>
      </c>
      <c r="D783" s="26"/>
      <c r="E783" s="26"/>
      <c r="F783" s="26">
        <v>4</v>
      </c>
      <c r="G783" s="145">
        <v>1</v>
      </c>
      <c r="H783" s="26">
        <v>4</v>
      </c>
      <c r="I783" s="145">
        <v>1</v>
      </c>
      <c r="J783" s="26">
        <v>1</v>
      </c>
      <c r="K783" s="146">
        <v>0</v>
      </c>
      <c r="L783" s="145">
        <v>0</v>
      </c>
      <c r="M783" s="26">
        <v>0</v>
      </c>
      <c r="N783" s="116">
        <v>0</v>
      </c>
    </row>
    <row r="784" spans="1:14">
      <c r="A784" s="106" t="s">
        <v>2942</v>
      </c>
      <c r="B784" s="106" t="s">
        <v>2549</v>
      </c>
      <c r="C784" s="26" t="s">
        <v>2550</v>
      </c>
      <c r="D784" s="26"/>
      <c r="E784" s="26"/>
      <c r="F784" s="26">
        <v>0</v>
      </c>
      <c r="G784" s="145">
        <v>0</v>
      </c>
      <c r="H784" s="26">
        <v>0</v>
      </c>
      <c r="I784" s="145">
        <v>0</v>
      </c>
      <c r="J784" s="26">
        <v>0</v>
      </c>
      <c r="K784" s="146">
        <v>0</v>
      </c>
      <c r="L784" s="145">
        <v>0</v>
      </c>
      <c r="M784" s="26">
        <v>0</v>
      </c>
      <c r="N784" s="116">
        <v>0</v>
      </c>
    </row>
    <row r="785" spans="1:14">
      <c r="A785" s="106" t="s">
        <v>2942</v>
      </c>
      <c r="B785" s="106" t="s">
        <v>2549</v>
      </c>
      <c r="C785" s="26" t="s">
        <v>2551</v>
      </c>
      <c r="D785" s="26"/>
      <c r="E785" s="26"/>
      <c r="F785" s="26">
        <v>4</v>
      </c>
      <c r="G785" s="145">
        <v>1</v>
      </c>
      <c r="H785" s="26">
        <v>4</v>
      </c>
      <c r="I785" s="145">
        <v>0</v>
      </c>
      <c r="J785" s="26">
        <v>2.25</v>
      </c>
      <c r="K785" s="146">
        <v>3.7499999999999999E-3</v>
      </c>
      <c r="L785" s="145">
        <v>0</v>
      </c>
      <c r="M785" s="26">
        <v>0</v>
      </c>
      <c r="N785" s="116">
        <v>0</v>
      </c>
    </row>
    <row r="786" spans="1:14">
      <c r="A786" s="106" t="s">
        <v>2943</v>
      </c>
      <c r="B786" s="106" t="s">
        <v>2549</v>
      </c>
      <c r="C786" s="26" t="s">
        <v>2550</v>
      </c>
      <c r="D786" s="26"/>
      <c r="E786" s="26"/>
      <c r="F786" s="26">
        <v>0</v>
      </c>
      <c r="G786" s="145">
        <v>0</v>
      </c>
      <c r="H786" s="26">
        <v>0</v>
      </c>
      <c r="I786" s="145">
        <v>0</v>
      </c>
      <c r="J786" s="26">
        <v>0</v>
      </c>
      <c r="K786" s="146">
        <v>0</v>
      </c>
      <c r="L786" s="145">
        <v>0</v>
      </c>
      <c r="M786" s="26">
        <v>0</v>
      </c>
      <c r="N786" s="116">
        <v>0</v>
      </c>
    </row>
    <row r="787" spans="1:14">
      <c r="A787" s="106" t="s">
        <v>2943</v>
      </c>
      <c r="B787" s="106" t="s">
        <v>2549</v>
      </c>
      <c r="C787" s="26" t="s">
        <v>2551</v>
      </c>
      <c r="D787" s="26"/>
      <c r="E787" s="26"/>
      <c r="F787" s="26">
        <v>17</v>
      </c>
      <c r="G787" s="145">
        <v>1</v>
      </c>
      <c r="H787" s="26">
        <v>17</v>
      </c>
      <c r="I787" s="145">
        <v>0.52939999999999998</v>
      </c>
      <c r="J787" s="26">
        <v>3.06</v>
      </c>
      <c r="K787" s="146">
        <v>9.4907407407407408E-4</v>
      </c>
      <c r="L787" s="145">
        <v>0</v>
      </c>
      <c r="M787" s="26">
        <v>0</v>
      </c>
      <c r="N787" s="116">
        <v>0</v>
      </c>
    </row>
    <row r="788" spans="1:14">
      <c r="A788" s="106" t="s">
        <v>2944</v>
      </c>
      <c r="B788" s="106" t="s">
        <v>2549</v>
      </c>
      <c r="C788" s="26" t="s">
        <v>2550</v>
      </c>
      <c r="D788" s="26"/>
      <c r="E788" s="26"/>
      <c r="F788" s="26">
        <v>0</v>
      </c>
      <c r="G788" s="145">
        <v>0</v>
      </c>
      <c r="H788" s="26">
        <v>0</v>
      </c>
      <c r="I788" s="145">
        <v>0</v>
      </c>
      <c r="J788" s="26">
        <v>0</v>
      </c>
      <c r="K788" s="146">
        <v>0</v>
      </c>
      <c r="L788" s="145">
        <v>0</v>
      </c>
      <c r="M788" s="26">
        <v>0</v>
      </c>
      <c r="N788" s="116">
        <v>0</v>
      </c>
    </row>
    <row r="789" spans="1:14">
      <c r="A789" s="106" t="s">
        <v>2944</v>
      </c>
      <c r="B789" s="106" t="s">
        <v>2549</v>
      </c>
      <c r="C789" s="26" t="s">
        <v>2551</v>
      </c>
      <c r="D789" s="26"/>
      <c r="E789" s="26"/>
      <c r="F789" s="26">
        <v>9</v>
      </c>
      <c r="G789" s="145">
        <v>1</v>
      </c>
      <c r="H789" s="26">
        <v>9</v>
      </c>
      <c r="I789" s="145">
        <v>0</v>
      </c>
      <c r="J789" s="26">
        <v>1.89</v>
      </c>
      <c r="K789" s="146">
        <v>5.7870370370370373E-5</v>
      </c>
      <c r="L789" s="145">
        <v>0</v>
      </c>
      <c r="M789" s="26">
        <v>0</v>
      </c>
      <c r="N789" s="116">
        <v>0</v>
      </c>
    </row>
    <row r="790" spans="1:14">
      <c r="A790" s="106" t="s">
        <v>2945</v>
      </c>
      <c r="B790" s="106" t="s">
        <v>2549</v>
      </c>
      <c r="C790" s="26" t="s">
        <v>2550</v>
      </c>
      <c r="D790" s="26"/>
      <c r="E790" s="26"/>
      <c r="F790" s="26">
        <v>0</v>
      </c>
      <c r="G790" s="145">
        <v>0</v>
      </c>
      <c r="H790" s="26">
        <v>0</v>
      </c>
      <c r="I790" s="145">
        <v>0</v>
      </c>
      <c r="J790" s="26">
        <v>0</v>
      </c>
      <c r="K790" s="146">
        <v>0</v>
      </c>
      <c r="L790" s="145">
        <v>0</v>
      </c>
      <c r="M790" s="26">
        <v>0</v>
      </c>
      <c r="N790" s="116">
        <v>0</v>
      </c>
    </row>
    <row r="791" spans="1:14">
      <c r="A791" s="106" t="s">
        <v>2945</v>
      </c>
      <c r="B791" s="106" t="s">
        <v>2549</v>
      </c>
      <c r="C791" s="26" t="s">
        <v>2551</v>
      </c>
      <c r="D791" s="26"/>
      <c r="E791" s="26"/>
      <c r="F791" s="26">
        <v>9</v>
      </c>
      <c r="G791" s="145">
        <v>0</v>
      </c>
      <c r="H791" s="26">
        <v>0</v>
      </c>
      <c r="I791" s="145">
        <v>0.44439999999999996</v>
      </c>
      <c r="J791" s="26">
        <v>4.78</v>
      </c>
      <c r="K791" s="146">
        <v>8.1018518518518516E-4</v>
      </c>
      <c r="L791" s="145">
        <v>0</v>
      </c>
      <c r="M791" s="26">
        <v>0</v>
      </c>
      <c r="N791" s="116">
        <v>0</v>
      </c>
    </row>
    <row r="792" spans="1:14">
      <c r="A792" s="106" t="s">
        <v>2946</v>
      </c>
      <c r="B792" s="106" t="s">
        <v>2549</v>
      </c>
      <c r="C792" s="26" t="s">
        <v>2550</v>
      </c>
      <c r="D792" s="26"/>
      <c r="E792" s="26"/>
      <c r="F792" s="26">
        <v>0</v>
      </c>
      <c r="G792" s="145">
        <v>0</v>
      </c>
      <c r="H792" s="26">
        <v>0</v>
      </c>
      <c r="I792" s="145">
        <v>0</v>
      </c>
      <c r="J792" s="26">
        <v>0</v>
      </c>
      <c r="K792" s="146">
        <v>0</v>
      </c>
      <c r="L792" s="145">
        <v>0</v>
      </c>
      <c r="M792" s="26">
        <v>0</v>
      </c>
      <c r="N792" s="116">
        <v>0</v>
      </c>
    </row>
    <row r="793" spans="1:14">
      <c r="A793" s="106" t="s">
        <v>2946</v>
      </c>
      <c r="B793" s="106" t="s">
        <v>2549</v>
      </c>
      <c r="C793" s="26" t="s">
        <v>2551</v>
      </c>
      <c r="D793" s="26"/>
      <c r="E793" s="26"/>
      <c r="F793" s="26">
        <v>47</v>
      </c>
      <c r="G793" s="145">
        <v>0.19149999999999998</v>
      </c>
      <c r="H793" s="26">
        <v>9</v>
      </c>
      <c r="I793" s="145">
        <v>0.55320000000000003</v>
      </c>
      <c r="J793" s="26">
        <v>4.96</v>
      </c>
      <c r="K793" s="146">
        <v>2.7083333333333334E-3</v>
      </c>
      <c r="L793" s="145">
        <v>0</v>
      </c>
      <c r="M793" s="26">
        <v>0</v>
      </c>
      <c r="N793" s="116">
        <v>0</v>
      </c>
    </row>
    <row r="794" spans="1:14">
      <c r="A794" s="106" t="s">
        <v>2947</v>
      </c>
      <c r="B794" s="106" t="s">
        <v>2549</v>
      </c>
      <c r="C794" s="26" t="s">
        <v>2550</v>
      </c>
      <c r="D794" s="26"/>
      <c r="E794" s="26"/>
      <c r="F794" s="26">
        <v>0</v>
      </c>
      <c r="G794" s="145">
        <v>0</v>
      </c>
      <c r="H794" s="26">
        <v>0</v>
      </c>
      <c r="I794" s="145">
        <v>0</v>
      </c>
      <c r="J794" s="26">
        <v>0</v>
      </c>
      <c r="K794" s="146">
        <v>0</v>
      </c>
      <c r="L794" s="145">
        <v>0</v>
      </c>
      <c r="M794" s="26">
        <v>0</v>
      </c>
      <c r="N794" s="116">
        <v>0</v>
      </c>
    </row>
    <row r="795" spans="1:14">
      <c r="A795" s="106" t="s">
        <v>2947</v>
      </c>
      <c r="B795" s="106" t="s">
        <v>2549</v>
      </c>
      <c r="C795" s="26" t="s">
        <v>2551</v>
      </c>
      <c r="D795" s="26"/>
      <c r="E795" s="26"/>
      <c r="F795" s="26">
        <v>47</v>
      </c>
      <c r="G795" s="145">
        <v>0.91489999999999994</v>
      </c>
      <c r="H795" s="26">
        <v>43</v>
      </c>
      <c r="I795" s="145">
        <v>0.55320000000000003</v>
      </c>
      <c r="J795" s="26">
        <v>5.6</v>
      </c>
      <c r="K795" s="146">
        <v>1.6203703703703703E-3</v>
      </c>
      <c r="L795" s="145">
        <v>0</v>
      </c>
      <c r="M795" s="26">
        <v>0</v>
      </c>
      <c r="N795" s="116">
        <v>0</v>
      </c>
    </row>
    <row r="796" spans="1:14">
      <c r="A796" s="106" t="s">
        <v>2948</v>
      </c>
      <c r="B796" s="106" t="s">
        <v>2549</v>
      </c>
      <c r="C796" s="26" t="s">
        <v>2550</v>
      </c>
      <c r="D796" s="26"/>
      <c r="E796" s="26"/>
      <c r="F796" s="26">
        <v>0</v>
      </c>
      <c r="G796" s="145">
        <v>0</v>
      </c>
      <c r="H796" s="26">
        <v>0</v>
      </c>
      <c r="I796" s="145">
        <v>0</v>
      </c>
      <c r="J796" s="26">
        <v>0</v>
      </c>
      <c r="K796" s="146">
        <v>0</v>
      </c>
      <c r="L796" s="145">
        <v>0</v>
      </c>
      <c r="M796" s="26">
        <v>0</v>
      </c>
      <c r="N796" s="116">
        <v>0</v>
      </c>
    </row>
    <row r="797" spans="1:14">
      <c r="A797" s="106" t="s">
        <v>2948</v>
      </c>
      <c r="B797" s="106" t="s">
        <v>2549</v>
      </c>
      <c r="C797" s="26" t="s">
        <v>2551</v>
      </c>
      <c r="D797" s="26"/>
      <c r="E797" s="26"/>
      <c r="F797" s="26">
        <v>22</v>
      </c>
      <c r="G797" s="145">
        <v>0.18179999999999999</v>
      </c>
      <c r="H797" s="26">
        <v>4</v>
      </c>
      <c r="I797" s="145">
        <v>0.77269999999999994</v>
      </c>
      <c r="J797" s="26">
        <v>2.36</v>
      </c>
      <c r="K797" s="146">
        <v>1.2847222222222223E-3</v>
      </c>
      <c r="L797" s="145">
        <v>0</v>
      </c>
      <c r="M797" s="26">
        <v>0</v>
      </c>
      <c r="N797" s="116">
        <v>0</v>
      </c>
    </row>
    <row r="798" spans="1:14">
      <c r="A798" s="106" t="s">
        <v>2949</v>
      </c>
      <c r="B798" s="106" t="s">
        <v>2549</v>
      </c>
      <c r="C798" s="26" t="s">
        <v>2550</v>
      </c>
      <c r="D798" s="26"/>
      <c r="E798" s="26"/>
      <c r="F798" s="26">
        <v>0</v>
      </c>
      <c r="G798" s="145">
        <v>0</v>
      </c>
      <c r="H798" s="26">
        <v>0</v>
      </c>
      <c r="I798" s="145">
        <v>0</v>
      </c>
      <c r="J798" s="26">
        <v>0</v>
      </c>
      <c r="K798" s="146">
        <v>0</v>
      </c>
      <c r="L798" s="145">
        <v>0</v>
      </c>
      <c r="M798" s="26">
        <v>0</v>
      </c>
      <c r="N798" s="116">
        <v>0</v>
      </c>
    </row>
    <row r="799" spans="1:14">
      <c r="A799" s="106" t="s">
        <v>2949</v>
      </c>
      <c r="B799" s="106" t="s">
        <v>2549</v>
      </c>
      <c r="C799" s="26" t="s">
        <v>2551</v>
      </c>
      <c r="D799" s="26"/>
      <c r="E799" s="26"/>
      <c r="F799" s="26">
        <v>4</v>
      </c>
      <c r="G799" s="145">
        <v>1</v>
      </c>
      <c r="H799" s="26">
        <v>4</v>
      </c>
      <c r="I799" s="145">
        <v>1</v>
      </c>
      <c r="J799" s="26">
        <v>1</v>
      </c>
      <c r="K799" s="146">
        <v>0</v>
      </c>
      <c r="L799" s="145">
        <v>0</v>
      </c>
      <c r="M799" s="26">
        <v>0</v>
      </c>
      <c r="N799" s="116">
        <v>0</v>
      </c>
    </row>
    <row r="800" spans="1:14">
      <c r="A800" s="106" t="s">
        <v>2950</v>
      </c>
      <c r="B800" s="106" t="s">
        <v>2549</v>
      </c>
      <c r="C800" s="26" t="s">
        <v>2550</v>
      </c>
      <c r="D800" s="26"/>
      <c r="E800" s="26"/>
      <c r="F800" s="26">
        <v>0</v>
      </c>
      <c r="G800" s="145">
        <v>0</v>
      </c>
      <c r="H800" s="26">
        <v>0</v>
      </c>
      <c r="I800" s="145">
        <v>0</v>
      </c>
      <c r="J800" s="26">
        <v>0</v>
      </c>
      <c r="K800" s="146">
        <v>0</v>
      </c>
      <c r="L800" s="145">
        <v>0</v>
      </c>
      <c r="M800" s="26">
        <v>0</v>
      </c>
      <c r="N800" s="116">
        <v>0</v>
      </c>
    </row>
    <row r="801" spans="1:14">
      <c r="A801" s="106" t="s">
        <v>2950</v>
      </c>
      <c r="B801" s="106" t="s">
        <v>2549</v>
      </c>
      <c r="C801" s="26" t="s">
        <v>2551</v>
      </c>
      <c r="D801" s="26"/>
      <c r="E801" s="26"/>
      <c r="F801" s="26">
        <v>52</v>
      </c>
      <c r="G801" s="145">
        <v>0.90379999999999994</v>
      </c>
      <c r="H801" s="26">
        <v>47</v>
      </c>
      <c r="I801" s="145">
        <v>0.75</v>
      </c>
      <c r="J801" s="26">
        <v>1.25</v>
      </c>
      <c r="K801" s="146">
        <v>1.9675925925925926E-4</v>
      </c>
      <c r="L801" s="145">
        <v>0</v>
      </c>
      <c r="M801" s="26">
        <v>0</v>
      </c>
      <c r="N801" s="116">
        <v>0</v>
      </c>
    </row>
    <row r="802" spans="1:14">
      <c r="A802" s="106" t="s">
        <v>2951</v>
      </c>
      <c r="B802" s="106" t="s">
        <v>2549</v>
      </c>
      <c r="C802" s="26" t="s">
        <v>2550</v>
      </c>
      <c r="D802" s="26"/>
      <c r="E802" s="26"/>
      <c r="F802" s="26">
        <v>0</v>
      </c>
      <c r="G802" s="145">
        <v>0</v>
      </c>
      <c r="H802" s="26">
        <v>0</v>
      </c>
      <c r="I802" s="145">
        <v>0</v>
      </c>
      <c r="J802" s="26">
        <v>0</v>
      </c>
      <c r="K802" s="146">
        <v>0</v>
      </c>
      <c r="L802" s="145">
        <v>0</v>
      </c>
      <c r="M802" s="26">
        <v>0</v>
      </c>
      <c r="N802" s="116">
        <v>0</v>
      </c>
    </row>
    <row r="803" spans="1:14">
      <c r="A803" s="106" t="s">
        <v>2951</v>
      </c>
      <c r="B803" s="106" t="s">
        <v>2549</v>
      </c>
      <c r="C803" s="26" t="s">
        <v>2551</v>
      </c>
      <c r="D803" s="26"/>
      <c r="E803" s="26"/>
      <c r="F803" s="26">
        <v>13</v>
      </c>
      <c r="G803" s="145">
        <v>1</v>
      </c>
      <c r="H803" s="26">
        <v>13</v>
      </c>
      <c r="I803" s="145">
        <v>0.69230000000000003</v>
      </c>
      <c r="J803" s="26">
        <v>1.31</v>
      </c>
      <c r="K803" s="146">
        <v>1.7361111111111112E-4</v>
      </c>
      <c r="L803" s="145">
        <v>0</v>
      </c>
      <c r="M803" s="26">
        <v>0</v>
      </c>
      <c r="N803" s="116">
        <v>0</v>
      </c>
    </row>
    <row r="804" spans="1:14">
      <c r="A804" s="106" t="s">
        <v>2952</v>
      </c>
      <c r="B804" s="106" t="s">
        <v>2549</v>
      </c>
      <c r="C804" s="26" t="s">
        <v>2550</v>
      </c>
      <c r="D804" s="26"/>
      <c r="E804" s="26"/>
      <c r="F804" s="26">
        <v>0</v>
      </c>
      <c r="G804" s="145">
        <v>0</v>
      </c>
      <c r="H804" s="26">
        <v>0</v>
      </c>
      <c r="I804" s="145">
        <v>0</v>
      </c>
      <c r="J804" s="26">
        <v>0</v>
      </c>
      <c r="K804" s="146">
        <v>0</v>
      </c>
      <c r="L804" s="145">
        <v>0</v>
      </c>
      <c r="M804" s="26">
        <v>0</v>
      </c>
      <c r="N804" s="116">
        <v>0</v>
      </c>
    </row>
    <row r="805" spans="1:14">
      <c r="A805" s="106" t="s">
        <v>2952</v>
      </c>
      <c r="B805" s="106" t="s">
        <v>2549</v>
      </c>
      <c r="C805" s="26" t="s">
        <v>2551</v>
      </c>
      <c r="D805" s="26"/>
      <c r="E805" s="26"/>
      <c r="F805" s="26">
        <v>69</v>
      </c>
      <c r="G805" s="145">
        <v>0.94200000000000006</v>
      </c>
      <c r="H805" s="26">
        <v>65</v>
      </c>
      <c r="I805" s="145">
        <v>0.62319999999999998</v>
      </c>
      <c r="J805" s="26">
        <v>3.38</v>
      </c>
      <c r="K805" s="146">
        <v>4.5138888888888887E-4</v>
      </c>
      <c r="L805" s="145">
        <v>0</v>
      </c>
      <c r="M805" s="26">
        <v>0</v>
      </c>
      <c r="N805" s="116">
        <v>0</v>
      </c>
    </row>
    <row r="806" spans="1:14">
      <c r="A806" s="106" t="s">
        <v>2953</v>
      </c>
      <c r="B806" s="106" t="s">
        <v>2549</v>
      </c>
      <c r="C806" s="26" t="s">
        <v>2550</v>
      </c>
      <c r="D806" s="26"/>
      <c r="E806" s="26"/>
      <c r="F806" s="26">
        <v>0</v>
      </c>
      <c r="G806" s="145">
        <v>0</v>
      </c>
      <c r="H806" s="26">
        <v>0</v>
      </c>
      <c r="I806" s="145">
        <v>0</v>
      </c>
      <c r="J806" s="26">
        <v>0</v>
      </c>
      <c r="K806" s="146">
        <v>0</v>
      </c>
      <c r="L806" s="145">
        <v>0</v>
      </c>
      <c r="M806" s="26">
        <v>0</v>
      </c>
      <c r="N806" s="116">
        <v>0</v>
      </c>
    </row>
    <row r="807" spans="1:14">
      <c r="A807" s="106" t="s">
        <v>2953</v>
      </c>
      <c r="B807" s="106" t="s">
        <v>2549</v>
      </c>
      <c r="C807" s="26" t="s">
        <v>2551</v>
      </c>
      <c r="D807" s="26"/>
      <c r="E807" s="26"/>
      <c r="F807" s="26">
        <v>4</v>
      </c>
      <c r="G807" s="145">
        <v>1</v>
      </c>
      <c r="H807" s="26">
        <v>4</v>
      </c>
      <c r="I807" s="145">
        <v>1</v>
      </c>
      <c r="J807" s="26">
        <v>1</v>
      </c>
      <c r="K807" s="146">
        <v>0</v>
      </c>
      <c r="L807" s="145">
        <v>0</v>
      </c>
      <c r="M807" s="26">
        <v>0</v>
      </c>
      <c r="N807" s="116">
        <v>0</v>
      </c>
    </row>
    <row r="808" spans="1:14">
      <c r="A808" s="106" t="s">
        <v>2954</v>
      </c>
      <c r="B808" s="106" t="s">
        <v>2549</v>
      </c>
      <c r="C808" s="26" t="s">
        <v>2550</v>
      </c>
      <c r="D808" s="26"/>
      <c r="E808" s="26"/>
      <c r="F808" s="26">
        <v>0</v>
      </c>
      <c r="G808" s="145">
        <v>0</v>
      </c>
      <c r="H808" s="26">
        <v>0</v>
      </c>
      <c r="I808" s="145">
        <v>0</v>
      </c>
      <c r="J808" s="26">
        <v>0</v>
      </c>
      <c r="K808" s="146">
        <v>0</v>
      </c>
      <c r="L808" s="145">
        <v>0</v>
      </c>
      <c r="M808" s="26">
        <v>0</v>
      </c>
      <c r="N808" s="116">
        <v>0</v>
      </c>
    </row>
    <row r="809" spans="1:14">
      <c r="A809" s="106" t="s">
        <v>2954</v>
      </c>
      <c r="B809" s="106" t="s">
        <v>2549</v>
      </c>
      <c r="C809" s="26" t="s">
        <v>2551</v>
      </c>
      <c r="D809" s="26"/>
      <c r="E809" s="26"/>
      <c r="F809" s="26">
        <v>43</v>
      </c>
      <c r="G809" s="145">
        <v>0.90700000000000003</v>
      </c>
      <c r="H809" s="26">
        <v>39</v>
      </c>
      <c r="I809" s="145">
        <v>0.39529999999999998</v>
      </c>
      <c r="J809" s="26">
        <v>1.81</v>
      </c>
      <c r="K809" s="146">
        <v>3.1250000000000001E-4</v>
      </c>
      <c r="L809" s="145">
        <v>0</v>
      </c>
      <c r="M809" s="26">
        <v>0</v>
      </c>
      <c r="N809" s="116">
        <v>0</v>
      </c>
    </row>
    <row r="810" spans="1:14">
      <c r="A810" s="106" t="s">
        <v>2955</v>
      </c>
      <c r="B810" s="106" t="s">
        <v>2549</v>
      </c>
      <c r="C810" s="26" t="s">
        <v>2550</v>
      </c>
      <c r="D810" s="26"/>
      <c r="E810" s="26"/>
      <c r="F810" s="26">
        <v>0</v>
      </c>
      <c r="G810" s="145">
        <v>0</v>
      </c>
      <c r="H810" s="26">
        <v>0</v>
      </c>
      <c r="I810" s="145">
        <v>0</v>
      </c>
      <c r="J810" s="26">
        <v>0</v>
      </c>
      <c r="K810" s="146">
        <v>0</v>
      </c>
      <c r="L810" s="145">
        <v>0</v>
      </c>
      <c r="M810" s="26">
        <v>0</v>
      </c>
      <c r="N810" s="116">
        <v>0</v>
      </c>
    </row>
    <row r="811" spans="1:14">
      <c r="A811" s="106" t="s">
        <v>2955</v>
      </c>
      <c r="B811" s="106" t="s">
        <v>2549</v>
      </c>
      <c r="C811" s="26" t="s">
        <v>2551</v>
      </c>
      <c r="D811" s="26"/>
      <c r="E811" s="26"/>
      <c r="F811" s="26">
        <v>4</v>
      </c>
      <c r="G811" s="145">
        <v>1</v>
      </c>
      <c r="H811" s="26">
        <v>4</v>
      </c>
      <c r="I811" s="145">
        <v>1</v>
      </c>
      <c r="J811" s="26">
        <v>1</v>
      </c>
      <c r="K811" s="146">
        <v>0</v>
      </c>
      <c r="L811" s="145">
        <v>0</v>
      </c>
      <c r="M811" s="26">
        <v>0</v>
      </c>
      <c r="N811" s="116">
        <v>0</v>
      </c>
    </row>
    <row r="812" spans="1:14">
      <c r="A812" s="106" t="s">
        <v>2956</v>
      </c>
      <c r="B812" s="106" t="s">
        <v>2549</v>
      </c>
      <c r="C812" s="26" t="s">
        <v>2550</v>
      </c>
      <c r="D812" s="26"/>
      <c r="E812" s="26"/>
      <c r="F812" s="26">
        <v>0</v>
      </c>
      <c r="G812" s="145">
        <v>0</v>
      </c>
      <c r="H812" s="26">
        <v>0</v>
      </c>
      <c r="I812" s="145">
        <v>0</v>
      </c>
      <c r="J812" s="26">
        <v>0</v>
      </c>
      <c r="K812" s="146">
        <v>0</v>
      </c>
      <c r="L812" s="145">
        <v>0</v>
      </c>
      <c r="M812" s="26">
        <v>0</v>
      </c>
      <c r="N812" s="116">
        <v>0</v>
      </c>
    </row>
    <row r="813" spans="1:14">
      <c r="A813" s="106" t="s">
        <v>2956</v>
      </c>
      <c r="B813" s="106" t="s">
        <v>2549</v>
      </c>
      <c r="C813" s="26" t="s">
        <v>2551</v>
      </c>
      <c r="D813" s="26"/>
      <c r="E813" s="26"/>
      <c r="F813" s="26">
        <v>9</v>
      </c>
      <c r="G813" s="145">
        <v>1</v>
      </c>
      <c r="H813" s="26">
        <v>9</v>
      </c>
      <c r="I813" s="145">
        <v>0.44439999999999996</v>
      </c>
      <c r="J813" s="26">
        <v>1.44</v>
      </c>
      <c r="K813" s="146">
        <v>1.9675925925925926E-4</v>
      </c>
      <c r="L813" s="145">
        <v>0</v>
      </c>
      <c r="M813" s="26">
        <v>0</v>
      </c>
      <c r="N813" s="116">
        <v>0</v>
      </c>
    </row>
    <row r="814" spans="1:14">
      <c r="A814" s="106" t="s">
        <v>2957</v>
      </c>
      <c r="B814" s="106" t="s">
        <v>2549</v>
      </c>
      <c r="C814" s="26" t="s">
        <v>2550</v>
      </c>
      <c r="D814" s="26"/>
      <c r="E814" s="26"/>
      <c r="F814" s="26">
        <v>0</v>
      </c>
      <c r="G814" s="145">
        <v>0</v>
      </c>
      <c r="H814" s="26">
        <v>0</v>
      </c>
      <c r="I814" s="145">
        <v>0</v>
      </c>
      <c r="J814" s="26">
        <v>0</v>
      </c>
      <c r="K814" s="146">
        <v>0</v>
      </c>
      <c r="L814" s="145">
        <v>0</v>
      </c>
      <c r="M814" s="26">
        <v>0</v>
      </c>
      <c r="N814" s="116">
        <v>0</v>
      </c>
    </row>
    <row r="815" spans="1:14">
      <c r="A815" s="106" t="s">
        <v>2957</v>
      </c>
      <c r="B815" s="106" t="s">
        <v>2549</v>
      </c>
      <c r="C815" s="26" t="s">
        <v>2551</v>
      </c>
      <c r="D815" s="26"/>
      <c r="E815" s="26"/>
      <c r="F815" s="26">
        <v>4</v>
      </c>
      <c r="G815" s="145">
        <v>1</v>
      </c>
      <c r="H815" s="26">
        <v>4</v>
      </c>
      <c r="I815" s="145">
        <v>0</v>
      </c>
      <c r="J815" s="26">
        <v>3.25</v>
      </c>
      <c r="K815" s="146">
        <v>3.5879629629629629E-4</v>
      </c>
      <c r="L815" s="145">
        <v>0</v>
      </c>
      <c r="M815" s="26">
        <v>0</v>
      </c>
      <c r="N815" s="116">
        <v>0</v>
      </c>
    </row>
    <row r="816" spans="1:14">
      <c r="A816" s="106" t="s">
        <v>2958</v>
      </c>
      <c r="B816" s="106" t="s">
        <v>2549</v>
      </c>
      <c r="C816" s="26" t="s">
        <v>2550</v>
      </c>
      <c r="D816" s="26"/>
      <c r="E816" s="26"/>
      <c r="F816" s="26">
        <v>0</v>
      </c>
      <c r="G816" s="145">
        <v>0</v>
      </c>
      <c r="H816" s="26">
        <v>0</v>
      </c>
      <c r="I816" s="145">
        <v>0</v>
      </c>
      <c r="J816" s="26">
        <v>0</v>
      </c>
      <c r="K816" s="146">
        <v>0</v>
      </c>
      <c r="L816" s="145">
        <v>0</v>
      </c>
      <c r="M816" s="26">
        <v>0</v>
      </c>
      <c r="N816" s="116">
        <v>0</v>
      </c>
    </row>
    <row r="817" spans="1:14">
      <c r="A817" s="106" t="s">
        <v>2958</v>
      </c>
      <c r="B817" s="106" t="s">
        <v>2549</v>
      </c>
      <c r="C817" s="26" t="s">
        <v>2551</v>
      </c>
      <c r="D817" s="26"/>
      <c r="E817" s="26"/>
      <c r="F817" s="26">
        <v>4</v>
      </c>
      <c r="G817" s="145">
        <v>1</v>
      </c>
      <c r="H817" s="26">
        <v>4</v>
      </c>
      <c r="I817" s="145">
        <v>0</v>
      </c>
      <c r="J817" s="26">
        <v>3.25</v>
      </c>
      <c r="K817" s="146">
        <v>1.8518518518518518E-4</v>
      </c>
      <c r="L817" s="145">
        <v>0</v>
      </c>
      <c r="M817" s="26">
        <v>0</v>
      </c>
      <c r="N817" s="116">
        <v>0</v>
      </c>
    </row>
    <row r="818" spans="1:14">
      <c r="A818" s="106" t="s">
        <v>2959</v>
      </c>
      <c r="B818" s="106" t="s">
        <v>2549</v>
      </c>
      <c r="C818" s="26" t="s">
        <v>2550</v>
      </c>
      <c r="D818" s="26"/>
      <c r="E818" s="26"/>
      <c r="F818" s="26">
        <v>0</v>
      </c>
      <c r="G818" s="145">
        <v>0</v>
      </c>
      <c r="H818" s="26">
        <v>0</v>
      </c>
      <c r="I818" s="145">
        <v>0</v>
      </c>
      <c r="J818" s="26">
        <v>0</v>
      </c>
      <c r="K818" s="146">
        <v>0</v>
      </c>
      <c r="L818" s="145">
        <v>0</v>
      </c>
      <c r="M818" s="26">
        <v>0</v>
      </c>
      <c r="N818" s="116">
        <v>0</v>
      </c>
    </row>
    <row r="819" spans="1:14">
      <c r="A819" s="106" t="s">
        <v>2959</v>
      </c>
      <c r="B819" s="106" t="s">
        <v>2549</v>
      </c>
      <c r="C819" s="26" t="s">
        <v>2551</v>
      </c>
      <c r="D819" s="26"/>
      <c r="E819" s="26"/>
      <c r="F819" s="26">
        <v>4</v>
      </c>
      <c r="G819" s="145">
        <v>1</v>
      </c>
      <c r="H819" s="26">
        <v>4</v>
      </c>
      <c r="I819" s="145">
        <v>1</v>
      </c>
      <c r="J819" s="26">
        <v>1</v>
      </c>
      <c r="K819" s="146">
        <v>0</v>
      </c>
      <c r="L819" s="145">
        <v>0</v>
      </c>
      <c r="M819" s="26">
        <v>0</v>
      </c>
      <c r="N819" s="116">
        <v>0</v>
      </c>
    </row>
    <row r="820" spans="1:14">
      <c r="A820" s="106" t="s">
        <v>2960</v>
      </c>
      <c r="B820" s="106" t="s">
        <v>2549</v>
      </c>
      <c r="C820" s="26" t="s">
        <v>2550</v>
      </c>
      <c r="D820" s="26"/>
      <c r="E820" s="26"/>
      <c r="F820" s="26">
        <v>0</v>
      </c>
      <c r="G820" s="145">
        <v>0</v>
      </c>
      <c r="H820" s="26">
        <v>0</v>
      </c>
      <c r="I820" s="145">
        <v>0</v>
      </c>
      <c r="J820" s="26">
        <v>0</v>
      </c>
      <c r="K820" s="146">
        <v>0</v>
      </c>
      <c r="L820" s="145">
        <v>0</v>
      </c>
      <c r="M820" s="26">
        <v>0</v>
      </c>
      <c r="N820" s="116">
        <v>0</v>
      </c>
    </row>
    <row r="821" spans="1:14">
      <c r="A821" s="106" t="s">
        <v>2960</v>
      </c>
      <c r="B821" s="106" t="s">
        <v>2549</v>
      </c>
      <c r="C821" s="26" t="s">
        <v>2551</v>
      </c>
      <c r="D821" s="26"/>
      <c r="E821" s="26"/>
      <c r="F821" s="26">
        <v>4</v>
      </c>
      <c r="G821" s="145">
        <v>0</v>
      </c>
      <c r="H821" s="26">
        <v>0</v>
      </c>
      <c r="I821" s="145">
        <v>0</v>
      </c>
      <c r="J821" s="26">
        <v>2.25</v>
      </c>
      <c r="K821" s="146">
        <v>9.2592592592592596E-4</v>
      </c>
      <c r="L821" s="145">
        <v>0</v>
      </c>
      <c r="M821" s="26">
        <v>0</v>
      </c>
      <c r="N821" s="116">
        <v>0</v>
      </c>
    </row>
    <row r="822" spans="1:14">
      <c r="A822" s="106" t="s">
        <v>2961</v>
      </c>
      <c r="B822" s="106" t="s">
        <v>2549</v>
      </c>
      <c r="C822" s="26" t="s">
        <v>2550</v>
      </c>
      <c r="D822" s="26"/>
      <c r="E822" s="26"/>
      <c r="F822" s="26">
        <v>0</v>
      </c>
      <c r="G822" s="145">
        <v>0</v>
      </c>
      <c r="H822" s="26">
        <v>0</v>
      </c>
      <c r="I822" s="145">
        <v>0</v>
      </c>
      <c r="J822" s="26">
        <v>0</v>
      </c>
      <c r="K822" s="146">
        <v>0</v>
      </c>
      <c r="L822" s="145">
        <v>0</v>
      </c>
      <c r="M822" s="26">
        <v>0</v>
      </c>
      <c r="N822" s="116">
        <v>0</v>
      </c>
    </row>
    <row r="823" spans="1:14">
      <c r="A823" s="106" t="s">
        <v>2961</v>
      </c>
      <c r="B823" s="106" t="s">
        <v>2549</v>
      </c>
      <c r="C823" s="26" t="s">
        <v>2551</v>
      </c>
      <c r="D823" s="26"/>
      <c r="E823" s="26"/>
      <c r="F823" s="26">
        <v>13</v>
      </c>
      <c r="G823" s="145">
        <v>1</v>
      </c>
      <c r="H823" s="26">
        <v>13</v>
      </c>
      <c r="I823" s="145">
        <v>0.30769999999999997</v>
      </c>
      <c r="J823" s="26">
        <v>2.31</v>
      </c>
      <c r="K823" s="146">
        <v>3.4722222222222224E-4</v>
      </c>
      <c r="L823" s="145">
        <v>0</v>
      </c>
      <c r="M823" s="26">
        <v>0</v>
      </c>
      <c r="N823" s="116">
        <v>0</v>
      </c>
    </row>
    <row r="824" spans="1:14">
      <c r="A824" s="106" t="s">
        <v>2962</v>
      </c>
      <c r="B824" s="106" t="s">
        <v>2549</v>
      </c>
      <c r="C824" s="26" t="s">
        <v>2550</v>
      </c>
      <c r="D824" s="26"/>
      <c r="E824" s="26"/>
      <c r="F824" s="26">
        <v>0</v>
      </c>
      <c r="G824" s="145">
        <v>0</v>
      </c>
      <c r="H824" s="26">
        <v>0</v>
      </c>
      <c r="I824" s="145">
        <v>0</v>
      </c>
      <c r="J824" s="26">
        <v>0</v>
      </c>
      <c r="K824" s="146">
        <v>0</v>
      </c>
      <c r="L824" s="145">
        <v>0</v>
      </c>
      <c r="M824" s="26">
        <v>0</v>
      </c>
      <c r="N824" s="116">
        <v>0</v>
      </c>
    </row>
    <row r="825" spans="1:14">
      <c r="A825" s="106" t="s">
        <v>2962</v>
      </c>
      <c r="B825" s="106" t="s">
        <v>2549</v>
      </c>
      <c r="C825" s="26" t="s">
        <v>2551</v>
      </c>
      <c r="D825" s="26"/>
      <c r="E825" s="26"/>
      <c r="F825" s="26">
        <v>9</v>
      </c>
      <c r="G825" s="145">
        <v>1</v>
      </c>
      <c r="H825" s="26">
        <v>9</v>
      </c>
      <c r="I825" s="145">
        <v>1</v>
      </c>
      <c r="J825" s="26">
        <v>1</v>
      </c>
      <c r="K825" s="146">
        <v>0</v>
      </c>
      <c r="L825" s="145">
        <v>0</v>
      </c>
      <c r="M825" s="26">
        <v>0</v>
      </c>
      <c r="N825" s="116">
        <v>0</v>
      </c>
    </row>
    <row r="826" spans="1:14">
      <c r="A826" s="106" t="s">
        <v>2963</v>
      </c>
      <c r="B826" s="106" t="s">
        <v>2549</v>
      </c>
      <c r="C826" s="26" t="s">
        <v>2550</v>
      </c>
      <c r="D826" s="26"/>
      <c r="E826" s="26"/>
      <c r="F826" s="26">
        <v>0</v>
      </c>
      <c r="G826" s="145">
        <v>0</v>
      </c>
      <c r="H826" s="26">
        <v>0</v>
      </c>
      <c r="I826" s="145">
        <v>0</v>
      </c>
      <c r="J826" s="26">
        <v>0</v>
      </c>
      <c r="K826" s="146">
        <v>0</v>
      </c>
      <c r="L826" s="145">
        <v>0</v>
      </c>
      <c r="M826" s="26">
        <v>0</v>
      </c>
      <c r="N826" s="116">
        <v>0</v>
      </c>
    </row>
    <row r="827" spans="1:14">
      <c r="A827" s="106" t="s">
        <v>2963</v>
      </c>
      <c r="B827" s="106" t="s">
        <v>2549</v>
      </c>
      <c r="C827" s="26" t="s">
        <v>2551</v>
      </c>
      <c r="D827" s="26"/>
      <c r="E827" s="26"/>
      <c r="F827" s="26">
        <v>4</v>
      </c>
      <c r="G827" s="145">
        <v>1</v>
      </c>
      <c r="H827" s="26">
        <v>4</v>
      </c>
      <c r="I827" s="145">
        <v>0</v>
      </c>
      <c r="J827" s="26">
        <v>8.75</v>
      </c>
      <c r="K827" s="146">
        <v>1.5740740740740741E-3</v>
      </c>
      <c r="L827" s="145">
        <v>0</v>
      </c>
      <c r="M827" s="26">
        <v>0</v>
      </c>
      <c r="N827" s="116">
        <v>0</v>
      </c>
    </row>
    <row r="828" spans="1:14">
      <c r="A828" s="106" t="s">
        <v>2964</v>
      </c>
      <c r="B828" s="106" t="s">
        <v>2549</v>
      </c>
      <c r="C828" s="26" t="s">
        <v>2550</v>
      </c>
      <c r="D828" s="26"/>
      <c r="E828" s="26"/>
      <c r="F828" s="26">
        <v>0</v>
      </c>
      <c r="G828" s="145">
        <v>0</v>
      </c>
      <c r="H828" s="26">
        <v>0</v>
      </c>
      <c r="I828" s="145">
        <v>0</v>
      </c>
      <c r="J828" s="26">
        <v>0</v>
      </c>
      <c r="K828" s="146">
        <v>0</v>
      </c>
      <c r="L828" s="145">
        <v>0</v>
      </c>
      <c r="M828" s="26">
        <v>0</v>
      </c>
      <c r="N828" s="116">
        <v>0</v>
      </c>
    </row>
    <row r="829" spans="1:14">
      <c r="A829" s="106" t="s">
        <v>2964</v>
      </c>
      <c r="B829" s="106" t="s">
        <v>2549</v>
      </c>
      <c r="C829" s="26" t="s">
        <v>2551</v>
      </c>
      <c r="D829" s="26"/>
      <c r="E829" s="26"/>
      <c r="F829" s="26">
        <v>4</v>
      </c>
      <c r="G829" s="145">
        <v>0</v>
      </c>
      <c r="H829" s="26">
        <v>0</v>
      </c>
      <c r="I829" s="145">
        <v>0</v>
      </c>
      <c r="J829" s="26">
        <v>9.75</v>
      </c>
      <c r="K829" s="146">
        <v>3.0092592592592593E-3</v>
      </c>
      <c r="L829" s="145">
        <v>0</v>
      </c>
      <c r="M829" s="26">
        <v>0</v>
      </c>
      <c r="N829" s="116">
        <v>0</v>
      </c>
    </row>
    <row r="830" spans="1:14">
      <c r="A830" s="106" t="s">
        <v>2965</v>
      </c>
      <c r="B830" s="106" t="s">
        <v>2549</v>
      </c>
      <c r="C830" s="26" t="s">
        <v>2550</v>
      </c>
      <c r="D830" s="26"/>
      <c r="E830" s="26"/>
      <c r="F830" s="26">
        <v>0</v>
      </c>
      <c r="G830" s="145">
        <v>0</v>
      </c>
      <c r="H830" s="26">
        <v>0</v>
      </c>
      <c r="I830" s="145">
        <v>0</v>
      </c>
      <c r="J830" s="26">
        <v>0</v>
      </c>
      <c r="K830" s="146">
        <v>0</v>
      </c>
      <c r="L830" s="145">
        <v>0</v>
      </c>
      <c r="M830" s="26">
        <v>0</v>
      </c>
      <c r="N830" s="116">
        <v>0</v>
      </c>
    </row>
    <row r="831" spans="1:14">
      <c r="A831" s="106" t="s">
        <v>2965</v>
      </c>
      <c r="B831" s="106" t="s">
        <v>2549</v>
      </c>
      <c r="C831" s="26" t="s">
        <v>2551</v>
      </c>
      <c r="D831" s="26"/>
      <c r="E831" s="26"/>
      <c r="F831" s="26">
        <v>56</v>
      </c>
      <c r="G831" s="145">
        <v>0.83930000000000005</v>
      </c>
      <c r="H831" s="26">
        <v>47</v>
      </c>
      <c r="I831" s="145">
        <v>0.92859999999999998</v>
      </c>
      <c r="J831" s="26">
        <v>1.07</v>
      </c>
      <c r="K831" s="146">
        <v>2.3148148148148147E-5</v>
      </c>
      <c r="L831" s="145">
        <v>0</v>
      </c>
      <c r="M831" s="26">
        <v>0</v>
      </c>
      <c r="N831" s="116">
        <v>0</v>
      </c>
    </row>
    <row r="832" spans="1:14">
      <c r="A832" s="106" t="s">
        <v>2966</v>
      </c>
      <c r="B832" s="106" t="s">
        <v>2549</v>
      </c>
      <c r="C832" s="26" t="s">
        <v>2550</v>
      </c>
      <c r="D832" s="26"/>
      <c r="E832" s="26"/>
      <c r="F832" s="26">
        <v>0</v>
      </c>
      <c r="G832" s="145">
        <v>0</v>
      </c>
      <c r="H832" s="26">
        <v>0</v>
      </c>
      <c r="I832" s="145">
        <v>0</v>
      </c>
      <c r="J832" s="26">
        <v>0</v>
      </c>
      <c r="K832" s="146">
        <v>0</v>
      </c>
      <c r="L832" s="145">
        <v>0</v>
      </c>
      <c r="M832" s="26">
        <v>0</v>
      </c>
      <c r="N832" s="116">
        <v>0</v>
      </c>
    </row>
    <row r="833" spans="1:14">
      <c r="A833" s="106" t="s">
        <v>2966</v>
      </c>
      <c r="B833" s="106" t="s">
        <v>2549</v>
      </c>
      <c r="C833" s="26" t="s">
        <v>2551</v>
      </c>
      <c r="D833" s="26"/>
      <c r="E833" s="26"/>
      <c r="F833" s="26">
        <v>13</v>
      </c>
      <c r="G833" s="145">
        <v>0.30769999999999997</v>
      </c>
      <c r="H833" s="26">
        <v>4</v>
      </c>
      <c r="I833" s="145">
        <v>0.69230000000000003</v>
      </c>
      <c r="J833" s="26">
        <v>1.31</v>
      </c>
      <c r="K833" s="146">
        <v>2.5462962962962961E-4</v>
      </c>
      <c r="L833" s="145">
        <v>0</v>
      </c>
      <c r="M833" s="26">
        <v>0</v>
      </c>
      <c r="N833" s="116">
        <v>0</v>
      </c>
    </row>
    <row r="834" spans="1:14">
      <c r="A834" s="106" t="s">
        <v>2967</v>
      </c>
      <c r="B834" s="106" t="s">
        <v>2549</v>
      </c>
      <c r="C834" s="26" t="s">
        <v>2550</v>
      </c>
      <c r="D834" s="26"/>
      <c r="E834" s="26"/>
      <c r="F834" s="26">
        <v>0</v>
      </c>
      <c r="G834" s="145">
        <v>0</v>
      </c>
      <c r="H834" s="26">
        <v>0</v>
      </c>
      <c r="I834" s="145">
        <v>0</v>
      </c>
      <c r="J834" s="26">
        <v>0</v>
      </c>
      <c r="K834" s="146">
        <v>0</v>
      </c>
      <c r="L834" s="145">
        <v>0</v>
      </c>
      <c r="M834" s="26">
        <v>0</v>
      </c>
      <c r="N834" s="116">
        <v>0</v>
      </c>
    </row>
    <row r="835" spans="1:14">
      <c r="A835" s="106" t="s">
        <v>2967</v>
      </c>
      <c r="B835" s="106" t="s">
        <v>2549</v>
      </c>
      <c r="C835" s="26" t="s">
        <v>2551</v>
      </c>
      <c r="D835" s="26"/>
      <c r="E835" s="26"/>
      <c r="F835" s="26">
        <v>4</v>
      </c>
      <c r="G835" s="145">
        <v>1</v>
      </c>
      <c r="H835" s="26">
        <v>4</v>
      </c>
      <c r="I835" s="145">
        <v>1</v>
      </c>
      <c r="J835" s="26">
        <v>1</v>
      </c>
      <c r="K835" s="146">
        <v>0</v>
      </c>
      <c r="L835" s="145">
        <v>0</v>
      </c>
      <c r="M835" s="26">
        <v>0</v>
      </c>
      <c r="N835" s="116">
        <v>0</v>
      </c>
    </row>
    <row r="836" spans="1:14">
      <c r="A836" s="106" t="s">
        <v>2968</v>
      </c>
      <c r="B836" s="106" t="s">
        <v>2549</v>
      </c>
      <c r="C836" s="26" t="s">
        <v>2550</v>
      </c>
      <c r="D836" s="26"/>
      <c r="E836" s="26"/>
      <c r="F836" s="26">
        <v>0</v>
      </c>
      <c r="G836" s="145">
        <v>0</v>
      </c>
      <c r="H836" s="26">
        <v>0</v>
      </c>
      <c r="I836" s="145">
        <v>0</v>
      </c>
      <c r="J836" s="26">
        <v>0</v>
      </c>
      <c r="K836" s="146">
        <v>0</v>
      </c>
      <c r="L836" s="145">
        <v>0</v>
      </c>
      <c r="M836" s="26">
        <v>0</v>
      </c>
      <c r="N836" s="116">
        <v>0</v>
      </c>
    </row>
    <row r="837" spans="1:14">
      <c r="A837" s="106" t="s">
        <v>2968</v>
      </c>
      <c r="B837" s="106" t="s">
        <v>2549</v>
      </c>
      <c r="C837" s="26" t="s">
        <v>2551</v>
      </c>
      <c r="D837" s="26"/>
      <c r="E837" s="26"/>
      <c r="F837" s="26">
        <v>9</v>
      </c>
      <c r="G837" s="145">
        <v>0.44439999999999996</v>
      </c>
      <c r="H837" s="26">
        <v>4</v>
      </c>
      <c r="I837" s="145">
        <v>0.44439999999999996</v>
      </c>
      <c r="J837" s="26">
        <v>1.89</v>
      </c>
      <c r="K837" s="146">
        <v>1.7361111111111112E-4</v>
      </c>
      <c r="L837" s="145">
        <v>0</v>
      </c>
      <c r="M837" s="26">
        <v>0</v>
      </c>
      <c r="N837" s="116">
        <v>0</v>
      </c>
    </row>
    <row r="838" spans="1:14">
      <c r="A838" s="106" t="s">
        <v>2969</v>
      </c>
      <c r="B838" s="106" t="s">
        <v>2549</v>
      </c>
      <c r="C838" s="26" t="s">
        <v>2550</v>
      </c>
      <c r="D838" s="26"/>
      <c r="E838" s="26"/>
      <c r="F838" s="26">
        <v>0</v>
      </c>
      <c r="G838" s="145">
        <v>0</v>
      </c>
      <c r="H838" s="26">
        <v>0</v>
      </c>
      <c r="I838" s="145">
        <v>0</v>
      </c>
      <c r="J838" s="26">
        <v>0</v>
      </c>
      <c r="K838" s="146">
        <v>0</v>
      </c>
      <c r="L838" s="145">
        <v>0</v>
      </c>
      <c r="M838" s="26">
        <v>0</v>
      </c>
      <c r="N838" s="116">
        <v>0</v>
      </c>
    </row>
    <row r="839" spans="1:14">
      <c r="A839" s="106" t="s">
        <v>2969</v>
      </c>
      <c r="B839" s="106" t="s">
        <v>2549</v>
      </c>
      <c r="C839" s="26" t="s">
        <v>2551</v>
      </c>
      <c r="D839" s="26"/>
      <c r="E839" s="26"/>
      <c r="F839" s="26">
        <v>4</v>
      </c>
      <c r="G839" s="145">
        <v>1</v>
      </c>
      <c r="H839" s="26">
        <v>4</v>
      </c>
      <c r="I839" s="145">
        <v>1</v>
      </c>
      <c r="J839" s="26">
        <v>1</v>
      </c>
      <c r="K839" s="146">
        <v>0</v>
      </c>
      <c r="L839" s="145">
        <v>0</v>
      </c>
      <c r="M839" s="26">
        <v>0</v>
      </c>
      <c r="N839" s="116">
        <v>0</v>
      </c>
    </row>
    <row r="840" spans="1:14">
      <c r="A840" s="106" t="s">
        <v>2970</v>
      </c>
      <c r="B840" s="106" t="s">
        <v>2549</v>
      </c>
      <c r="C840" s="26" t="s">
        <v>2550</v>
      </c>
      <c r="D840" s="26"/>
      <c r="E840" s="26"/>
      <c r="F840" s="26">
        <v>0</v>
      </c>
      <c r="G840" s="145">
        <v>0</v>
      </c>
      <c r="H840" s="26">
        <v>0</v>
      </c>
      <c r="I840" s="145">
        <v>0</v>
      </c>
      <c r="J840" s="26">
        <v>0</v>
      </c>
      <c r="K840" s="146">
        <v>0</v>
      </c>
      <c r="L840" s="145">
        <v>0</v>
      </c>
      <c r="M840" s="26">
        <v>0</v>
      </c>
      <c r="N840" s="116">
        <v>0</v>
      </c>
    </row>
    <row r="841" spans="1:14">
      <c r="A841" s="106" t="s">
        <v>2970</v>
      </c>
      <c r="B841" s="106" t="s">
        <v>2549</v>
      </c>
      <c r="C841" s="26" t="s">
        <v>2551</v>
      </c>
      <c r="D841" s="26"/>
      <c r="E841" s="26"/>
      <c r="F841" s="26">
        <v>9</v>
      </c>
      <c r="G841" s="145">
        <v>0.44439999999999996</v>
      </c>
      <c r="H841" s="26">
        <v>4</v>
      </c>
      <c r="I841" s="145">
        <v>0.44439999999999996</v>
      </c>
      <c r="J841" s="26">
        <v>4.78</v>
      </c>
      <c r="K841" s="146">
        <v>4.9768518518518521E-4</v>
      </c>
      <c r="L841" s="145">
        <v>0</v>
      </c>
      <c r="M841" s="26">
        <v>0</v>
      </c>
      <c r="N841" s="116">
        <v>0</v>
      </c>
    </row>
    <row r="842" spans="1:14">
      <c r="A842" s="106" t="s">
        <v>2971</v>
      </c>
      <c r="B842" s="106" t="s">
        <v>2549</v>
      </c>
      <c r="C842" s="26" t="s">
        <v>2550</v>
      </c>
      <c r="D842" s="26"/>
      <c r="E842" s="26"/>
      <c r="F842" s="26">
        <v>0</v>
      </c>
      <c r="G842" s="145">
        <v>0</v>
      </c>
      <c r="H842" s="26">
        <v>0</v>
      </c>
      <c r="I842" s="145">
        <v>0</v>
      </c>
      <c r="J842" s="26">
        <v>0</v>
      </c>
      <c r="K842" s="146">
        <v>0</v>
      </c>
      <c r="L842" s="145">
        <v>0</v>
      </c>
      <c r="M842" s="26">
        <v>0</v>
      </c>
      <c r="N842" s="116">
        <v>0</v>
      </c>
    </row>
    <row r="843" spans="1:14">
      <c r="A843" s="106" t="s">
        <v>2971</v>
      </c>
      <c r="B843" s="106" t="s">
        <v>2549</v>
      </c>
      <c r="C843" s="26" t="s">
        <v>2551</v>
      </c>
      <c r="D843" s="26"/>
      <c r="E843" s="26"/>
      <c r="F843" s="26">
        <v>4</v>
      </c>
      <c r="G843" s="145">
        <v>1</v>
      </c>
      <c r="H843" s="26">
        <v>4</v>
      </c>
      <c r="I843" s="145">
        <v>0</v>
      </c>
      <c r="J843" s="26">
        <v>2.25</v>
      </c>
      <c r="K843" s="146">
        <v>1.3657407407407407E-3</v>
      </c>
      <c r="L843" s="145">
        <v>0</v>
      </c>
      <c r="M843" s="26">
        <v>0</v>
      </c>
      <c r="N843" s="116">
        <v>0</v>
      </c>
    </row>
    <row r="844" spans="1:14">
      <c r="A844" s="106" t="s">
        <v>2972</v>
      </c>
      <c r="B844" s="106" t="s">
        <v>2549</v>
      </c>
      <c r="C844" s="26" t="s">
        <v>2550</v>
      </c>
      <c r="D844" s="26"/>
      <c r="E844" s="26"/>
      <c r="F844" s="26">
        <v>0</v>
      </c>
      <c r="G844" s="145">
        <v>0</v>
      </c>
      <c r="H844" s="26">
        <v>0</v>
      </c>
      <c r="I844" s="145">
        <v>0</v>
      </c>
      <c r="J844" s="26">
        <v>0</v>
      </c>
      <c r="K844" s="146">
        <v>0</v>
      </c>
      <c r="L844" s="145">
        <v>0</v>
      </c>
      <c r="M844" s="26">
        <v>0</v>
      </c>
      <c r="N844" s="116">
        <v>0</v>
      </c>
    </row>
    <row r="845" spans="1:14">
      <c r="A845" s="106" t="s">
        <v>2972</v>
      </c>
      <c r="B845" s="106" t="s">
        <v>2549</v>
      </c>
      <c r="C845" s="26" t="s">
        <v>2551</v>
      </c>
      <c r="D845" s="26"/>
      <c r="E845" s="26"/>
      <c r="F845" s="26">
        <v>35</v>
      </c>
      <c r="G845" s="145">
        <v>0.74290000000000012</v>
      </c>
      <c r="H845" s="26">
        <v>26</v>
      </c>
      <c r="I845" s="145">
        <v>0.74290000000000012</v>
      </c>
      <c r="J845" s="26">
        <v>1.86</v>
      </c>
      <c r="K845" s="146">
        <v>1.3310185185185185E-3</v>
      </c>
      <c r="L845" s="145">
        <v>0</v>
      </c>
      <c r="M845" s="26">
        <v>0</v>
      </c>
      <c r="N845" s="116">
        <v>0</v>
      </c>
    </row>
    <row r="846" spans="1:14">
      <c r="A846" s="106" t="s">
        <v>2973</v>
      </c>
      <c r="B846" s="106" t="s">
        <v>2549</v>
      </c>
      <c r="C846" s="26" t="s">
        <v>2550</v>
      </c>
      <c r="D846" s="26"/>
      <c r="E846" s="26"/>
      <c r="F846" s="26">
        <v>0</v>
      </c>
      <c r="G846" s="145">
        <v>0</v>
      </c>
      <c r="H846" s="26">
        <v>4</v>
      </c>
      <c r="I846" s="145">
        <v>0</v>
      </c>
      <c r="J846" s="26">
        <v>0</v>
      </c>
      <c r="K846" s="146">
        <v>0</v>
      </c>
      <c r="L846" s="145">
        <v>0</v>
      </c>
      <c r="M846" s="26">
        <v>0</v>
      </c>
      <c r="N846" s="116">
        <v>0</v>
      </c>
    </row>
    <row r="847" spans="1:14">
      <c r="A847" s="106" t="s">
        <v>2973</v>
      </c>
      <c r="B847" s="106" t="s">
        <v>2549</v>
      </c>
      <c r="C847" s="26" t="s">
        <v>2551</v>
      </c>
      <c r="D847" s="26"/>
      <c r="E847" s="26"/>
      <c r="F847" s="26">
        <v>0</v>
      </c>
      <c r="G847" s="145">
        <v>0</v>
      </c>
      <c r="H847" s="26">
        <v>0</v>
      </c>
      <c r="I847" s="145">
        <v>0</v>
      </c>
      <c r="J847" s="26">
        <v>0</v>
      </c>
      <c r="K847" s="146">
        <v>0</v>
      </c>
      <c r="L847" s="145">
        <v>0</v>
      </c>
      <c r="M847" s="26">
        <v>0</v>
      </c>
      <c r="N847" s="116">
        <v>0</v>
      </c>
    </row>
    <row r="848" spans="1:14">
      <c r="A848" s="106" t="s">
        <v>2974</v>
      </c>
      <c r="B848" s="106" t="s">
        <v>2549</v>
      </c>
      <c r="C848" s="26" t="s">
        <v>2550</v>
      </c>
      <c r="D848" s="26"/>
      <c r="E848" s="26"/>
      <c r="F848" s="26">
        <v>0</v>
      </c>
      <c r="G848" s="145">
        <v>0</v>
      </c>
      <c r="H848" s="26">
        <v>0</v>
      </c>
      <c r="I848" s="145">
        <v>0</v>
      </c>
      <c r="J848" s="26">
        <v>0</v>
      </c>
      <c r="K848" s="146">
        <v>0</v>
      </c>
      <c r="L848" s="145">
        <v>0</v>
      </c>
      <c r="M848" s="26">
        <v>0</v>
      </c>
      <c r="N848" s="116">
        <v>0</v>
      </c>
    </row>
    <row r="849" spans="1:14">
      <c r="A849" s="106" t="s">
        <v>2974</v>
      </c>
      <c r="B849" s="106" t="s">
        <v>2549</v>
      </c>
      <c r="C849" s="26" t="s">
        <v>2551</v>
      </c>
      <c r="D849" s="26"/>
      <c r="E849" s="26"/>
      <c r="F849" s="26">
        <v>4</v>
      </c>
      <c r="G849" s="145">
        <v>1</v>
      </c>
      <c r="H849" s="26">
        <v>4</v>
      </c>
      <c r="I849" s="145">
        <v>1</v>
      </c>
      <c r="J849" s="26">
        <v>1</v>
      </c>
      <c r="K849" s="146">
        <v>0</v>
      </c>
      <c r="L849" s="145">
        <v>0</v>
      </c>
      <c r="M849" s="26">
        <v>0</v>
      </c>
      <c r="N849" s="116">
        <v>0</v>
      </c>
    </row>
    <row r="850" spans="1:14">
      <c r="A850" s="106" t="s">
        <v>2975</v>
      </c>
      <c r="B850" s="106" t="s">
        <v>2549</v>
      </c>
      <c r="C850" s="26" t="s">
        <v>2550</v>
      </c>
      <c r="D850" s="26"/>
      <c r="E850" s="26"/>
      <c r="F850" s="26">
        <v>0</v>
      </c>
      <c r="G850" s="145">
        <v>0</v>
      </c>
      <c r="H850" s="26">
        <v>0</v>
      </c>
      <c r="I850" s="145">
        <v>0</v>
      </c>
      <c r="J850" s="26">
        <v>0</v>
      </c>
      <c r="K850" s="146">
        <v>0</v>
      </c>
      <c r="L850" s="145">
        <v>0</v>
      </c>
      <c r="M850" s="26">
        <v>0</v>
      </c>
      <c r="N850" s="116">
        <v>0</v>
      </c>
    </row>
    <row r="851" spans="1:14">
      <c r="A851" s="106" t="s">
        <v>2975</v>
      </c>
      <c r="B851" s="106" t="s">
        <v>2549</v>
      </c>
      <c r="C851" s="26" t="s">
        <v>2551</v>
      </c>
      <c r="D851" s="26"/>
      <c r="E851" s="26"/>
      <c r="F851" s="26">
        <v>78</v>
      </c>
      <c r="G851" s="145">
        <v>1</v>
      </c>
      <c r="H851" s="26">
        <v>78</v>
      </c>
      <c r="I851" s="145">
        <v>0.60260000000000002</v>
      </c>
      <c r="J851" s="26">
        <v>1.77</v>
      </c>
      <c r="K851" s="146">
        <v>9.4907407407407408E-4</v>
      </c>
      <c r="L851" s="145">
        <v>0</v>
      </c>
      <c r="M851" s="26">
        <v>0</v>
      </c>
      <c r="N851" s="116">
        <v>0</v>
      </c>
    </row>
    <row r="852" spans="1:14">
      <c r="A852" s="106" t="s">
        <v>2976</v>
      </c>
      <c r="B852" s="106" t="s">
        <v>2549</v>
      </c>
      <c r="C852" s="26" t="s">
        <v>2550</v>
      </c>
      <c r="D852" s="26"/>
      <c r="E852" s="26"/>
      <c r="F852" s="26">
        <v>0</v>
      </c>
      <c r="G852" s="145">
        <v>0</v>
      </c>
      <c r="H852" s="26">
        <v>0</v>
      </c>
      <c r="I852" s="145">
        <v>0</v>
      </c>
      <c r="J852" s="26">
        <v>0</v>
      </c>
      <c r="K852" s="146">
        <v>0</v>
      </c>
      <c r="L852" s="145">
        <v>0</v>
      </c>
      <c r="M852" s="26">
        <v>0</v>
      </c>
      <c r="N852" s="116">
        <v>0</v>
      </c>
    </row>
    <row r="853" spans="1:14">
      <c r="A853" s="106" t="s">
        <v>2976</v>
      </c>
      <c r="B853" s="106" t="s">
        <v>2549</v>
      </c>
      <c r="C853" s="26" t="s">
        <v>2551</v>
      </c>
      <c r="D853" s="26"/>
      <c r="E853" s="26"/>
      <c r="F853" s="26">
        <v>4</v>
      </c>
      <c r="G853" s="145">
        <v>0</v>
      </c>
      <c r="H853" s="26">
        <v>0</v>
      </c>
      <c r="I853" s="145">
        <v>0</v>
      </c>
      <c r="J853" s="26">
        <v>5.5</v>
      </c>
      <c r="K853" s="146">
        <v>1.1111111111111112E-2</v>
      </c>
      <c r="L853" s="145">
        <v>0</v>
      </c>
      <c r="M853" s="26">
        <v>0</v>
      </c>
      <c r="N853" s="116">
        <v>0</v>
      </c>
    </row>
    <row r="854" spans="1:14">
      <c r="A854" s="106" t="s">
        <v>2977</v>
      </c>
      <c r="B854" s="106" t="s">
        <v>2549</v>
      </c>
      <c r="C854" s="26" t="s">
        <v>2550</v>
      </c>
      <c r="D854" s="26"/>
      <c r="E854" s="26"/>
      <c r="F854" s="26">
        <v>0</v>
      </c>
      <c r="G854" s="145">
        <v>0</v>
      </c>
      <c r="H854" s="26">
        <v>0</v>
      </c>
      <c r="I854" s="145">
        <v>0</v>
      </c>
      <c r="J854" s="26">
        <v>0</v>
      </c>
      <c r="K854" s="146">
        <v>0</v>
      </c>
      <c r="L854" s="145">
        <v>0</v>
      </c>
      <c r="M854" s="26">
        <v>0</v>
      </c>
      <c r="N854" s="116">
        <v>0</v>
      </c>
    </row>
    <row r="855" spans="1:14">
      <c r="A855" s="106" t="s">
        <v>2977</v>
      </c>
      <c r="B855" s="106" t="s">
        <v>2549</v>
      </c>
      <c r="C855" s="26" t="s">
        <v>2551</v>
      </c>
      <c r="D855" s="26"/>
      <c r="E855" s="26"/>
      <c r="F855" s="26">
        <v>4</v>
      </c>
      <c r="G855" s="145">
        <v>1</v>
      </c>
      <c r="H855" s="26">
        <v>4</v>
      </c>
      <c r="I855" s="145">
        <v>1</v>
      </c>
      <c r="J855" s="26">
        <v>1</v>
      </c>
      <c r="K855" s="146">
        <v>0</v>
      </c>
      <c r="L855" s="145">
        <v>0</v>
      </c>
      <c r="M855" s="26">
        <v>0</v>
      </c>
      <c r="N855" s="116">
        <v>0</v>
      </c>
    </row>
    <row r="856" spans="1:14">
      <c r="A856" s="106" t="s">
        <v>2978</v>
      </c>
      <c r="B856" s="106" t="s">
        <v>2549</v>
      </c>
      <c r="C856" s="26" t="s">
        <v>2550</v>
      </c>
      <c r="D856" s="26"/>
      <c r="E856" s="26"/>
      <c r="F856" s="26">
        <v>0</v>
      </c>
      <c r="G856" s="145">
        <v>0</v>
      </c>
      <c r="H856" s="26">
        <v>0</v>
      </c>
      <c r="I856" s="145">
        <v>0</v>
      </c>
      <c r="J856" s="26">
        <v>0</v>
      </c>
      <c r="K856" s="146">
        <v>0</v>
      </c>
      <c r="L856" s="145">
        <v>0</v>
      </c>
      <c r="M856" s="26">
        <v>0</v>
      </c>
      <c r="N856" s="116">
        <v>0</v>
      </c>
    </row>
    <row r="857" spans="1:14">
      <c r="A857" s="106" t="s">
        <v>2978</v>
      </c>
      <c r="B857" s="106" t="s">
        <v>2549</v>
      </c>
      <c r="C857" s="26" t="s">
        <v>2551</v>
      </c>
      <c r="D857" s="26"/>
      <c r="E857" s="26"/>
      <c r="F857" s="26">
        <v>17</v>
      </c>
      <c r="G857" s="145">
        <v>1</v>
      </c>
      <c r="H857" s="26">
        <v>17</v>
      </c>
      <c r="I857" s="145">
        <v>0.52939999999999998</v>
      </c>
      <c r="J857" s="26">
        <v>2.06</v>
      </c>
      <c r="K857" s="146">
        <v>4.8958333333333336E-3</v>
      </c>
      <c r="L857" s="145">
        <v>0</v>
      </c>
      <c r="M857" s="26">
        <v>0</v>
      </c>
      <c r="N857" s="116">
        <v>0</v>
      </c>
    </row>
    <row r="858" spans="1:14">
      <c r="A858" s="106" t="s">
        <v>2979</v>
      </c>
      <c r="B858" s="106" t="s">
        <v>2549</v>
      </c>
      <c r="C858" s="26" t="s">
        <v>2550</v>
      </c>
      <c r="D858" s="26"/>
      <c r="E858" s="26"/>
      <c r="F858" s="26">
        <v>0</v>
      </c>
      <c r="G858" s="145">
        <v>0</v>
      </c>
      <c r="H858" s="26">
        <v>0</v>
      </c>
      <c r="I858" s="145">
        <v>0</v>
      </c>
      <c r="J858" s="26">
        <v>0</v>
      </c>
      <c r="K858" s="146">
        <v>0</v>
      </c>
      <c r="L858" s="145">
        <v>0</v>
      </c>
      <c r="M858" s="26">
        <v>0</v>
      </c>
      <c r="N858" s="116">
        <v>0</v>
      </c>
    </row>
    <row r="859" spans="1:14">
      <c r="A859" s="106" t="s">
        <v>2979</v>
      </c>
      <c r="B859" s="106" t="s">
        <v>2549</v>
      </c>
      <c r="C859" s="26" t="s">
        <v>2551</v>
      </c>
      <c r="D859" s="26"/>
      <c r="E859" s="26"/>
      <c r="F859" s="26">
        <v>4</v>
      </c>
      <c r="G859" s="145">
        <v>1</v>
      </c>
      <c r="H859" s="26">
        <v>4</v>
      </c>
      <c r="I859" s="145">
        <v>1</v>
      </c>
      <c r="J859" s="26">
        <v>1</v>
      </c>
      <c r="K859" s="146">
        <v>0</v>
      </c>
      <c r="L859" s="145">
        <v>0</v>
      </c>
      <c r="M859" s="26">
        <v>0</v>
      </c>
      <c r="N859" s="116">
        <v>0</v>
      </c>
    </row>
    <row r="860" spans="1:14">
      <c r="B860" s="106" t="s">
        <v>2549</v>
      </c>
      <c r="C860" s="26" t="s">
        <v>2550</v>
      </c>
      <c r="D860" s="26"/>
      <c r="E860" s="26"/>
      <c r="F860" s="27">
        <v>832523</v>
      </c>
      <c r="G860" s="145">
        <v>0.79790000000000005</v>
      </c>
      <c r="H860" s="27">
        <v>664280</v>
      </c>
      <c r="I860" s="145">
        <v>0.45090000000000002</v>
      </c>
      <c r="J860" s="26">
        <v>5.05</v>
      </c>
      <c r="K860" s="146">
        <v>1.6203703703703703E-3</v>
      </c>
      <c r="L860" s="145">
        <v>1.8600000000000002E-2</v>
      </c>
      <c r="M860" s="27">
        <v>15503</v>
      </c>
      <c r="N860" s="116">
        <v>2362368.84</v>
      </c>
    </row>
    <row r="861" spans="1:14">
      <c r="B861" s="106" t="s">
        <v>2549</v>
      </c>
      <c r="C861" s="26" t="s">
        <v>2551</v>
      </c>
      <c r="D861" s="26"/>
      <c r="E861" s="26"/>
      <c r="F861" s="27">
        <v>226248</v>
      </c>
      <c r="G861" s="145">
        <v>0.75840000000000007</v>
      </c>
      <c r="H861" s="27">
        <v>171596</v>
      </c>
      <c r="I861" s="145">
        <v>0.51029999999999998</v>
      </c>
      <c r="J861" s="26">
        <v>4.32</v>
      </c>
      <c r="K861" s="146">
        <v>1.4120370370370369E-3</v>
      </c>
      <c r="L861" s="145">
        <v>5.6999999999999993E-3</v>
      </c>
      <c r="M861" s="27">
        <v>1298</v>
      </c>
      <c r="N861" s="116">
        <v>60080.12</v>
      </c>
    </row>
    <row r="862" spans="1:14">
      <c r="C862" s="26"/>
      <c r="D862" s="26"/>
      <c r="E862" s="26"/>
      <c r="F862" s="26"/>
      <c r="G862" s="145"/>
      <c r="H862" s="26"/>
      <c r="I862" s="145"/>
      <c r="J862" s="26"/>
      <c r="K862" s="26"/>
      <c r="L862" s="145"/>
      <c r="M862" s="26"/>
      <c r="N862" s="26"/>
    </row>
    <row r="863" spans="1:14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1155CC"/>
    <outlinePr summaryBelow="0" summaryRight="0"/>
  </sheetPr>
  <dimension ref="A1:C432"/>
  <sheetViews>
    <sheetView workbookViewId="0"/>
  </sheetViews>
  <sheetFormatPr defaultColWidth="14.44140625" defaultRowHeight="15" customHeight="1"/>
  <cols>
    <col min="1" max="1" width="46.109375" customWidth="1"/>
    <col min="2" max="13" width="15.109375" customWidth="1"/>
  </cols>
  <sheetData>
    <row r="1" spans="1:3">
      <c r="A1" s="142" t="str">
        <f ca="1">IFERROR(__xludf.DUMMYFUNCTION("UNIQUE('trafficsources-all-traffic'!A:A)"),"#REF!")</f>
        <v>#REF!</v>
      </c>
      <c r="B1" s="143" t="s">
        <v>2538</v>
      </c>
      <c r="C1" s="143" t="s">
        <v>2539</v>
      </c>
    </row>
    <row r="2" spans="1:3">
      <c r="A2" t="s">
        <v>2548</v>
      </c>
      <c r="B2" s="26"/>
    </row>
    <row r="3" spans="1:3">
      <c r="A3" t="s">
        <v>2552</v>
      </c>
      <c r="B3" s="26"/>
    </row>
    <row r="4" spans="1:3">
      <c r="A4" t="s">
        <v>2553</v>
      </c>
      <c r="B4" s="26"/>
    </row>
    <row r="5" spans="1:3">
      <c r="A5" t="s">
        <v>2554</v>
      </c>
      <c r="B5" s="26"/>
    </row>
    <row r="6" spans="1:3">
      <c r="A6" t="s">
        <v>2555</v>
      </c>
      <c r="B6" s="26"/>
    </row>
    <row r="7" spans="1:3">
      <c r="A7" t="s">
        <v>2556</v>
      </c>
      <c r="B7" s="26"/>
    </row>
    <row r="8" spans="1:3">
      <c r="A8" t="s">
        <v>2557</v>
      </c>
      <c r="B8" s="26"/>
    </row>
    <row r="9" spans="1:3">
      <c r="A9" t="s">
        <v>2558</v>
      </c>
      <c r="B9" s="26"/>
    </row>
    <row r="10" spans="1:3">
      <c r="A10" t="s">
        <v>2559</v>
      </c>
      <c r="B10" s="26"/>
    </row>
    <row r="11" spans="1:3">
      <c r="A11" t="s">
        <v>2560</v>
      </c>
      <c r="B11" s="26"/>
    </row>
    <row r="12" spans="1:3">
      <c r="A12" t="s">
        <v>2561</v>
      </c>
      <c r="B12" s="26"/>
    </row>
    <row r="13" spans="1:3">
      <c r="A13" t="s">
        <v>2562</v>
      </c>
      <c r="B13" s="26"/>
    </row>
    <row r="14" spans="1:3">
      <c r="A14" t="s">
        <v>2563</v>
      </c>
      <c r="B14" s="26"/>
    </row>
    <row r="15" spans="1:3">
      <c r="A15" t="s">
        <v>2564</v>
      </c>
      <c r="B15" s="26"/>
    </row>
    <row r="16" spans="1:3">
      <c r="A16" t="s">
        <v>2565</v>
      </c>
      <c r="B16" s="26"/>
    </row>
    <row r="17" spans="1:2">
      <c r="A17" t="s">
        <v>2566</v>
      </c>
      <c r="B17" s="26"/>
    </row>
    <row r="18" spans="1:2">
      <c r="A18" t="s">
        <v>2567</v>
      </c>
      <c r="B18" s="26"/>
    </row>
    <row r="19" spans="1:2">
      <c r="A19" t="s">
        <v>2568</v>
      </c>
      <c r="B19" s="26"/>
    </row>
    <row r="20" spans="1:2">
      <c r="A20" t="s">
        <v>2569</v>
      </c>
      <c r="B20" s="26"/>
    </row>
    <row r="21" spans="1:2">
      <c r="A21" t="s">
        <v>2570</v>
      </c>
      <c r="B21" s="26"/>
    </row>
    <row r="22" spans="1:2">
      <c r="A22" t="s">
        <v>2571</v>
      </c>
      <c r="B22" s="26"/>
    </row>
    <row r="23" spans="1:2">
      <c r="A23" t="s">
        <v>2572</v>
      </c>
      <c r="B23" s="26"/>
    </row>
    <row r="24" spans="1:2">
      <c r="A24" t="s">
        <v>2573</v>
      </c>
      <c r="B24" s="26"/>
    </row>
    <row r="25" spans="1:2">
      <c r="A25" t="s">
        <v>2574</v>
      </c>
      <c r="B25" s="26"/>
    </row>
    <row r="26" spans="1:2">
      <c r="A26" t="s">
        <v>2575</v>
      </c>
      <c r="B26" s="26"/>
    </row>
    <row r="27" spans="1:2">
      <c r="A27" t="s">
        <v>2576</v>
      </c>
      <c r="B27" s="26"/>
    </row>
    <row r="28" spans="1:2">
      <c r="A28" t="s">
        <v>2577</v>
      </c>
      <c r="B28" s="26"/>
    </row>
    <row r="29" spans="1:2">
      <c r="A29" t="s">
        <v>2578</v>
      </c>
      <c r="B29" s="26"/>
    </row>
    <row r="30" spans="1:2">
      <c r="A30" t="s">
        <v>2579</v>
      </c>
      <c r="B30" s="26"/>
    </row>
    <row r="31" spans="1:2">
      <c r="A31" t="s">
        <v>2580</v>
      </c>
      <c r="B31" s="26"/>
    </row>
    <row r="32" spans="1:2">
      <c r="A32" t="s">
        <v>2581</v>
      </c>
      <c r="B32" s="26"/>
    </row>
    <row r="33" spans="1:2">
      <c r="A33" t="s">
        <v>2582</v>
      </c>
      <c r="B33" s="26"/>
    </row>
    <row r="34" spans="1:2">
      <c r="A34" t="s">
        <v>2583</v>
      </c>
      <c r="B34" s="26"/>
    </row>
    <row r="35" spans="1:2">
      <c r="A35" t="s">
        <v>2584</v>
      </c>
      <c r="B35" s="26"/>
    </row>
    <row r="36" spans="1:2">
      <c r="A36" t="s">
        <v>2585</v>
      </c>
      <c r="B36" s="26"/>
    </row>
    <row r="37" spans="1:2">
      <c r="A37" t="s">
        <v>2586</v>
      </c>
      <c r="B37" s="26"/>
    </row>
    <row r="38" spans="1:2">
      <c r="A38" t="s">
        <v>2587</v>
      </c>
      <c r="B38" s="26"/>
    </row>
    <row r="39" spans="1:2">
      <c r="A39" t="s">
        <v>2588</v>
      </c>
      <c r="B39" s="26"/>
    </row>
    <row r="40" spans="1:2">
      <c r="A40" t="s">
        <v>2589</v>
      </c>
      <c r="B40" s="26"/>
    </row>
    <row r="41" spans="1:2">
      <c r="A41" t="s">
        <v>2590</v>
      </c>
      <c r="B41" s="26"/>
    </row>
    <row r="42" spans="1:2">
      <c r="A42" t="s">
        <v>2591</v>
      </c>
      <c r="B42" s="26"/>
    </row>
    <row r="43" spans="1:2">
      <c r="A43" t="s">
        <v>2592</v>
      </c>
      <c r="B43" s="26"/>
    </row>
    <row r="44" spans="1:2">
      <c r="A44" t="s">
        <v>2593</v>
      </c>
      <c r="B44" s="26"/>
    </row>
    <row r="45" spans="1:2">
      <c r="A45" t="s">
        <v>2594</v>
      </c>
      <c r="B45" s="26"/>
    </row>
    <row r="46" spans="1:2">
      <c r="A46" t="s">
        <v>2595</v>
      </c>
      <c r="B46" s="26"/>
    </row>
    <row r="47" spans="1:2">
      <c r="A47" t="s">
        <v>2596</v>
      </c>
      <c r="B47" s="26"/>
    </row>
    <row r="48" spans="1:2">
      <c r="A48" t="s">
        <v>2597</v>
      </c>
      <c r="B48" s="26"/>
    </row>
    <row r="49" spans="1:2">
      <c r="A49" t="s">
        <v>2598</v>
      </c>
      <c r="B49" s="26"/>
    </row>
    <row r="50" spans="1:2">
      <c r="A50" t="s">
        <v>2599</v>
      </c>
      <c r="B50" s="26"/>
    </row>
    <row r="51" spans="1:2">
      <c r="A51" t="s">
        <v>2600</v>
      </c>
      <c r="B51" s="26"/>
    </row>
    <row r="52" spans="1:2">
      <c r="A52" t="s">
        <v>2601</v>
      </c>
      <c r="B52" s="26"/>
    </row>
    <row r="53" spans="1:2">
      <c r="A53" t="s">
        <v>2602</v>
      </c>
      <c r="B53" s="26"/>
    </row>
    <row r="54" spans="1:2">
      <c r="A54" t="s">
        <v>2603</v>
      </c>
      <c r="B54" s="26"/>
    </row>
    <row r="55" spans="1:2">
      <c r="A55" t="s">
        <v>2604</v>
      </c>
      <c r="B55" s="26"/>
    </row>
    <row r="56" spans="1:2">
      <c r="A56" t="s">
        <v>2605</v>
      </c>
      <c r="B56" s="26"/>
    </row>
    <row r="57" spans="1:2">
      <c r="A57" t="s">
        <v>2606</v>
      </c>
      <c r="B57" s="26"/>
    </row>
    <row r="58" spans="1:2">
      <c r="A58" t="s">
        <v>2607</v>
      </c>
      <c r="B58" s="26"/>
    </row>
    <row r="59" spans="1:2">
      <c r="A59" t="s">
        <v>2608</v>
      </c>
      <c r="B59" s="26"/>
    </row>
    <row r="60" spans="1:2">
      <c r="A60" t="s">
        <v>2609</v>
      </c>
      <c r="B60" s="26"/>
    </row>
    <row r="61" spans="1:2">
      <c r="A61" t="s">
        <v>2610</v>
      </c>
      <c r="B61" s="26"/>
    </row>
    <row r="62" spans="1:2">
      <c r="A62" t="s">
        <v>2611</v>
      </c>
      <c r="B62" s="26"/>
    </row>
    <row r="63" spans="1:2">
      <c r="A63" t="s">
        <v>2612</v>
      </c>
      <c r="B63" s="26"/>
    </row>
    <row r="64" spans="1:2">
      <c r="A64" t="s">
        <v>2613</v>
      </c>
      <c r="B64" s="26"/>
    </row>
    <row r="65" spans="1:2">
      <c r="A65" t="s">
        <v>2614</v>
      </c>
      <c r="B65" s="26"/>
    </row>
    <row r="66" spans="1:2">
      <c r="A66" t="s">
        <v>2615</v>
      </c>
      <c r="B66" s="26"/>
    </row>
    <row r="67" spans="1:2">
      <c r="A67" t="s">
        <v>2616</v>
      </c>
      <c r="B67" s="26"/>
    </row>
    <row r="68" spans="1:2">
      <c r="A68" t="s">
        <v>2617</v>
      </c>
      <c r="B68" s="26"/>
    </row>
    <row r="69" spans="1:2">
      <c r="A69" t="s">
        <v>2618</v>
      </c>
      <c r="B69" s="26"/>
    </row>
    <row r="70" spans="1:2">
      <c r="A70" t="s">
        <v>2619</v>
      </c>
      <c r="B70" s="26"/>
    </row>
    <row r="71" spans="1:2">
      <c r="A71" t="s">
        <v>2620</v>
      </c>
      <c r="B71" s="26"/>
    </row>
    <row r="72" spans="1:2">
      <c r="A72" t="s">
        <v>2621</v>
      </c>
      <c r="B72" s="26"/>
    </row>
    <row r="73" spans="1:2">
      <c r="A73" t="s">
        <v>2622</v>
      </c>
      <c r="B73" s="26"/>
    </row>
    <row r="74" spans="1:2">
      <c r="A74" t="s">
        <v>2623</v>
      </c>
      <c r="B74" s="26"/>
    </row>
    <row r="75" spans="1:2">
      <c r="A75" t="s">
        <v>2624</v>
      </c>
      <c r="B75" s="26"/>
    </row>
    <row r="76" spans="1:2">
      <c r="A76" t="s">
        <v>2625</v>
      </c>
      <c r="B76" s="26"/>
    </row>
    <row r="77" spans="1:2">
      <c r="A77" t="s">
        <v>2626</v>
      </c>
      <c r="B77" s="26"/>
    </row>
    <row r="78" spans="1:2">
      <c r="A78" t="s">
        <v>2627</v>
      </c>
      <c r="B78" s="26"/>
    </row>
    <row r="79" spans="1:2">
      <c r="A79" t="s">
        <v>2628</v>
      </c>
      <c r="B79" s="26"/>
    </row>
    <row r="80" spans="1:2">
      <c r="A80" t="s">
        <v>2629</v>
      </c>
      <c r="B80" s="26"/>
    </row>
    <row r="81" spans="1:2">
      <c r="A81" t="s">
        <v>2630</v>
      </c>
      <c r="B81" s="26"/>
    </row>
    <row r="82" spans="1:2">
      <c r="A82" t="s">
        <v>2631</v>
      </c>
      <c r="B82" s="26"/>
    </row>
    <row r="83" spans="1:2">
      <c r="A83" t="s">
        <v>2632</v>
      </c>
      <c r="B83" s="26"/>
    </row>
    <row r="84" spans="1:2">
      <c r="A84" t="s">
        <v>2633</v>
      </c>
      <c r="B84" s="26"/>
    </row>
    <row r="85" spans="1:2">
      <c r="A85" t="s">
        <v>2634</v>
      </c>
      <c r="B85" s="26"/>
    </row>
    <row r="86" spans="1:2">
      <c r="A86" t="s">
        <v>2635</v>
      </c>
      <c r="B86" s="26"/>
    </row>
    <row r="87" spans="1:2">
      <c r="A87" t="s">
        <v>2636</v>
      </c>
      <c r="B87" s="26"/>
    </row>
    <row r="88" spans="1:2">
      <c r="A88" t="s">
        <v>2637</v>
      </c>
      <c r="B88" s="26"/>
    </row>
    <row r="89" spans="1:2">
      <c r="A89" t="s">
        <v>2638</v>
      </c>
      <c r="B89" s="26"/>
    </row>
    <row r="90" spans="1:2">
      <c r="A90" t="s">
        <v>2639</v>
      </c>
      <c r="B90" s="26"/>
    </row>
    <row r="91" spans="1:2">
      <c r="A91" t="s">
        <v>2640</v>
      </c>
      <c r="B91" s="26"/>
    </row>
    <row r="92" spans="1:2">
      <c r="A92" t="s">
        <v>2641</v>
      </c>
      <c r="B92" s="26"/>
    </row>
    <row r="93" spans="1:2">
      <c r="A93" t="s">
        <v>2642</v>
      </c>
      <c r="B93" s="26"/>
    </row>
    <row r="94" spans="1:2">
      <c r="A94" t="s">
        <v>2643</v>
      </c>
      <c r="B94" s="26"/>
    </row>
    <row r="95" spans="1:2">
      <c r="A95" t="s">
        <v>2644</v>
      </c>
      <c r="B95" s="26"/>
    </row>
    <row r="96" spans="1:2">
      <c r="A96" t="s">
        <v>2645</v>
      </c>
      <c r="B96" s="26"/>
    </row>
    <row r="97" spans="1:2">
      <c r="A97" t="s">
        <v>2646</v>
      </c>
      <c r="B97" s="26"/>
    </row>
    <row r="98" spans="1:2">
      <c r="A98" t="s">
        <v>2647</v>
      </c>
      <c r="B98" s="26"/>
    </row>
    <row r="99" spans="1:2">
      <c r="A99" t="s">
        <v>2648</v>
      </c>
      <c r="B99" s="26"/>
    </row>
    <row r="100" spans="1:2">
      <c r="A100" t="s">
        <v>2649</v>
      </c>
      <c r="B100" s="26"/>
    </row>
    <row r="101" spans="1:2">
      <c r="A101" t="s">
        <v>2650</v>
      </c>
      <c r="B101" s="26"/>
    </row>
    <row r="102" spans="1:2">
      <c r="A102" t="s">
        <v>2651</v>
      </c>
      <c r="B102" s="26"/>
    </row>
    <row r="103" spans="1:2">
      <c r="A103" t="s">
        <v>2652</v>
      </c>
      <c r="B103" s="26"/>
    </row>
    <row r="104" spans="1:2">
      <c r="A104" t="s">
        <v>2653</v>
      </c>
      <c r="B104" s="26"/>
    </row>
    <row r="105" spans="1:2">
      <c r="A105" t="s">
        <v>2654</v>
      </c>
      <c r="B105" s="26"/>
    </row>
    <row r="106" spans="1:2">
      <c r="A106" t="s">
        <v>2655</v>
      </c>
      <c r="B106" s="26"/>
    </row>
    <row r="107" spans="1:2">
      <c r="A107" t="s">
        <v>2656</v>
      </c>
      <c r="B107" s="26"/>
    </row>
    <row r="108" spans="1:2">
      <c r="A108" t="s">
        <v>2657</v>
      </c>
      <c r="B108" s="26"/>
    </row>
    <row r="109" spans="1:2">
      <c r="A109" t="s">
        <v>2658</v>
      </c>
      <c r="B109" s="26"/>
    </row>
    <row r="110" spans="1:2">
      <c r="A110" t="s">
        <v>2659</v>
      </c>
      <c r="B110" s="26"/>
    </row>
    <row r="111" spans="1:2">
      <c r="A111" t="s">
        <v>2660</v>
      </c>
      <c r="B111" s="26"/>
    </row>
    <row r="112" spans="1:2">
      <c r="A112" t="s">
        <v>2661</v>
      </c>
      <c r="B112" s="26"/>
    </row>
    <row r="113" spans="1:2">
      <c r="A113" t="s">
        <v>2662</v>
      </c>
      <c r="B113" s="26"/>
    </row>
    <row r="114" spans="1:2">
      <c r="A114" t="s">
        <v>2663</v>
      </c>
      <c r="B114" s="26"/>
    </row>
    <row r="115" spans="1:2">
      <c r="A115" t="s">
        <v>2664</v>
      </c>
      <c r="B115" s="26"/>
    </row>
    <row r="116" spans="1:2">
      <c r="A116" t="s">
        <v>2665</v>
      </c>
      <c r="B116" s="26"/>
    </row>
    <row r="117" spans="1:2">
      <c r="A117" t="s">
        <v>2666</v>
      </c>
      <c r="B117" s="26"/>
    </row>
    <row r="118" spans="1:2">
      <c r="A118" t="s">
        <v>2667</v>
      </c>
      <c r="B118" s="26"/>
    </row>
    <row r="119" spans="1:2">
      <c r="A119" t="s">
        <v>2668</v>
      </c>
      <c r="B119" s="26"/>
    </row>
    <row r="120" spans="1:2">
      <c r="A120" t="s">
        <v>2669</v>
      </c>
      <c r="B120" s="26"/>
    </row>
    <row r="121" spans="1:2">
      <c r="A121" t="s">
        <v>2670</v>
      </c>
      <c r="B121" s="26"/>
    </row>
    <row r="122" spans="1:2">
      <c r="A122" t="s">
        <v>2671</v>
      </c>
      <c r="B122" s="26"/>
    </row>
    <row r="123" spans="1:2">
      <c r="A123" t="s">
        <v>2672</v>
      </c>
      <c r="B123" s="26"/>
    </row>
    <row r="124" spans="1:2">
      <c r="A124" t="s">
        <v>2673</v>
      </c>
      <c r="B124" s="26"/>
    </row>
    <row r="125" spans="1:2">
      <c r="A125" t="s">
        <v>2674</v>
      </c>
      <c r="B125" s="26"/>
    </row>
    <row r="126" spans="1:2">
      <c r="A126" t="s">
        <v>2675</v>
      </c>
      <c r="B126" s="26"/>
    </row>
    <row r="127" spans="1:2">
      <c r="A127" t="s">
        <v>2676</v>
      </c>
      <c r="B127" s="26"/>
    </row>
    <row r="128" spans="1:2">
      <c r="A128" t="s">
        <v>2677</v>
      </c>
      <c r="B128" s="26"/>
    </row>
    <row r="129" spans="1:2">
      <c r="A129" t="s">
        <v>2678</v>
      </c>
      <c r="B129" s="26"/>
    </row>
    <row r="130" spans="1:2">
      <c r="A130" t="s">
        <v>2679</v>
      </c>
      <c r="B130" s="26"/>
    </row>
    <row r="131" spans="1:2">
      <c r="A131" t="s">
        <v>2680</v>
      </c>
      <c r="B131" s="26"/>
    </row>
    <row r="132" spans="1:2">
      <c r="A132" t="s">
        <v>2681</v>
      </c>
      <c r="B132" s="26"/>
    </row>
    <row r="133" spans="1:2">
      <c r="A133" t="s">
        <v>2682</v>
      </c>
      <c r="B133" s="26"/>
    </row>
    <row r="134" spans="1:2">
      <c r="A134" t="s">
        <v>2683</v>
      </c>
      <c r="B134" s="26"/>
    </row>
    <row r="135" spans="1:2">
      <c r="A135" t="s">
        <v>2684</v>
      </c>
      <c r="B135" s="26"/>
    </row>
    <row r="136" spans="1:2">
      <c r="A136" t="s">
        <v>2685</v>
      </c>
      <c r="B136" s="26"/>
    </row>
    <row r="137" spans="1:2">
      <c r="A137" t="s">
        <v>2686</v>
      </c>
      <c r="B137" s="26"/>
    </row>
    <row r="138" spans="1:2">
      <c r="A138" t="s">
        <v>2687</v>
      </c>
      <c r="B138" s="26"/>
    </row>
    <row r="139" spans="1:2">
      <c r="A139" t="s">
        <v>2688</v>
      </c>
      <c r="B139" s="26"/>
    </row>
    <row r="140" spans="1:2">
      <c r="A140" t="s">
        <v>2689</v>
      </c>
      <c r="B140" s="26"/>
    </row>
    <row r="141" spans="1:2">
      <c r="A141" t="s">
        <v>2690</v>
      </c>
      <c r="B141" s="26"/>
    </row>
    <row r="142" spans="1:2">
      <c r="A142" t="s">
        <v>2691</v>
      </c>
      <c r="B142" s="26"/>
    </row>
    <row r="143" spans="1:2">
      <c r="A143" t="s">
        <v>2692</v>
      </c>
      <c r="B143" s="26"/>
    </row>
    <row r="144" spans="1:2">
      <c r="A144" t="s">
        <v>2693</v>
      </c>
      <c r="B144" s="26"/>
    </row>
    <row r="145" spans="1:2">
      <c r="A145" t="s">
        <v>2694</v>
      </c>
      <c r="B145" s="26"/>
    </row>
    <row r="146" spans="1:2">
      <c r="A146" t="s">
        <v>2695</v>
      </c>
      <c r="B146" s="26"/>
    </row>
    <row r="147" spans="1:2">
      <c r="A147" t="s">
        <v>2696</v>
      </c>
      <c r="B147" s="26"/>
    </row>
    <row r="148" spans="1:2">
      <c r="A148" t="s">
        <v>2697</v>
      </c>
      <c r="B148" s="26"/>
    </row>
    <row r="149" spans="1:2">
      <c r="A149" t="s">
        <v>2698</v>
      </c>
      <c r="B149" s="26"/>
    </row>
    <row r="150" spans="1:2">
      <c r="A150" t="s">
        <v>2699</v>
      </c>
      <c r="B150" s="26"/>
    </row>
    <row r="151" spans="1:2">
      <c r="A151" t="s">
        <v>2700</v>
      </c>
      <c r="B151" s="26"/>
    </row>
    <row r="152" spans="1:2">
      <c r="A152" t="s">
        <v>2701</v>
      </c>
      <c r="B152" s="26"/>
    </row>
    <row r="153" spans="1:2">
      <c r="A153" t="s">
        <v>2702</v>
      </c>
      <c r="B153" s="26"/>
    </row>
    <row r="154" spans="1:2">
      <c r="A154" t="s">
        <v>2703</v>
      </c>
      <c r="B154" s="26"/>
    </row>
    <row r="155" spans="1:2">
      <c r="A155" t="s">
        <v>2704</v>
      </c>
      <c r="B155" s="26"/>
    </row>
    <row r="156" spans="1:2">
      <c r="A156" t="s">
        <v>2705</v>
      </c>
      <c r="B156" s="26"/>
    </row>
    <row r="157" spans="1:2">
      <c r="A157" t="s">
        <v>2706</v>
      </c>
      <c r="B157" s="26"/>
    </row>
    <row r="158" spans="1:2">
      <c r="A158" t="s">
        <v>2707</v>
      </c>
      <c r="B158" s="26"/>
    </row>
    <row r="159" spans="1:2">
      <c r="A159" t="s">
        <v>2708</v>
      </c>
      <c r="B159" s="26"/>
    </row>
    <row r="160" spans="1:2">
      <c r="A160" t="s">
        <v>2709</v>
      </c>
      <c r="B160" s="26"/>
    </row>
    <row r="161" spans="1:2">
      <c r="A161" t="s">
        <v>2710</v>
      </c>
      <c r="B161" s="26"/>
    </row>
    <row r="162" spans="1:2">
      <c r="A162" t="s">
        <v>2711</v>
      </c>
      <c r="B162" s="26"/>
    </row>
    <row r="163" spans="1:2">
      <c r="A163" t="s">
        <v>2712</v>
      </c>
      <c r="B163" s="26"/>
    </row>
    <row r="164" spans="1:2">
      <c r="A164" t="s">
        <v>2713</v>
      </c>
      <c r="B164" s="26"/>
    </row>
    <row r="165" spans="1:2">
      <c r="A165" t="s">
        <v>2714</v>
      </c>
      <c r="B165" s="26"/>
    </row>
    <row r="166" spans="1:2">
      <c r="A166" t="s">
        <v>2715</v>
      </c>
      <c r="B166" s="26"/>
    </row>
    <row r="167" spans="1:2">
      <c r="A167" t="s">
        <v>2716</v>
      </c>
      <c r="B167" s="26"/>
    </row>
    <row r="168" spans="1:2">
      <c r="A168" t="s">
        <v>2717</v>
      </c>
      <c r="B168" s="26"/>
    </row>
    <row r="169" spans="1:2">
      <c r="A169" t="s">
        <v>2718</v>
      </c>
      <c r="B169" s="26"/>
    </row>
    <row r="170" spans="1:2">
      <c r="A170" t="s">
        <v>2719</v>
      </c>
      <c r="B170" s="26"/>
    </row>
    <row r="171" spans="1:2">
      <c r="A171" t="s">
        <v>2720</v>
      </c>
      <c r="B171" s="26"/>
    </row>
    <row r="172" spans="1:2">
      <c r="A172" t="s">
        <v>2721</v>
      </c>
      <c r="B172" s="26"/>
    </row>
    <row r="173" spans="1:2">
      <c r="A173" t="s">
        <v>2722</v>
      </c>
      <c r="B173" s="26"/>
    </row>
    <row r="174" spans="1:2">
      <c r="A174" t="s">
        <v>2723</v>
      </c>
      <c r="B174" s="26"/>
    </row>
    <row r="175" spans="1:2">
      <c r="A175" t="s">
        <v>2724</v>
      </c>
      <c r="B175" s="26"/>
    </row>
    <row r="176" spans="1:2">
      <c r="A176" t="s">
        <v>2725</v>
      </c>
      <c r="B176" s="26"/>
    </row>
    <row r="177" spans="1:2">
      <c r="A177" t="s">
        <v>2726</v>
      </c>
      <c r="B177" s="26"/>
    </row>
    <row r="178" spans="1:2">
      <c r="A178" t="s">
        <v>2727</v>
      </c>
      <c r="B178" s="26"/>
    </row>
    <row r="179" spans="1:2">
      <c r="A179" t="s">
        <v>2728</v>
      </c>
      <c r="B179" s="26"/>
    </row>
    <row r="180" spans="1:2">
      <c r="A180" t="s">
        <v>2729</v>
      </c>
      <c r="B180" s="26"/>
    </row>
    <row r="181" spans="1:2">
      <c r="A181" t="s">
        <v>2730</v>
      </c>
      <c r="B181" s="26"/>
    </row>
    <row r="182" spans="1:2">
      <c r="A182" t="s">
        <v>2731</v>
      </c>
      <c r="B182" s="26"/>
    </row>
    <row r="183" spans="1:2">
      <c r="A183" t="s">
        <v>2732</v>
      </c>
      <c r="B183" s="26"/>
    </row>
    <row r="184" spans="1:2">
      <c r="A184" t="s">
        <v>2733</v>
      </c>
      <c r="B184" s="26"/>
    </row>
    <row r="185" spans="1:2">
      <c r="A185" t="s">
        <v>2734</v>
      </c>
      <c r="B185" s="26"/>
    </row>
    <row r="186" spans="1:2">
      <c r="A186" t="s">
        <v>2735</v>
      </c>
      <c r="B186" s="26"/>
    </row>
    <row r="187" spans="1:2">
      <c r="A187" t="s">
        <v>2736</v>
      </c>
      <c r="B187" s="26"/>
    </row>
    <row r="188" spans="1:2">
      <c r="A188" t="s">
        <v>2737</v>
      </c>
      <c r="B188" s="26"/>
    </row>
    <row r="189" spans="1:2">
      <c r="A189" t="s">
        <v>2738</v>
      </c>
      <c r="B189" s="26"/>
    </row>
    <row r="190" spans="1:2">
      <c r="A190" t="s">
        <v>2739</v>
      </c>
      <c r="B190" s="26"/>
    </row>
    <row r="191" spans="1:2">
      <c r="A191" t="s">
        <v>2740</v>
      </c>
      <c r="B191" s="26"/>
    </row>
    <row r="192" spans="1:2">
      <c r="A192" t="s">
        <v>2741</v>
      </c>
      <c r="B192" s="26"/>
    </row>
    <row r="193" spans="1:2">
      <c r="A193" t="s">
        <v>2742</v>
      </c>
      <c r="B193" s="26"/>
    </row>
    <row r="194" spans="1:2">
      <c r="A194" t="s">
        <v>2743</v>
      </c>
      <c r="B194" s="26"/>
    </row>
    <row r="195" spans="1:2">
      <c r="A195" t="s">
        <v>2744</v>
      </c>
      <c r="B195" s="26"/>
    </row>
    <row r="196" spans="1:2">
      <c r="A196" t="s">
        <v>2745</v>
      </c>
      <c r="B196" s="26"/>
    </row>
    <row r="197" spans="1:2">
      <c r="A197" t="s">
        <v>2746</v>
      </c>
      <c r="B197" s="26"/>
    </row>
    <row r="198" spans="1:2">
      <c r="A198" t="s">
        <v>2747</v>
      </c>
      <c r="B198" s="26"/>
    </row>
    <row r="199" spans="1:2">
      <c r="A199" t="s">
        <v>2748</v>
      </c>
      <c r="B199" s="26"/>
    </row>
    <row r="200" spans="1:2">
      <c r="A200" t="s">
        <v>2749</v>
      </c>
      <c r="B200" s="26"/>
    </row>
    <row r="201" spans="1:2">
      <c r="A201" t="s">
        <v>2750</v>
      </c>
      <c r="B201" s="26"/>
    </row>
    <row r="202" spans="1:2">
      <c r="A202" t="s">
        <v>2751</v>
      </c>
      <c r="B202" s="26"/>
    </row>
    <row r="203" spans="1:2">
      <c r="A203" t="s">
        <v>2752</v>
      </c>
      <c r="B203" s="26"/>
    </row>
    <row r="204" spans="1:2">
      <c r="A204" t="s">
        <v>2753</v>
      </c>
      <c r="B204" s="26"/>
    </row>
    <row r="205" spans="1:2">
      <c r="A205" t="s">
        <v>2754</v>
      </c>
      <c r="B205" s="26"/>
    </row>
    <row r="206" spans="1:2">
      <c r="A206" t="s">
        <v>2755</v>
      </c>
      <c r="B206" s="26"/>
    </row>
    <row r="207" spans="1:2">
      <c r="A207" t="s">
        <v>2756</v>
      </c>
      <c r="B207" s="26"/>
    </row>
    <row r="208" spans="1:2">
      <c r="A208" t="s">
        <v>2757</v>
      </c>
      <c r="B208" s="26"/>
    </row>
    <row r="209" spans="1:2">
      <c r="A209" t="s">
        <v>2758</v>
      </c>
      <c r="B209" s="26"/>
    </row>
    <row r="210" spans="1:2">
      <c r="A210" t="s">
        <v>2759</v>
      </c>
      <c r="B210" s="26"/>
    </row>
    <row r="211" spans="1:2">
      <c r="A211" t="s">
        <v>2760</v>
      </c>
      <c r="B211" s="26"/>
    </row>
    <row r="212" spans="1:2">
      <c r="A212" t="s">
        <v>2761</v>
      </c>
      <c r="B212" s="26"/>
    </row>
    <row r="213" spans="1:2">
      <c r="A213" t="s">
        <v>2762</v>
      </c>
      <c r="B213" s="26"/>
    </row>
    <row r="214" spans="1:2">
      <c r="A214" t="s">
        <v>2763</v>
      </c>
      <c r="B214" s="26"/>
    </row>
    <row r="215" spans="1:2">
      <c r="A215" t="s">
        <v>2764</v>
      </c>
      <c r="B215" s="26"/>
    </row>
    <row r="216" spans="1:2">
      <c r="A216" t="s">
        <v>2765</v>
      </c>
      <c r="B216" s="26"/>
    </row>
    <row r="217" spans="1:2">
      <c r="A217" t="s">
        <v>2766</v>
      </c>
      <c r="B217" s="26"/>
    </row>
    <row r="218" spans="1:2">
      <c r="A218" t="s">
        <v>2767</v>
      </c>
      <c r="B218" s="26"/>
    </row>
    <row r="219" spans="1:2">
      <c r="A219" t="s">
        <v>2768</v>
      </c>
      <c r="B219" s="26"/>
    </row>
    <row r="220" spans="1:2">
      <c r="A220" t="s">
        <v>2769</v>
      </c>
      <c r="B220" s="26"/>
    </row>
    <row r="221" spans="1:2">
      <c r="A221" t="s">
        <v>2770</v>
      </c>
      <c r="B221" s="26"/>
    </row>
    <row r="222" spans="1:2">
      <c r="A222" t="s">
        <v>2771</v>
      </c>
      <c r="B222" s="26"/>
    </row>
    <row r="223" spans="1:2">
      <c r="A223" t="s">
        <v>2772</v>
      </c>
      <c r="B223" s="26"/>
    </row>
    <row r="224" spans="1:2">
      <c r="A224" t="s">
        <v>2773</v>
      </c>
      <c r="B224" s="26"/>
    </row>
    <row r="225" spans="1:2">
      <c r="A225" t="s">
        <v>2774</v>
      </c>
      <c r="B225" s="26"/>
    </row>
    <row r="226" spans="1:2">
      <c r="A226" t="s">
        <v>2775</v>
      </c>
      <c r="B226" s="26"/>
    </row>
    <row r="227" spans="1:2">
      <c r="A227" t="s">
        <v>2776</v>
      </c>
      <c r="B227" s="26"/>
    </row>
    <row r="228" spans="1:2">
      <c r="A228" t="s">
        <v>2777</v>
      </c>
      <c r="B228" s="26"/>
    </row>
    <row r="229" spans="1:2">
      <c r="A229" t="s">
        <v>2778</v>
      </c>
      <c r="B229" s="26"/>
    </row>
    <row r="230" spans="1:2">
      <c r="A230" t="s">
        <v>2779</v>
      </c>
      <c r="B230" s="26"/>
    </row>
    <row r="231" spans="1:2">
      <c r="A231" t="s">
        <v>2780</v>
      </c>
      <c r="B231" s="26"/>
    </row>
    <row r="232" spans="1:2">
      <c r="A232" t="s">
        <v>2781</v>
      </c>
      <c r="B232" s="26"/>
    </row>
    <row r="233" spans="1:2">
      <c r="A233" t="s">
        <v>2782</v>
      </c>
      <c r="B233" s="26"/>
    </row>
    <row r="234" spans="1:2">
      <c r="A234" t="s">
        <v>2783</v>
      </c>
      <c r="B234" s="26"/>
    </row>
    <row r="235" spans="1:2">
      <c r="A235" t="s">
        <v>2784</v>
      </c>
      <c r="B235" s="26"/>
    </row>
    <row r="236" spans="1:2">
      <c r="A236" t="s">
        <v>2785</v>
      </c>
      <c r="B236" s="26"/>
    </row>
    <row r="237" spans="1:2">
      <c r="A237" t="s">
        <v>2786</v>
      </c>
      <c r="B237" s="26"/>
    </row>
    <row r="238" spans="1:2">
      <c r="A238" t="s">
        <v>2787</v>
      </c>
      <c r="B238" s="26"/>
    </row>
    <row r="239" spans="1:2">
      <c r="A239" t="s">
        <v>2788</v>
      </c>
      <c r="B239" s="26"/>
    </row>
    <row r="240" spans="1:2">
      <c r="A240" t="s">
        <v>2789</v>
      </c>
      <c r="B240" s="26"/>
    </row>
    <row r="241" spans="1:2">
      <c r="A241" t="s">
        <v>2790</v>
      </c>
      <c r="B241" s="26"/>
    </row>
    <row r="242" spans="1:2">
      <c r="A242" t="s">
        <v>2791</v>
      </c>
      <c r="B242" s="26"/>
    </row>
    <row r="243" spans="1:2">
      <c r="A243" t="s">
        <v>2792</v>
      </c>
      <c r="B243" s="26"/>
    </row>
    <row r="244" spans="1:2">
      <c r="A244" t="s">
        <v>2793</v>
      </c>
      <c r="B244" s="26"/>
    </row>
    <row r="245" spans="1:2">
      <c r="A245" t="s">
        <v>2794</v>
      </c>
      <c r="B245" s="26"/>
    </row>
    <row r="246" spans="1:2">
      <c r="A246" t="s">
        <v>2795</v>
      </c>
      <c r="B246" s="26"/>
    </row>
    <row r="247" spans="1:2">
      <c r="A247" t="s">
        <v>2796</v>
      </c>
      <c r="B247" s="26"/>
    </row>
    <row r="248" spans="1:2">
      <c r="A248" t="s">
        <v>2797</v>
      </c>
      <c r="B248" s="26"/>
    </row>
    <row r="249" spans="1:2">
      <c r="A249" t="s">
        <v>2798</v>
      </c>
      <c r="B249" s="26"/>
    </row>
    <row r="250" spans="1:2">
      <c r="A250" t="s">
        <v>2799</v>
      </c>
      <c r="B250" s="26"/>
    </row>
    <row r="251" spans="1:2">
      <c r="A251" t="s">
        <v>2800</v>
      </c>
      <c r="B251" s="26"/>
    </row>
    <row r="252" spans="1:2">
      <c r="A252" t="s">
        <v>2801</v>
      </c>
      <c r="B252" s="26"/>
    </row>
    <row r="253" spans="1:2">
      <c r="A253" t="s">
        <v>2802</v>
      </c>
      <c r="B253" s="26"/>
    </row>
    <row r="254" spans="1:2">
      <c r="A254" t="s">
        <v>2803</v>
      </c>
      <c r="B254" s="26"/>
    </row>
    <row r="255" spans="1:2">
      <c r="A255" t="s">
        <v>2804</v>
      </c>
      <c r="B255" s="26"/>
    </row>
    <row r="256" spans="1:2">
      <c r="A256" t="s">
        <v>2805</v>
      </c>
      <c r="B256" s="26"/>
    </row>
    <row r="257" spans="1:2">
      <c r="A257" t="s">
        <v>2806</v>
      </c>
      <c r="B257" s="26"/>
    </row>
    <row r="258" spans="1:2">
      <c r="A258" t="s">
        <v>2807</v>
      </c>
      <c r="B258" s="26"/>
    </row>
    <row r="259" spans="1:2">
      <c r="A259" t="s">
        <v>2808</v>
      </c>
      <c r="B259" s="26"/>
    </row>
    <row r="260" spans="1:2">
      <c r="A260" t="s">
        <v>2809</v>
      </c>
      <c r="B260" s="26"/>
    </row>
    <row r="261" spans="1:2">
      <c r="A261" t="s">
        <v>2810</v>
      </c>
      <c r="B261" s="26"/>
    </row>
    <row r="262" spans="1:2">
      <c r="A262" t="s">
        <v>2811</v>
      </c>
      <c r="B262" s="26"/>
    </row>
    <row r="263" spans="1:2">
      <c r="A263" t="s">
        <v>2812</v>
      </c>
      <c r="B263" s="26"/>
    </row>
    <row r="264" spans="1:2">
      <c r="A264" t="s">
        <v>2813</v>
      </c>
      <c r="B264" s="26"/>
    </row>
    <row r="265" spans="1:2">
      <c r="A265" t="s">
        <v>2814</v>
      </c>
      <c r="B265" s="26"/>
    </row>
    <row r="266" spans="1:2">
      <c r="A266" t="s">
        <v>2815</v>
      </c>
      <c r="B266" s="26"/>
    </row>
    <row r="267" spans="1:2">
      <c r="A267" t="s">
        <v>2816</v>
      </c>
      <c r="B267" s="26"/>
    </row>
    <row r="268" spans="1:2">
      <c r="A268" t="s">
        <v>2817</v>
      </c>
      <c r="B268" s="26"/>
    </row>
    <row r="269" spans="1:2">
      <c r="A269" t="s">
        <v>2818</v>
      </c>
      <c r="B269" s="26"/>
    </row>
    <row r="270" spans="1:2">
      <c r="A270" t="s">
        <v>2819</v>
      </c>
      <c r="B270" s="26"/>
    </row>
    <row r="271" spans="1:2">
      <c r="A271" t="s">
        <v>2820</v>
      </c>
      <c r="B271" s="26"/>
    </row>
    <row r="272" spans="1:2">
      <c r="A272" t="s">
        <v>2821</v>
      </c>
      <c r="B272" s="26"/>
    </row>
    <row r="273" spans="1:2">
      <c r="A273" t="s">
        <v>2822</v>
      </c>
      <c r="B273" s="26"/>
    </row>
    <row r="274" spans="1:2">
      <c r="A274" t="s">
        <v>2823</v>
      </c>
      <c r="B274" s="26"/>
    </row>
    <row r="275" spans="1:2">
      <c r="A275" t="s">
        <v>2824</v>
      </c>
      <c r="B275" s="26"/>
    </row>
    <row r="276" spans="1:2">
      <c r="A276" t="s">
        <v>2825</v>
      </c>
      <c r="B276" s="26"/>
    </row>
    <row r="277" spans="1:2">
      <c r="A277" t="s">
        <v>2826</v>
      </c>
      <c r="B277" s="26"/>
    </row>
    <row r="278" spans="1:2">
      <c r="A278" t="s">
        <v>2827</v>
      </c>
      <c r="B278" s="26"/>
    </row>
    <row r="279" spans="1:2">
      <c r="A279" t="s">
        <v>2828</v>
      </c>
      <c r="B279" s="26"/>
    </row>
    <row r="280" spans="1:2">
      <c r="A280" t="s">
        <v>2829</v>
      </c>
      <c r="B280" s="26"/>
    </row>
    <row r="281" spans="1:2">
      <c r="A281" t="s">
        <v>2830</v>
      </c>
      <c r="B281" s="26"/>
    </row>
    <row r="282" spans="1:2">
      <c r="A282" t="s">
        <v>2831</v>
      </c>
      <c r="B282" s="26"/>
    </row>
    <row r="283" spans="1:2">
      <c r="A283" t="s">
        <v>2832</v>
      </c>
      <c r="B283" s="26"/>
    </row>
    <row r="284" spans="1:2">
      <c r="A284" t="s">
        <v>2833</v>
      </c>
      <c r="B284" s="26"/>
    </row>
    <row r="285" spans="1:2">
      <c r="A285" t="s">
        <v>2834</v>
      </c>
      <c r="B285" s="26"/>
    </row>
    <row r="286" spans="1:2">
      <c r="A286" t="s">
        <v>2835</v>
      </c>
      <c r="B286" s="26"/>
    </row>
    <row r="287" spans="1:2">
      <c r="A287" t="s">
        <v>2836</v>
      </c>
      <c r="B287" s="26"/>
    </row>
    <row r="288" spans="1:2">
      <c r="A288" t="s">
        <v>2837</v>
      </c>
      <c r="B288" s="26"/>
    </row>
    <row r="289" spans="1:2">
      <c r="A289" t="s">
        <v>2838</v>
      </c>
      <c r="B289" s="26"/>
    </row>
    <row r="290" spans="1:2">
      <c r="A290" t="s">
        <v>2839</v>
      </c>
      <c r="B290" s="26"/>
    </row>
    <row r="291" spans="1:2">
      <c r="A291" t="s">
        <v>2840</v>
      </c>
      <c r="B291" s="26"/>
    </row>
    <row r="292" spans="1:2">
      <c r="A292" t="s">
        <v>2841</v>
      </c>
      <c r="B292" s="26"/>
    </row>
    <row r="293" spans="1:2">
      <c r="A293" t="s">
        <v>2842</v>
      </c>
      <c r="B293" s="26"/>
    </row>
    <row r="294" spans="1:2">
      <c r="A294" t="s">
        <v>2843</v>
      </c>
      <c r="B294" s="26"/>
    </row>
    <row r="295" spans="1:2">
      <c r="A295" t="s">
        <v>2844</v>
      </c>
      <c r="B295" s="26"/>
    </row>
    <row r="296" spans="1:2">
      <c r="A296" t="s">
        <v>2845</v>
      </c>
      <c r="B296" s="26"/>
    </row>
    <row r="297" spans="1:2">
      <c r="A297" t="s">
        <v>2846</v>
      </c>
      <c r="B297" s="26"/>
    </row>
    <row r="298" spans="1:2">
      <c r="A298" t="s">
        <v>2847</v>
      </c>
      <c r="B298" s="26"/>
    </row>
    <row r="299" spans="1:2">
      <c r="A299" t="s">
        <v>2848</v>
      </c>
      <c r="B299" s="26"/>
    </row>
    <row r="300" spans="1:2">
      <c r="A300" t="s">
        <v>2849</v>
      </c>
      <c r="B300" s="26"/>
    </row>
    <row r="301" spans="1:2">
      <c r="A301" t="s">
        <v>2850</v>
      </c>
      <c r="B301" s="26"/>
    </row>
    <row r="302" spans="1:2">
      <c r="A302" t="s">
        <v>2851</v>
      </c>
      <c r="B302" s="26"/>
    </row>
    <row r="303" spans="1:2">
      <c r="A303" t="s">
        <v>2852</v>
      </c>
      <c r="B303" s="26"/>
    </row>
    <row r="304" spans="1:2">
      <c r="A304" t="s">
        <v>2853</v>
      </c>
      <c r="B304" s="26"/>
    </row>
    <row r="305" spans="1:2">
      <c r="A305" t="s">
        <v>2854</v>
      </c>
      <c r="B305" s="26"/>
    </row>
    <row r="306" spans="1:2">
      <c r="A306" t="s">
        <v>2855</v>
      </c>
      <c r="B306" s="26"/>
    </row>
    <row r="307" spans="1:2">
      <c r="A307" t="s">
        <v>2856</v>
      </c>
      <c r="B307" s="26"/>
    </row>
    <row r="308" spans="1:2">
      <c r="A308" t="s">
        <v>2857</v>
      </c>
      <c r="B308" s="26"/>
    </row>
    <row r="309" spans="1:2">
      <c r="A309" t="s">
        <v>2858</v>
      </c>
      <c r="B309" s="26"/>
    </row>
    <row r="310" spans="1:2">
      <c r="A310" t="s">
        <v>2859</v>
      </c>
      <c r="B310" s="26"/>
    </row>
    <row r="311" spans="1:2">
      <c r="A311" t="s">
        <v>2860</v>
      </c>
      <c r="B311" s="26"/>
    </row>
    <row r="312" spans="1:2">
      <c r="A312" t="s">
        <v>2861</v>
      </c>
      <c r="B312" s="26"/>
    </row>
    <row r="313" spans="1:2">
      <c r="A313" t="s">
        <v>2862</v>
      </c>
      <c r="B313" s="26"/>
    </row>
    <row r="314" spans="1:2">
      <c r="A314" t="s">
        <v>2863</v>
      </c>
      <c r="B314" s="26"/>
    </row>
    <row r="315" spans="1:2">
      <c r="A315" t="s">
        <v>2864</v>
      </c>
      <c r="B315" s="26"/>
    </row>
    <row r="316" spans="1:2">
      <c r="A316" t="s">
        <v>2865</v>
      </c>
      <c r="B316" s="26"/>
    </row>
    <row r="317" spans="1:2">
      <c r="A317" t="s">
        <v>2866</v>
      </c>
      <c r="B317" s="26"/>
    </row>
    <row r="318" spans="1:2">
      <c r="A318" t="s">
        <v>2867</v>
      </c>
      <c r="B318" s="26"/>
    </row>
    <row r="319" spans="1:2">
      <c r="A319" t="s">
        <v>2868</v>
      </c>
      <c r="B319" s="26"/>
    </row>
    <row r="320" spans="1:2">
      <c r="A320" t="s">
        <v>2869</v>
      </c>
      <c r="B320" s="26"/>
    </row>
    <row r="321" spans="1:2">
      <c r="A321" t="s">
        <v>2870</v>
      </c>
      <c r="B321" s="26"/>
    </row>
    <row r="322" spans="1:2">
      <c r="A322" t="s">
        <v>2871</v>
      </c>
      <c r="B322" s="26"/>
    </row>
    <row r="323" spans="1:2">
      <c r="A323" t="s">
        <v>2872</v>
      </c>
      <c r="B323" s="26"/>
    </row>
    <row r="324" spans="1:2">
      <c r="A324" t="s">
        <v>2873</v>
      </c>
      <c r="B324" s="26"/>
    </row>
    <row r="325" spans="1:2">
      <c r="A325" t="s">
        <v>2874</v>
      </c>
      <c r="B325" s="26"/>
    </row>
    <row r="326" spans="1:2">
      <c r="A326" t="s">
        <v>2875</v>
      </c>
      <c r="B326" s="26"/>
    </row>
    <row r="327" spans="1:2">
      <c r="A327" t="s">
        <v>2876</v>
      </c>
      <c r="B327" s="26"/>
    </row>
    <row r="328" spans="1:2">
      <c r="A328" t="s">
        <v>2877</v>
      </c>
      <c r="B328" s="26"/>
    </row>
    <row r="329" spans="1:2">
      <c r="A329" t="s">
        <v>2878</v>
      </c>
      <c r="B329" s="26"/>
    </row>
    <row r="330" spans="1:2">
      <c r="A330" t="s">
        <v>2879</v>
      </c>
      <c r="B330" s="26"/>
    </row>
    <row r="331" spans="1:2">
      <c r="A331" t="s">
        <v>2880</v>
      </c>
      <c r="B331" s="26"/>
    </row>
    <row r="332" spans="1:2">
      <c r="A332" t="s">
        <v>2881</v>
      </c>
      <c r="B332" s="26"/>
    </row>
    <row r="333" spans="1:2">
      <c r="A333" t="s">
        <v>2882</v>
      </c>
      <c r="B333" s="26"/>
    </row>
    <row r="334" spans="1:2">
      <c r="A334" t="s">
        <v>2883</v>
      </c>
      <c r="B334" s="26"/>
    </row>
    <row r="335" spans="1:2">
      <c r="A335" t="s">
        <v>2884</v>
      </c>
      <c r="B335" s="26"/>
    </row>
    <row r="336" spans="1:2">
      <c r="A336" t="s">
        <v>2885</v>
      </c>
      <c r="B336" s="26"/>
    </row>
    <row r="337" spans="1:2">
      <c r="A337" t="s">
        <v>2886</v>
      </c>
      <c r="B337" s="26"/>
    </row>
    <row r="338" spans="1:2">
      <c r="A338" t="s">
        <v>2887</v>
      </c>
      <c r="B338" s="26"/>
    </row>
    <row r="339" spans="1:2">
      <c r="A339" t="s">
        <v>2888</v>
      </c>
      <c r="B339" s="26"/>
    </row>
    <row r="340" spans="1:2">
      <c r="A340" t="s">
        <v>2889</v>
      </c>
      <c r="B340" s="26"/>
    </row>
    <row r="341" spans="1:2">
      <c r="A341" t="s">
        <v>2890</v>
      </c>
      <c r="B341" s="26"/>
    </row>
    <row r="342" spans="1:2">
      <c r="A342" t="s">
        <v>2891</v>
      </c>
      <c r="B342" s="26"/>
    </row>
    <row r="343" spans="1:2">
      <c r="A343" t="s">
        <v>2892</v>
      </c>
      <c r="B343" s="26"/>
    </row>
    <row r="344" spans="1:2">
      <c r="A344" t="s">
        <v>2893</v>
      </c>
      <c r="B344" s="26"/>
    </row>
    <row r="345" spans="1:2">
      <c r="A345" t="s">
        <v>2894</v>
      </c>
      <c r="B345" s="26"/>
    </row>
    <row r="346" spans="1:2">
      <c r="A346" t="s">
        <v>2895</v>
      </c>
      <c r="B346" s="26"/>
    </row>
    <row r="347" spans="1:2">
      <c r="A347" t="s">
        <v>2896</v>
      </c>
      <c r="B347" s="26"/>
    </row>
    <row r="348" spans="1:2">
      <c r="A348" t="s">
        <v>2897</v>
      </c>
      <c r="B348" s="26"/>
    </row>
    <row r="349" spans="1:2">
      <c r="A349" t="s">
        <v>2898</v>
      </c>
      <c r="B349" s="26"/>
    </row>
    <row r="350" spans="1:2">
      <c r="A350" t="s">
        <v>2899</v>
      </c>
      <c r="B350" s="26"/>
    </row>
    <row r="351" spans="1:2">
      <c r="A351" t="s">
        <v>2900</v>
      </c>
      <c r="B351" s="26"/>
    </row>
    <row r="352" spans="1:2">
      <c r="A352" t="s">
        <v>2901</v>
      </c>
      <c r="B352" s="26"/>
    </row>
    <row r="353" spans="1:2">
      <c r="A353" t="s">
        <v>2902</v>
      </c>
      <c r="B353" s="26"/>
    </row>
    <row r="354" spans="1:2">
      <c r="A354" t="s">
        <v>2903</v>
      </c>
      <c r="B354" s="26"/>
    </row>
    <row r="355" spans="1:2">
      <c r="A355" t="s">
        <v>2904</v>
      </c>
      <c r="B355" s="26"/>
    </row>
    <row r="356" spans="1:2">
      <c r="A356" t="s">
        <v>2905</v>
      </c>
      <c r="B356" s="26"/>
    </row>
    <row r="357" spans="1:2">
      <c r="A357" t="s">
        <v>2906</v>
      </c>
      <c r="B357" s="26"/>
    </row>
    <row r="358" spans="1:2">
      <c r="A358" t="s">
        <v>2907</v>
      </c>
      <c r="B358" s="26"/>
    </row>
    <row r="359" spans="1:2">
      <c r="A359" t="s">
        <v>2908</v>
      </c>
      <c r="B359" s="26"/>
    </row>
    <row r="360" spans="1:2">
      <c r="A360" t="s">
        <v>2909</v>
      </c>
      <c r="B360" s="26"/>
    </row>
    <row r="361" spans="1:2">
      <c r="A361" t="s">
        <v>2910</v>
      </c>
      <c r="B361" s="26"/>
    </row>
    <row r="362" spans="1:2">
      <c r="A362" t="s">
        <v>2911</v>
      </c>
      <c r="B362" s="26"/>
    </row>
    <row r="363" spans="1:2">
      <c r="A363" t="s">
        <v>2912</v>
      </c>
      <c r="B363" s="26"/>
    </row>
    <row r="364" spans="1:2">
      <c r="A364" t="s">
        <v>2913</v>
      </c>
      <c r="B364" s="26"/>
    </row>
    <row r="365" spans="1:2">
      <c r="A365" t="s">
        <v>2914</v>
      </c>
      <c r="B365" s="26"/>
    </row>
    <row r="366" spans="1:2">
      <c r="A366" t="s">
        <v>2915</v>
      </c>
      <c r="B366" s="26"/>
    </row>
    <row r="367" spans="1:2">
      <c r="A367" t="s">
        <v>2916</v>
      </c>
      <c r="B367" s="26"/>
    </row>
    <row r="368" spans="1:2">
      <c r="A368" t="s">
        <v>2917</v>
      </c>
      <c r="B368" s="26"/>
    </row>
    <row r="369" spans="1:2">
      <c r="A369" t="s">
        <v>2918</v>
      </c>
      <c r="B369" s="26"/>
    </row>
    <row r="370" spans="1:2">
      <c r="A370" t="s">
        <v>2919</v>
      </c>
      <c r="B370" s="26"/>
    </row>
    <row r="371" spans="1:2">
      <c r="A371" t="s">
        <v>2920</v>
      </c>
      <c r="B371" s="26"/>
    </row>
    <row r="372" spans="1:2">
      <c r="A372" t="s">
        <v>2921</v>
      </c>
      <c r="B372" s="26"/>
    </row>
    <row r="373" spans="1:2">
      <c r="A373" t="s">
        <v>2922</v>
      </c>
      <c r="B373" s="26"/>
    </row>
    <row r="374" spans="1:2">
      <c r="A374" t="s">
        <v>2923</v>
      </c>
      <c r="B374" s="26"/>
    </row>
    <row r="375" spans="1:2">
      <c r="A375" t="s">
        <v>2924</v>
      </c>
      <c r="B375" s="26"/>
    </row>
    <row r="376" spans="1:2">
      <c r="A376" t="s">
        <v>2925</v>
      </c>
      <c r="B376" s="26"/>
    </row>
    <row r="377" spans="1:2">
      <c r="A377" t="s">
        <v>2926</v>
      </c>
      <c r="B377" s="26"/>
    </row>
    <row r="378" spans="1:2">
      <c r="A378" t="s">
        <v>2927</v>
      </c>
      <c r="B378" s="26"/>
    </row>
    <row r="379" spans="1:2">
      <c r="A379" t="s">
        <v>2928</v>
      </c>
      <c r="B379" s="26"/>
    </row>
    <row r="380" spans="1:2">
      <c r="A380" t="s">
        <v>2929</v>
      </c>
      <c r="B380" s="26"/>
    </row>
    <row r="381" spans="1:2">
      <c r="A381" t="s">
        <v>2930</v>
      </c>
      <c r="B381" s="26"/>
    </row>
    <row r="382" spans="1:2">
      <c r="A382" t="s">
        <v>2931</v>
      </c>
      <c r="B382" s="26"/>
    </row>
    <row r="383" spans="1:2">
      <c r="A383" t="s">
        <v>2932</v>
      </c>
      <c r="B383" s="26"/>
    </row>
    <row r="384" spans="1:2">
      <c r="A384" t="s">
        <v>2933</v>
      </c>
      <c r="B384" s="26"/>
    </row>
    <row r="385" spans="1:2">
      <c r="A385" t="s">
        <v>2934</v>
      </c>
      <c r="B385" s="26"/>
    </row>
    <row r="386" spans="1:2">
      <c r="A386" t="s">
        <v>2935</v>
      </c>
      <c r="B386" s="26"/>
    </row>
    <row r="387" spans="1:2">
      <c r="A387" t="s">
        <v>2936</v>
      </c>
      <c r="B387" s="26"/>
    </row>
    <row r="388" spans="1:2">
      <c r="A388" t="s">
        <v>2937</v>
      </c>
      <c r="B388" s="26"/>
    </row>
    <row r="389" spans="1:2">
      <c r="A389" t="s">
        <v>2938</v>
      </c>
      <c r="B389" s="26"/>
    </row>
    <row r="390" spans="1:2">
      <c r="A390" t="s">
        <v>2939</v>
      </c>
      <c r="B390" s="26"/>
    </row>
    <row r="391" spans="1:2">
      <c r="A391" t="s">
        <v>2940</v>
      </c>
      <c r="B391" s="26"/>
    </row>
    <row r="392" spans="1:2">
      <c r="A392" t="s">
        <v>2941</v>
      </c>
      <c r="B392" s="26"/>
    </row>
    <row r="393" spans="1:2">
      <c r="A393" t="s">
        <v>2942</v>
      </c>
      <c r="B393" s="26"/>
    </row>
    <row r="394" spans="1:2">
      <c r="A394" t="s">
        <v>2943</v>
      </c>
      <c r="B394" s="26"/>
    </row>
    <row r="395" spans="1:2">
      <c r="A395" t="s">
        <v>2944</v>
      </c>
      <c r="B395" s="26"/>
    </row>
    <row r="396" spans="1:2">
      <c r="A396" t="s">
        <v>2945</v>
      </c>
      <c r="B396" s="26"/>
    </row>
    <row r="397" spans="1:2">
      <c r="A397" t="s">
        <v>2946</v>
      </c>
      <c r="B397" s="26"/>
    </row>
    <row r="398" spans="1:2">
      <c r="A398" t="s">
        <v>2947</v>
      </c>
      <c r="B398" s="26"/>
    </row>
    <row r="399" spans="1:2">
      <c r="A399" t="s">
        <v>2948</v>
      </c>
      <c r="B399" s="26"/>
    </row>
    <row r="400" spans="1:2">
      <c r="A400" t="s">
        <v>2949</v>
      </c>
      <c r="B400" s="26"/>
    </row>
    <row r="401" spans="1:2">
      <c r="A401" t="s">
        <v>2950</v>
      </c>
      <c r="B401" s="26"/>
    </row>
    <row r="402" spans="1:2">
      <c r="A402" t="s">
        <v>2951</v>
      </c>
      <c r="B402" s="26"/>
    </row>
    <row r="403" spans="1:2">
      <c r="A403" t="s">
        <v>2952</v>
      </c>
      <c r="B403" s="26"/>
    </row>
    <row r="404" spans="1:2">
      <c r="A404" t="s">
        <v>2953</v>
      </c>
      <c r="B404" s="26"/>
    </row>
    <row r="405" spans="1:2">
      <c r="A405" t="s">
        <v>2954</v>
      </c>
      <c r="B405" s="26"/>
    </row>
    <row r="406" spans="1:2">
      <c r="A406" t="s">
        <v>2955</v>
      </c>
      <c r="B406" s="26"/>
    </row>
    <row r="407" spans="1:2">
      <c r="A407" t="s">
        <v>2956</v>
      </c>
      <c r="B407" s="26"/>
    </row>
    <row r="408" spans="1:2">
      <c r="A408" t="s">
        <v>2957</v>
      </c>
      <c r="B408" s="26"/>
    </row>
    <row r="409" spans="1:2">
      <c r="A409" t="s">
        <v>2958</v>
      </c>
      <c r="B409" s="26"/>
    </row>
    <row r="410" spans="1:2">
      <c r="A410" t="s">
        <v>2959</v>
      </c>
      <c r="B410" s="26"/>
    </row>
    <row r="411" spans="1:2">
      <c r="A411" t="s">
        <v>2960</v>
      </c>
      <c r="B411" s="26"/>
    </row>
    <row r="412" spans="1:2">
      <c r="A412" t="s">
        <v>2961</v>
      </c>
      <c r="B412" s="26"/>
    </row>
    <row r="413" spans="1:2">
      <c r="A413" t="s">
        <v>2962</v>
      </c>
      <c r="B413" s="26"/>
    </row>
    <row r="414" spans="1:2">
      <c r="A414" t="s">
        <v>2963</v>
      </c>
      <c r="B414" s="26"/>
    </row>
    <row r="415" spans="1:2">
      <c r="A415" t="s">
        <v>2964</v>
      </c>
      <c r="B415" s="26"/>
    </row>
    <row r="416" spans="1:2">
      <c r="A416" t="s">
        <v>2965</v>
      </c>
      <c r="B416" s="26"/>
    </row>
    <row r="417" spans="1:2">
      <c r="A417" t="s">
        <v>2966</v>
      </c>
      <c r="B417" s="26"/>
    </row>
    <row r="418" spans="1:2">
      <c r="A418" t="s">
        <v>2967</v>
      </c>
      <c r="B418" s="26"/>
    </row>
    <row r="419" spans="1:2">
      <c r="A419" t="s">
        <v>2968</v>
      </c>
      <c r="B419" s="26"/>
    </row>
    <row r="420" spans="1:2">
      <c r="A420" t="s">
        <v>2969</v>
      </c>
      <c r="B420" s="26"/>
    </row>
    <row r="421" spans="1:2">
      <c r="A421" t="s">
        <v>2970</v>
      </c>
      <c r="B421" s="26"/>
    </row>
    <row r="422" spans="1:2">
      <c r="A422" t="s">
        <v>2971</v>
      </c>
      <c r="B422" s="26"/>
    </row>
    <row r="423" spans="1:2">
      <c r="A423" t="s">
        <v>2972</v>
      </c>
      <c r="B423" s="26"/>
    </row>
    <row r="424" spans="1:2">
      <c r="A424" t="s">
        <v>2973</v>
      </c>
      <c r="B424" s="26"/>
    </row>
    <row r="425" spans="1:2">
      <c r="A425" t="s">
        <v>2974</v>
      </c>
      <c r="B425" s="26"/>
    </row>
    <row r="426" spans="1:2">
      <c r="A426" t="s">
        <v>2975</v>
      </c>
      <c r="B426" s="26"/>
    </row>
    <row r="427" spans="1:2">
      <c r="A427" t="s">
        <v>2976</v>
      </c>
      <c r="B427" s="26"/>
    </row>
    <row r="428" spans="1:2">
      <c r="A428" t="s">
        <v>2977</v>
      </c>
      <c r="B428" s="26"/>
    </row>
    <row r="429" spans="1:2">
      <c r="A429" t="s">
        <v>2978</v>
      </c>
      <c r="B429" s="26"/>
    </row>
    <row r="430" spans="1:2">
      <c r="A430" t="s">
        <v>2979</v>
      </c>
      <c r="B430" s="26"/>
    </row>
    <row r="431" spans="1:2">
      <c r="B431" s="26"/>
    </row>
    <row r="432" spans="1:2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A61C00"/>
    <outlinePr summaryBelow="0" summaryRight="0"/>
  </sheetPr>
  <dimension ref="A1:Z1000"/>
  <sheetViews>
    <sheetView workbookViewId="0"/>
  </sheetViews>
  <sheetFormatPr defaultColWidth="14.44140625" defaultRowHeight="15" customHeight="1"/>
  <cols>
    <col min="1" max="1" width="3.109375" customWidth="1"/>
    <col min="2" max="2" width="4.109375" customWidth="1"/>
  </cols>
  <sheetData>
    <row r="1" spans="1:26" ht="14.4">
      <c r="A1" s="9"/>
      <c r="B1" s="8"/>
      <c r="C1" s="178" t="s">
        <v>2980</v>
      </c>
      <c r="D1" s="176"/>
      <c r="E1" s="176"/>
      <c r="F1" s="176"/>
      <c r="G1" s="176"/>
      <c r="H1" s="176"/>
      <c r="I1" s="176"/>
      <c r="J1" s="177"/>
      <c r="K1" s="9"/>
      <c r="L1" s="147" t="s">
        <v>2981</v>
      </c>
      <c r="M1" s="147" t="s">
        <v>2982</v>
      </c>
      <c r="N1" s="147" t="s">
        <v>2980</v>
      </c>
      <c r="O1" s="147" t="s">
        <v>2983</v>
      </c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4.4">
      <c r="A2" s="8"/>
      <c r="B2" s="9"/>
      <c r="C2" s="148">
        <v>1</v>
      </c>
      <c r="D2" s="148">
        <v>2</v>
      </c>
      <c r="E2" s="148">
        <v>3</v>
      </c>
      <c r="F2" s="148">
        <v>4</v>
      </c>
      <c r="G2" s="148">
        <v>5</v>
      </c>
      <c r="H2" s="148">
        <v>6</v>
      </c>
      <c r="I2" s="148">
        <v>7</v>
      </c>
      <c r="J2" s="148">
        <v>8</v>
      </c>
      <c r="K2" s="9"/>
      <c r="L2" s="13" t="s">
        <v>2984</v>
      </c>
      <c r="M2" s="13">
        <v>5</v>
      </c>
      <c r="N2" s="13">
        <v>4</v>
      </c>
      <c r="O2" s="99">
        <f t="shared" ref="O2:O256" si="0">INDEX($C$3:$J$7,M2,N2)</f>
        <v>18</v>
      </c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4.4">
      <c r="A3" s="179" t="s">
        <v>2985</v>
      </c>
      <c r="B3" s="149">
        <v>1</v>
      </c>
      <c r="C3" s="150">
        <v>11</v>
      </c>
      <c r="D3" s="150">
        <v>12</v>
      </c>
      <c r="E3" s="150">
        <v>13</v>
      </c>
      <c r="F3" s="150">
        <v>14</v>
      </c>
      <c r="G3" s="150">
        <v>15</v>
      </c>
      <c r="H3" s="150">
        <v>16</v>
      </c>
      <c r="I3" s="150">
        <v>17</v>
      </c>
      <c r="J3" s="150">
        <v>18</v>
      </c>
      <c r="K3" s="9"/>
      <c r="L3" s="13" t="s">
        <v>2986</v>
      </c>
      <c r="M3" s="13">
        <v>1</v>
      </c>
      <c r="N3" s="13">
        <v>3</v>
      </c>
      <c r="O3" s="99">
        <f t="shared" si="0"/>
        <v>13</v>
      </c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4.4">
      <c r="A4" s="180"/>
      <c r="B4" s="149">
        <v>2</v>
      </c>
      <c r="C4" s="150">
        <v>12</v>
      </c>
      <c r="D4" s="150">
        <v>13</v>
      </c>
      <c r="E4" s="150">
        <v>14</v>
      </c>
      <c r="F4" s="150">
        <v>15</v>
      </c>
      <c r="G4" s="150">
        <v>16</v>
      </c>
      <c r="H4" s="150">
        <v>17</v>
      </c>
      <c r="I4" s="150">
        <v>18</v>
      </c>
      <c r="J4" s="150">
        <v>19</v>
      </c>
      <c r="K4" s="9"/>
      <c r="L4" s="13" t="s">
        <v>2987</v>
      </c>
      <c r="M4" s="13">
        <v>4</v>
      </c>
      <c r="N4" s="13">
        <v>2</v>
      </c>
      <c r="O4" s="99">
        <f t="shared" si="0"/>
        <v>15</v>
      </c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4.4">
      <c r="A5" s="180"/>
      <c r="B5" s="149">
        <v>3</v>
      </c>
      <c r="C5" s="150">
        <v>13</v>
      </c>
      <c r="D5" s="150">
        <v>14</v>
      </c>
      <c r="E5" s="150">
        <v>15</v>
      </c>
      <c r="F5" s="150">
        <v>16</v>
      </c>
      <c r="G5" s="150">
        <v>17</v>
      </c>
      <c r="H5" s="150">
        <v>18</v>
      </c>
      <c r="I5" s="150">
        <v>19</v>
      </c>
      <c r="J5" s="150">
        <v>20</v>
      </c>
      <c r="K5" s="9"/>
      <c r="L5" s="13" t="s">
        <v>2988</v>
      </c>
      <c r="M5" s="13">
        <v>4</v>
      </c>
      <c r="N5" s="13">
        <v>2</v>
      </c>
      <c r="O5" s="99">
        <f t="shared" si="0"/>
        <v>15</v>
      </c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4.4">
      <c r="A6" s="180"/>
      <c r="B6" s="149">
        <v>4</v>
      </c>
      <c r="C6" s="150">
        <v>14</v>
      </c>
      <c r="D6" s="150">
        <v>15</v>
      </c>
      <c r="E6" s="150">
        <v>16</v>
      </c>
      <c r="F6" s="150">
        <v>17</v>
      </c>
      <c r="G6" s="150">
        <v>18.5</v>
      </c>
      <c r="H6" s="150">
        <v>19</v>
      </c>
      <c r="I6" s="150">
        <v>20</v>
      </c>
      <c r="J6" s="150">
        <v>21</v>
      </c>
      <c r="K6" s="9"/>
      <c r="L6" s="13" t="s">
        <v>2989</v>
      </c>
      <c r="M6" s="13">
        <v>2</v>
      </c>
      <c r="N6" s="13">
        <v>2</v>
      </c>
      <c r="O6" s="99">
        <f t="shared" si="0"/>
        <v>13</v>
      </c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6.5" customHeight="1">
      <c r="A7" s="181"/>
      <c r="B7" s="149">
        <v>5</v>
      </c>
      <c r="C7" s="150">
        <v>15</v>
      </c>
      <c r="D7" s="150">
        <v>16</v>
      </c>
      <c r="E7" s="150">
        <v>17</v>
      </c>
      <c r="F7" s="150">
        <v>18</v>
      </c>
      <c r="G7" s="150">
        <v>19</v>
      </c>
      <c r="H7" s="150">
        <v>20</v>
      </c>
      <c r="I7" s="150">
        <v>21</v>
      </c>
      <c r="J7" s="150">
        <v>22</v>
      </c>
      <c r="K7" s="9"/>
      <c r="L7" s="13" t="s">
        <v>2990</v>
      </c>
      <c r="M7" s="13">
        <v>4</v>
      </c>
      <c r="N7" s="13">
        <v>5</v>
      </c>
      <c r="O7" s="99">
        <f t="shared" si="0"/>
        <v>18.5</v>
      </c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4.4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13" t="s">
        <v>2991</v>
      </c>
      <c r="M8" s="13">
        <v>5</v>
      </c>
      <c r="N8" s="13">
        <v>3</v>
      </c>
      <c r="O8" s="99">
        <f t="shared" si="0"/>
        <v>17</v>
      </c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4.4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13" t="s">
        <v>2992</v>
      </c>
      <c r="M9" s="13">
        <v>3</v>
      </c>
      <c r="N9" s="13">
        <v>1</v>
      </c>
      <c r="O9" s="99">
        <f t="shared" si="0"/>
        <v>13</v>
      </c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4.4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13" t="s">
        <v>2993</v>
      </c>
      <c r="M10" s="13">
        <v>4</v>
      </c>
      <c r="N10" s="13">
        <v>3</v>
      </c>
      <c r="O10" s="99">
        <f t="shared" si="0"/>
        <v>16</v>
      </c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4.4">
      <c r="A11" s="9"/>
      <c r="B11" s="9"/>
      <c r="C11" s="9"/>
      <c r="D11" s="151"/>
      <c r="E11" s="9"/>
      <c r="F11" s="9"/>
      <c r="G11" s="9"/>
      <c r="H11" s="9"/>
      <c r="I11" s="9"/>
      <c r="J11" s="9"/>
      <c r="K11" s="9"/>
      <c r="L11" s="13" t="s">
        <v>2994</v>
      </c>
      <c r="M11" s="13">
        <v>2</v>
      </c>
      <c r="N11" s="13">
        <v>3</v>
      </c>
      <c r="O11" s="99">
        <f t="shared" si="0"/>
        <v>14</v>
      </c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4.4">
      <c r="A12" s="9"/>
      <c r="B12" s="9"/>
      <c r="C12" s="9"/>
      <c r="D12" s="151"/>
      <c r="E12" s="9"/>
      <c r="F12" s="9"/>
      <c r="G12" s="9"/>
      <c r="H12" s="9"/>
      <c r="I12" s="9"/>
      <c r="J12" s="9"/>
      <c r="K12" s="9"/>
      <c r="L12" s="13" t="s">
        <v>2995</v>
      </c>
      <c r="M12" s="13">
        <v>1</v>
      </c>
      <c r="N12" s="13">
        <v>8</v>
      </c>
      <c r="O12" s="99">
        <f t="shared" si="0"/>
        <v>18</v>
      </c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4.4">
      <c r="A13" s="9"/>
      <c r="B13" s="9"/>
      <c r="C13" s="9"/>
      <c r="D13" s="151"/>
      <c r="E13" s="9"/>
      <c r="F13" s="9"/>
      <c r="G13" s="9"/>
      <c r="H13" s="9"/>
      <c r="I13" s="9"/>
      <c r="J13" s="9"/>
      <c r="K13" s="9"/>
      <c r="L13" s="13" t="s">
        <v>2996</v>
      </c>
      <c r="M13" s="13">
        <v>5</v>
      </c>
      <c r="N13" s="13">
        <v>1</v>
      </c>
      <c r="O13" s="99">
        <f t="shared" si="0"/>
        <v>15</v>
      </c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4.4">
      <c r="A14" s="9"/>
      <c r="B14" s="9"/>
      <c r="C14" s="9"/>
      <c r="D14" s="151"/>
      <c r="E14" s="9"/>
      <c r="F14" s="9"/>
      <c r="G14" s="9"/>
      <c r="H14" s="9"/>
      <c r="I14" s="9"/>
      <c r="J14" s="9"/>
      <c r="K14" s="9"/>
      <c r="L14" s="13" t="s">
        <v>2997</v>
      </c>
      <c r="M14" s="13">
        <v>1</v>
      </c>
      <c r="N14" s="13">
        <v>8</v>
      </c>
      <c r="O14" s="99">
        <f t="shared" si="0"/>
        <v>18</v>
      </c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4.4">
      <c r="A15" s="9"/>
      <c r="B15" s="9"/>
      <c r="C15" s="9"/>
      <c r="D15" s="151"/>
      <c r="E15" s="9"/>
      <c r="F15" s="9"/>
      <c r="G15" s="9"/>
      <c r="H15" s="9"/>
      <c r="I15" s="9"/>
      <c r="J15" s="9"/>
      <c r="K15" s="9"/>
      <c r="L15" s="13" t="s">
        <v>2998</v>
      </c>
      <c r="M15" s="13">
        <v>5</v>
      </c>
      <c r="N15" s="13">
        <v>7</v>
      </c>
      <c r="O15" s="99">
        <f t="shared" si="0"/>
        <v>21</v>
      </c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4.4">
      <c r="A16" s="9"/>
      <c r="B16" s="9"/>
      <c r="C16" s="9"/>
      <c r="D16" s="151"/>
      <c r="E16" s="9"/>
      <c r="F16" s="9"/>
      <c r="G16" s="9"/>
      <c r="H16" s="9"/>
      <c r="I16" s="9"/>
      <c r="J16" s="9"/>
      <c r="K16" s="9"/>
      <c r="L16" s="13" t="s">
        <v>2999</v>
      </c>
      <c r="M16" s="13">
        <v>2</v>
      </c>
      <c r="N16" s="13">
        <v>4</v>
      </c>
      <c r="O16" s="99">
        <f t="shared" si="0"/>
        <v>15</v>
      </c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4.4">
      <c r="A17" s="9"/>
      <c r="B17" s="9"/>
      <c r="C17" s="9"/>
      <c r="D17" s="151"/>
      <c r="E17" s="9"/>
      <c r="F17" s="9"/>
      <c r="G17" s="9"/>
      <c r="H17" s="9"/>
      <c r="I17" s="9"/>
      <c r="J17" s="9"/>
      <c r="K17" s="9"/>
      <c r="L17" s="13" t="s">
        <v>3000</v>
      </c>
      <c r="M17" s="13">
        <v>1</v>
      </c>
      <c r="N17" s="13">
        <v>6</v>
      </c>
      <c r="O17" s="99">
        <f t="shared" si="0"/>
        <v>16</v>
      </c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4.4">
      <c r="A18" s="9"/>
      <c r="B18" s="9"/>
      <c r="C18" s="9"/>
      <c r="D18" s="151"/>
      <c r="E18" s="9"/>
      <c r="F18" s="9"/>
      <c r="G18" s="9"/>
      <c r="H18" s="9"/>
      <c r="I18" s="9"/>
      <c r="J18" s="9"/>
      <c r="K18" s="9"/>
      <c r="L18" s="13" t="s">
        <v>3001</v>
      </c>
      <c r="M18" s="13">
        <v>1</v>
      </c>
      <c r="N18" s="13">
        <v>3</v>
      </c>
      <c r="O18" s="99">
        <f t="shared" si="0"/>
        <v>13</v>
      </c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4.4">
      <c r="A19" s="9"/>
      <c r="B19" s="9"/>
      <c r="C19" s="9"/>
      <c r="D19" s="151"/>
      <c r="E19" s="9"/>
      <c r="F19" s="9"/>
      <c r="G19" s="9"/>
      <c r="H19" s="9"/>
      <c r="I19" s="9"/>
      <c r="J19" s="9"/>
      <c r="K19" s="9"/>
      <c r="L19" s="13" t="s">
        <v>3002</v>
      </c>
      <c r="M19" s="13">
        <v>5</v>
      </c>
      <c r="N19" s="13">
        <v>2</v>
      </c>
      <c r="O19" s="99">
        <f t="shared" si="0"/>
        <v>16</v>
      </c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4.4">
      <c r="A20" s="9"/>
      <c r="B20" s="9"/>
      <c r="C20" s="9"/>
      <c r="D20" s="151"/>
      <c r="E20" s="9"/>
      <c r="F20" s="9"/>
      <c r="G20" s="9"/>
      <c r="H20" s="9"/>
      <c r="I20" s="9"/>
      <c r="J20" s="9"/>
      <c r="K20" s="9"/>
      <c r="L20" s="13" t="s">
        <v>3003</v>
      </c>
      <c r="M20" s="13">
        <v>4</v>
      </c>
      <c r="N20" s="13">
        <v>7</v>
      </c>
      <c r="O20" s="99">
        <f t="shared" si="0"/>
        <v>20</v>
      </c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4.4">
      <c r="A21" s="9"/>
      <c r="B21" s="9"/>
      <c r="C21" s="9"/>
      <c r="D21" s="151"/>
      <c r="E21" s="9"/>
      <c r="F21" s="9"/>
      <c r="G21" s="9"/>
      <c r="H21" s="9"/>
      <c r="I21" s="9"/>
      <c r="J21" s="9"/>
      <c r="K21" s="9"/>
      <c r="L21" s="13" t="s">
        <v>3004</v>
      </c>
      <c r="M21" s="13">
        <v>5</v>
      </c>
      <c r="N21" s="13">
        <v>2</v>
      </c>
      <c r="O21" s="99">
        <f t="shared" si="0"/>
        <v>16</v>
      </c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4">
      <c r="A22" s="9"/>
      <c r="B22" s="9"/>
      <c r="C22" s="9"/>
      <c r="D22" s="151"/>
      <c r="E22" s="9"/>
      <c r="F22" s="9"/>
      <c r="G22" s="9"/>
      <c r="H22" s="9"/>
      <c r="I22" s="9"/>
      <c r="J22" s="9"/>
      <c r="K22" s="9"/>
      <c r="L22" s="13" t="s">
        <v>3005</v>
      </c>
      <c r="M22" s="13">
        <v>1</v>
      </c>
      <c r="N22" s="13">
        <v>3</v>
      </c>
      <c r="O22" s="99">
        <f t="shared" si="0"/>
        <v>13</v>
      </c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4.4">
      <c r="A23" s="9"/>
      <c r="B23" s="9"/>
      <c r="C23" s="9"/>
      <c r="D23" s="151"/>
      <c r="E23" s="9"/>
      <c r="F23" s="9"/>
      <c r="G23" s="9"/>
      <c r="H23" s="9"/>
      <c r="I23" s="9"/>
      <c r="J23" s="9"/>
      <c r="K23" s="9"/>
      <c r="L23" s="13" t="s">
        <v>3006</v>
      </c>
      <c r="M23" s="13">
        <v>5</v>
      </c>
      <c r="N23" s="13">
        <v>7</v>
      </c>
      <c r="O23" s="99">
        <f t="shared" si="0"/>
        <v>21</v>
      </c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4.4">
      <c r="A24" s="9"/>
      <c r="B24" s="9"/>
      <c r="C24" s="9"/>
      <c r="D24" s="151"/>
      <c r="E24" s="9"/>
      <c r="F24" s="9"/>
      <c r="G24" s="9"/>
      <c r="H24" s="9"/>
      <c r="I24" s="9"/>
      <c r="J24" s="9"/>
      <c r="K24" s="9"/>
      <c r="L24" s="13" t="s">
        <v>3007</v>
      </c>
      <c r="M24" s="13">
        <v>4</v>
      </c>
      <c r="N24" s="13">
        <v>3</v>
      </c>
      <c r="O24" s="99">
        <f t="shared" si="0"/>
        <v>16</v>
      </c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4.4">
      <c r="A25" s="9"/>
      <c r="B25" s="9"/>
      <c r="C25" s="9"/>
      <c r="D25" s="151"/>
      <c r="E25" s="9"/>
      <c r="F25" s="9"/>
      <c r="G25" s="9"/>
      <c r="H25" s="9"/>
      <c r="I25" s="9"/>
      <c r="J25" s="9"/>
      <c r="K25" s="9"/>
      <c r="L25" s="13" t="s">
        <v>3008</v>
      </c>
      <c r="M25" s="13">
        <v>4</v>
      </c>
      <c r="N25" s="13">
        <v>5</v>
      </c>
      <c r="O25" s="99">
        <f t="shared" si="0"/>
        <v>18.5</v>
      </c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4.4">
      <c r="A26" s="9"/>
      <c r="B26" s="9"/>
      <c r="C26" s="9"/>
      <c r="D26" s="151"/>
      <c r="E26" s="9"/>
      <c r="F26" s="9"/>
      <c r="G26" s="9"/>
      <c r="H26" s="9"/>
      <c r="I26" s="9"/>
      <c r="J26" s="9"/>
      <c r="K26" s="9"/>
      <c r="L26" s="13" t="s">
        <v>3009</v>
      </c>
      <c r="M26" s="13">
        <v>4</v>
      </c>
      <c r="N26" s="13">
        <v>2</v>
      </c>
      <c r="O26" s="99">
        <f t="shared" si="0"/>
        <v>15</v>
      </c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4.4">
      <c r="A27" s="9"/>
      <c r="B27" s="9"/>
      <c r="C27" s="9"/>
      <c r="D27" s="151"/>
      <c r="E27" s="9"/>
      <c r="F27" s="9"/>
      <c r="G27" s="9"/>
      <c r="H27" s="9"/>
      <c r="I27" s="9"/>
      <c r="J27" s="9"/>
      <c r="K27" s="9"/>
      <c r="L27" s="13" t="s">
        <v>3010</v>
      </c>
      <c r="M27" s="13">
        <v>5</v>
      </c>
      <c r="N27" s="13">
        <v>7</v>
      </c>
      <c r="O27" s="99">
        <f t="shared" si="0"/>
        <v>21</v>
      </c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4.4">
      <c r="A28" s="9"/>
      <c r="B28" s="9"/>
      <c r="C28" s="9"/>
      <c r="D28" s="151"/>
      <c r="E28" s="9"/>
      <c r="F28" s="9"/>
      <c r="G28" s="9"/>
      <c r="H28" s="9"/>
      <c r="I28" s="9"/>
      <c r="J28" s="9"/>
      <c r="K28" s="9"/>
      <c r="L28" s="13" t="s">
        <v>3011</v>
      </c>
      <c r="M28" s="13">
        <v>2</v>
      </c>
      <c r="N28" s="13">
        <v>6</v>
      </c>
      <c r="O28" s="99">
        <f t="shared" si="0"/>
        <v>17</v>
      </c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4.4">
      <c r="A29" s="9"/>
      <c r="B29" s="9"/>
      <c r="C29" s="9"/>
      <c r="D29" s="151"/>
      <c r="E29" s="9"/>
      <c r="F29" s="9"/>
      <c r="G29" s="9"/>
      <c r="H29" s="9"/>
      <c r="I29" s="9"/>
      <c r="J29" s="9"/>
      <c r="K29" s="9"/>
      <c r="L29" s="13" t="s">
        <v>3012</v>
      </c>
      <c r="M29" s="13">
        <v>4</v>
      </c>
      <c r="N29" s="13">
        <v>1</v>
      </c>
      <c r="O29" s="99">
        <f t="shared" si="0"/>
        <v>14</v>
      </c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4.4">
      <c r="A30" s="9"/>
      <c r="B30" s="9"/>
      <c r="C30" s="9"/>
      <c r="D30" s="151"/>
      <c r="E30" s="9"/>
      <c r="F30" s="9"/>
      <c r="G30" s="9"/>
      <c r="H30" s="9"/>
      <c r="I30" s="9"/>
      <c r="J30" s="9"/>
      <c r="K30" s="9"/>
      <c r="L30" s="13" t="s">
        <v>3013</v>
      </c>
      <c r="M30" s="13">
        <v>5</v>
      </c>
      <c r="N30" s="13">
        <v>1</v>
      </c>
      <c r="O30" s="99">
        <f t="shared" si="0"/>
        <v>15</v>
      </c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4.4">
      <c r="A31" s="9"/>
      <c r="B31" s="9"/>
      <c r="C31" s="9"/>
      <c r="D31" s="151"/>
      <c r="E31" s="9"/>
      <c r="F31" s="9"/>
      <c r="G31" s="9"/>
      <c r="H31" s="9"/>
      <c r="I31" s="9"/>
      <c r="J31" s="9"/>
      <c r="K31" s="9"/>
      <c r="L31" s="13" t="s">
        <v>3014</v>
      </c>
      <c r="M31" s="13">
        <v>4</v>
      </c>
      <c r="N31" s="13">
        <v>6</v>
      </c>
      <c r="O31" s="99">
        <f t="shared" si="0"/>
        <v>19</v>
      </c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4.4">
      <c r="A32" s="9"/>
      <c r="B32" s="9"/>
      <c r="C32" s="9"/>
      <c r="D32" s="151"/>
      <c r="E32" s="9"/>
      <c r="F32" s="9"/>
      <c r="G32" s="9"/>
      <c r="H32" s="9"/>
      <c r="I32" s="9"/>
      <c r="J32" s="9"/>
      <c r="K32" s="9"/>
      <c r="L32" s="13" t="s">
        <v>3015</v>
      </c>
      <c r="M32" s="13">
        <v>3</v>
      </c>
      <c r="N32" s="13">
        <v>2</v>
      </c>
      <c r="O32" s="99">
        <f t="shared" si="0"/>
        <v>14</v>
      </c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4.4">
      <c r="A33" s="9"/>
      <c r="B33" s="9"/>
      <c r="C33" s="9"/>
      <c r="D33" s="151"/>
      <c r="E33" s="9"/>
      <c r="F33" s="9"/>
      <c r="G33" s="9"/>
      <c r="H33" s="9"/>
      <c r="I33" s="9"/>
      <c r="J33" s="9"/>
      <c r="K33" s="9"/>
      <c r="L33" s="13" t="s">
        <v>3016</v>
      </c>
      <c r="M33" s="13">
        <v>3</v>
      </c>
      <c r="N33" s="13">
        <v>7</v>
      </c>
      <c r="O33" s="99">
        <f t="shared" si="0"/>
        <v>19</v>
      </c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4.4">
      <c r="A34" s="9"/>
      <c r="B34" s="9"/>
      <c r="C34" s="9"/>
      <c r="D34" s="151"/>
      <c r="E34" s="9"/>
      <c r="F34" s="9"/>
      <c r="G34" s="9"/>
      <c r="H34" s="9"/>
      <c r="I34" s="9"/>
      <c r="J34" s="9"/>
      <c r="K34" s="9"/>
      <c r="L34" s="13" t="s">
        <v>3017</v>
      </c>
      <c r="M34" s="13">
        <v>5</v>
      </c>
      <c r="N34" s="13">
        <v>2</v>
      </c>
      <c r="O34" s="99">
        <f t="shared" si="0"/>
        <v>16</v>
      </c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4">
      <c r="A35" s="9"/>
      <c r="B35" s="9"/>
      <c r="C35" s="9"/>
      <c r="D35" s="151"/>
      <c r="E35" s="9"/>
      <c r="F35" s="9"/>
      <c r="G35" s="9"/>
      <c r="H35" s="9"/>
      <c r="I35" s="9"/>
      <c r="J35" s="9"/>
      <c r="K35" s="9"/>
      <c r="L35" s="13" t="s">
        <v>3018</v>
      </c>
      <c r="M35" s="13">
        <v>2</v>
      </c>
      <c r="N35" s="13">
        <v>5</v>
      </c>
      <c r="O35" s="99">
        <f t="shared" si="0"/>
        <v>16</v>
      </c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4">
      <c r="A36" s="9"/>
      <c r="B36" s="9"/>
      <c r="C36" s="9"/>
      <c r="D36" s="151"/>
      <c r="E36" s="9"/>
      <c r="F36" s="9"/>
      <c r="G36" s="9"/>
      <c r="H36" s="9"/>
      <c r="I36" s="9"/>
      <c r="J36" s="9"/>
      <c r="K36" s="9"/>
      <c r="L36" s="13" t="s">
        <v>3019</v>
      </c>
      <c r="M36" s="13">
        <v>3</v>
      </c>
      <c r="N36" s="13">
        <v>5</v>
      </c>
      <c r="O36" s="99">
        <f t="shared" si="0"/>
        <v>17</v>
      </c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4">
      <c r="A37" s="9"/>
      <c r="B37" s="9"/>
      <c r="C37" s="9"/>
      <c r="D37" s="151"/>
      <c r="E37" s="9"/>
      <c r="F37" s="9"/>
      <c r="G37" s="9"/>
      <c r="H37" s="9"/>
      <c r="I37" s="9"/>
      <c r="J37" s="9"/>
      <c r="K37" s="9"/>
      <c r="L37" s="13" t="s">
        <v>3020</v>
      </c>
      <c r="M37" s="13">
        <v>1</v>
      </c>
      <c r="N37" s="13">
        <v>4</v>
      </c>
      <c r="O37" s="99">
        <f t="shared" si="0"/>
        <v>14</v>
      </c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4">
      <c r="A38" s="9"/>
      <c r="B38" s="9"/>
      <c r="C38" s="9"/>
      <c r="D38" s="151"/>
      <c r="E38" s="9"/>
      <c r="F38" s="9"/>
      <c r="G38" s="9"/>
      <c r="H38" s="9"/>
      <c r="I38" s="9"/>
      <c r="J38" s="9"/>
      <c r="K38" s="9"/>
      <c r="L38" s="13" t="s">
        <v>3021</v>
      </c>
      <c r="M38" s="13">
        <v>4</v>
      </c>
      <c r="N38" s="13">
        <v>5</v>
      </c>
      <c r="O38" s="99">
        <f t="shared" si="0"/>
        <v>18.5</v>
      </c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4">
      <c r="A39" s="9"/>
      <c r="B39" s="9"/>
      <c r="C39" s="9"/>
      <c r="D39" s="151"/>
      <c r="E39" s="9"/>
      <c r="F39" s="9"/>
      <c r="G39" s="9"/>
      <c r="H39" s="9"/>
      <c r="I39" s="9"/>
      <c r="J39" s="9"/>
      <c r="K39" s="9"/>
      <c r="L39" s="13" t="s">
        <v>3022</v>
      </c>
      <c r="M39" s="13">
        <v>4</v>
      </c>
      <c r="N39" s="13">
        <v>7</v>
      </c>
      <c r="O39" s="99">
        <f t="shared" si="0"/>
        <v>20</v>
      </c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4">
      <c r="A40" s="9"/>
      <c r="B40" s="9"/>
      <c r="C40" s="9"/>
      <c r="D40" s="151"/>
      <c r="E40" s="9"/>
      <c r="F40" s="9"/>
      <c r="G40" s="9"/>
      <c r="H40" s="9"/>
      <c r="I40" s="9"/>
      <c r="J40" s="9"/>
      <c r="K40" s="9"/>
      <c r="L40" s="13" t="s">
        <v>3023</v>
      </c>
      <c r="M40" s="13">
        <v>2</v>
      </c>
      <c r="N40" s="13">
        <v>2</v>
      </c>
      <c r="O40" s="99">
        <f t="shared" si="0"/>
        <v>13</v>
      </c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4">
      <c r="A41" s="9"/>
      <c r="B41" s="9"/>
      <c r="C41" s="9"/>
      <c r="D41" s="151"/>
      <c r="E41" s="9"/>
      <c r="F41" s="9"/>
      <c r="G41" s="9"/>
      <c r="H41" s="9"/>
      <c r="I41" s="9"/>
      <c r="J41" s="9"/>
      <c r="K41" s="9"/>
      <c r="L41" s="13" t="s">
        <v>3024</v>
      </c>
      <c r="M41" s="13">
        <v>3</v>
      </c>
      <c r="N41" s="13">
        <v>6</v>
      </c>
      <c r="O41" s="99">
        <f t="shared" si="0"/>
        <v>18</v>
      </c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4">
      <c r="A42" s="9"/>
      <c r="B42" s="9"/>
      <c r="C42" s="9"/>
      <c r="D42" s="151"/>
      <c r="E42" s="9"/>
      <c r="F42" s="9"/>
      <c r="G42" s="9"/>
      <c r="H42" s="9"/>
      <c r="I42" s="9"/>
      <c r="J42" s="9"/>
      <c r="K42" s="9"/>
      <c r="L42" s="13" t="s">
        <v>3025</v>
      </c>
      <c r="M42" s="13">
        <v>2</v>
      </c>
      <c r="N42" s="13">
        <v>7</v>
      </c>
      <c r="O42" s="99">
        <f t="shared" si="0"/>
        <v>18</v>
      </c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4">
      <c r="A43" s="9"/>
      <c r="B43" s="9"/>
      <c r="C43" s="9"/>
      <c r="D43" s="151"/>
      <c r="E43" s="9"/>
      <c r="F43" s="9"/>
      <c r="G43" s="9"/>
      <c r="H43" s="9"/>
      <c r="I43" s="9"/>
      <c r="J43" s="9"/>
      <c r="K43" s="9"/>
      <c r="L43" s="13" t="s">
        <v>3026</v>
      </c>
      <c r="M43" s="13">
        <v>2</v>
      </c>
      <c r="N43" s="13">
        <v>4</v>
      </c>
      <c r="O43" s="99">
        <f t="shared" si="0"/>
        <v>15</v>
      </c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4">
      <c r="A44" s="9"/>
      <c r="B44" s="9"/>
      <c r="C44" s="9"/>
      <c r="D44" s="151"/>
      <c r="E44" s="9"/>
      <c r="F44" s="9"/>
      <c r="G44" s="9"/>
      <c r="H44" s="9"/>
      <c r="I44" s="9"/>
      <c r="J44" s="9"/>
      <c r="K44" s="9"/>
      <c r="L44" s="13" t="s">
        <v>3027</v>
      </c>
      <c r="M44" s="13">
        <v>3</v>
      </c>
      <c r="N44" s="13">
        <v>4</v>
      </c>
      <c r="O44" s="99">
        <f t="shared" si="0"/>
        <v>16</v>
      </c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4">
      <c r="A45" s="9"/>
      <c r="B45" s="9"/>
      <c r="C45" s="9"/>
      <c r="D45" s="151"/>
      <c r="E45" s="9"/>
      <c r="F45" s="9"/>
      <c r="G45" s="9"/>
      <c r="H45" s="9"/>
      <c r="I45" s="9"/>
      <c r="J45" s="9"/>
      <c r="K45" s="9"/>
      <c r="L45" s="13" t="s">
        <v>3028</v>
      </c>
      <c r="M45" s="13">
        <v>4</v>
      </c>
      <c r="N45" s="13">
        <v>3</v>
      </c>
      <c r="O45" s="99">
        <f t="shared" si="0"/>
        <v>16</v>
      </c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4">
      <c r="A46" s="9"/>
      <c r="B46" s="9"/>
      <c r="C46" s="9"/>
      <c r="D46" s="151"/>
      <c r="E46" s="9"/>
      <c r="F46" s="9"/>
      <c r="G46" s="9"/>
      <c r="H46" s="9"/>
      <c r="I46" s="9"/>
      <c r="J46" s="9"/>
      <c r="K46" s="9"/>
      <c r="L46" s="13" t="s">
        <v>3029</v>
      </c>
      <c r="M46" s="13">
        <v>1</v>
      </c>
      <c r="N46" s="13">
        <v>1</v>
      </c>
      <c r="O46" s="99">
        <f t="shared" si="0"/>
        <v>11</v>
      </c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4">
      <c r="A47" s="9"/>
      <c r="B47" s="9"/>
      <c r="C47" s="9"/>
      <c r="D47" s="151"/>
      <c r="E47" s="9"/>
      <c r="F47" s="9"/>
      <c r="G47" s="9"/>
      <c r="H47" s="9"/>
      <c r="I47" s="9"/>
      <c r="J47" s="9"/>
      <c r="K47" s="9"/>
      <c r="L47" s="13" t="s">
        <v>3030</v>
      </c>
      <c r="M47" s="13">
        <v>1</v>
      </c>
      <c r="N47" s="13">
        <v>7</v>
      </c>
      <c r="O47" s="99">
        <f t="shared" si="0"/>
        <v>17</v>
      </c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4">
      <c r="A48" s="9"/>
      <c r="B48" s="9"/>
      <c r="C48" s="9"/>
      <c r="D48" s="151"/>
      <c r="E48" s="9"/>
      <c r="F48" s="9"/>
      <c r="G48" s="9"/>
      <c r="H48" s="9"/>
      <c r="I48" s="9"/>
      <c r="J48" s="9"/>
      <c r="K48" s="9"/>
      <c r="L48" s="13" t="s">
        <v>3031</v>
      </c>
      <c r="M48" s="13">
        <v>1</v>
      </c>
      <c r="N48" s="13">
        <v>2</v>
      </c>
      <c r="O48" s="99">
        <f t="shared" si="0"/>
        <v>12</v>
      </c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4">
      <c r="A49" s="9"/>
      <c r="B49" s="9"/>
      <c r="C49" s="9"/>
      <c r="D49" s="151"/>
      <c r="E49" s="9"/>
      <c r="F49" s="9"/>
      <c r="G49" s="9"/>
      <c r="H49" s="9"/>
      <c r="I49" s="9"/>
      <c r="J49" s="9"/>
      <c r="K49" s="9"/>
      <c r="L49" s="13" t="s">
        <v>3032</v>
      </c>
      <c r="M49" s="13">
        <v>4</v>
      </c>
      <c r="N49" s="13">
        <v>7</v>
      </c>
      <c r="O49" s="99">
        <f t="shared" si="0"/>
        <v>20</v>
      </c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4">
      <c r="A50" s="9"/>
      <c r="B50" s="9"/>
      <c r="C50" s="9"/>
      <c r="D50" s="151"/>
      <c r="E50" s="9"/>
      <c r="F50" s="9"/>
      <c r="G50" s="9"/>
      <c r="H50" s="9"/>
      <c r="I50" s="9"/>
      <c r="J50" s="9"/>
      <c r="K50" s="9"/>
      <c r="L50" s="13" t="s">
        <v>3033</v>
      </c>
      <c r="M50" s="13">
        <v>1</v>
      </c>
      <c r="N50" s="13">
        <v>7</v>
      </c>
      <c r="O50" s="99">
        <f t="shared" si="0"/>
        <v>17</v>
      </c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4">
      <c r="A51" s="9"/>
      <c r="B51" s="9"/>
      <c r="C51" s="9"/>
      <c r="D51" s="151"/>
      <c r="E51" s="9"/>
      <c r="F51" s="9"/>
      <c r="G51" s="9"/>
      <c r="H51" s="9"/>
      <c r="I51" s="9"/>
      <c r="J51" s="9"/>
      <c r="K51" s="8"/>
      <c r="L51" s="13" t="s">
        <v>3034</v>
      </c>
      <c r="M51" s="13">
        <v>1</v>
      </c>
      <c r="N51" s="13">
        <v>5</v>
      </c>
      <c r="O51" s="99">
        <f t="shared" si="0"/>
        <v>15</v>
      </c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4">
      <c r="A52" s="9"/>
      <c r="B52" s="9"/>
      <c r="C52" s="9"/>
      <c r="D52" s="151"/>
      <c r="E52" s="9"/>
      <c r="F52" s="9"/>
      <c r="G52" s="9"/>
      <c r="H52" s="9"/>
      <c r="I52" s="9"/>
      <c r="J52" s="9"/>
      <c r="K52" s="8"/>
      <c r="L52" s="13" t="s">
        <v>3035</v>
      </c>
      <c r="M52" s="13">
        <v>2</v>
      </c>
      <c r="N52" s="13">
        <v>3</v>
      </c>
      <c r="O52" s="99">
        <f t="shared" si="0"/>
        <v>14</v>
      </c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4">
      <c r="A53" s="9"/>
      <c r="B53" s="9"/>
      <c r="C53" s="9"/>
      <c r="D53" s="151"/>
      <c r="E53" s="9"/>
      <c r="F53" s="9"/>
      <c r="G53" s="9"/>
      <c r="H53" s="9"/>
      <c r="I53" s="9"/>
      <c r="J53" s="9"/>
      <c r="K53" s="8"/>
      <c r="L53" s="13" t="s">
        <v>3036</v>
      </c>
      <c r="M53" s="13">
        <v>1</v>
      </c>
      <c r="N53" s="13">
        <v>4</v>
      </c>
      <c r="O53" s="99">
        <f t="shared" si="0"/>
        <v>14</v>
      </c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4">
      <c r="A54" s="9"/>
      <c r="B54" s="9"/>
      <c r="C54" s="9"/>
      <c r="D54" s="151"/>
      <c r="E54" s="9"/>
      <c r="F54" s="9"/>
      <c r="G54" s="9"/>
      <c r="H54" s="9"/>
      <c r="I54" s="9"/>
      <c r="J54" s="9"/>
      <c r="K54" s="8"/>
      <c r="L54" s="13" t="s">
        <v>3037</v>
      </c>
      <c r="M54" s="13">
        <v>1</v>
      </c>
      <c r="N54" s="13">
        <v>1</v>
      </c>
      <c r="O54" s="99">
        <f t="shared" si="0"/>
        <v>11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4">
      <c r="A55" s="9"/>
      <c r="B55" s="9"/>
      <c r="C55" s="9"/>
      <c r="D55" s="151"/>
      <c r="E55" s="9"/>
      <c r="F55" s="9"/>
      <c r="G55" s="9"/>
      <c r="H55" s="9"/>
      <c r="I55" s="9"/>
      <c r="J55" s="9"/>
      <c r="K55" s="8"/>
      <c r="L55" s="13" t="s">
        <v>3038</v>
      </c>
      <c r="M55" s="13">
        <v>4</v>
      </c>
      <c r="N55" s="13">
        <v>4</v>
      </c>
      <c r="O55" s="99">
        <f t="shared" si="0"/>
        <v>17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4">
      <c r="A56" s="9"/>
      <c r="B56" s="9"/>
      <c r="C56" s="9"/>
      <c r="D56" s="151"/>
      <c r="E56" s="9"/>
      <c r="F56" s="9"/>
      <c r="G56" s="9"/>
      <c r="H56" s="9"/>
      <c r="I56" s="9"/>
      <c r="J56" s="9"/>
      <c r="K56" s="8"/>
      <c r="L56" s="13" t="s">
        <v>3039</v>
      </c>
      <c r="M56" s="13">
        <v>1</v>
      </c>
      <c r="N56" s="13">
        <v>6</v>
      </c>
      <c r="O56" s="99">
        <f t="shared" si="0"/>
        <v>16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4">
      <c r="A57" s="9"/>
      <c r="B57" s="9"/>
      <c r="C57" s="9"/>
      <c r="D57" s="151"/>
      <c r="E57" s="9"/>
      <c r="F57" s="9"/>
      <c r="G57" s="9"/>
      <c r="H57" s="9"/>
      <c r="I57" s="9"/>
      <c r="J57" s="9"/>
      <c r="K57" s="8"/>
      <c r="L57" s="13" t="s">
        <v>3040</v>
      </c>
      <c r="M57" s="13">
        <v>2</v>
      </c>
      <c r="N57" s="13">
        <v>8</v>
      </c>
      <c r="O57" s="99">
        <f t="shared" si="0"/>
        <v>19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4">
      <c r="A58" s="9"/>
      <c r="B58" s="9"/>
      <c r="C58" s="9"/>
      <c r="D58" s="151"/>
      <c r="E58" s="9"/>
      <c r="F58" s="9"/>
      <c r="G58" s="9"/>
      <c r="H58" s="9"/>
      <c r="I58" s="9"/>
      <c r="J58" s="9"/>
      <c r="K58" s="8"/>
      <c r="L58" s="13" t="s">
        <v>3041</v>
      </c>
      <c r="M58" s="13">
        <v>3</v>
      </c>
      <c r="N58" s="13">
        <v>2</v>
      </c>
      <c r="O58" s="99">
        <f t="shared" si="0"/>
        <v>14</v>
      </c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4">
      <c r="A59" s="9"/>
      <c r="B59" s="9"/>
      <c r="C59" s="9"/>
      <c r="D59" s="151"/>
      <c r="E59" s="9"/>
      <c r="F59" s="9"/>
      <c r="G59" s="9"/>
      <c r="H59" s="9"/>
      <c r="I59" s="9"/>
      <c r="J59" s="9"/>
      <c r="K59" s="8"/>
      <c r="L59" s="13" t="s">
        <v>3042</v>
      </c>
      <c r="M59" s="13">
        <v>1</v>
      </c>
      <c r="N59" s="13">
        <v>6</v>
      </c>
      <c r="O59" s="99">
        <f t="shared" si="0"/>
        <v>16</v>
      </c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4">
      <c r="A60" s="9"/>
      <c r="B60" s="9"/>
      <c r="C60" s="9"/>
      <c r="D60" s="151"/>
      <c r="E60" s="9"/>
      <c r="F60" s="9"/>
      <c r="G60" s="9"/>
      <c r="H60" s="9"/>
      <c r="I60" s="9"/>
      <c r="J60" s="9"/>
      <c r="K60" s="8"/>
      <c r="L60" s="13" t="s">
        <v>3043</v>
      </c>
      <c r="M60" s="13">
        <v>3</v>
      </c>
      <c r="N60" s="13">
        <v>5</v>
      </c>
      <c r="O60" s="99">
        <f t="shared" si="0"/>
        <v>17</v>
      </c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4">
      <c r="A61" s="9"/>
      <c r="B61" s="9"/>
      <c r="C61" s="9"/>
      <c r="D61" s="151"/>
      <c r="E61" s="9"/>
      <c r="F61" s="9"/>
      <c r="G61" s="9"/>
      <c r="H61" s="9"/>
      <c r="I61" s="9"/>
      <c r="J61" s="9"/>
      <c r="K61" s="8"/>
      <c r="L61" s="13" t="s">
        <v>3044</v>
      </c>
      <c r="M61" s="13">
        <v>3</v>
      </c>
      <c r="N61" s="13">
        <v>3</v>
      </c>
      <c r="O61" s="99">
        <f t="shared" si="0"/>
        <v>15</v>
      </c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4">
      <c r="A62" s="9"/>
      <c r="B62" s="9"/>
      <c r="C62" s="9"/>
      <c r="D62" s="151"/>
      <c r="E62" s="9"/>
      <c r="F62" s="9"/>
      <c r="G62" s="9"/>
      <c r="H62" s="9"/>
      <c r="I62" s="9"/>
      <c r="J62" s="9"/>
      <c r="K62" s="8"/>
      <c r="L62" s="13" t="s">
        <v>3045</v>
      </c>
      <c r="M62" s="13">
        <v>4</v>
      </c>
      <c r="N62" s="13">
        <v>7</v>
      </c>
      <c r="O62" s="99">
        <f t="shared" si="0"/>
        <v>20</v>
      </c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4">
      <c r="A63" s="9"/>
      <c r="B63" s="9"/>
      <c r="C63" s="9"/>
      <c r="D63" s="151"/>
      <c r="E63" s="9"/>
      <c r="F63" s="9"/>
      <c r="G63" s="9"/>
      <c r="H63" s="9"/>
      <c r="I63" s="9"/>
      <c r="J63" s="9"/>
      <c r="K63" s="8"/>
      <c r="L63" s="13" t="s">
        <v>3046</v>
      </c>
      <c r="M63" s="13">
        <v>3</v>
      </c>
      <c r="N63" s="13">
        <v>4</v>
      </c>
      <c r="O63" s="99">
        <f t="shared" si="0"/>
        <v>16</v>
      </c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4">
      <c r="A64" s="9"/>
      <c r="B64" s="9"/>
      <c r="C64" s="9"/>
      <c r="D64" s="151"/>
      <c r="E64" s="9"/>
      <c r="F64" s="9"/>
      <c r="G64" s="9"/>
      <c r="H64" s="9"/>
      <c r="I64" s="9"/>
      <c r="J64" s="9"/>
      <c r="K64" s="8"/>
      <c r="L64" s="13" t="s">
        <v>3047</v>
      </c>
      <c r="M64" s="13">
        <v>1</v>
      </c>
      <c r="N64" s="13">
        <v>2</v>
      </c>
      <c r="O64" s="99">
        <f t="shared" si="0"/>
        <v>12</v>
      </c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4">
      <c r="A65" s="9"/>
      <c r="B65" s="9"/>
      <c r="C65" s="9"/>
      <c r="D65" s="151"/>
      <c r="E65" s="9"/>
      <c r="F65" s="9"/>
      <c r="G65" s="9"/>
      <c r="H65" s="9"/>
      <c r="I65" s="9"/>
      <c r="J65" s="9"/>
      <c r="K65" s="8"/>
      <c r="L65" s="13" t="s">
        <v>3048</v>
      </c>
      <c r="M65" s="13">
        <v>3</v>
      </c>
      <c r="N65" s="13">
        <v>2</v>
      </c>
      <c r="O65" s="99">
        <f t="shared" si="0"/>
        <v>14</v>
      </c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4">
      <c r="A66" s="9"/>
      <c r="B66" s="9"/>
      <c r="C66" s="9"/>
      <c r="D66" s="151"/>
      <c r="E66" s="9"/>
      <c r="F66" s="9"/>
      <c r="G66" s="9"/>
      <c r="H66" s="9"/>
      <c r="I66" s="9"/>
      <c r="J66" s="9"/>
      <c r="K66" s="8"/>
      <c r="L66" s="13" t="s">
        <v>3049</v>
      </c>
      <c r="M66" s="13">
        <v>4</v>
      </c>
      <c r="N66" s="13">
        <v>8</v>
      </c>
      <c r="O66" s="99">
        <f t="shared" si="0"/>
        <v>21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4">
      <c r="A67" s="9"/>
      <c r="B67" s="9"/>
      <c r="C67" s="9"/>
      <c r="D67" s="151"/>
      <c r="E67" s="9"/>
      <c r="F67" s="9"/>
      <c r="G67" s="9"/>
      <c r="H67" s="9"/>
      <c r="I67" s="9"/>
      <c r="J67" s="9"/>
      <c r="K67" s="8"/>
      <c r="L67" s="13" t="s">
        <v>3050</v>
      </c>
      <c r="M67" s="13">
        <v>5</v>
      </c>
      <c r="N67" s="13">
        <v>8</v>
      </c>
      <c r="O67" s="99">
        <f t="shared" si="0"/>
        <v>22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4">
      <c r="A68" s="9"/>
      <c r="B68" s="9"/>
      <c r="C68" s="9"/>
      <c r="D68" s="151"/>
      <c r="E68" s="9"/>
      <c r="F68" s="9"/>
      <c r="G68" s="9"/>
      <c r="H68" s="9"/>
      <c r="I68" s="9"/>
      <c r="J68" s="9"/>
      <c r="K68" s="8"/>
      <c r="L68" s="13" t="s">
        <v>3051</v>
      </c>
      <c r="M68" s="13">
        <v>1</v>
      </c>
      <c r="N68" s="13">
        <v>8</v>
      </c>
      <c r="O68" s="99">
        <f t="shared" si="0"/>
        <v>18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4">
      <c r="A69" s="9"/>
      <c r="B69" s="9"/>
      <c r="C69" s="9"/>
      <c r="D69" s="151"/>
      <c r="E69" s="9"/>
      <c r="F69" s="9"/>
      <c r="G69" s="9"/>
      <c r="H69" s="9"/>
      <c r="I69" s="9"/>
      <c r="J69" s="9"/>
      <c r="K69" s="8"/>
      <c r="L69" s="13" t="s">
        <v>3052</v>
      </c>
      <c r="M69" s="13">
        <v>2</v>
      </c>
      <c r="N69" s="13">
        <v>4</v>
      </c>
      <c r="O69" s="99">
        <f t="shared" si="0"/>
        <v>15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4">
      <c r="A70" s="9"/>
      <c r="B70" s="9"/>
      <c r="C70" s="9"/>
      <c r="D70" s="151"/>
      <c r="E70" s="9"/>
      <c r="F70" s="9"/>
      <c r="G70" s="9"/>
      <c r="H70" s="9"/>
      <c r="I70" s="9"/>
      <c r="J70" s="9"/>
      <c r="K70" s="8"/>
      <c r="L70" s="13" t="s">
        <v>3053</v>
      </c>
      <c r="M70" s="13">
        <v>4</v>
      </c>
      <c r="N70" s="13">
        <v>2</v>
      </c>
      <c r="O70" s="99">
        <f t="shared" si="0"/>
        <v>15</v>
      </c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4">
      <c r="A71" s="9"/>
      <c r="B71" s="9"/>
      <c r="C71" s="9"/>
      <c r="D71" s="151"/>
      <c r="E71" s="9"/>
      <c r="F71" s="9"/>
      <c r="G71" s="9"/>
      <c r="H71" s="9"/>
      <c r="I71" s="9"/>
      <c r="J71" s="9"/>
      <c r="K71" s="8"/>
      <c r="L71" s="13" t="s">
        <v>3054</v>
      </c>
      <c r="M71" s="13">
        <v>1</v>
      </c>
      <c r="N71" s="13">
        <v>6</v>
      </c>
      <c r="O71" s="99">
        <f t="shared" si="0"/>
        <v>16</v>
      </c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4">
      <c r="A72" s="9"/>
      <c r="B72" s="9"/>
      <c r="C72" s="9"/>
      <c r="D72" s="151"/>
      <c r="E72" s="9"/>
      <c r="F72" s="9"/>
      <c r="G72" s="9"/>
      <c r="H72" s="9"/>
      <c r="I72" s="9"/>
      <c r="J72" s="9"/>
      <c r="K72" s="8"/>
      <c r="L72" s="13" t="s">
        <v>3055</v>
      </c>
      <c r="M72" s="13">
        <v>3</v>
      </c>
      <c r="N72" s="13">
        <v>7</v>
      </c>
      <c r="O72" s="99">
        <f t="shared" si="0"/>
        <v>19</v>
      </c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4">
      <c r="A73" s="9"/>
      <c r="B73" s="9"/>
      <c r="C73" s="9"/>
      <c r="D73" s="151"/>
      <c r="E73" s="9"/>
      <c r="F73" s="9"/>
      <c r="G73" s="9"/>
      <c r="H73" s="9"/>
      <c r="I73" s="9"/>
      <c r="J73" s="9"/>
      <c r="K73" s="8"/>
      <c r="L73" s="13" t="s">
        <v>3056</v>
      </c>
      <c r="M73" s="13">
        <v>3</v>
      </c>
      <c r="N73" s="13">
        <v>6</v>
      </c>
      <c r="O73" s="99">
        <f t="shared" si="0"/>
        <v>18</v>
      </c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4">
      <c r="A74" s="9"/>
      <c r="B74" s="9"/>
      <c r="C74" s="9"/>
      <c r="D74" s="151"/>
      <c r="E74" s="9"/>
      <c r="F74" s="9"/>
      <c r="G74" s="9"/>
      <c r="H74" s="9"/>
      <c r="I74" s="9"/>
      <c r="J74" s="9"/>
      <c r="K74" s="8"/>
      <c r="L74" s="13" t="s">
        <v>3057</v>
      </c>
      <c r="M74" s="13">
        <v>4</v>
      </c>
      <c r="N74" s="13">
        <v>8</v>
      </c>
      <c r="O74" s="99">
        <f t="shared" si="0"/>
        <v>21</v>
      </c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4">
      <c r="A75" s="9"/>
      <c r="B75" s="9"/>
      <c r="C75" s="9"/>
      <c r="D75" s="151"/>
      <c r="E75" s="9"/>
      <c r="F75" s="9"/>
      <c r="G75" s="9"/>
      <c r="H75" s="9"/>
      <c r="I75" s="9"/>
      <c r="J75" s="9"/>
      <c r="K75" s="8"/>
      <c r="L75" s="13" t="s">
        <v>3058</v>
      </c>
      <c r="M75" s="13">
        <v>4</v>
      </c>
      <c r="N75" s="13">
        <v>6</v>
      </c>
      <c r="O75" s="99">
        <f t="shared" si="0"/>
        <v>19</v>
      </c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4">
      <c r="A76" s="9"/>
      <c r="B76" s="9"/>
      <c r="C76" s="9"/>
      <c r="D76" s="151"/>
      <c r="E76" s="9"/>
      <c r="F76" s="9"/>
      <c r="G76" s="9"/>
      <c r="H76" s="9"/>
      <c r="I76" s="9"/>
      <c r="J76" s="9"/>
      <c r="K76" s="8"/>
      <c r="L76" s="13" t="s">
        <v>3059</v>
      </c>
      <c r="M76" s="13">
        <v>4</v>
      </c>
      <c r="N76" s="13">
        <v>2</v>
      </c>
      <c r="O76" s="99">
        <f t="shared" si="0"/>
        <v>15</v>
      </c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4">
      <c r="A77" s="9"/>
      <c r="B77" s="9"/>
      <c r="C77" s="9"/>
      <c r="D77" s="151"/>
      <c r="E77" s="9"/>
      <c r="F77" s="9"/>
      <c r="G77" s="9"/>
      <c r="H77" s="9"/>
      <c r="I77" s="9"/>
      <c r="J77" s="9"/>
      <c r="K77" s="8"/>
      <c r="L77" s="13" t="s">
        <v>3060</v>
      </c>
      <c r="M77" s="13">
        <v>2</v>
      </c>
      <c r="N77" s="13">
        <v>8</v>
      </c>
      <c r="O77" s="99">
        <f t="shared" si="0"/>
        <v>19</v>
      </c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4">
      <c r="A78" s="9"/>
      <c r="B78" s="9"/>
      <c r="C78" s="9"/>
      <c r="D78" s="151"/>
      <c r="E78" s="9"/>
      <c r="F78" s="9"/>
      <c r="G78" s="9"/>
      <c r="H78" s="9"/>
      <c r="I78" s="9"/>
      <c r="J78" s="9"/>
      <c r="K78" s="8"/>
      <c r="L78" s="13" t="s">
        <v>3061</v>
      </c>
      <c r="M78" s="13">
        <v>2</v>
      </c>
      <c r="N78" s="13">
        <v>4</v>
      </c>
      <c r="O78" s="99">
        <f t="shared" si="0"/>
        <v>15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4">
      <c r="A79" s="9"/>
      <c r="B79" s="9"/>
      <c r="C79" s="9"/>
      <c r="D79" s="151"/>
      <c r="E79" s="9"/>
      <c r="F79" s="9"/>
      <c r="G79" s="9"/>
      <c r="H79" s="9"/>
      <c r="I79" s="9"/>
      <c r="J79" s="9"/>
      <c r="K79" s="8"/>
      <c r="L79" s="13" t="s">
        <v>3062</v>
      </c>
      <c r="M79" s="13">
        <v>2</v>
      </c>
      <c r="N79" s="13">
        <v>2</v>
      </c>
      <c r="O79" s="99">
        <f t="shared" si="0"/>
        <v>13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4">
      <c r="A80" s="9"/>
      <c r="B80" s="9"/>
      <c r="C80" s="9"/>
      <c r="D80" s="151"/>
      <c r="E80" s="9"/>
      <c r="F80" s="9"/>
      <c r="G80" s="9"/>
      <c r="H80" s="9"/>
      <c r="I80" s="9"/>
      <c r="J80" s="9"/>
      <c r="K80" s="8"/>
      <c r="L80" s="13" t="s">
        <v>3063</v>
      </c>
      <c r="M80" s="13">
        <v>1</v>
      </c>
      <c r="N80" s="13">
        <v>4</v>
      </c>
      <c r="O80" s="99">
        <f t="shared" si="0"/>
        <v>14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4">
      <c r="A81" s="9"/>
      <c r="B81" s="9"/>
      <c r="C81" s="9"/>
      <c r="D81" s="151"/>
      <c r="E81" s="9"/>
      <c r="F81" s="9"/>
      <c r="G81" s="9"/>
      <c r="H81" s="9"/>
      <c r="I81" s="9"/>
      <c r="J81" s="9"/>
      <c r="K81" s="8"/>
      <c r="L81" s="13" t="s">
        <v>3064</v>
      </c>
      <c r="M81" s="13">
        <v>1</v>
      </c>
      <c r="N81" s="13">
        <v>6</v>
      </c>
      <c r="O81" s="99">
        <f t="shared" si="0"/>
        <v>16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4">
      <c r="A82" s="9"/>
      <c r="B82" s="9"/>
      <c r="C82" s="9"/>
      <c r="D82" s="151"/>
      <c r="E82" s="9"/>
      <c r="F82" s="9"/>
      <c r="G82" s="9"/>
      <c r="H82" s="9"/>
      <c r="I82" s="9"/>
      <c r="J82" s="9"/>
      <c r="K82" s="8"/>
      <c r="L82" s="13" t="s">
        <v>3065</v>
      </c>
      <c r="M82" s="13">
        <v>1</v>
      </c>
      <c r="N82" s="13">
        <v>7</v>
      </c>
      <c r="O82" s="99">
        <f t="shared" si="0"/>
        <v>17</v>
      </c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4">
      <c r="A83" s="9"/>
      <c r="B83" s="9"/>
      <c r="C83" s="9"/>
      <c r="D83" s="151"/>
      <c r="E83" s="9"/>
      <c r="F83" s="9"/>
      <c r="G83" s="9"/>
      <c r="H83" s="9"/>
      <c r="I83" s="9"/>
      <c r="J83" s="9"/>
      <c r="K83" s="8"/>
      <c r="L83" s="13" t="s">
        <v>3066</v>
      </c>
      <c r="M83" s="13">
        <v>1</v>
      </c>
      <c r="N83" s="13">
        <v>5</v>
      </c>
      <c r="O83" s="99">
        <f t="shared" si="0"/>
        <v>15</v>
      </c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4">
      <c r="A84" s="9"/>
      <c r="B84" s="9"/>
      <c r="C84" s="9"/>
      <c r="D84" s="151"/>
      <c r="E84" s="9"/>
      <c r="F84" s="9"/>
      <c r="G84" s="9"/>
      <c r="H84" s="9"/>
      <c r="I84" s="9"/>
      <c r="J84" s="9"/>
      <c r="K84" s="8"/>
      <c r="L84" s="13" t="s">
        <v>3067</v>
      </c>
      <c r="M84" s="13">
        <v>1</v>
      </c>
      <c r="N84" s="13">
        <v>1</v>
      </c>
      <c r="O84" s="99">
        <f t="shared" si="0"/>
        <v>11</v>
      </c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4">
      <c r="A85" s="9"/>
      <c r="B85" s="9"/>
      <c r="C85" s="9"/>
      <c r="D85" s="151"/>
      <c r="E85" s="9"/>
      <c r="F85" s="9"/>
      <c r="G85" s="9"/>
      <c r="H85" s="9"/>
      <c r="I85" s="9"/>
      <c r="J85" s="9"/>
      <c r="K85" s="8"/>
      <c r="L85" s="13" t="s">
        <v>3068</v>
      </c>
      <c r="M85" s="13">
        <v>1</v>
      </c>
      <c r="N85" s="13">
        <v>8</v>
      </c>
      <c r="O85" s="99">
        <f t="shared" si="0"/>
        <v>18</v>
      </c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4">
      <c r="A86" s="9"/>
      <c r="B86" s="9"/>
      <c r="C86" s="9"/>
      <c r="D86" s="151"/>
      <c r="E86" s="9"/>
      <c r="F86" s="9"/>
      <c r="G86" s="9"/>
      <c r="H86" s="9"/>
      <c r="I86" s="9"/>
      <c r="J86" s="9"/>
      <c r="K86" s="8"/>
      <c r="L86" s="13" t="s">
        <v>3069</v>
      </c>
      <c r="M86" s="13">
        <v>3</v>
      </c>
      <c r="N86" s="13">
        <v>1</v>
      </c>
      <c r="O86" s="99">
        <f t="shared" si="0"/>
        <v>13</v>
      </c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4">
      <c r="A87" s="9"/>
      <c r="B87" s="9"/>
      <c r="C87" s="9"/>
      <c r="D87" s="151"/>
      <c r="E87" s="9"/>
      <c r="F87" s="9"/>
      <c r="G87" s="9"/>
      <c r="H87" s="9"/>
      <c r="I87" s="9"/>
      <c r="J87" s="9"/>
      <c r="K87" s="8"/>
      <c r="L87" s="13" t="s">
        <v>3070</v>
      </c>
      <c r="M87" s="13">
        <v>2</v>
      </c>
      <c r="N87" s="13">
        <v>2</v>
      </c>
      <c r="O87" s="99">
        <f t="shared" si="0"/>
        <v>13</v>
      </c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4">
      <c r="A88" s="9"/>
      <c r="B88" s="9"/>
      <c r="C88" s="9"/>
      <c r="D88" s="151"/>
      <c r="E88" s="9"/>
      <c r="F88" s="9"/>
      <c r="G88" s="9"/>
      <c r="H88" s="9"/>
      <c r="I88" s="9"/>
      <c r="J88" s="9"/>
      <c r="K88" s="8"/>
      <c r="L88" s="13" t="s">
        <v>3071</v>
      </c>
      <c r="M88" s="13">
        <v>1</v>
      </c>
      <c r="N88" s="13">
        <v>2</v>
      </c>
      <c r="O88" s="99">
        <f t="shared" si="0"/>
        <v>12</v>
      </c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4">
      <c r="A89" s="9"/>
      <c r="B89" s="9"/>
      <c r="C89" s="9"/>
      <c r="D89" s="151"/>
      <c r="E89" s="9"/>
      <c r="F89" s="9"/>
      <c r="G89" s="9"/>
      <c r="H89" s="9"/>
      <c r="I89" s="9"/>
      <c r="J89" s="9"/>
      <c r="K89" s="8"/>
      <c r="L89" s="13" t="s">
        <v>3072</v>
      </c>
      <c r="M89" s="13">
        <v>5</v>
      </c>
      <c r="N89" s="13">
        <v>7</v>
      </c>
      <c r="O89" s="99">
        <f t="shared" si="0"/>
        <v>21</v>
      </c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4">
      <c r="A90" s="9"/>
      <c r="B90" s="9"/>
      <c r="C90" s="9"/>
      <c r="D90" s="151"/>
      <c r="E90" s="9"/>
      <c r="F90" s="9"/>
      <c r="G90" s="9"/>
      <c r="H90" s="9"/>
      <c r="I90" s="9"/>
      <c r="J90" s="9"/>
      <c r="K90" s="8"/>
      <c r="L90" s="13" t="s">
        <v>3073</v>
      </c>
      <c r="M90" s="13">
        <v>4</v>
      </c>
      <c r="N90" s="13">
        <v>4</v>
      </c>
      <c r="O90" s="99">
        <f t="shared" si="0"/>
        <v>17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4">
      <c r="A91" s="9"/>
      <c r="B91" s="9"/>
      <c r="C91" s="9"/>
      <c r="D91" s="151"/>
      <c r="E91" s="9"/>
      <c r="F91" s="9"/>
      <c r="G91" s="9"/>
      <c r="H91" s="9"/>
      <c r="I91" s="9"/>
      <c r="J91" s="9"/>
      <c r="K91" s="8"/>
      <c r="L91" s="13" t="s">
        <v>3074</v>
      </c>
      <c r="M91" s="13">
        <v>3</v>
      </c>
      <c r="N91" s="13">
        <v>2</v>
      </c>
      <c r="O91" s="99">
        <f t="shared" si="0"/>
        <v>14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4">
      <c r="A92" s="9"/>
      <c r="B92" s="9"/>
      <c r="C92" s="9"/>
      <c r="D92" s="151"/>
      <c r="E92" s="9"/>
      <c r="F92" s="9"/>
      <c r="G92" s="9"/>
      <c r="H92" s="9"/>
      <c r="I92" s="9"/>
      <c r="J92" s="9"/>
      <c r="K92" s="8"/>
      <c r="L92" s="13" t="s">
        <v>3075</v>
      </c>
      <c r="M92" s="13">
        <v>2</v>
      </c>
      <c r="N92" s="13">
        <v>7</v>
      </c>
      <c r="O92" s="99">
        <f t="shared" si="0"/>
        <v>18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4">
      <c r="A93" s="9"/>
      <c r="B93" s="9"/>
      <c r="C93" s="9"/>
      <c r="D93" s="151"/>
      <c r="E93" s="9"/>
      <c r="F93" s="9"/>
      <c r="G93" s="9"/>
      <c r="H93" s="9"/>
      <c r="I93" s="9"/>
      <c r="J93" s="9"/>
      <c r="K93" s="8"/>
      <c r="L93" s="13" t="s">
        <v>3076</v>
      </c>
      <c r="M93" s="13">
        <v>1</v>
      </c>
      <c r="N93" s="13">
        <v>2</v>
      </c>
      <c r="O93" s="99">
        <f t="shared" si="0"/>
        <v>12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4">
      <c r="A94" s="9"/>
      <c r="B94" s="9"/>
      <c r="C94" s="9"/>
      <c r="D94" s="151"/>
      <c r="E94" s="9"/>
      <c r="F94" s="9"/>
      <c r="G94" s="9"/>
      <c r="H94" s="9"/>
      <c r="I94" s="9"/>
      <c r="J94" s="9"/>
      <c r="K94" s="8"/>
      <c r="L94" s="13" t="s">
        <v>3077</v>
      </c>
      <c r="M94" s="13">
        <v>4</v>
      </c>
      <c r="N94" s="13">
        <v>2</v>
      </c>
      <c r="O94" s="99">
        <f t="shared" si="0"/>
        <v>15</v>
      </c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4">
      <c r="A95" s="9"/>
      <c r="B95" s="9"/>
      <c r="C95" s="9"/>
      <c r="D95" s="151"/>
      <c r="E95" s="9"/>
      <c r="F95" s="9"/>
      <c r="G95" s="9"/>
      <c r="H95" s="9"/>
      <c r="I95" s="9"/>
      <c r="J95" s="9"/>
      <c r="K95" s="8"/>
      <c r="L95" s="13" t="s">
        <v>3078</v>
      </c>
      <c r="M95" s="13">
        <v>5</v>
      </c>
      <c r="N95" s="13">
        <v>1</v>
      </c>
      <c r="O95" s="99">
        <f t="shared" si="0"/>
        <v>15</v>
      </c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4">
      <c r="A96" s="9"/>
      <c r="B96" s="9"/>
      <c r="C96" s="9"/>
      <c r="D96" s="151"/>
      <c r="E96" s="9"/>
      <c r="F96" s="9"/>
      <c r="G96" s="9"/>
      <c r="H96" s="9"/>
      <c r="I96" s="9"/>
      <c r="J96" s="9"/>
      <c r="K96" s="8"/>
      <c r="L96" s="13" t="s">
        <v>3079</v>
      </c>
      <c r="M96" s="13">
        <v>2</v>
      </c>
      <c r="N96" s="13">
        <v>8</v>
      </c>
      <c r="O96" s="99">
        <f t="shared" si="0"/>
        <v>19</v>
      </c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4">
      <c r="A97" s="9"/>
      <c r="B97" s="9"/>
      <c r="C97" s="9"/>
      <c r="D97" s="151"/>
      <c r="E97" s="9"/>
      <c r="F97" s="9"/>
      <c r="G97" s="9"/>
      <c r="H97" s="9"/>
      <c r="I97" s="9"/>
      <c r="J97" s="9"/>
      <c r="K97" s="8"/>
      <c r="L97" s="13" t="s">
        <v>3080</v>
      </c>
      <c r="M97" s="13">
        <v>5</v>
      </c>
      <c r="N97" s="13">
        <v>8</v>
      </c>
      <c r="O97" s="99">
        <f t="shared" si="0"/>
        <v>22</v>
      </c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4">
      <c r="A98" s="9"/>
      <c r="B98" s="9"/>
      <c r="C98" s="9"/>
      <c r="D98" s="151"/>
      <c r="E98" s="9"/>
      <c r="F98" s="9"/>
      <c r="G98" s="9"/>
      <c r="H98" s="9"/>
      <c r="I98" s="9"/>
      <c r="J98" s="9"/>
      <c r="K98" s="8"/>
      <c r="L98" s="13" t="s">
        <v>3081</v>
      </c>
      <c r="M98" s="13">
        <v>3</v>
      </c>
      <c r="N98" s="13">
        <v>6</v>
      </c>
      <c r="O98" s="99">
        <f t="shared" si="0"/>
        <v>18</v>
      </c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4">
      <c r="A99" s="9"/>
      <c r="B99" s="9"/>
      <c r="C99" s="9"/>
      <c r="D99" s="151"/>
      <c r="E99" s="9"/>
      <c r="F99" s="9"/>
      <c r="G99" s="9"/>
      <c r="H99" s="9"/>
      <c r="I99" s="9"/>
      <c r="J99" s="9"/>
      <c r="K99" s="8"/>
      <c r="L99" s="13" t="s">
        <v>3082</v>
      </c>
      <c r="M99" s="13">
        <v>4</v>
      </c>
      <c r="N99" s="13">
        <v>6</v>
      </c>
      <c r="O99" s="99">
        <f t="shared" si="0"/>
        <v>19</v>
      </c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4">
      <c r="A100" s="9"/>
      <c r="B100" s="9"/>
      <c r="C100" s="9"/>
      <c r="D100" s="151"/>
      <c r="E100" s="9"/>
      <c r="F100" s="9"/>
      <c r="G100" s="9"/>
      <c r="H100" s="9"/>
      <c r="I100" s="9"/>
      <c r="J100" s="9"/>
      <c r="K100" s="8"/>
      <c r="L100" s="13" t="s">
        <v>3083</v>
      </c>
      <c r="M100" s="13">
        <v>3</v>
      </c>
      <c r="N100" s="13">
        <v>5</v>
      </c>
      <c r="O100" s="99">
        <f t="shared" si="0"/>
        <v>17</v>
      </c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4">
      <c r="A101" s="9"/>
      <c r="B101" s="9"/>
      <c r="C101" s="9"/>
      <c r="D101" s="151"/>
      <c r="E101" s="9"/>
      <c r="F101" s="9"/>
      <c r="G101" s="9"/>
      <c r="H101" s="9"/>
      <c r="I101" s="9"/>
      <c r="J101" s="9"/>
      <c r="K101" s="8"/>
      <c r="L101" s="13" t="s">
        <v>3084</v>
      </c>
      <c r="M101" s="13">
        <v>3</v>
      </c>
      <c r="N101" s="13">
        <v>8</v>
      </c>
      <c r="O101" s="99">
        <f t="shared" si="0"/>
        <v>20</v>
      </c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4">
      <c r="A102" s="9"/>
      <c r="B102" s="9"/>
      <c r="C102" s="9"/>
      <c r="D102" s="151"/>
      <c r="E102" s="9"/>
      <c r="F102" s="9"/>
      <c r="G102" s="9"/>
      <c r="H102" s="9"/>
      <c r="I102" s="9"/>
      <c r="J102" s="9"/>
      <c r="K102" s="8"/>
      <c r="L102" s="13" t="s">
        <v>3085</v>
      </c>
      <c r="M102" s="13">
        <v>3</v>
      </c>
      <c r="N102" s="13">
        <v>1</v>
      </c>
      <c r="O102" s="99">
        <f t="shared" si="0"/>
        <v>13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4">
      <c r="A103" s="9"/>
      <c r="B103" s="9"/>
      <c r="C103" s="9"/>
      <c r="D103" s="151"/>
      <c r="E103" s="9"/>
      <c r="F103" s="9"/>
      <c r="G103" s="9"/>
      <c r="H103" s="9"/>
      <c r="I103" s="9"/>
      <c r="J103" s="9"/>
      <c r="K103" s="8"/>
      <c r="L103" s="13" t="s">
        <v>3086</v>
      </c>
      <c r="M103" s="13">
        <v>5</v>
      </c>
      <c r="N103" s="13">
        <v>4</v>
      </c>
      <c r="O103" s="99">
        <f t="shared" si="0"/>
        <v>18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4">
      <c r="A104" s="9"/>
      <c r="B104" s="9"/>
      <c r="C104" s="9"/>
      <c r="D104" s="151"/>
      <c r="E104" s="9"/>
      <c r="F104" s="9"/>
      <c r="G104" s="9"/>
      <c r="H104" s="9"/>
      <c r="I104" s="9"/>
      <c r="J104" s="9"/>
      <c r="K104" s="8"/>
      <c r="L104" s="13" t="s">
        <v>3087</v>
      </c>
      <c r="M104" s="13">
        <v>1</v>
      </c>
      <c r="N104" s="13">
        <v>6</v>
      </c>
      <c r="O104" s="99">
        <f t="shared" si="0"/>
        <v>16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4">
      <c r="A105" s="9"/>
      <c r="B105" s="9"/>
      <c r="C105" s="9"/>
      <c r="D105" s="151"/>
      <c r="E105" s="9"/>
      <c r="F105" s="9"/>
      <c r="G105" s="9"/>
      <c r="H105" s="9"/>
      <c r="I105" s="9"/>
      <c r="J105" s="9"/>
      <c r="K105" s="8"/>
      <c r="L105" s="13" t="s">
        <v>3088</v>
      </c>
      <c r="M105" s="13">
        <v>4</v>
      </c>
      <c r="N105" s="13">
        <v>6</v>
      </c>
      <c r="O105" s="99">
        <f t="shared" si="0"/>
        <v>19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4">
      <c r="A106" s="9"/>
      <c r="B106" s="9"/>
      <c r="C106" s="9"/>
      <c r="D106" s="151"/>
      <c r="E106" s="9"/>
      <c r="F106" s="9"/>
      <c r="G106" s="9"/>
      <c r="H106" s="9"/>
      <c r="I106" s="9"/>
      <c r="J106" s="9"/>
      <c r="K106" s="8"/>
      <c r="L106" s="13" t="s">
        <v>3089</v>
      </c>
      <c r="M106" s="13">
        <v>1</v>
      </c>
      <c r="N106" s="13">
        <v>8</v>
      </c>
      <c r="O106" s="99">
        <f t="shared" si="0"/>
        <v>18</v>
      </c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4">
      <c r="A107" s="9"/>
      <c r="B107" s="9"/>
      <c r="C107" s="9"/>
      <c r="D107" s="151"/>
      <c r="E107" s="9"/>
      <c r="F107" s="9"/>
      <c r="G107" s="9"/>
      <c r="H107" s="9"/>
      <c r="I107" s="9"/>
      <c r="J107" s="9"/>
      <c r="K107" s="8"/>
      <c r="L107" s="13" t="s">
        <v>3090</v>
      </c>
      <c r="M107" s="13">
        <v>1</v>
      </c>
      <c r="N107" s="13">
        <v>3</v>
      </c>
      <c r="O107" s="99">
        <f t="shared" si="0"/>
        <v>13</v>
      </c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4">
      <c r="A108" s="9"/>
      <c r="B108" s="9"/>
      <c r="C108" s="9"/>
      <c r="D108" s="151"/>
      <c r="E108" s="9"/>
      <c r="F108" s="9"/>
      <c r="G108" s="9"/>
      <c r="H108" s="9"/>
      <c r="I108" s="9"/>
      <c r="J108" s="9"/>
      <c r="K108" s="8"/>
      <c r="L108" s="13" t="s">
        <v>3091</v>
      </c>
      <c r="M108" s="13">
        <v>4</v>
      </c>
      <c r="N108" s="13">
        <v>1</v>
      </c>
      <c r="O108" s="99">
        <f t="shared" si="0"/>
        <v>14</v>
      </c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4">
      <c r="A109" s="9"/>
      <c r="B109" s="9"/>
      <c r="C109" s="9"/>
      <c r="D109" s="151"/>
      <c r="E109" s="9"/>
      <c r="F109" s="9"/>
      <c r="G109" s="9"/>
      <c r="H109" s="9"/>
      <c r="I109" s="9"/>
      <c r="J109" s="9"/>
      <c r="K109" s="8"/>
      <c r="L109" s="13" t="s">
        <v>3092</v>
      </c>
      <c r="M109" s="13">
        <v>5</v>
      </c>
      <c r="N109" s="13">
        <v>4</v>
      </c>
      <c r="O109" s="99">
        <f t="shared" si="0"/>
        <v>18</v>
      </c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4">
      <c r="A110" s="9"/>
      <c r="B110" s="9"/>
      <c r="C110" s="9"/>
      <c r="D110" s="151"/>
      <c r="E110" s="9"/>
      <c r="F110" s="9"/>
      <c r="G110" s="9"/>
      <c r="H110" s="9"/>
      <c r="I110" s="9"/>
      <c r="J110" s="9"/>
      <c r="K110" s="8"/>
      <c r="L110" s="13" t="s">
        <v>3093</v>
      </c>
      <c r="M110" s="13">
        <v>4</v>
      </c>
      <c r="N110" s="13">
        <v>4</v>
      </c>
      <c r="O110" s="99">
        <f t="shared" si="0"/>
        <v>17</v>
      </c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4">
      <c r="A111" s="9"/>
      <c r="B111" s="9"/>
      <c r="C111" s="9"/>
      <c r="D111" s="151"/>
      <c r="E111" s="9"/>
      <c r="F111" s="9"/>
      <c r="G111" s="9"/>
      <c r="H111" s="9"/>
      <c r="I111" s="9"/>
      <c r="J111" s="9"/>
      <c r="K111" s="8"/>
      <c r="L111" s="13" t="s">
        <v>3094</v>
      </c>
      <c r="M111" s="13">
        <v>4</v>
      </c>
      <c r="N111" s="13">
        <v>2</v>
      </c>
      <c r="O111" s="99">
        <f t="shared" si="0"/>
        <v>15</v>
      </c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4">
      <c r="A112" s="9"/>
      <c r="B112" s="9"/>
      <c r="C112" s="9"/>
      <c r="D112" s="151"/>
      <c r="E112" s="9"/>
      <c r="F112" s="9"/>
      <c r="G112" s="9"/>
      <c r="H112" s="9"/>
      <c r="I112" s="9"/>
      <c r="J112" s="9"/>
      <c r="K112" s="8"/>
      <c r="L112" s="13" t="s">
        <v>3095</v>
      </c>
      <c r="M112" s="13">
        <v>1</v>
      </c>
      <c r="N112" s="13">
        <v>3</v>
      </c>
      <c r="O112" s="99">
        <f t="shared" si="0"/>
        <v>13</v>
      </c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4">
      <c r="A113" s="9"/>
      <c r="B113" s="9"/>
      <c r="C113" s="9"/>
      <c r="D113" s="151"/>
      <c r="E113" s="9"/>
      <c r="F113" s="9"/>
      <c r="G113" s="9"/>
      <c r="H113" s="9"/>
      <c r="I113" s="9"/>
      <c r="J113" s="9"/>
      <c r="K113" s="8"/>
      <c r="L113" s="13" t="s">
        <v>3096</v>
      </c>
      <c r="M113" s="13">
        <v>2</v>
      </c>
      <c r="N113" s="13">
        <v>5</v>
      </c>
      <c r="O113" s="99">
        <f t="shared" si="0"/>
        <v>16</v>
      </c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4">
      <c r="A114" s="9"/>
      <c r="B114" s="9"/>
      <c r="C114" s="9"/>
      <c r="D114" s="151"/>
      <c r="E114" s="9"/>
      <c r="F114" s="9"/>
      <c r="G114" s="9"/>
      <c r="H114" s="9"/>
      <c r="I114" s="9"/>
      <c r="J114" s="9"/>
      <c r="K114" s="8"/>
      <c r="L114" s="13" t="s">
        <v>3097</v>
      </c>
      <c r="M114" s="13">
        <v>1</v>
      </c>
      <c r="N114" s="13">
        <v>4</v>
      </c>
      <c r="O114" s="99">
        <f t="shared" si="0"/>
        <v>14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4">
      <c r="A115" s="9"/>
      <c r="B115" s="9"/>
      <c r="C115" s="9"/>
      <c r="D115" s="151"/>
      <c r="E115" s="9"/>
      <c r="F115" s="9"/>
      <c r="G115" s="9"/>
      <c r="H115" s="9"/>
      <c r="I115" s="9"/>
      <c r="J115" s="9"/>
      <c r="K115" s="8"/>
      <c r="L115" s="13" t="s">
        <v>3098</v>
      </c>
      <c r="M115" s="13">
        <v>3</v>
      </c>
      <c r="N115" s="13">
        <v>3</v>
      </c>
      <c r="O115" s="99">
        <f t="shared" si="0"/>
        <v>15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4">
      <c r="A116" s="9"/>
      <c r="B116" s="9"/>
      <c r="C116" s="9"/>
      <c r="D116" s="151"/>
      <c r="E116" s="9"/>
      <c r="F116" s="9"/>
      <c r="G116" s="9"/>
      <c r="H116" s="9"/>
      <c r="I116" s="9"/>
      <c r="J116" s="9"/>
      <c r="K116" s="8"/>
      <c r="L116" s="13" t="s">
        <v>3099</v>
      </c>
      <c r="M116" s="13">
        <v>4</v>
      </c>
      <c r="N116" s="13">
        <v>3</v>
      </c>
      <c r="O116" s="99">
        <f t="shared" si="0"/>
        <v>16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4">
      <c r="A117" s="9"/>
      <c r="B117" s="9"/>
      <c r="C117" s="9"/>
      <c r="D117" s="151"/>
      <c r="E117" s="9"/>
      <c r="F117" s="9"/>
      <c r="G117" s="9"/>
      <c r="H117" s="9"/>
      <c r="I117" s="9"/>
      <c r="J117" s="9"/>
      <c r="K117" s="8"/>
      <c r="L117" s="13" t="s">
        <v>3100</v>
      </c>
      <c r="M117" s="13">
        <v>3</v>
      </c>
      <c r="N117" s="13">
        <v>6</v>
      </c>
      <c r="O117" s="99">
        <f t="shared" si="0"/>
        <v>18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4">
      <c r="A118" s="9"/>
      <c r="B118" s="9"/>
      <c r="C118" s="9"/>
      <c r="D118" s="151"/>
      <c r="E118" s="9"/>
      <c r="F118" s="9"/>
      <c r="G118" s="9"/>
      <c r="H118" s="9"/>
      <c r="I118" s="9"/>
      <c r="J118" s="9"/>
      <c r="K118" s="8"/>
      <c r="L118" s="13" t="s">
        <v>3101</v>
      </c>
      <c r="M118" s="13">
        <v>1</v>
      </c>
      <c r="N118" s="13">
        <v>1</v>
      </c>
      <c r="O118" s="99">
        <f t="shared" si="0"/>
        <v>11</v>
      </c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4">
      <c r="A119" s="9"/>
      <c r="B119" s="9"/>
      <c r="C119" s="9"/>
      <c r="D119" s="151"/>
      <c r="E119" s="9"/>
      <c r="F119" s="9"/>
      <c r="G119" s="9"/>
      <c r="H119" s="9"/>
      <c r="I119" s="9"/>
      <c r="J119" s="9"/>
      <c r="K119" s="8"/>
      <c r="L119" s="13" t="s">
        <v>3102</v>
      </c>
      <c r="M119" s="13">
        <v>4</v>
      </c>
      <c r="N119" s="13">
        <v>8</v>
      </c>
      <c r="O119" s="99">
        <f t="shared" si="0"/>
        <v>21</v>
      </c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4">
      <c r="A120" s="9"/>
      <c r="B120" s="9"/>
      <c r="C120" s="9"/>
      <c r="D120" s="151"/>
      <c r="E120" s="9"/>
      <c r="F120" s="9"/>
      <c r="G120" s="9"/>
      <c r="H120" s="9"/>
      <c r="I120" s="9"/>
      <c r="J120" s="9"/>
      <c r="K120" s="8"/>
      <c r="L120" s="13" t="s">
        <v>3103</v>
      </c>
      <c r="M120" s="13">
        <v>5</v>
      </c>
      <c r="N120" s="13">
        <v>7</v>
      </c>
      <c r="O120" s="99">
        <f t="shared" si="0"/>
        <v>21</v>
      </c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4">
      <c r="A121" s="9"/>
      <c r="B121" s="9"/>
      <c r="C121" s="9"/>
      <c r="D121" s="151"/>
      <c r="E121" s="9"/>
      <c r="F121" s="9"/>
      <c r="G121" s="9"/>
      <c r="H121" s="9"/>
      <c r="I121" s="9"/>
      <c r="J121" s="9"/>
      <c r="K121" s="8"/>
      <c r="L121" s="13" t="s">
        <v>3104</v>
      </c>
      <c r="M121" s="13">
        <v>5</v>
      </c>
      <c r="N121" s="13">
        <v>2</v>
      </c>
      <c r="O121" s="99">
        <f t="shared" si="0"/>
        <v>16</v>
      </c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4">
      <c r="A122" s="9"/>
      <c r="B122" s="9"/>
      <c r="C122" s="9"/>
      <c r="D122" s="151"/>
      <c r="E122" s="9"/>
      <c r="F122" s="9"/>
      <c r="G122" s="9"/>
      <c r="H122" s="9"/>
      <c r="I122" s="9"/>
      <c r="J122" s="9"/>
      <c r="K122" s="8"/>
      <c r="L122" s="13" t="s">
        <v>3105</v>
      </c>
      <c r="M122" s="13">
        <v>5</v>
      </c>
      <c r="N122" s="13">
        <v>4</v>
      </c>
      <c r="O122" s="99">
        <f t="shared" si="0"/>
        <v>18</v>
      </c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4">
      <c r="A123" s="9"/>
      <c r="B123" s="9"/>
      <c r="C123" s="9"/>
      <c r="D123" s="151"/>
      <c r="E123" s="9"/>
      <c r="F123" s="9"/>
      <c r="G123" s="9"/>
      <c r="H123" s="9"/>
      <c r="I123" s="9"/>
      <c r="J123" s="9"/>
      <c r="K123" s="8"/>
      <c r="L123" s="13" t="s">
        <v>3106</v>
      </c>
      <c r="M123" s="13">
        <v>2</v>
      </c>
      <c r="N123" s="13">
        <v>7</v>
      </c>
      <c r="O123" s="99">
        <f t="shared" si="0"/>
        <v>18</v>
      </c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4">
      <c r="A124" s="9"/>
      <c r="B124" s="9"/>
      <c r="C124" s="9"/>
      <c r="D124" s="151"/>
      <c r="E124" s="9"/>
      <c r="F124" s="9"/>
      <c r="G124" s="9"/>
      <c r="H124" s="9"/>
      <c r="I124" s="9"/>
      <c r="J124" s="9"/>
      <c r="K124" s="8"/>
      <c r="L124" s="13" t="s">
        <v>3107</v>
      </c>
      <c r="M124" s="13">
        <v>5</v>
      </c>
      <c r="N124" s="13">
        <v>4</v>
      </c>
      <c r="O124" s="99">
        <f t="shared" si="0"/>
        <v>18</v>
      </c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4">
      <c r="A125" s="9"/>
      <c r="B125" s="9"/>
      <c r="C125" s="9"/>
      <c r="D125" s="151"/>
      <c r="E125" s="9"/>
      <c r="F125" s="9"/>
      <c r="G125" s="9"/>
      <c r="H125" s="9"/>
      <c r="I125" s="9"/>
      <c r="J125" s="9"/>
      <c r="K125" s="8"/>
      <c r="L125" s="13" t="s">
        <v>3108</v>
      </c>
      <c r="M125" s="13">
        <v>3</v>
      </c>
      <c r="N125" s="13">
        <v>2</v>
      </c>
      <c r="O125" s="99">
        <f t="shared" si="0"/>
        <v>14</v>
      </c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4">
      <c r="A126" s="9"/>
      <c r="B126" s="9"/>
      <c r="C126" s="9"/>
      <c r="D126" s="151"/>
      <c r="E126" s="9"/>
      <c r="F126" s="9"/>
      <c r="G126" s="9"/>
      <c r="H126" s="9"/>
      <c r="I126" s="9"/>
      <c r="J126" s="9"/>
      <c r="K126" s="8"/>
      <c r="L126" s="13" t="s">
        <v>3109</v>
      </c>
      <c r="M126" s="13">
        <v>4</v>
      </c>
      <c r="N126" s="13">
        <v>4</v>
      </c>
      <c r="O126" s="99">
        <f t="shared" si="0"/>
        <v>17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4">
      <c r="A127" s="9"/>
      <c r="B127" s="9"/>
      <c r="C127" s="9"/>
      <c r="D127" s="151"/>
      <c r="E127" s="9"/>
      <c r="F127" s="9"/>
      <c r="G127" s="9"/>
      <c r="H127" s="9"/>
      <c r="I127" s="9"/>
      <c r="J127" s="9"/>
      <c r="K127" s="8"/>
      <c r="L127" s="13" t="s">
        <v>3110</v>
      </c>
      <c r="M127" s="13">
        <v>2</v>
      </c>
      <c r="N127" s="13">
        <v>4</v>
      </c>
      <c r="O127" s="99">
        <f t="shared" si="0"/>
        <v>15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4">
      <c r="A128" s="9"/>
      <c r="B128" s="9"/>
      <c r="C128" s="9"/>
      <c r="D128" s="151"/>
      <c r="E128" s="9"/>
      <c r="F128" s="9"/>
      <c r="G128" s="9"/>
      <c r="H128" s="9"/>
      <c r="I128" s="9"/>
      <c r="J128" s="9"/>
      <c r="K128" s="8"/>
      <c r="L128" s="13" t="s">
        <v>3111</v>
      </c>
      <c r="M128" s="13">
        <v>5</v>
      </c>
      <c r="N128" s="13">
        <v>5</v>
      </c>
      <c r="O128" s="99">
        <f t="shared" si="0"/>
        <v>19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4">
      <c r="A129" s="9"/>
      <c r="B129" s="9"/>
      <c r="C129" s="9"/>
      <c r="D129" s="151"/>
      <c r="E129" s="9"/>
      <c r="F129" s="9"/>
      <c r="G129" s="9"/>
      <c r="H129" s="9"/>
      <c r="I129" s="9"/>
      <c r="J129" s="9"/>
      <c r="K129" s="8"/>
      <c r="L129" s="13" t="s">
        <v>3112</v>
      </c>
      <c r="M129" s="13">
        <v>2</v>
      </c>
      <c r="N129" s="13">
        <v>7</v>
      </c>
      <c r="O129" s="99">
        <f t="shared" si="0"/>
        <v>18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4">
      <c r="A130" s="9"/>
      <c r="B130" s="9"/>
      <c r="C130" s="9"/>
      <c r="D130" s="151"/>
      <c r="E130" s="9"/>
      <c r="F130" s="9"/>
      <c r="G130" s="9"/>
      <c r="H130" s="9"/>
      <c r="I130" s="9"/>
      <c r="J130" s="9"/>
      <c r="K130" s="8"/>
      <c r="L130" s="13" t="s">
        <v>3113</v>
      </c>
      <c r="M130" s="13">
        <v>4</v>
      </c>
      <c r="N130" s="13">
        <v>7</v>
      </c>
      <c r="O130" s="99">
        <f t="shared" si="0"/>
        <v>20</v>
      </c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4">
      <c r="A131" s="9"/>
      <c r="B131" s="9"/>
      <c r="C131" s="9"/>
      <c r="D131" s="151"/>
      <c r="E131" s="9"/>
      <c r="F131" s="9"/>
      <c r="G131" s="9"/>
      <c r="H131" s="9"/>
      <c r="I131" s="9"/>
      <c r="J131" s="9"/>
      <c r="K131" s="8"/>
      <c r="L131" s="13" t="s">
        <v>3114</v>
      </c>
      <c r="M131" s="13">
        <v>3</v>
      </c>
      <c r="N131" s="13">
        <v>3</v>
      </c>
      <c r="O131" s="99">
        <f t="shared" si="0"/>
        <v>15</v>
      </c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4">
      <c r="A132" s="9"/>
      <c r="B132" s="9"/>
      <c r="C132" s="9"/>
      <c r="D132" s="151"/>
      <c r="E132" s="9"/>
      <c r="F132" s="9"/>
      <c r="G132" s="9"/>
      <c r="H132" s="9"/>
      <c r="I132" s="9"/>
      <c r="J132" s="9"/>
      <c r="K132" s="8"/>
      <c r="L132" s="13" t="s">
        <v>3115</v>
      </c>
      <c r="M132" s="13">
        <v>1</v>
      </c>
      <c r="N132" s="13">
        <v>5</v>
      </c>
      <c r="O132" s="99">
        <f t="shared" si="0"/>
        <v>15</v>
      </c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4">
      <c r="A133" s="9"/>
      <c r="B133" s="9"/>
      <c r="C133" s="9"/>
      <c r="D133" s="151"/>
      <c r="E133" s="9"/>
      <c r="F133" s="9"/>
      <c r="G133" s="9"/>
      <c r="H133" s="9"/>
      <c r="I133" s="9"/>
      <c r="J133" s="9"/>
      <c r="K133" s="8"/>
      <c r="L133" s="13" t="s">
        <v>3116</v>
      </c>
      <c r="M133" s="13">
        <v>3</v>
      </c>
      <c r="N133" s="13">
        <v>2</v>
      </c>
      <c r="O133" s="99">
        <f t="shared" si="0"/>
        <v>14</v>
      </c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4">
      <c r="A134" s="9"/>
      <c r="B134" s="9"/>
      <c r="C134" s="9"/>
      <c r="D134" s="151"/>
      <c r="E134" s="9"/>
      <c r="F134" s="9"/>
      <c r="G134" s="9"/>
      <c r="H134" s="9"/>
      <c r="I134" s="9"/>
      <c r="J134" s="9"/>
      <c r="K134" s="8"/>
      <c r="L134" s="13" t="s">
        <v>3117</v>
      </c>
      <c r="M134" s="13">
        <v>5</v>
      </c>
      <c r="N134" s="13">
        <v>6</v>
      </c>
      <c r="O134" s="99">
        <f t="shared" si="0"/>
        <v>20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4">
      <c r="A135" s="9"/>
      <c r="B135" s="9"/>
      <c r="C135" s="9"/>
      <c r="D135" s="151"/>
      <c r="E135" s="9"/>
      <c r="F135" s="9"/>
      <c r="G135" s="9"/>
      <c r="H135" s="9"/>
      <c r="I135" s="9"/>
      <c r="J135" s="9"/>
      <c r="K135" s="8"/>
      <c r="L135" s="13" t="s">
        <v>3118</v>
      </c>
      <c r="M135" s="13">
        <v>4</v>
      </c>
      <c r="N135" s="13">
        <v>2</v>
      </c>
      <c r="O135" s="99">
        <f t="shared" si="0"/>
        <v>15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4">
      <c r="A136" s="9"/>
      <c r="B136" s="9"/>
      <c r="C136" s="9"/>
      <c r="D136" s="151"/>
      <c r="E136" s="9"/>
      <c r="F136" s="9"/>
      <c r="G136" s="9"/>
      <c r="H136" s="9"/>
      <c r="I136" s="9"/>
      <c r="J136" s="9"/>
      <c r="K136" s="8"/>
      <c r="L136" s="13" t="s">
        <v>3119</v>
      </c>
      <c r="M136" s="13">
        <v>5</v>
      </c>
      <c r="N136" s="13">
        <v>6</v>
      </c>
      <c r="O136" s="99">
        <f t="shared" si="0"/>
        <v>20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4">
      <c r="A137" s="9"/>
      <c r="B137" s="9"/>
      <c r="C137" s="9"/>
      <c r="D137" s="151"/>
      <c r="E137" s="9"/>
      <c r="F137" s="9"/>
      <c r="G137" s="9"/>
      <c r="H137" s="9"/>
      <c r="I137" s="9"/>
      <c r="J137" s="9"/>
      <c r="K137" s="8"/>
      <c r="L137" s="13" t="s">
        <v>3120</v>
      </c>
      <c r="M137" s="13">
        <v>2</v>
      </c>
      <c r="N137" s="13">
        <v>2</v>
      </c>
      <c r="O137" s="99">
        <f t="shared" si="0"/>
        <v>13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4">
      <c r="A138" s="9"/>
      <c r="B138" s="9"/>
      <c r="C138" s="9"/>
      <c r="D138" s="151"/>
      <c r="E138" s="9"/>
      <c r="F138" s="9"/>
      <c r="G138" s="9"/>
      <c r="H138" s="9"/>
      <c r="I138" s="9"/>
      <c r="J138" s="9"/>
      <c r="K138" s="8"/>
      <c r="L138" s="13" t="s">
        <v>3121</v>
      </c>
      <c r="M138" s="13">
        <v>3</v>
      </c>
      <c r="N138" s="13">
        <v>2</v>
      </c>
      <c r="O138" s="99">
        <f t="shared" si="0"/>
        <v>14</v>
      </c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4">
      <c r="A139" s="9"/>
      <c r="B139" s="9"/>
      <c r="C139" s="9"/>
      <c r="D139" s="151"/>
      <c r="E139" s="9"/>
      <c r="F139" s="9"/>
      <c r="G139" s="9"/>
      <c r="H139" s="9"/>
      <c r="I139" s="9"/>
      <c r="J139" s="9"/>
      <c r="K139" s="8"/>
      <c r="L139" s="13" t="s">
        <v>3122</v>
      </c>
      <c r="M139" s="13">
        <v>5</v>
      </c>
      <c r="N139" s="13">
        <v>8</v>
      </c>
      <c r="O139" s="99">
        <f t="shared" si="0"/>
        <v>22</v>
      </c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4">
      <c r="A140" s="9"/>
      <c r="B140" s="9"/>
      <c r="C140" s="9"/>
      <c r="D140" s="151"/>
      <c r="E140" s="9"/>
      <c r="F140" s="9"/>
      <c r="G140" s="9"/>
      <c r="H140" s="9"/>
      <c r="I140" s="9"/>
      <c r="J140" s="9"/>
      <c r="K140" s="8"/>
      <c r="L140" s="13" t="s">
        <v>3123</v>
      </c>
      <c r="M140" s="13">
        <v>3</v>
      </c>
      <c r="N140" s="13">
        <v>5</v>
      </c>
      <c r="O140" s="99">
        <f t="shared" si="0"/>
        <v>17</v>
      </c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4">
      <c r="A141" s="9"/>
      <c r="B141" s="9"/>
      <c r="C141" s="9"/>
      <c r="D141" s="151"/>
      <c r="E141" s="9"/>
      <c r="F141" s="9"/>
      <c r="G141" s="9"/>
      <c r="H141" s="9"/>
      <c r="I141" s="9"/>
      <c r="J141" s="9"/>
      <c r="K141" s="8"/>
      <c r="L141" s="13" t="s">
        <v>3124</v>
      </c>
      <c r="M141" s="13">
        <v>3</v>
      </c>
      <c r="N141" s="13">
        <v>4</v>
      </c>
      <c r="O141" s="99">
        <f t="shared" si="0"/>
        <v>16</v>
      </c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4">
      <c r="A142" s="9"/>
      <c r="B142" s="9"/>
      <c r="C142" s="9"/>
      <c r="D142" s="151"/>
      <c r="E142" s="9"/>
      <c r="F142" s="9"/>
      <c r="G142" s="9"/>
      <c r="H142" s="9"/>
      <c r="I142" s="9"/>
      <c r="J142" s="9"/>
      <c r="K142" s="8"/>
      <c r="L142" s="13" t="s">
        <v>3125</v>
      </c>
      <c r="M142" s="13">
        <v>3</v>
      </c>
      <c r="N142" s="13">
        <v>1</v>
      </c>
      <c r="O142" s="99">
        <f t="shared" si="0"/>
        <v>13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4">
      <c r="A143" s="9"/>
      <c r="B143" s="9"/>
      <c r="C143" s="9"/>
      <c r="D143" s="151"/>
      <c r="E143" s="9"/>
      <c r="F143" s="9"/>
      <c r="G143" s="9"/>
      <c r="H143" s="9"/>
      <c r="I143" s="9"/>
      <c r="J143" s="9"/>
      <c r="K143" s="8"/>
      <c r="L143" s="13" t="s">
        <v>3126</v>
      </c>
      <c r="M143" s="13">
        <v>5</v>
      </c>
      <c r="N143" s="13">
        <v>2</v>
      </c>
      <c r="O143" s="99">
        <f t="shared" si="0"/>
        <v>16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4">
      <c r="A144" s="9"/>
      <c r="B144" s="9"/>
      <c r="C144" s="9"/>
      <c r="D144" s="151"/>
      <c r="E144" s="9"/>
      <c r="F144" s="9"/>
      <c r="G144" s="9"/>
      <c r="H144" s="9"/>
      <c r="I144" s="9"/>
      <c r="J144" s="9"/>
      <c r="K144" s="8"/>
      <c r="L144" s="13" t="s">
        <v>3127</v>
      </c>
      <c r="M144" s="13">
        <v>5</v>
      </c>
      <c r="N144" s="13">
        <v>3</v>
      </c>
      <c r="O144" s="99">
        <f t="shared" si="0"/>
        <v>17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4">
      <c r="A145" s="9"/>
      <c r="B145" s="9"/>
      <c r="C145" s="9"/>
      <c r="D145" s="151"/>
      <c r="E145" s="9"/>
      <c r="F145" s="9"/>
      <c r="G145" s="9"/>
      <c r="H145" s="9"/>
      <c r="I145" s="9"/>
      <c r="J145" s="9"/>
      <c r="K145" s="8"/>
      <c r="L145" s="13" t="s">
        <v>3128</v>
      </c>
      <c r="M145" s="13">
        <v>2</v>
      </c>
      <c r="N145" s="13">
        <v>1</v>
      </c>
      <c r="O145" s="99">
        <f t="shared" si="0"/>
        <v>12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4">
      <c r="A146" s="9"/>
      <c r="B146" s="9"/>
      <c r="C146" s="9"/>
      <c r="D146" s="151"/>
      <c r="E146" s="9"/>
      <c r="F146" s="9"/>
      <c r="G146" s="9"/>
      <c r="H146" s="9"/>
      <c r="I146" s="9"/>
      <c r="J146" s="9"/>
      <c r="K146" s="8"/>
      <c r="L146" s="13" t="s">
        <v>3129</v>
      </c>
      <c r="M146" s="13">
        <v>1</v>
      </c>
      <c r="N146" s="13">
        <v>5</v>
      </c>
      <c r="O146" s="99">
        <f t="shared" si="0"/>
        <v>15</v>
      </c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4">
      <c r="A147" s="9"/>
      <c r="B147" s="9"/>
      <c r="C147" s="9"/>
      <c r="D147" s="151"/>
      <c r="E147" s="9"/>
      <c r="F147" s="9"/>
      <c r="G147" s="9"/>
      <c r="H147" s="9"/>
      <c r="I147" s="9"/>
      <c r="J147" s="9"/>
      <c r="K147" s="8"/>
      <c r="L147" s="13" t="s">
        <v>3130</v>
      </c>
      <c r="M147" s="13">
        <v>2</v>
      </c>
      <c r="N147" s="13">
        <v>6</v>
      </c>
      <c r="O147" s="99">
        <f t="shared" si="0"/>
        <v>17</v>
      </c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4">
      <c r="A148" s="9"/>
      <c r="B148" s="9"/>
      <c r="C148" s="9"/>
      <c r="D148" s="151"/>
      <c r="E148" s="9"/>
      <c r="F148" s="9"/>
      <c r="G148" s="9"/>
      <c r="H148" s="9"/>
      <c r="I148" s="9"/>
      <c r="J148" s="9"/>
      <c r="K148" s="8"/>
      <c r="L148" s="13" t="s">
        <v>3131</v>
      </c>
      <c r="M148" s="13">
        <v>5</v>
      </c>
      <c r="N148" s="13">
        <v>4</v>
      </c>
      <c r="O148" s="99">
        <f t="shared" si="0"/>
        <v>18</v>
      </c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4">
      <c r="A149" s="9"/>
      <c r="B149" s="9"/>
      <c r="C149" s="9"/>
      <c r="D149" s="151"/>
      <c r="E149" s="9"/>
      <c r="F149" s="9"/>
      <c r="G149" s="9"/>
      <c r="H149" s="9"/>
      <c r="I149" s="9"/>
      <c r="J149" s="9"/>
      <c r="K149" s="8"/>
      <c r="L149" s="13" t="s">
        <v>3132</v>
      </c>
      <c r="M149" s="13">
        <v>2</v>
      </c>
      <c r="N149" s="13">
        <v>6</v>
      </c>
      <c r="O149" s="99">
        <f t="shared" si="0"/>
        <v>17</v>
      </c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4">
      <c r="A150" s="9"/>
      <c r="B150" s="9"/>
      <c r="C150" s="9"/>
      <c r="D150" s="151"/>
      <c r="E150" s="9"/>
      <c r="F150" s="9"/>
      <c r="G150" s="9"/>
      <c r="H150" s="9"/>
      <c r="I150" s="9"/>
      <c r="J150" s="9"/>
      <c r="K150" s="8"/>
      <c r="L150" s="13" t="s">
        <v>3133</v>
      </c>
      <c r="M150" s="13">
        <v>1</v>
      </c>
      <c r="N150" s="13">
        <v>4</v>
      </c>
      <c r="O150" s="99">
        <f t="shared" si="0"/>
        <v>14</v>
      </c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4">
      <c r="A151" s="9"/>
      <c r="B151" s="9"/>
      <c r="C151" s="9"/>
      <c r="D151" s="151"/>
      <c r="E151" s="9"/>
      <c r="F151" s="9"/>
      <c r="G151" s="9"/>
      <c r="H151" s="9"/>
      <c r="I151" s="9"/>
      <c r="J151" s="9"/>
      <c r="K151" s="8"/>
      <c r="L151" s="13" t="s">
        <v>3134</v>
      </c>
      <c r="M151" s="13">
        <v>1</v>
      </c>
      <c r="N151" s="13">
        <v>6</v>
      </c>
      <c r="O151" s="99">
        <f t="shared" si="0"/>
        <v>16</v>
      </c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4">
      <c r="A152" s="9"/>
      <c r="B152" s="9"/>
      <c r="C152" s="9"/>
      <c r="D152" s="151"/>
      <c r="E152" s="9"/>
      <c r="F152" s="9"/>
      <c r="G152" s="9"/>
      <c r="H152" s="9"/>
      <c r="I152" s="9"/>
      <c r="J152" s="9"/>
      <c r="K152" s="8"/>
      <c r="L152" s="13" t="s">
        <v>3135</v>
      </c>
      <c r="M152" s="13">
        <v>2</v>
      </c>
      <c r="N152" s="13">
        <v>7</v>
      </c>
      <c r="O152" s="99">
        <f t="shared" si="0"/>
        <v>18</v>
      </c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4">
      <c r="A153" s="9"/>
      <c r="B153" s="9"/>
      <c r="C153" s="9"/>
      <c r="D153" s="151"/>
      <c r="E153" s="9"/>
      <c r="F153" s="9"/>
      <c r="G153" s="9"/>
      <c r="H153" s="9"/>
      <c r="I153" s="9"/>
      <c r="J153" s="9"/>
      <c r="K153" s="8"/>
      <c r="L153" s="13" t="s">
        <v>3136</v>
      </c>
      <c r="M153" s="13">
        <v>5</v>
      </c>
      <c r="N153" s="13">
        <v>5</v>
      </c>
      <c r="O153" s="99">
        <f t="shared" si="0"/>
        <v>19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4">
      <c r="A154" s="9"/>
      <c r="B154" s="9"/>
      <c r="C154" s="9"/>
      <c r="D154" s="151"/>
      <c r="E154" s="9"/>
      <c r="F154" s="9"/>
      <c r="G154" s="9"/>
      <c r="H154" s="9"/>
      <c r="I154" s="9"/>
      <c r="J154" s="9"/>
      <c r="K154" s="8"/>
      <c r="L154" s="13" t="s">
        <v>3137</v>
      </c>
      <c r="M154" s="13">
        <v>5</v>
      </c>
      <c r="N154" s="13">
        <v>6</v>
      </c>
      <c r="O154" s="99">
        <f t="shared" si="0"/>
        <v>20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4">
      <c r="A155" s="9"/>
      <c r="B155" s="9"/>
      <c r="C155" s="9"/>
      <c r="D155" s="151"/>
      <c r="E155" s="9"/>
      <c r="F155" s="9"/>
      <c r="G155" s="9"/>
      <c r="H155" s="9"/>
      <c r="I155" s="9"/>
      <c r="J155" s="9"/>
      <c r="K155" s="8"/>
      <c r="L155" s="13" t="s">
        <v>3138</v>
      </c>
      <c r="M155" s="13">
        <v>4</v>
      </c>
      <c r="N155" s="13">
        <v>1</v>
      </c>
      <c r="O155" s="99">
        <f t="shared" si="0"/>
        <v>14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4">
      <c r="A156" s="9"/>
      <c r="B156" s="9"/>
      <c r="C156" s="9"/>
      <c r="D156" s="151"/>
      <c r="E156" s="9"/>
      <c r="F156" s="9"/>
      <c r="G156" s="9"/>
      <c r="H156" s="9"/>
      <c r="I156" s="9"/>
      <c r="J156" s="9"/>
      <c r="K156" s="8"/>
      <c r="L156" s="13" t="s">
        <v>3139</v>
      </c>
      <c r="M156" s="13">
        <v>5</v>
      </c>
      <c r="N156" s="13">
        <v>6</v>
      </c>
      <c r="O156" s="99">
        <f t="shared" si="0"/>
        <v>20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4">
      <c r="A157" s="9"/>
      <c r="B157" s="9"/>
      <c r="C157" s="9"/>
      <c r="D157" s="151"/>
      <c r="E157" s="9"/>
      <c r="F157" s="9"/>
      <c r="G157" s="9"/>
      <c r="H157" s="9"/>
      <c r="I157" s="9"/>
      <c r="J157" s="9"/>
      <c r="K157" s="8"/>
      <c r="L157" s="13" t="s">
        <v>3140</v>
      </c>
      <c r="M157" s="13">
        <v>4</v>
      </c>
      <c r="N157" s="13">
        <v>6</v>
      </c>
      <c r="O157" s="99">
        <f t="shared" si="0"/>
        <v>19</v>
      </c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4">
      <c r="A158" s="9"/>
      <c r="B158" s="9"/>
      <c r="C158" s="9"/>
      <c r="D158" s="151"/>
      <c r="E158" s="9"/>
      <c r="F158" s="9"/>
      <c r="G158" s="9"/>
      <c r="H158" s="9"/>
      <c r="I158" s="9"/>
      <c r="J158" s="9"/>
      <c r="K158" s="8"/>
      <c r="L158" s="13" t="s">
        <v>3141</v>
      </c>
      <c r="M158" s="13">
        <v>2</v>
      </c>
      <c r="N158" s="13">
        <v>3</v>
      </c>
      <c r="O158" s="99">
        <f t="shared" si="0"/>
        <v>14</v>
      </c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4">
      <c r="A159" s="9"/>
      <c r="B159" s="9"/>
      <c r="C159" s="9"/>
      <c r="D159" s="151"/>
      <c r="E159" s="9"/>
      <c r="F159" s="9"/>
      <c r="G159" s="9"/>
      <c r="H159" s="9"/>
      <c r="I159" s="9"/>
      <c r="J159" s="9"/>
      <c r="K159" s="8"/>
      <c r="L159" s="13" t="s">
        <v>3142</v>
      </c>
      <c r="M159" s="13">
        <v>5</v>
      </c>
      <c r="N159" s="13">
        <v>8</v>
      </c>
      <c r="O159" s="99">
        <f t="shared" si="0"/>
        <v>22</v>
      </c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4">
      <c r="A160" s="9"/>
      <c r="B160" s="9"/>
      <c r="C160" s="9"/>
      <c r="D160" s="151"/>
      <c r="E160" s="9"/>
      <c r="F160" s="9"/>
      <c r="G160" s="9"/>
      <c r="H160" s="9"/>
      <c r="I160" s="9"/>
      <c r="J160" s="9"/>
      <c r="K160" s="8"/>
      <c r="L160" s="13" t="s">
        <v>3143</v>
      </c>
      <c r="M160" s="13">
        <v>2</v>
      </c>
      <c r="N160" s="13">
        <v>1</v>
      </c>
      <c r="O160" s="99">
        <f t="shared" si="0"/>
        <v>12</v>
      </c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4">
      <c r="A161" s="9"/>
      <c r="B161" s="9"/>
      <c r="C161" s="9"/>
      <c r="D161" s="151"/>
      <c r="E161" s="9"/>
      <c r="F161" s="9"/>
      <c r="G161" s="9"/>
      <c r="H161" s="9"/>
      <c r="I161" s="9"/>
      <c r="J161" s="9"/>
      <c r="K161" s="8"/>
      <c r="L161" s="13" t="s">
        <v>3144</v>
      </c>
      <c r="M161" s="13">
        <v>3</v>
      </c>
      <c r="N161" s="13">
        <v>2</v>
      </c>
      <c r="O161" s="99">
        <f t="shared" si="0"/>
        <v>14</v>
      </c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4">
      <c r="A162" s="9"/>
      <c r="B162" s="9"/>
      <c r="C162" s="9"/>
      <c r="D162" s="151"/>
      <c r="E162" s="9"/>
      <c r="F162" s="9"/>
      <c r="G162" s="9"/>
      <c r="H162" s="9"/>
      <c r="I162" s="9"/>
      <c r="J162" s="9"/>
      <c r="K162" s="8"/>
      <c r="L162" s="13" t="s">
        <v>3145</v>
      </c>
      <c r="M162" s="13">
        <v>4</v>
      </c>
      <c r="N162" s="13">
        <v>7</v>
      </c>
      <c r="O162" s="99">
        <f t="shared" si="0"/>
        <v>20</v>
      </c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4">
      <c r="A163" s="9"/>
      <c r="B163" s="9"/>
      <c r="C163" s="9"/>
      <c r="D163" s="151"/>
      <c r="E163" s="9"/>
      <c r="F163" s="9"/>
      <c r="G163" s="9"/>
      <c r="H163" s="9"/>
      <c r="I163" s="9"/>
      <c r="J163" s="9"/>
      <c r="K163" s="8"/>
      <c r="L163" s="13" t="s">
        <v>3146</v>
      </c>
      <c r="M163" s="13">
        <v>2</v>
      </c>
      <c r="N163" s="13">
        <v>1</v>
      </c>
      <c r="O163" s="99">
        <f t="shared" si="0"/>
        <v>12</v>
      </c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4">
      <c r="A164" s="9"/>
      <c r="B164" s="9"/>
      <c r="C164" s="9"/>
      <c r="D164" s="151"/>
      <c r="E164" s="9"/>
      <c r="F164" s="9"/>
      <c r="G164" s="9"/>
      <c r="H164" s="9"/>
      <c r="I164" s="9"/>
      <c r="J164" s="9"/>
      <c r="K164" s="8"/>
      <c r="L164" s="13" t="s">
        <v>3147</v>
      </c>
      <c r="M164" s="13">
        <v>5</v>
      </c>
      <c r="N164" s="13">
        <v>1</v>
      </c>
      <c r="O164" s="99">
        <f t="shared" si="0"/>
        <v>15</v>
      </c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4">
      <c r="A165" s="9"/>
      <c r="B165" s="9"/>
      <c r="C165" s="9"/>
      <c r="D165" s="151"/>
      <c r="E165" s="9"/>
      <c r="F165" s="9"/>
      <c r="G165" s="9"/>
      <c r="H165" s="9"/>
      <c r="I165" s="9"/>
      <c r="J165" s="9"/>
      <c r="K165" s="8"/>
      <c r="L165" s="13" t="s">
        <v>3148</v>
      </c>
      <c r="M165" s="13">
        <v>4</v>
      </c>
      <c r="N165" s="13">
        <v>3</v>
      </c>
      <c r="O165" s="99">
        <f t="shared" si="0"/>
        <v>16</v>
      </c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4">
      <c r="A166" s="9"/>
      <c r="B166" s="9"/>
      <c r="C166" s="9"/>
      <c r="D166" s="151"/>
      <c r="E166" s="9"/>
      <c r="F166" s="9"/>
      <c r="G166" s="9"/>
      <c r="H166" s="9"/>
      <c r="I166" s="9"/>
      <c r="J166" s="9"/>
      <c r="K166" s="8"/>
      <c r="L166" s="13" t="s">
        <v>3149</v>
      </c>
      <c r="M166" s="13">
        <v>5</v>
      </c>
      <c r="N166" s="13">
        <v>8</v>
      </c>
      <c r="O166" s="99">
        <f t="shared" si="0"/>
        <v>22</v>
      </c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4">
      <c r="A167" s="9"/>
      <c r="B167" s="9"/>
      <c r="C167" s="9"/>
      <c r="D167" s="151"/>
      <c r="E167" s="9"/>
      <c r="F167" s="9"/>
      <c r="G167" s="9"/>
      <c r="H167" s="9"/>
      <c r="I167" s="9"/>
      <c r="J167" s="9"/>
      <c r="K167" s="8"/>
      <c r="L167" s="13" t="s">
        <v>3150</v>
      </c>
      <c r="M167" s="13">
        <v>1</v>
      </c>
      <c r="N167" s="13">
        <v>5</v>
      </c>
      <c r="O167" s="99">
        <f t="shared" si="0"/>
        <v>15</v>
      </c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4">
      <c r="A168" s="9"/>
      <c r="B168" s="9"/>
      <c r="C168" s="9"/>
      <c r="D168" s="151"/>
      <c r="E168" s="9"/>
      <c r="F168" s="9"/>
      <c r="G168" s="9"/>
      <c r="H168" s="9"/>
      <c r="I168" s="9"/>
      <c r="J168" s="9"/>
      <c r="K168" s="8"/>
      <c r="L168" s="13" t="s">
        <v>3151</v>
      </c>
      <c r="M168" s="13">
        <v>1</v>
      </c>
      <c r="N168" s="13">
        <v>2</v>
      </c>
      <c r="O168" s="99">
        <f t="shared" si="0"/>
        <v>12</v>
      </c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4">
      <c r="A169" s="9"/>
      <c r="B169" s="9"/>
      <c r="C169" s="9"/>
      <c r="D169" s="151"/>
      <c r="E169" s="9"/>
      <c r="F169" s="9"/>
      <c r="G169" s="9"/>
      <c r="H169" s="9"/>
      <c r="I169" s="9"/>
      <c r="J169" s="9"/>
      <c r="K169" s="8"/>
      <c r="L169" s="13" t="s">
        <v>3152</v>
      </c>
      <c r="M169" s="13">
        <v>2</v>
      </c>
      <c r="N169" s="13">
        <v>8</v>
      </c>
      <c r="O169" s="99">
        <f t="shared" si="0"/>
        <v>19</v>
      </c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4">
      <c r="A170" s="9"/>
      <c r="B170" s="9"/>
      <c r="C170" s="9"/>
      <c r="D170" s="151"/>
      <c r="E170" s="9"/>
      <c r="F170" s="9"/>
      <c r="G170" s="9"/>
      <c r="H170" s="9"/>
      <c r="I170" s="9"/>
      <c r="J170" s="9"/>
      <c r="K170" s="8"/>
      <c r="L170" s="13" t="s">
        <v>3153</v>
      </c>
      <c r="M170" s="13">
        <v>2</v>
      </c>
      <c r="N170" s="13">
        <v>6</v>
      </c>
      <c r="O170" s="99">
        <f t="shared" si="0"/>
        <v>17</v>
      </c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4">
      <c r="A171" s="9"/>
      <c r="B171" s="9"/>
      <c r="C171" s="9"/>
      <c r="D171" s="151"/>
      <c r="E171" s="9"/>
      <c r="F171" s="9"/>
      <c r="G171" s="9"/>
      <c r="H171" s="9"/>
      <c r="I171" s="9"/>
      <c r="J171" s="9"/>
      <c r="K171" s="8"/>
      <c r="L171" s="13" t="s">
        <v>3154</v>
      </c>
      <c r="M171" s="13">
        <v>1</v>
      </c>
      <c r="N171" s="13">
        <v>6</v>
      </c>
      <c r="O171" s="99">
        <f t="shared" si="0"/>
        <v>16</v>
      </c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4">
      <c r="A172" s="9"/>
      <c r="B172" s="9"/>
      <c r="C172" s="9"/>
      <c r="D172" s="151"/>
      <c r="E172" s="9"/>
      <c r="F172" s="9"/>
      <c r="G172" s="9"/>
      <c r="H172" s="9"/>
      <c r="I172" s="9"/>
      <c r="J172" s="9"/>
      <c r="K172" s="8"/>
      <c r="L172" s="13" t="s">
        <v>3155</v>
      </c>
      <c r="M172" s="13">
        <v>4</v>
      </c>
      <c r="N172" s="13">
        <v>2</v>
      </c>
      <c r="O172" s="99">
        <f t="shared" si="0"/>
        <v>15</v>
      </c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4">
      <c r="A173" s="9"/>
      <c r="B173" s="9"/>
      <c r="C173" s="9"/>
      <c r="D173" s="151"/>
      <c r="E173" s="9"/>
      <c r="F173" s="9"/>
      <c r="G173" s="9"/>
      <c r="H173" s="9"/>
      <c r="I173" s="9"/>
      <c r="J173" s="9"/>
      <c r="K173" s="8"/>
      <c r="L173" s="13" t="s">
        <v>3156</v>
      </c>
      <c r="M173" s="13">
        <v>1</v>
      </c>
      <c r="N173" s="13">
        <v>1</v>
      </c>
      <c r="O173" s="99">
        <f t="shared" si="0"/>
        <v>11</v>
      </c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4">
      <c r="A174" s="9"/>
      <c r="B174" s="9"/>
      <c r="C174" s="9"/>
      <c r="D174" s="151"/>
      <c r="E174" s="9"/>
      <c r="F174" s="9"/>
      <c r="G174" s="9"/>
      <c r="H174" s="9"/>
      <c r="I174" s="9"/>
      <c r="J174" s="9"/>
      <c r="K174" s="8"/>
      <c r="L174" s="13" t="s">
        <v>3157</v>
      </c>
      <c r="M174" s="13">
        <v>2</v>
      </c>
      <c r="N174" s="13">
        <v>6</v>
      </c>
      <c r="O174" s="99">
        <f t="shared" si="0"/>
        <v>17</v>
      </c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4">
      <c r="A175" s="9"/>
      <c r="B175" s="9"/>
      <c r="C175" s="9"/>
      <c r="D175" s="151"/>
      <c r="E175" s="9"/>
      <c r="F175" s="9"/>
      <c r="G175" s="9"/>
      <c r="H175" s="9"/>
      <c r="I175" s="9"/>
      <c r="J175" s="9"/>
      <c r="K175" s="8"/>
      <c r="L175" s="13" t="s">
        <v>3158</v>
      </c>
      <c r="M175" s="13">
        <v>2</v>
      </c>
      <c r="N175" s="13">
        <v>2</v>
      </c>
      <c r="O175" s="99">
        <f t="shared" si="0"/>
        <v>13</v>
      </c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4">
      <c r="A176" s="9"/>
      <c r="B176" s="9"/>
      <c r="C176" s="9"/>
      <c r="D176" s="151"/>
      <c r="E176" s="9"/>
      <c r="F176" s="9"/>
      <c r="G176" s="9"/>
      <c r="H176" s="9"/>
      <c r="I176" s="9"/>
      <c r="J176" s="9"/>
      <c r="K176" s="8"/>
      <c r="L176" s="13" t="s">
        <v>3159</v>
      </c>
      <c r="M176" s="13">
        <v>4</v>
      </c>
      <c r="N176" s="13">
        <v>2</v>
      </c>
      <c r="O176" s="99">
        <f t="shared" si="0"/>
        <v>15</v>
      </c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4">
      <c r="A177" s="9"/>
      <c r="B177" s="9"/>
      <c r="C177" s="9"/>
      <c r="D177" s="151"/>
      <c r="E177" s="9"/>
      <c r="F177" s="9"/>
      <c r="G177" s="9"/>
      <c r="H177" s="9"/>
      <c r="I177" s="9"/>
      <c r="J177" s="9"/>
      <c r="K177" s="8"/>
      <c r="L177" s="13" t="s">
        <v>3160</v>
      </c>
      <c r="M177" s="13">
        <v>2</v>
      </c>
      <c r="N177" s="13">
        <v>4</v>
      </c>
      <c r="O177" s="99">
        <f t="shared" si="0"/>
        <v>15</v>
      </c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4">
      <c r="A178" s="9"/>
      <c r="B178" s="9"/>
      <c r="C178" s="9"/>
      <c r="D178" s="151"/>
      <c r="E178" s="9"/>
      <c r="F178" s="9"/>
      <c r="G178" s="9"/>
      <c r="H178" s="9"/>
      <c r="I178" s="9"/>
      <c r="J178" s="9"/>
      <c r="K178" s="8"/>
      <c r="L178" s="13" t="s">
        <v>3161</v>
      </c>
      <c r="M178" s="13">
        <v>5</v>
      </c>
      <c r="N178" s="13">
        <v>1</v>
      </c>
      <c r="O178" s="99">
        <f t="shared" si="0"/>
        <v>15</v>
      </c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4">
      <c r="A179" s="9"/>
      <c r="B179" s="9"/>
      <c r="C179" s="9"/>
      <c r="D179" s="151"/>
      <c r="E179" s="9"/>
      <c r="F179" s="9"/>
      <c r="G179" s="9"/>
      <c r="H179" s="9"/>
      <c r="I179" s="9"/>
      <c r="J179" s="9"/>
      <c r="K179" s="8"/>
      <c r="L179" s="13" t="s">
        <v>3162</v>
      </c>
      <c r="M179" s="13">
        <v>5</v>
      </c>
      <c r="N179" s="13">
        <v>8</v>
      </c>
      <c r="O179" s="99">
        <f t="shared" si="0"/>
        <v>22</v>
      </c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4">
      <c r="A180" s="9"/>
      <c r="B180" s="9"/>
      <c r="C180" s="9"/>
      <c r="D180" s="151"/>
      <c r="E180" s="9"/>
      <c r="F180" s="9"/>
      <c r="G180" s="9"/>
      <c r="H180" s="9"/>
      <c r="I180" s="9"/>
      <c r="J180" s="9"/>
      <c r="K180" s="8"/>
      <c r="L180" s="13" t="s">
        <v>3163</v>
      </c>
      <c r="M180" s="13">
        <v>2</v>
      </c>
      <c r="N180" s="13">
        <v>4</v>
      </c>
      <c r="O180" s="99">
        <f t="shared" si="0"/>
        <v>15</v>
      </c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4">
      <c r="A181" s="9"/>
      <c r="B181" s="9"/>
      <c r="C181" s="9"/>
      <c r="D181" s="151"/>
      <c r="E181" s="9"/>
      <c r="F181" s="9"/>
      <c r="G181" s="9"/>
      <c r="H181" s="9"/>
      <c r="I181" s="9"/>
      <c r="J181" s="9"/>
      <c r="K181" s="8"/>
      <c r="L181" s="13" t="s">
        <v>3164</v>
      </c>
      <c r="M181" s="13">
        <v>4</v>
      </c>
      <c r="N181" s="13">
        <v>6</v>
      </c>
      <c r="O181" s="99">
        <f t="shared" si="0"/>
        <v>19</v>
      </c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4">
      <c r="A182" s="9"/>
      <c r="B182" s="9"/>
      <c r="C182" s="9"/>
      <c r="D182" s="151"/>
      <c r="E182" s="9"/>
      <c r="F182" s="9"/>
      <c r="G182" s="9"/>
      <c r="H182" s="9"/>
      <c r="I182" s="9"/>
      <c r="J182" s="9"/>
      <c r="K182" s="8"/>
      <c r="L182" s="13" t="s">
        <v>3165</v>
      </c>
      <c r="M182" s="13">
        <v>5</v>
      </c>
      <c r="N182" s="13">
        <v>4</v>
      </c>
      <c r="O182" s="99">
        <f t="shared" si="0"/>
        <v>18</v>
      </c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4">
      <c r="A183" s="9"/>
      <c r="B183" s="9"/>
      <c r="C183" s="9"/>
      <c r="D183" s="151"/>
      <c r="E183" s="9"/>
      <c r="F183" s="9"/>
      <c r="G183" s="9"/>
      <c r="H183" s="9"/>
      <c r="I183" s="9"/>
      <c r="J183" s="9"/>
      <c r="K183" s="8"/>
      <c r="L183" s="13" t="s">
        <v>3166</v>
      </c>
      <c r="M183" s="13">
        <v>4</v>
      </c>
      <c r="N183" s="13">
        <v>2</v>
      </c>
      <c r="O183" s="99">
        <f t="shared" si="0"/>
        <v>15</v>
      </c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4">
      <c r="A184" s="9"/>
      <c r="B184" s="9"/>
      <c r="C184" s="9"/>
      <c r="D184" s="151"/>
      <c r="E184" s="9"/>
      <c r="F184" s="9"/>
      <c r="G184" s="9"/>
      <c r="H184" s="9"/>
      <c r="I184" s="9"/>
      <c r="J184" s="9"/>
      <c r="K184" s="8"/>
      <c r="L184" s="13" t="s">
        <v>3167</v>
      </c>
      <c r="M184" s="13">
        <v>5</v>
      </c>
      <c r="N184" s="13">
        <v>2</v>
      </c>
      <c r="O184" s="99">
        <f t="shared" si="0"/>
        <v>16</v>
      </c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4">
      <c r="A185" s="9"/>
      <c r="B185" s="9"/>
      <c r="C185" s="9"/>
      <c r="D185" s="151"/>
      <c r="E185" s="9"/>
      <c r="F185" s="9"/>
      <c r="G185" s="9"/>
      <c r="H185" s="9"/>
      <c r="I185" s="9"/>
      <c r="J185" s="9"/>
      <c r="K185" s="8"/>
      <c r="L185" s="13" t="s">
        <v>3168</v>
      </c>
      <c r="M185" s="13">
        <v>1</v>
      </c>
      <c r="N185" s="13">
        <v>4</v>
      </c>
      <c r="O185" s="99">
        <f t="shared" si="0"/>
        <v>14</v>
      </c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4">
      <c r="A186" s="9"/>
      <c r="B186" s="9"/>
      <c r="C186" s="9"/>
      <c r="D186" s="151"/>
      <c r="E186" s="9"/>
      <c r="F186" s="9"/>
      <c r="G186" s="9"/>
      <c r="H186" s="9"/>
      <c r="I186" s="9"/>
      <c r="J186" s="9"/>
      <c r="K186" s="8"/>
      <c r="L186" s="13" t="s">
        <v>3169</v>
      </c>
      <c r="M186" s="13">
        <v>1</v>
      </c>
      <c r="N186" s="13">
        <v>5</v>
      </c>
      <c r="O186" s="99">
        <f t="shared" si="0"/>
        <v>15</v>
      </c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4">
      <c r="A187" s="9"/>
      <c r="B187" s="9"/>
      <c r="C187" s="9"/>
      <c r="D187" s="151"/>
      <c r="E187" s="9"/>
      <c r="F187" s="9"/>
      <c r="G187" s="9"/>
      <c r="H187" s="9"/>
      <c r="I187" s="9"/>
      <c r="J187" s="9"/>
      <c r="K187" s="8"/>
      <c r="L187" s="13" t="s">
        <v>3170</v>
      </c>
      <c r="M187" s="13">
        <v>1</v>
      </c>
      <c r="N187" s="13">
        <v>2</v>
      </c>
      <c r="O187" s="99">
        <f t="shared" si="0"/>
        <v>12</v>
      </c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4">
      <c r="A188" s="9"/>
      <c r="B188" s="9"/>
      <c r="C188" s="9"/>
      <c r="D188" s="151"/>
      <c r="E188" s="9"/>
      <c r="F188" s="9"/>
      <c r="G188" s="9"/>
      <c r="H188" s="9"/>
      <c r="I188" s="9"/>
      <c r="J188" s="9"/>
      <c r="K188" s="8"/>
      <c r="L188" s="13" t="s">
        <v>3171</v>
      </c>
      <c r="M188" s="13">
        <v>5</v>
      </c>
      <c r="N188" s="13">
        <v>5</v>
      </c>
      <c r="O188" s="99">
        <f t="shared" si="0"/>
        <v>19</v>
      </c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4">
      <c r="A189" s="9"/>
      <c r="B189" s="9"/>
      <c r="C189" s="9"/>
      <c r="D189" s="151"/>
      <c r="E189" s="9"/>
      <c r="F189" s="9"/>
      <c r="G189" s="9"/>
      <c r="H189" s="9"/>
      <c r="I189" s="9"/>
      <c r="J189" s="9"/>
      <c r="K189" s="8"/>
      <c r="L189" s="13" t="s">
        <v>3172</v>
      </c>
      <c r="M189" s="13">
        <v>2</v>
      </c>
      <c r="N189" s="13">
        <v>2</v>
      </c>
      <c r="O189" s="99">
        <f t="shared" si="0"/>
        <v>13</v>
      </c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4">
      <c r="A190" s="9"/>
      <c r="B190" s="9"/>
      <c r="C190" s="9"/>
      <c r="D190" s="151"/>
      <c r="E190" s="9"/>
      <c r="F190" s="9"/>
      <c r="G190" s="9"/>
      <c r="H190" s="9"/>
      <c r="I190" s="9"/>
      <c r="J190" s="9"/>
      <c r="K190" s="8"/>
      <c r="L190" s="13" t="s">
        <v>3173</v>
      </c>
      <c r="M190" s="13">
        <v>2</v>
      </c>
      <c r="N190" s="13">
        <v>8</v>
      </c>
      <c r="O190" s="99">
        <f t="shared" si="0"/>
        <v>19</v>
      </c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4">
      <c r="A191" s="9"/>
      <c r="B191" s="9"/>
      <c r="C191" s="9"/>
      <c r="D191" s="151"/>
      <c r="E191" s="9"/>
      <c r="F191" s="9"/>
      <c r="G191" s="9"/>
      <c r="H191" s="9"/>
      <c r="I191" s="9"/>
      <c r="J191" s="9"/>
      <c r="K191" s="8"/>
      <c r="L191" s="13" t="s">
        <v>3174</v>
      </c>
      <c r="M191" s="13">
        <v>3</v>
      </c>
      <c r="N191" s="13">
        <v>2</v>
      </c>
      <c r="O191" s="99">
        <f t="shared" si="0"/>
        <v>14</v>
      </c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4">
      <c r="A192" s="9"/>
      <c r="B192" s="9"/>
      <c r="C192" s="9"/>
      <c r="D192" s="151"/>
      <c r="E192" s="9"/>
      <c r="F192" s="9"/>
      <c r="G192" s="9"/>
      <c r="H192" s="9"/>
      <c r="I192" s="9"/>
      <c r="J192" s="9"/>
      <c r="K192" s="8"/>
      <c r="L192" s="13" t="s">
        <v>3175</v>
      </c>
      <c r="M192" s="13">
        <v>1</v>
      </c>
      <c r="N192" s="13">
        <v>2</v>
      </c>
      <c r="O192" s="99">
        <f t="shared" si="0"/>
        <v>12</v>
      </c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4">
      <c r="A193" s="9"/>
      <c r="B193" s="9"/>
      <c r="C193" s="9"/>
      <c r="D193" s="151"/>
      <c r="E193" s="9"/>
      <c r="F193" s="9"/>
      <c r="G193" s="9"/>
      <c r="H193" s="9"/>
      <c r="I193" s="9"/>
      <c r="J193" s="9"/>
      <c r="K193" s="8"/>
      <c r="L193" s="13" t="s">
        <v>3176</v>
      </c>
      <c r="M193" s="13">
        <v>3</v>
      </c>
      <c r="N193" s="13">
        <v>5</v>
      </c>
      <c r="O193" s="99">
        <f t="shared" si="0"/>
        <v>17</v>
      </c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4">
      <c r="A194" s="9"/>
      <c r="B194" s="9"/>
      <c r="C194" s="9"/>
      <c r="D194" s="151"/>
      <c r="E194" s="9"/>
      <c r="F194" s="9"/>
      <c r="G194" s="9"/>
      <c r="H194" s="9"/>
      <c r="I194" s="9"/>
      <c r="J194" s="9"/>
      <c r="K194" s="8"/>
      <c r="L194" s="13" t="s">
        <v>3177</v>
      </c>
      <c r="M194" s="13">
        <v>5</v>
      </c>
      <c r="N194" s="13">
        <v>7</v>
      </c>
      <c r="O194" s="99">
        <f t="shared" si="0"/>
        <v>21</v>
      </c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4">
      <c r="A195" s="9"/>
      <c r="B195" s="9"/>
      <c r="C195" s="9"/>
      <c r="D195" s="151"/>
      <c r="E195" s="9"/>
      <c r="F195" s="9"/>
      <c r="G195" s="9"/>
      <c r="H195" s="9"/>
      <c r="I195" s="9"/>
      <c r="J195" s="9"/>
      <c r="K195" s="8"/>
      <c r="L195" s="13" t="s">
        <v>3178</v>
      </c>
      <c r="M195" s="13">
        <v>2</v>
      </c>
      <c r="N195" s="13">
        <v>6</v>
      </c>
      <c r="O195" s="99">
        <f t="shared" si="0"/>
        <v>17</v>
      </c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4">
      <c r="A196" s="9"/>
      <c r="B196" s="9"/>
      <c r="C196" s="9"/>
      <c r="D196" s="151"/>
      <c r="E196" s="9"/>
      <c r="F196" s="9"/>
      <c r="G196" s="9"/>
      <c r="H196" s="9"/>
      <c r="I196" s="9"/>
      <c r="J196" s="9"/>
      <c r="K196" s="8"/>
      <c r="L196" s="13" t="s">
        <v>3179</v>
      </c>
      <c r="M196" s="13">
        <v>5</v>
      </c>
      <c r="N196" s="13">
        <v>1</v>
      </c>
      <c r="O196" s="99">
        <f t="shared" si="0"/>
        <v>15</v>
      </c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4">
      <c r="A197" s="9"/>
      <c r="B197" s="9"/>
      <c r="C197" s="9"/>
      <c r="D197" s="151"/>
      <c r="E197" s="9"/>
      <c r="F197" s="9"/>
      <c r="G197" s="9"/>
      <c r="H197" s="9"/>
      <c r="I197" s="9"/>
      <c r="J197" s="9"/>
      <c r="K197" s="8"/>
      <c r="L197" s="13" t="s">
        <v>3180</v>
      </c>
      <c r="M197" s="13">
        <v>2</v>
      </c>
      <c r="N197" s="13">
        <v>3</v>
      </c>
      <c r="O197" s="99">
        <f t="shared" si="0"/>
        <v>14</v>
      </c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4">
      <c r="A198" s="9"/>
      <c r="B198" s="9"/>
      <c r="C198" s="9"/>
      <c r="D198" s="151"/>
      <c r="E198" s="9"/>
      <c r="F198" s="9"/>
      <c r="G198" s="9"/>
      <c r="H198" s="9"/>
      <c r="I198" s="9"/>
      <c r="J198" s="9"/>
      <c r="K198" s="8"/>
      <c r="L198" s="13" t="s">
        <v>3181</v>
      </c>
      <c r="M198" s="13">
        <v>1</v>
      </c>
      <c r="N198" s="13">
        <v>6</v>
      </c>
      <c r="O198" s="99">
        <f t="shared" si="0"/>
        <v>16</v>
      </c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4">
      <c r="A199" s="9"/>
      <c r="B199" s="9"/>
      <c r="C199" s="9"/>
      <c r="D199" s="151"/>
      <c r="E199" s="9"/>
      <c r="F199" s="9"/>
      <c r="G199" s="9"/>
      <c r="H199" s="9"/>
      <c r="I199" s="9"/>
      <c r="J199" s="9"/>
      <c r="K199" s="8"/>
      <c r="L199" s="13" t="s">
        <v>3182</v>
      </c>
      <c r="M199" s="13">
        <v>3</v>
      </c>
      <c r="N199" s="13">
        <v>5</v>
      </c>
      <c r="O199" s="99">
        <f t="shared" si="0"/>
        <v>17</v>
      </c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4">
      <c r="A200" s="9"/>
      <c r="B200" s="9"/>
      <c r="C200" s="9"/>
      <c r="D200" s="151"/>
      <c r="E200" s="9"/>
      <c r="F200" s="9"/>
      <c r="G200" s="9"/>
      <c r="H200" s="9"/>
      <c r="I200" s="9"/>
      <c r="J200" s="9"/>
      <c r="K200" s="8"/>
      <c r="L200" s="13" t="s">
        <v>3183</v>
      </c>
      <c r="M200" s="13">
        <v>1</v>
      </c>
      <c r="N200" s="13">
        <v>6</v>
      </c>
      <c r="O200" s="99">
        <f t="shared" si="0"/>
        <v>16</v>
      </c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4">
      <c r="A201" s="9"/>
      <c r="B201" s="9"/>
      <c r="C201" s="9"/>
      <c r="D201" s="151"/>
      <c r="E201" s="9"/>
      <c r="F201" s="9"/>
      <c r="G201" s="9"/>
      <c r="H201" s="9"/>
      <c r="I201" s="9"/>
      <c r="J201" s="9"/>
      <c r="K201" s="8"/>
      <c r="L201" s="13" t="s">
        <v>3184</v>
      </c>
      <c r="M201" s="13">
        <v>4</v>
      </c>
      <c r="N201" s="13">
        <v>6</v>
      </c>
      <c r="O201" s="99">
        <f t="shared" si="0"/>
        <v>19</v>
      </c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4">
      <c r="A202" s="9"/>
      <c r="B202" s="9"/>
      <c r="C202" s="9"/>
      <c r="D202" s="151"/>
      <c r="E202" s="9"/>
      <c r="F202" s="9"/>
      <c r="G202" s="9"/>
      <c r="H202" s="9"/>
      <c r="I202" s="9"/>
      <c r="J202" s="9"/>
      <c r="K202" s="8"/>
      <c r="L202" s="13" t="s">
        <v>3185</v>
      </c>
      <c r="M202" s="13">
        <v>4</v>
      </c>
      <c r="N202" s="13">
        <v>8</v>
      </c>
      <c r="O202" s="99">
        <f t="shared" si="0"/>
        <v>21</v>
      </c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4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8"/>
      <c r="L203" s="13" t="s">
        <v>3186</v>
      </c>
      <c r="M203" s="13">
        <v>4</v>
      </c>
      <c r="N203" s="13">
        <v>6</v>
      </c>
      <c r="O203" s="99">
        <f t="shared" si="0"/>
        <v>19</v>
      </c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8"/>
      <c r="L204" s="13" t="s">
        <v>3187</v>
      </c>
      <c r="M204" s="13">
        <v>2</v>
      </c>
      <c r="N204" s="13">
        <v>6</v>
      </c>
      <c r="O204" s="99">
        <f t="shared" si="0"/>
        <v>17</v>
      </c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4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8"/>
      <c r="L205" s="13" t="s">
        <v>3188</v>
      </c>
      <c r="M205" s="13">
        <v>4</v>
      </c>
      <c r="N205" s="13">
        <v>6</v>
      </c>
      <c r="O205" s="99">
        <f t="shared" si="0"/>
        <v>19</v>
      </c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4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8"/>
      <c r="L206" s="13" t="s">
        <v>3189</v>
      </c>
      <c r="M206" s="13">
        <v>3</v>
      </c>
      <c r="N206" s="13">
        <v>5</v>
      </c>
      <c r="O206" s="99">
        <f t="shared" si="0"/>
        <v>17</v>
      </c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4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8"/>
      <c r="L207" s="13" t="s">
        <v>3190</v>
      </c>
      <c r="M207" s="13">
        <v>2</v>
      </c>
      <c r="N207" s="13">
        <v>1</v>
      </c>
      <c r="O207" s="99">
        <f t="shared" si="0"/>
        <v>12</v>
      </c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4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8"/>
      <c r="L208" s="13" t="s">
        <v>3191</v>
      </c>
      <c r="M208" s="13">
        <v>3</v>
      </c>
      <c r="N208" s="13">
        <v>2</v>
      </c>
      <c r="O208" s="99">
        <f t="shared" si="0"/>
        <v>14</v>
      </c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4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8"/>
      <c r="L209" s="13" t="s">
        <v>3192</v>
      </c>
      <c r="M209" s="13">
        <v>3</v>
      </c>
      <c r="N209" s="13">
        <v>8</v>
      </c>
      <c r="O209" s="99">
        <f t="shared" si="0"/>
        <v>20</v>
      </c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4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8"/>
      <c r="L210" s="13" t="s">
        <v>3193</v>
      </c>
      <c r="M210" s="13">
        <v>4</v>
      </c>
      <c r="N210" s="13">
        <v>2</v>
      </c>
      <c r="O210" s="99">
        <f t="shared" si="0"/>
        <v>15</v>
      </c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4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8"/>
      <c r="L211" s="13" t="s">
        <v>3194</v>
      </c>
      <c r="M211" s="13">
        <v>1</v>
      </c>
      <c r="N211" s="13">
        <v>7</v>
      </c>
      <c r="O211" s="99">
        <f t="shared" si="0"/>
        <v>17</v>
      </c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4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8"/>
      <c r="L212" s="13" t="s">
        <v>3195</v>
      </c>
      <c r="M212" s="13">
        <v>4</v>
      </c>
      <c r="N212" s="13">
        <v>1</v>
      </c>
      <c r="O212" s="99">
        <f t="shared" si="0"/>
        <v>14</v>
      </c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4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8"/>
      <c r="L213" s="13" t="s">
        <v>3196</v>
      </c>
      <c r="M213" s="13">
        <v>2</v>
      </c>
      <c r="N213" s="13">
        <v>3</v>
      </c>
      <c r="O213" s="99">
        <f t="shared" si="0"/>
        <v>14</v>
      </c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8"/>
      <c r="L214" s="13" t="s">
        <v>3197</v>
      </c>
      <c r="M214" s="13">
        <v>1</v>
      </c>
      <c r="N214" s="13">
        <v>6</v>
      </c>
      <c r="O214" s="99">
        <f t="shared" si="0"/>
        <v>16</v>
      </c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4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8"/>
      <c r="L215" s="13" t="s">
        <v>3198</v>
      </c>
      <c r="M215" s="13">
        <v>1</v>
      </c>
      <c r="N215" s="13">
        <v>3</v>
      </c>
      <c r="O215" s="99">
        <f t="shared" si="0"/>
        <v>13</v>
      </c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4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8"/>
      <c r="L216" s="13" t="s">
        <v>3199</v>
      </c>
      <c r="M216" s="13">
        <v>4</v>
      </c>
      <c r="N216" s="13">
        <v>4</v>
      </c>
      <c r="O216" s="99">
        <f t="shared" si="0"/>
        <v>17</v>
      </c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4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8"/>
      <c r="L217" s="13" t="s">
        <v>3200</v>
      </c>
      <c r="M217" s="13">
        <v>5</v>
      </c>
      <c r="N217" s="13">
        <v>2</v>
      </c>
      <c r="O217" s="99">
        <f t="shared" si="0"/>
        <v>16</v>
      </c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4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8"/>
      <c r="L218" s="13" t="s">
        <v>3201</v>
      </c>
      <c r="M218" s="13">
        <v>4</v>
      </c>
      <c r="N218" s="13">
        <v>7</v>
      </c>
      <c r="O218" s="99">
        <f t="shared" si="0"/>
        <v>20</v>
      </c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4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8"/>
      <c r="L219" s="13" t="s">
        <v>3202</v>
      </c>
      <c r="M219" s="13">
        <v>3</v>
      </c>
      <c r="N219" s="13">
        <v>8</v>
      </c>
      <c r="O219" s="99">
        <f t="shared" si="0"/>
        <v>20</v>
      </c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4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8"/>
      <c r="L220" s="13" t="s">
        <v>3203</v>
      </c>
      <c r="M220" s="13">
        <v>1</v>
      </c>
      <c r="N220" s="13">
        <v>5</v>
      </c>
      <c r="O220" s="99">
        <f t="shared" si="0"/>
        <v>15</v>
      </c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4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8"/>
      <c r="L221" s="13" t="s">
        <v>3204</v>
      </c>
      <c r="M221" s="13">
        <v>1</v>
      </c>
      <c r="N221" s="13">
        <v>3</v>
      </c>
      <c r="O221" s="99">
        <f t="shared" si="0"/>
        <v>13</v>
      </c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4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8"/>
      <c r="L222" s="13" t="s">
        <v>3205</v>
      </c>
      <c r="M222" s="13">
        <v>3</v>
      </c>
      <c r="N222" s="13">
        <v>4</v>
      </c>
      <c r="O222" s="99">
        <f t="shared" si="0"/>
        <v>16</v>
      </c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4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8"/>
      <c r="L223" s="13" t="s">
        <v>3206</v>
      </c>
      <c r="M223" s="13">
        <v>3</v>
      </c>
      <c r="N223" s="13">
        <v>2</v>
      </c>
      <c r="O223" s="99">
        <f t="shared" si="0"/>
        <v>14</v>
      </c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8"/>
      <c r="L224" s="13" t="s">
        <v>3207</v>
      </c>
      <c r="M224" s="13">
        <v>2</v>
      </c>
      <c r="N224" s="13">
        <v>6</v>
      </c>
      <c r="O224" s="99">
        <f t="shared" si="0"/>
        <v>17</v>
      </c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4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8"/>
      <c r="L225" s="13" t="s">
        <v>3208</v>
      </c>
      <c r="M225" s="13">
        <v>1</v>
      </c>
      <c r="N225" s="13">
        <v>5</v>
      </c>
      <c r="O225" s="99">
        <f t="shared" si="0"/>
        <v>15</v>
      </c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4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8"/>
      <c r="L226" s="13" t="s">
        <v>3209</v>
      </c>
      <c r="M226" s="13">
        <v>4</v>
      </c>
      <c r="N226" s="13">
        <v>8</v>
      </c>
      <c r="O226" s="99">
        <f t="shared" si="0"/>
        <v>21</v>
      </c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4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8"/>
      <c r="L227" s="13" t="s">
        <v>3210</v>
      </c>
      <c r="M227" s="13">
        <v>2</v>
      </c>
      <c r="N227" s="13">
        <v>3</v>
      </c>
      <c r="O227" s="99">
        <f t="shared" si="0"/>
        <v>14</v>
      </c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4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8"/>
      <c r="L228" s="13" t="s">
        <v>3211</v>
      </c>
      <c r="M228" s="13">
        <v>1</v>
      </c>
      <c r="N228" s="13">
        <v>8</v>
      </c>
      <c r="O228" s="99">
        <f t="shared" si="0"/>
        <v>18</v>
      </c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4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8"/>
      <c r="L229" s="13" t="s">
        <v>3212</v>
      </c>
      <c r="M229" s="13">
        <v>3</v>
      </c>
      <c r="N229" s="13">
        <v>5</v>
      </c>
      <c r="O229" s="99">
        <f t="shared" si="0"/>
        <v>17</v>
      </c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4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8"/>
      <c r="L230" s="13" t="s">
        <v>3213</v>
      </c>
      <c r="M230" s="13">
        <v>3</v>
      </c>
      <c r="N230" s="13">
        <v>8</v>
      </c>
      <c r="O230" s="99">
        <f t="shared" si="0"/>
        <v>20</v>
      </c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4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8"/>
      <c r="L231" s="13" t="s">
        <v>3214</v>
      </c>
      <c r="M231" s="13">
        <v>2</v>
      </c>
      <c r="N231" s="13">
        <v>3</v>
      </c>
      <c r="O231" s="99">
        <f t="shared" si="0"/>
        <v>14</v>
      </c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4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8"/>
      <c r="L232" s="13" t="s">
        <v>3215</v>
      </c>
      <c r="M232" s="13">
        <v>4</v>
      </c>
      <c r="N232" s="13">
        <v>7</v>
      </c>
      <c r="O232" s="99">
        <f t="shared" si="0"/>
        <v>20</v>
      </c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4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8"/>
      <c r="L233" s="13" t="s">
        <v>3216</v>
      </c>
      <c r="M233" s="13">
        <v>4</v>
      </c>
      <c r="N233" s="13">
        <v>6</v>
      </c>
      <c r="O233" s="99">
        <f t="shared" si="0"/>
        <v>19</v>
      </c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8"/>
      <c r="L234" s="13" t="s">
        <v>3217</v>
      </c>
      <c r="M234" s="13">
        <v>4</v>
      </c>
      <c r="N234" s="13">
        <v>5</v>
      </c>
      <c r="O234" s="99">
        <f t="shared" si="0"/>
        <v>18.5</v>
      </c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4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8"/>
      <c r="L235" s="13" t="s">
        <v>3218</v>
      </c>
      <c r="M235" s="13">
        <v>2</v>
      </c>
      <c r="N235" s="13">
        <v>4</v>
      </c>
      <c r="O235" s="99">
        <f t="shared" si="0"/>
        <v>15</v>
      </c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4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8"/>
      <c r="L236" s="13" t="s">
        <v>3219</v>
      </c>
      <c r="M236" s="13">
        <v>4</v>
      </c>
      <c r="N236" s="13">
        <v>1</v>
      </c>
      <c r="O236" s="99">
        <f t="shared" si="0"/>
        <v>14</v>
      </c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4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8"/>
      <c r="L237" s="13" t="s">
        <v>3220</v>
      </c>
      <c r="M237" s="13">
        <v>3</v>
      </c>
      <c r="N237" s="13">
        <v>6</v>
      </c>
      <c r="O237" s="99">
        <f t="shared" si="0"/>
        <v>18</v>
      </c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4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8"/>
      <c r="L238" s="13" t="s">
        <v>3221</v>
      </c>
      <c r="M238" s="13">
        <v>2</v>
      </c>
      <c r="N238" s="13">
        <v>8</v>
      </c>
      <c r="O238" s="99">
        <f t="shared" si="0"/>
        <v>19</v>
      </c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4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8"/>
      <c r="L239" s="13" t="s">
        <v>3222</v>
      </c>
      <c r="M239" s="13">
        <v>5</v>
      </c>
      <c r="N239" s="13">
        <v>7</v>
      </c>
      <c r="O239" s="99">
        <f t="shared" si="0"/>
        <v>21</v>
      </c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4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8"/>
      <c r="L240" s="13" t="s">
        <v>3223</v>
      </c>
      <c r="M240" s="13">
        <v>1</v>
      </c>
      <c r="N240" s="13">
        <v>1</v>
      </c>
      <c r="O240" s="99">
        <f t="shared" si="0"/>
        <v>11</v>
      </c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4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8"/>
      <c r="L241" s="13" t="s">
        <v>3224</v>
      </c>
      <c r="M241" s="13">
        <v>3</v>
      </c>
      <c r="N241" s="13">
        <v>6</v>
      </c>
      <c r="O241" s="99">
        <f t="shared" si="0"/>
        <v>18</v>
      </c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4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8"/>
      <c r="L242" s="13" t="s">
        <v>3225</v>
      </c>
      <c r="M242" s="13">
        <v>1</v>
      </c>
      <c r="N242" s="13">
        <v>4</v>
      </c>
      <c r="O242" s="99">
        <f t="shared" si="0"/>
        <v>14</v>
      </c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4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8"/>
      <c r="L243" s="13" t="s">
        <v>3226</v>
      </c>
      <c r="M243" s="13">
        <v>3</v>
      </c>
      <c r="N243" s="13">
        <v>1</v>
      </c>
      <c r="O243" s="99">
        <f t="shared" si="0"/>
        <v>13</v>
      </c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8"/>
      <c r="L244" s="13" t="s">
        <v>3227</v>
      </c>
      <c r="M244" s="13">
        <v>5</v>
      </c>
      <c r="N244" s="13">
        <v>7</v>
      </c>
      <c r="O244" s="99">
        <f t="shared" si="0"/>
        <v>21</v>
      </c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4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8"/>
      <c r="L245" s="13" t="s">
        <v>3228</v>
      </c>
      <c r="M245" s="13">
        <v>2</v>
      </c>
      <c r="N245" s="13">
        <v>6</v>
      </c>
      <c r="O245" s="99">
        <f t="shared" si="0"/>
        <v>17</v>
      </c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4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8"/>
      <c r="L246" s="13" t="s">
        <v>3229</v>
      </c>
      <c r="M246" s="13">
        <v>2</v>
      </c>
      <c r="N246" s="13">
        <v>5</v>
      </c>
      <c r="O246" s="99">
        <f t="shared" si="0"/>
        <v>16</v>
      </c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4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8"/>
      <c r="L247" s="13" t="s">
        <v>3230</v>
      </c>
      <c r="M247" s="13">
        <v>2</v>
      </c>
      <c r="N247" s="13">
        <v>4</v>
      </c>
      <c r="O247" s="99">
        <f t="shared" si="0"/>
        <v>15</v>
      </c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4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8"/>
      <c r="L248" s="13" t="s">
        <v>3231</v>
      </c>
      <c r="M248" s="13">
        <v>5</v>
      </c>
      <c r="N248" s="13">
        <v>5</v>
      </c>
      <c r="O248" s="99">
        <f t="shared" si="0"/>
        <v>19</v>
      </c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4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8"/>
      <c r="L249" s="13" t="s">
        <v>3232</v>
      </c>
      <c r="M249" s="13">
        <v>2</v>
      </c>
      <c r="N249" s="13">
        <v>3</v>
      </c>
      <c r="O249" s="99">
        <f t="shared" si="0"/>
        <v>14</v>
      </c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4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8"/>
      <c r="L250" s="13" t="s">
        <v>3233</v>
      </c>
      <c r="M250" s="13">
        <v>2</v>
      </c>
      <c r="N250" s="13">
        <v>5</v>
      </c>
      <c r="O250" s="99">
        <f t="shared" si="0"/>
        <v>16</v>
      </c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4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8"/>
      <c r="L251" s="13" t="s">
        <v>3234</v>
      </c>
      <c r="M251" s="13">
        <v>1</v>
      </c>
      <c r="N251" s="13">
        <v>5</v>
      </c>
      <c r="O251" s="99">
        <f t="shared" si="0"/>
        <v>15</v>
      </c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4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8"/>
      <c r="L252" s="13" t="s">
        <v>3235</v>
      </c>
      <c r="M252" s="13">
        <v>5</v>
      </c>
      <c r="N252" s="13">
        <v>1</v>
      </c>
      <c r="O252" s="99">
        <f t="shared" si="0"/>
        <v>15</v>
      </c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4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8"/>
      <c r="L253" s="13" t="s">
        <v>3236</v>
      </c>
      <c r="M253" s="13">
        <v>1</v>
      </c>
      <c r="N253" s="13">
        <v>7</v>
      </c>
      <c r="O253" s="99">
        <f t="shared" si="0"/>
        <v>17</v>
      </c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8"/>
      <c r="L254" s="13" t="s">
        <v>3237</v>
      </c>
      <c r="M254" s="13">
        <v>2</v>
      </c>
      <c r="N254" s="13">
        <v>8</v>
      </c>
      <c r="O254" s="99">
        <f t="shared" si="0"/>
        <v>19</v>
      </c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4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8"/>
      <c r="L255" s="13" t="s">
        <v>3238</v>
      </c>
      <c r="M255" s="13">
        <v>3</v>
      </c>
      <c r="N255" s="13">
        <v>8</v>
      </c>
      <c r="O255" s="99">
        <f t="shared" si="0"/>
        <v>20</v>
      </c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4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8"/>
      <c r="L256" s="13" t="s">
        <v>3239</v>
      </c>
      <c r="M256" s="13">
        <v>1</v>
      </c>
      <c r="N256" s="13">
        <v>7</v>
      </c>
      <c r="O256" s="99">
        <f t="shared" si="0"/>
        <v>17</v>
      </c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4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8"/>
      <c r="L257" s="13" t="s">
        <v>3240</v>
      </c>
      <c r="M257" s="13">
        <v>4</v>
      </c>
      <c r="N257" s="13">
        <v>3</v>
      </c>
      <c r="O257" s="99">
        <f t="shared" ref="O257:O501" si="1">INDEX($C$3:$J$7,M257,N257)</f>
        <v>16</v>
      </c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4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8"/>
      <c r="L258" s="13" t="s">
        <v>3241</v>
      </c>
      <c r="M258" s="13">
        <v>2</v>
      </c>
      <c r="N258" s="13">
        <v>3</v>
      </c>
      <c r="O258" s="99">
        <f t="shared" si="1"/>
        <v>14</v>
      </c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4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8"/>
      <c r="L259" s="13" t="s">
        <v>3242</v>
      </c>
      <c r="M259" s="13">
        <v>1</v>
      </c>
      <c r="N259" s="13">
        <v>3</v>
      </c>
      <c r="O259" s="99">
        <f t="shared" si="1"/>
        <v>13</v>
      </c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4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8"/>
      <c r="L260" s="13" t="s">
        <v>3243</v>
      </c>
      <c r="M260" s="13">
        <v>4</v>
      </c>
      <c r="N260" s="13">
        <v>7</v>
      </c>
      <c r="O260" s="99">
        <f t="shared" si="1"/>
        <v>20</v>
      </c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4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8"/>
      <c r="L261" s="13" t="s">
        <v>3244</v>
      </c>
      <c r="M261" s="13">
        <v>3</v>
      </c>
      <c r="N261" s="13">
        <v>7</v>
      </c>
      <c r="O261" s="99">
        <f t="shared" si="1"/>
        <v>19</v>
      </c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4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8"/>
      <c r="L262" s="13" t="s">
        <v>3245</v>
      </c>
      <c r="M262" s="13">
        <v>5</v>
      </c>
      <c r="N262" s="13">
        <v>2</v>
      </c>
      <c r="O262" s="99">
        <f t="shared" si="1"/>
        <v>16</v>
      </c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4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8"/>
      <c r="L263" s="13" t="s">
        <v>3246</v>
      </c>
      <c r="M263" s="13">
        <v>5</v>
      </c>
      <c r="N263" s="13">
        <v>4</v>
      </c>
      <c r="O263" s="99">
        <f t="shared" si="1"/>
        <v>18</v>
      </c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8"/>
      <c r="L264" s="13" t="s">
        <v>3247</v>
      </c>
      <c r="M264" s="13">
        <v>1</v>
      </c>
      <c r="N264" s="13">
        <v>7</v>
      </c>
      <c r="O264" s="99">
        <f t="shared" si="1"/>
        <v>17</v>
      </c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4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8"/>
      <c r="L265" s="13" t="s">
        <v>3248</v>
      </c>
      <c r="M265" s="13">
        <v>3</v>
      </c>
      <c r="N265" s="13">
        <v>5</v>
      </c>
      <c r="O265" s="99">
        <f t="shared" si="1"/>
        <v>17</v>
      </c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4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8"/>
      <c r="L266" s="13" t="s">
        <v>3249</v>
      </c>
      <c r="M266" s="13">
        <v>2</v>
      </c>
      <c r="N266" s="13">
        <v>6</v>
      </c>
      <c r="O266" s="99">
        <f t="shared" si="1"/>
        <v>17</v>
      </c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4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8"/>
      <c r="L267" s="13" t="s">
        <v>3250</v>
      </c>
      <c r="M267" s="13">
        <v>5</v>
      </c>
      <c r="N267" s="13">
        <v>4</v>
      </c>
      <c r="O267" s="99">
        <f t="shared" si="1"/>
        <v>18</v>
      </c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4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8"/>
      <c r="L268" s="13" t="s">
        <v>3251</v>
      </c>
      <c r="M268" s="13">
        <v>4</v>
      </c>
      <c r="N268" s="13">
        <v>7</v>
      </c>
      <c r="O268" s="99">
        <f t="shared" si="1"/>
        <v>20</v>
      </c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4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8"/>
      <c r="L269" s="13" t="s">
        <v>3252</v>
      </c>
      <c r="M269" s="13">
        <v>2</v>
      </c>
      <c r="N269" s="13">
        <v>5</v>
      </c>
      <c r="O269" s="99">
        <f t="shared" si="1"/>
        <v>16</v>
      </c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4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8"/>
      <c r="L270" s="13" t="s">
        <v>3253</v>
      </c>
      <c r="M270" s="13">
        <v>4</v>
      </c>
      <c r="N270" s="13">
        <v>6</v>
      </c>
      <c r="O270" s="99">
        <f t="shared" si="1"/>
        <v>19</v>
      </c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4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8"/>
      <c r="L271" s="13" t="s">
        <v>3254</v>
      </c>
      <c r="M271" s="13">
        <v>3</v>
      </c>
      <c r="N271" s="13">
        <v>3</v>
      </c>
      <c r="O271" s="99">
        <f t="shared" si="1"/>
        <v>15</v>
      </c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4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8"/>
      <c r="L272" s="13" t="s">
        <v>3255</v>
      </c>
      <c r="M272" s="13">
        <v>4</v>
      </c>
      <c r="N272" s="13">
        <v>8</v>
      </c>
      <c r="O272" s="99">
        <f t="shared" si="1"/>
        <v>21</v>
      </c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4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8"/>
      <c r="L273" s="13" t="s">
        <v>3256</v>
      </c>
      <c r="M273" s="13">
        <v>5</v>
      </c>
      <c r="N273" s="13">
        <v>7</v>
      </c>
      <c r="O273" s="99">
        <f t="shared" si="1"/>
        <v>21</v>
      </c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8"/>
      <c r="L274" s="13" t="s">
        <v>3257</v>
      </c>
      <c r="M274" s="13">
        <v>3</v>
      </c>
      <c r="N274" s="13">
        <v>5</v>
      </c>
      <c r="O274" s="99">
        <f t="shared" si="1"/>
        <v>17</v>
      </c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4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8"/>
      <c r="L275" s="13" t="s">
        <v>3258</v>
      </c>
      <c r="M275" s="13">
        <v>2</v>
      </c>
      <c r="N275" s="13">
        <v>5</v>
      </c>
      <c r="O275" s="99">
        <f t="shared" si="1"/>
        <v>16</v>
      </c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4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8"/>
      <c r="L276" s="13" t="s">
        <v>3259</v>
      </c>
      <c r="M276" s="13">
        <v>2</v>
      </c>
      <c r="N276" s="13">
        <v>1</v>
      </c>
      <c r="O276" s="99">
        <f t="shared" si="1"/>
        <v>12</v>
      </c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4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8"/>
      <c r="L277" s="13" t="s">
        <v>3260</v>
      </c>
      <c r="M277" s="13">
        <v>4</v>
      </c>
      <c r="N277" s="13">
        <v>4</v>
      </c>
      <c r="O277" s="99">
        <f t="shared" si="1"/>
        <v>17</v>
      </c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4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8"/>
      <c r="L278" s="13" t="s">
        <v>3261</v>
      </c>
      <c r="M278" s="13">
        <v>2</v>
      </c>
      <c r="N278" s="13">
        <v>4</v>
      </c>
      <c r="O278" s="99">
        <f t="shared" si="1"/>
        <v>15</v>
      </c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4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8"/>
      <c r="L279" s="13" t="s">
        <v>3262</v>
      </c>
      <c r="M279" s="13">
        <v>3</v>
      </c>
      <c r="N279" s="13">
        <v>5</v>
      </c>
      <c r="O279" s="99">
        <f t="shared" si="1"/>
        <v>17</v>
      </c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4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8"/>
      <c r="L280" s="13" t="s">
        <v>3263</v>
      </c>
      <c r="M280" s="13">
        <v>1</v>
      </c>
      <c r="N280" s="13">
        <v>4</v>
      </c>
      <c r="O280" s="99">
        <f t="shared" si="1"/>
        <v>14</v>
      </c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4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8"/>
      <c r="L281" s="13" t="s">
        <v>3264</v>
      </c>
      <c r="M281" s="13">
        <v>4</v>
      </c>
      <c r="N281" s="13">
        <v>1</v>
      </c>
      <c r="O281" s="99">
        <f t="shared" si="1"/>
        <v>14</v>
      </c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4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8"/>
      <c r="L282" s="13" t="s">
        <v>3265</v>
      </c>
      <c r="M282" s="13">
        <v>2</v>
      </c>
      <c r="N282" s="13">
        <v>7</v>
      </c>
      <c r="O282" s="99">
        <f t="shared" si="1"/>
        <v>18</v>
      </c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4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8"/>
      <c r="L283" s="13" t="s">
        <v>3266</v>
      </c>
      <c r="M283" s="13">
        <v>2</v>
      </c>
      <c r="N283" s="13">
        <v>6</v>
      </c>
      <c r="O283" s="99">
        <f t="shared" si="1"/>
        <v>17</v>
      </c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8"/>
      <c r="L284" s="13" t="s">
        <v>3267</v>
      </c>
      <c r="M284" s="13">
        <v>2</v>
      </c>
      <c r="N284" s="13">
        <v>4</v>
      </c>
      <c r="O284" s="99">
        <f t="shared" si="1"/>
        <v>15</v>
      </c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4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8"/>
      <c r="L285" s="13" t="s">
        <v>3268</v>
      </c>
      <c r="M285" s="13">
        <v>3</v>
      </c>
      <c r="N285" s="13">
        <v>4</v>
      </c>
      <c r="O285" s="99">
        <f t="shared" si="1"/>
        <v>16</v>
      </c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4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8"/>
      <c r="L286" s="13" t="s">
        <v>3269</v>
      </c>
      <c r="M286" s="13">
        <v>2</v>
      </c>
      <c r="N286" s="13">
        <v>4</v>
      </c>
      <c r="O286" s="99">
        <f t="shared" si="1"/>
        <v>15</v>
      </c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4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8"/>
      <c r="L287" s="13" t="s">
        <v>3270</v>
      </c>
      <c r="M287" s="13">
        <v>2</v>
      </c>
      <c r="N287" s="13">
        <v>8</v>
      </c>
      <c r="O287" s="99">
        <f t="shared" si="1"/>
        <v>19</v>
      </c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4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8"/>
      <c r="L288" s="13" t="s">
        <v>3271</v>
      </c>
      <c r="M288" s="13">
        <v>3</v>
      </c>
      <c r="N288" s="13">
        <v>8</v>
      </c>
      <c r="O288" s="99">
        <f t="shared" si="1"/>
        <v>20</v>
      </c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4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8"/>
      <c r="L289" s="13" t="s">
        <v>3272</v>
      </c>
      <c r="M289" s="13">
        <v>3</v>
      </c>
      <c r="N289" s="13">
        <v>7</v>
      </c>
      <c r="O289" s="99">
        <f t="shared" si="1"/>
        <v>19</v>
      </c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4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8"/>
      <c r="L290" s="13" t="s">
        <v>3273</v>
      </c>
      <c r="M290" s="13">
        <v>2</v>
      </c>
      <c r="N290" s="13">
        <v>2</v>
      </c>
      <c r="O290" s="99">
        <f t="shared" si="1"/>
        <v>13</v>
      </c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4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8"/>
      <c r="L291" s="13" t="s">
        <v>3274</v>
      </c>
      <c r="M291" s="13">
        <v>2</v>
      </c>
      <c r="N291" s="13">
        <v>8</v>
      </c>
      <c r="O291" s="99">
        <f t="shared" si="1"/>
        <v>19</v>
      </c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4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8"/>
      <c r="L292" s="13" t="s">
        <v>3275</v>
      </c>
      <c r="M292" s="13">
        <v>5</v>
      </c>
      <c r="N292" s="13">
        <v>8</v>
      </c>
      <c r="O292" s="99">
        <f t="shared" si="1"/>
        <v>22</v>
      </c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4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8"/>
      <c r="L293" s="13" t="s">
        <v>3276</v>
      </c>
      <c r="M293" s="13">
        <v>5</v>
      </c>
      <c r="N293" s="13">
        <v>3</v>
      </c>
      <c r="O293" s="99">
        <f t="shared" si="1"/>
        <v>17</v>
      </c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8"/>
      <c r="L294" s="13" t="s">
        <v>3277</v>
      </c>
      <c r="M294" s="13">
        <v>3</v>
      </c>
      <c r="N294" s="13">
        <v>2</v>
      </c>
      <c r="O294" s="99">
        <f t="shared" si="1"/>
        <v>14</v>
      </c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4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8"/>
      <c r="L295" s="13" t="s">
        <v>3278</v>
      </c>
      <c r="M295" s="13">
        <v>2</v>
      </c>
      <c r="N295" s="13">
        <v>6</v>
      </c>
      <c r="O295" s="99">
        <f t="shared" si="1"/>
        <v>17</v>
      </c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4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8"/>
      <c r="L296" s="13" t="s">
        <v>3279</v>
      </c>
      <c r="M296" s="13">
        <v>4</v>
      </c>
      <c r="N296" s="13">
        <v>2</v>
      </c>
      <c r="O296" s="99">
        <f t="shared" si="1"/>
        <v>15</v>
      </c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4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8"/>
      <c r="L297" s="13" t="s">
        <v>3280</v>
      </c>
      <c r="M297" s="13">
        <v>2</v>
      </c>
      <c r="N297" s="13">
        <v>1</v>
      </c>
      <c r="O297" s="99">
        <f t="shared" si="1"/>
        <v>12</v>
      </c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4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8"/>
      <c r="L298" s="13" t="s">
        <v>3281</v>
      </c>
      <c r="M298" s="13">
        <v>5</v>
      </c>
      <c r="N298" s="13">
        <v>6</v>
      </c>
      <c r="O298" s="99">
        <f t="shared" si="1"/>
        <v>20</v>
      </c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4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8"/>
      <c r="L299" s="13" t="s">
        <v>3282</v>
      </c>
      <c r="M299" s="13">
        <v>2</v>
      </c>
      <c r="N299" s="13">
        <v>6</v>
      </c>
      <c r="O299" s="99">
        <f t="shared" si="1"/>
        <v>17</v>
      </c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4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8"/>
      <c r="L300" s="13" t="s">
        <v>3283</v>
      </c>
      <c r="M300" s="13">
        <v>3</v>
      </c>
      <c r="N300" s="13">
        <v>3</v>
      </c>
      <c r="O300" s="99">
        <f t="shared" si="1"/>
        <v>15</v>
      </c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4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8"/>
      <c r="L301" s="13" t="s">
        <v>3284</v>
      </c>
      <c r="M301" s="13">
        <v>5</v>
      </c>
      <c r="N301" s="13">
        <v>6</v>
      </c>
      <c r="O301" s="99">
        <f t="shared" si="1"/>
        <v>20</v>
      </c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4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8"/>
      <c r="L302" s="13" t="s">
        <v>3285</v>
      </c>
      <c r="M302" s="13">
        <v>4</v>
      </c>
      <c r="N302" s="13">
        <v>1</v>
      </c>
      <c r="O302" s="99">
        <f t="shared" si="1"/>
        <v>14</v>
      </c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4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8"/>
      <c r="L303" s="13" t="s">
        <v>3286</v>
      </c>
      <c r="M303" s="13">
        <v>5</v>
      </c>
      <c r="N303" s="13">
        <v>4</v>
      </c>
      <c r="O303" s="99">
        <f t="shared" si="1"/>
        <v>18</v>
      </c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8"/>
      <c r="L304" s="13" t="s">
        <v>3287</v>
      </c>
      <c r="M304" s="13">
        <v>2</v>
      </c>
      <c r="N304" s="13">
        <v>1</v>
      </c>
      <c r="O304" s="99">
        <f t="shared" si="1"/>
        <v>12</v>
      </c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4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8"/>
      <c r="L305" s="13" t="s">
        <v>3288</v>
      </c>
      <c r="M305" s="13">
        <v>4</v>
      </c>
      <c r="N305" s="13">
        <v>5</v>
      </c>
      <c r="O305" s="99">
        <f t="shared" si="1"/>
        <v>18.5</v>
      </c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4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8"/>
      <c r="L306" s="13" t="s">
        <v>3289</v>
      </c>
      <c r="M306" s="13">
        <v>3</v>
      </c>
      <c r="N306" s="13">
        <v>8</v>
      </c>
      <c r="O306" s="99">
        <f t="shared" si="1"/>
        <v>20</v>
      </c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4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8"/>
      <c r="L307" s="13" t="s">
        <v>3290</v>
      </c>
      <c r="M307" s="13">
        <v>3</v>
      </c>
      <c r="N307" s="13">
        <v>2</v>
      </c>
      <c r="O307" s="99">
        <f t="shared" si="1"/>
        <v>14</v>
      </c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4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8"/>
      <c r="L308" s="13" t="s">
        <v>3291</v>
      </c>
      <c r="M308" s="13">
        <v>3</v>
      </c>
      <c r="N308" s="13">
        <v>5</v>
      </c>
      <c r="O308" s="99">
        <f t="shared" si="1"/>
        <v>17</v>
      </c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4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8"/>
      <c r="L309" s="13" t="s">
        <v>3292</v>
      </c>
      <c r="M309" s="13">
        <v>2</v>
      </c>
      <c r="N309" s="13">
        <v>3</v>
      </c>
      <c r="O309" s="99">
        <f t="shared" si="1"/>
        <v>14</v>
      </c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4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8"/>
      <c r="L310" s="13" t="s">
        <v>3293</v>
      </c>
      <c r="M310" s="13">
        <v>4</v>
      </c>
      <c r="N310" s="13">
        <v>8</v>
      </c>
      <c r="O310" s="99">
        <f t="shared" si="1"/>
        <v>21</v>
      </c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4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8"/>
      <c r="L311" s="13" t="s">
        <v>3294</v>
      </c>
      <c r="M311" s="13">
        <v>2</v>
      </c>
      <c r="N311" s="13">
        <v>1</v>
      </c>
      <c r="O311" s="99">
        <f t="shared" si="1"/>
        <v>12</v>
      </c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4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8"/>
      <c r="L312" s="13" t="s">
        <v>3295</v>
      </c>
      <c r="M312" s="13">
        <v>2</v>
      </c>
      <c r="N312" s="13">
        <v>3</v>
      </c>
      <c r="O312" s="99">
        <f t="shared" si="1"/>
        <v>14</v>
      </c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4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8"/>
      <c r="L313" s="13" t="s">
        <v>3296</v>
      </c>
      <c r="M313" s="13">
        <v>3</v>
      </c>
      <c r="N313" s="13">
        <v>7</v>
      </c>
      <c r="O313" s="99">
        <f t="shared" si="1"/>
        <v>19</v>
      </c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8"/>
      <c r="L314" s="13" t="s">
        <v>3297</v>
      </c>
      <c r="M314" s="13">
        <v>5</v>
      </c>
      <c r="N314" s="13">
        <v>8</v>
      </c>
      <c r="O314" s="99">
        <f t="shared" si="1"/>
        <v>22</v>
      </c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4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8"/>
      <c r="L315" s="13" t="s">
        <v>3298</v>
      </c>
      <c r="M315" s="13">
        <v>4</v>
      </c>
      <c r="N315" s="13">
        <v>4</v>
      </c>
      <c r="O315" s="99">
        <f t="shared" si="1"/>
        <v>17</v>
      </c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4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8"/>
      <c r="L316" s="13" t="s">
        <v>3299</v>
      </c>
      <c r="M316" s="13">
        <v>1</v>
      </c>
      <c r="N316" s="13">
        <v>8</v>
      </c>
      <c r="O316" s="99">
        <f t="shared" si="1"/>
        <v>18</v>
      </c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4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8"/>
      <c r="L317" s="13" t="s">
        <v>3300</v>
      </c>
      <c r="M317" s="13">
        <v>1</v>
      </c>
      <c r="N317" s="13">
        <v>3</v>
      </c>
      <c r="O317" s="99">
        <f t="shared" si="1"/>
        <v>13</v>
      </c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4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8"/>
      <c r="L318" s="13" t="s">
        <v>3301</v>
      </c>
      <c r="M318" s="13">
        <v>2</v>
      </c>
      <c r="N318" s="13">
        <v>3</v>
      </c>
      <c r="O318" s="99">
        <f t="shared" si="1"/>
        <v>14</v>
      </c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4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8"/>
      <c r="L319" s="13" t="s">
        <v>3302</v>
      </c>
      <c r="M319" s="13">
        <v>4</v>
      </c>
      <c r="N319" s="13">
        <v>4</v>
      </c>
      <c r="O319" s="99">
        <f t="shared" si="1"/>
        <v>17</v>
      </c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4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8"/>
      <c r="L320" s="13" t="s">
        <v>3303</v>
      </c>
      <c r="M320" s="13">
        <v>3</v>
      </c>
      <c r="N320" s="13">
        <v>1</v>
      </c>
      <c r="O320" s="99">
        <f t="shared" si="1"/>
        <v>13</v>
      </c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4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8"/>
      <c r="L321" s="13" t="s">
        <v>3304</v>
      </c>
      <c r="M321" s="13">
        <v>2</v>
      </c>
      <c r="N321" s="13">
        <v>7</v>
      </c>
      <c r="O321" s="99">
        <f t="shared" si="1"/>
        <v>18</v>
      </c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4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8"/>
      <c r="L322" s="13" t="s">
        <v>3305</v>
      </c>
      <c r="M322" s="13">
        <v>2</v>
      </c>
      <c r="N322" s="13">
        <v>7</v>
      </c>
      <c r="O322" s="99">
        <f t="shared" si="1"/>
        <v>18</v>
      </c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4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8"/>
      <c r="L323" s="13" t="s">
        <v>3306</v>
      </c>
      <c r="M323" s="13">
        <v>2</v>
      </c>
      <c r="N323" s="13">
        <v>2</v>
      </c>
      <c r="O323" s="99">
        <f t="shared" si="1"/>
        <v>13</v>
      </c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8"/>
      <c r="L324" s="13" t="s">
        <v>3307</v>
      </c>
      <c r="M324" s="13">
        <v>3</v>
      </c>
      <c r="N324" s="13">
        <v>4</v>
      </c>
      <c r="O324" s="99">
        <f t="shared" si="1"/>
        <v>16</v>
      </c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4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8"/>
      <c r="L325" s="13" t="s">
        <v>3308</v>
      </c>
      <c r="M325" s="13">
        <v>5</v>
      </c>
      <c r="N325" s="13">
        <v>4</v>
      </c>
      <c r="O325" s="99">
        <f t="shared" si="1"/>
        <v>18</v>
      </c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4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8"/>
      <c r="L326" s="13" t="s">
        <v>3309</v>
      </c>
      <c r="M326" s="13">
        <v>5</v>
      </c>
      <c r="N326" s="13">
        <v>3</v>
      </c>
      <c r="O326" s="99">
        <f t="shared" si="1"/>
        <v>17</v>
      </c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4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8"/>
      <c r="L327" s="13" t="s">
        <v>3310</v>
      </c>
      <c r="M327" s="13">
        <v>3</v>
      </c>
      <c r="N327" s="13">
        <v>2</v>
      </c>
      <c r="O327" s="99">
        <f t="shared" si="1"/>
        <v>14</v>
      </c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4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8"/>
      <c r="L328" s="13" t="s">
        <v>3311</v>
      </c>
      <c r="M328" s="13">
        <v>5</v>
      </c>
      <c r="N328" s="13">
        <v>8</v>
      </c>
      <c r="O328" s="99">
        <f t="shared" si="1"/>
        <v>22</v>
      </c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4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8"/>
      <c r="L329" s="13" t="s">
        <v>3312</v>
      </c>
      <c r="M329" s="13">
        <v>4</v>
      </c>
      <c r="N329" s="13">
        <v>7</v>
      </c>
      <c r="O329" s="99">
        <f t="shared" si="1"/>
        <v>20</v>
      </c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4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8"/>
      <c r="L330" s="13" t="s">
        <v>3313</v>
      </c>
      <c r="M330" s="13">
        <v>5</v>
      </c>
      <c r="N330" s="13">
        <v>5</v>
      </c>
      <c r="O330" s="99">
        <f t="shared" si="1"/>
        <v>19</v>
      </c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4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8"/>
      <c r="L331" s="13" t="s">
        <v>3314</v>
      </c>
      <c r="M331" s="13">
        <v>5</v>
      </c>
      <c r="N331" s="13">
        <v>7</v>
      </c>
      <c r="O331" s="99">
        <f t="shared" si="1"/>
        <v>21</v>
      </c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4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8"/>
      <c r="L332" s="13" t="s">
        <v>3315</v>
      </c>
      <c r="M332" s="13">
        <v>2</v>
      </c>
      <c r="N332" s="13">
        <v>6</v>
      </c>
      <c r="O332" s="99">
        <f t="shared" si="1"/>
        <v>17</v>
      </c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4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8"/>
      <c r="L333" s="13" t="s">
        <v>3316</v>
      </c>
      <c r="M333" s="13">
        <v>5</v>
      </c>
      <c r="N333" s="13">
        <v>3</v>
      </c>
      <c r="O333" s="99">
        <f t="shared" si="1"/>
        <v>17</v>
      </c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8"/>
      <c r="L334" s="13" t="s">
        <v>3317</v>
      </c>
      <c r="M334" s="13">
        <v>2</v>
      </c>
      <c r="N334" s="13">
        <v>4</v>
      </c>
      <c r="O334" s="99">
        <f t="shared" si="1"/>
        <v>15</v>
      </c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4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8"/>
      <c r="L335" s="13" t="s">
        <v>3318</v>
      </c>
      <c r="M335" s="13">
        <v>3</v>
      </c>
      <c r="N335" s="13">
        <v>7</v>
      </c>
      <c r="O335" s="99">
        <f t="shared" si="1"/>
        <v>19</v>
      </c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4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8"/>
      <c r="L336" s="13" t="s">
        <v>3319</v>
      </c>
      <c r="M336" s="13">
        <v>2</v>
      </c>
      <c r="N336" s="13">
        <v>7</v>
      </c>
      <c r="O336" s="99">
        <f t="shared" si="1"/>
        <v>18</v>
      </c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4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8"/>
      <c r="L337" s="13" t="s">
        <v>3320</v>
      </c>
      <c r="M337" s="13">
        <v>3</v>
      </c>
      <c r="N337" s="13">
        <v>1</v>
      </c>
      <c r="O337" s="99">
        <f t="shared" si="1"/>
        <v>13</v>
      </c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4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8"/>
      <c r="L338" s="13" t="s">
        <v>3321</v>
      </c>
      <c r="M338" s="13">
        <v>5</v>
      </c>
      <c r="N338" s="13">
        <v>7</v>
      </c>
      <c r="O338" s="99">
        <f t="shared" si="1"/>
        <v>21</v>
      </c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4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8"/>
      <c r="L339" s="13" t="s">
        <v>3322</v>
      </c>
      <c r="M339" s="13">
        <v>2</v>
      </c>
      <c r="N339" s="13">
        <v>4</v>
      </c>
      <c r="O339" s="99">
        <f t="shared" si="1"/>
        <v>15</v>
      </c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4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8"/>
      <c r="L340" s="13" t="s">
        <v>3323</v>
      </c>
      <c r="M340" s="13">
        <v>4</v>
      </c>
      <c r="N340" s="13">
        <v>7</v>
      </c>
      <c r="O340" s="99">
        <f t="shared" si="1"/>
        <v>20</v>
      </c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4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8"/>
      <c r="L341" s="13" t="s">
        <v>3324</v>
      </c>
      <c r="M341" s="13">
        <v>1</v>
      </c>
      <c r="N341" s="13">
        <v>4</v>
      </c>
      <c r="O341" s="99">
        <f t="shared" si="1"/>
        <v>14</v>
      </c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4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8"/>
      <c r="L342" s="13" t="s">
        <v>3325</v>
      </c>
      <c r="M342" s="13">
        <v>2</v>
      </c>
      <c r="N342" s="13">
        <v>6</v>
      </c>
      <c r="O342" s="99">
        <f t="shared" si="1"/>
        <v>17</v>
      </c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4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8"/>
      <c r="L343" s="13" t="s">
        <v>3326</v>
      </c>
      <c r="M343" s="13">
        <v>4</v>
      </c>
      <c r="N343" s="13">
        <v>7</v>
      </c>
      <c r="O343" s="99">
        <f t="shared" si="1"/>
        <v>20</v>
      </c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8"/>
      <c r="L344" s="13" t="s">
        <v>3327</v>
      </c>
      <c r="M344" s="13">
        <v>3</v>
      </c>
      <c r="N344" s="13">
        <v>3</v>
      </c>
      <c r="O344" s="99">
        <f t="shared" si="1"/>
        <v>15</v>
      </c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4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8"/>
      <c r="L345" s="13" t="s">
        <v>3328</v>
      </c>
      <c r="M345" s="13">
        <v>5</v>
      </c>
      <c r="N345" s="13">
        <v>8</v>
      </c>
      <c r="O345" s="99">
        <f t="shared" si="1"/>
        <v>22</v>
      </c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4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8"/>
      <c r="L346" s="13" t="s">
        <v>3329</v>
      </c>
      <c r="M346" s="13">
        <v>5</v>
      </c>
      <c r="N346" s="13">
        <v>3</v>
      </c>
      <c r="O346" s="99">
        <f t="shared" si="1"/>
        <v>17</v>
      </c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4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8"/>
      <c r="L347" s="13" t="s">
        <v>3330</v>
      </c>
      <c r="M347" s="13">
        <v>2</v>
      </c>
      <c r="N347" s="13">
        <v>7</v>
      </c>
      <c r="O347" s="99">
        <f t="shared" si="1"/>
        <v>18</v>
      </c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4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8"/>
      <c r="L348" s="13" t="s">
        <v>3331</v>
      </c>
      <c r="M348" s="13">
        <v>1</v>
      </c>
      <c r="N348" s="13">
        <v>3</v>
      </c>
      <c r="O348" s="99">
        <f t="shared" si="1"/>
        <v>13</v>
      </c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4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8"/>
      <c r="L349" s="13" t="s">
        <v>3332</v>
      </c>
      <c r="M349" s="13">
        <v>2</v>
      </c>
      <c r="N349" s="13">
        <v>2</v>
      </c>
      <c r="O349" s="99">
        <f t="shared" si="1"/>
        <v>13</v>
      </c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4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8"/>
      <c r="L350" s="13" t="s">
        <v>3333</v>
      </c>
      <c r="M350" s="13">
        <v>2</v>
      </c>
      <c r="N350" s="13">
        <v>5</v>
      </c>
      <c r="O350" s="99">
        <f t="shared" si="1"/>
        <v>16</v>
      </c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4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8"/>
      <c r="L351" s="13" t="s">
        <v>3334</v>
      </c>
      <c r="M351" s="13">
        <v>4</v>
      </c>
      <c r="N351" s="13">
        <v>3</v>
      </c>
      <c r="O351" s="99">
        <f t="shared" si="1"/>
        <v>16</v>
      </c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4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8"/>
      <c r="L352" s="13" t="s">
        <v>3335</v>
      </c>
      <c r="M352" s="13">
        <v>2</v>
      </c>
      <c r="N352" s="13">
        <v>2</v>
      </c>
      <c r="O352" s="99">
        <f t="shared" si="1"/>
        <v>13</v>
      </c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4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8"/>
      <c r="L353" s="13" t="s">
        <v>3336</v>
      </c>
      <c r="M353" s="13">
        <v>5</v>
      </c>
      <c r="N353" s="13">
        <v>2</v>
      </c>
      <c r="O353" s="99">
        <f t="shared" si="1"/>
        <v>16</v>
      </c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8"/>
      <c r="L354" s="13" t="s">
        <v>3337</v>
      </c>
      <c r="M354" s="13">
        <v>2</v>
      </c>
      <c r="N354" s="13">
        <v>8</v>
      </c>
      <c r="O354" s="99">
        <f t="shared" si="1"/>
        <v>19</v>
      </c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4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8"/>
      <c r="L355" s="13" t="s">
        <v>3338</v>
      </c>
      <c r="M355" s="13">
        <v>4</v>
      </c>
      <c r="N355" s="13">
        <v>6</v>
      </c>
      <c r="O355" s="99">
        <f t="shared" si="1"/>
        <v>19</v>
      </c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4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8"/>
      <c r="L356" s="13" t="s">
        <v>3339</v>
      </c>
      <c r="M356" s="13">
        <v>1</v>
      </c>
      <c r="N356" s="13">
        <v>1</v>
      </c>
      <c r="O356" s="99">
        <f t="shared" si="1"/>
        <v>11</v>
      </c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4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8"/>
      <c r="L357" s="13" t="s">
        <v>3340</v>
      </c>
      <c r="M357" s="13">
        <v>3</v>
      </c>
      <c r="N357" s="13">
        <v>3</v>
      </c>
      <c r="O357" s="99">
        <f t="shared" si="1"/>
        <v>15</v>
      </c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4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8"/>
      <c r="L358" s="13" t="s">
        <v>3341</v>
      </c>
      <c r="M358" s="13">
        <v>3</v>
      </c>
      <c r="N358" s="13">
        <v>5</v>
      </c>
      <c r="O358" s="99">
        <f t="shared" si="1"/>
        <v>17</v>
      </c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4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8"/>
      <c r="L359" s="13" t="s">
        <v>3342</v>
      </c>
      <c r="M359" s="13">
        <v>4</v>
      </c>
      <c r="N359" s="13">
        <v>7</v>
      </c>
      <c r="O359" s="99">
        <f t="shared" si="1"/>
        <v>20</v>
      </c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4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8"/>
      <c r="L360" s="13" t="s">
        <v>3343</v>
      </c>
      <c r="M360" s="13">
        <v>1</v>
      </c>
      <c r="N360" s="13">
        <v>5</v>
      </c>
      <c r="O360" s="99">
        <f t="shared" si="1"/>
        <v>15</v>
      </c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4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8"/>
      <c r="L361" s="13" t="s">
        <v>3344</v>
      </c>
      <c r="M361" s="13">
        <v>4</v>
      </c>
      <c r="N361" s="13">
        <v>3</v>
      </c>
      <c r="O361" s="99">
        <f t="shared" si="1"/>
        <v>16</v>
      </c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4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8"/>
      <c r="L362" s="13" t="s">
        <v>3345</v>
      </c>
      <c r="M362" s="13">
        <v>2</v>
      </c>
      <c r="N362" s="13">
        <v>6</v>
      </c>
      <c r="O362" s="99">
        <f t="shared" si="1"/>
        <v>17</v>
      </c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4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8"/>
      <c r="L363" s="13" t="s">
        <v>3346</v>
      </c>
      <c r="M363" s="13">
        <v>4</v>
      </c>
      <c r="N363" s="13">
        <v>2</v>
      </c>
      <c r="O363" s="99">
        <f t="shared" si="1"/>
        <v>15</v>
      </c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8"/>
      <c r="L364" s="13" t="s">
        <v>3347</v>
      </c>
      <c r="M364" s="13">
        <v>4</v>
      </c>
      <c r="N364" s="13">
        <v>5</v>
      </c>
      <c r="O364" s="99">
        <f t="shared" si="1"/>
        <v>18.5</v>
      </c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4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8"/>
      <c r="L365" s="13" t="s">
        <v>3348</v>
      </c>
      <c r="M365" s="13">
        <v>2</v>
      </c>
      <c r="N365" s="13">
        <v>2</v>
      </c>
      <c r="O365" s="99">
        <f t="shared" si="1"/>
        <v>13</v>
      </c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4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8"/>
      <c r="L366" s="13" t="s">
        <v>3349</v>
      </c>
      <c r="M366" s="13">
        <v>1</v>
      </c>
      <c r="N366" s="13">
        <v>2</v>
      </c>
      <c r="O366" s="99">
        <f t="shared" si="1"/>
        <v>12</v>
      </c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4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8"/>
      <c r="L367" s="13" t="s">
        <v>3350</v>
      </c>
      <c r="M367" s="13">
        <v>3</v>
      </c>
      <c r="N367" s="13">
        <v>4</v>
      </c>
      <c r="O367" s="99">
        <f t="shared" si="1"/>
        <v>16</v>
      </c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4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8"/>
      <c r="L368" s="13" t="s">
        <v>3351</v>
      </c>
      <c r="M368" s="13">
        <v>3</v>
      </c>
      <c r="N368" s="13">
        <v>7</v>
      </c>
      <c r="O368" s="99">
        <f t="shared" si="1"/>
        <v>19</v>
      </c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4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8"/>
      <c r="L369" s="13" t="s">
        <v>3352</v>
      </c>
      <c r="M369" s="13">
        <v>5</v>
      </c>
      <c r="N369" s="13">
        <v>4</v>
      </c>
      <c r="O369" s="99">
        <f t="shared" si="1"/>
        <v>18</v>
      </c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4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8"/>
      <c r="L370" s="13" t="s">
        <v>3353</v>
      </c>
      <c r="M370" s="13">
        <v>3</v>
      </c>
      <c r="N370" s="13">
        <v>4</v>
      </c>
      <c r="O370" s="99">
        <f t="shared" si="1"/>
        <v>16</v>
      </c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4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8"/>
      <c r="L371" s="13" t="s">
        <v>3354</v>
      </c>
      <c r="M371" s="13">
        <v>1</v>
      </c>
      <c r="N371" s="13">
        <v>2</v>
      </c>
      <c r="O371" s="99">
        <f t="shared" si="1"/>
        <v>12</v>
      </c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4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8"/>
      <c r="L372" s="13" t="s">
        <v>3355</v>
      </c>
      <c r="M372" s="13">
        <v>4</v>
      </c>
      <c r="N372" s="13">
        <v>2</v>
      </c>
      <c r="O372" s="99">
        <f t="shared" si="1"/>
        <v>15</v>
      </c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4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8"/>
      <c r="L373" s="13" t="s">
        <v>3356</v>
      </c>
      <c r="M373" s="13">
        <v>1</v>
      </c>
      <c r="N373" s="13">
        <v>3</v>
      </c>
      <c r="O373" s="99">
        <f t="shared" si="1"/>
        <v>13</v>
      </c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8"/>
      <c r="L374" s="13" t="s">
        <v>3357</v>
      </c>
      <c r="M374" s="13">
        <v>5</v>
      </c>
      <c r="N374" s="13">
        <v>8</v>
      </c>
      <c r="O374" s="99">
        <f t="shared" si="1"/>
        <v>22</v>
      </c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4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8"/>
      <c r="L375" s="13" t="s">
        <v>3358</v>
      </c>
      <c r="M375" s="13">
        <v>5</v>
      </c>
      <c r="N375" s="13">
        <v>8</v>
      </c>
      <c r="O375" s="99">
        <f t="shared" si="1"/>
        <v>22</v>
      </c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4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8"/>
      <c r="L376" s="13" t="s">
        <v>3359</v>
      </c>
      <c r="M376" s="13">
        <v>1</v>
      </c>
      <c r="N376" s="13">
        <v>6</v>
      </c>
      <c r="O376" s="99">
        <f t="shared" si="1"/>
        <v>16</v>
      </c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4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8"/>
      <c r="L377" s="13" t="s">
        <v>3360</v>
      </c>
      <c r="M377" s="13">
        <v>3</v>
      </c>
      <c r="N377" s="13">
        <v>2</v>
      </c>
      <c r="O377" s="99">
        <f t="shared" si="1"/>
        <v>14</v>
      </c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4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8"/>
      <c r="L378" s="13" t="s">
        <v>3361</v>
      </c>
      <c r="M378" s="13">
        <v>4</v>
      </c>
      <c r="N378" s="13">
        <v>7</v>
      </c>
      <c r="O378" s="99">
        <f t="shared" si="1"/>
        <v>20</v>
      </c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4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8"/>
      <c r="L379" s="13" t="s">
        <v>3362</v>
      </c>
      <c r="M379" s="13">
        <v>1</v>
      </c>
      <c r="N379" s="13">
        <v>2</v>
      </c>
      <c r="O379" s="99">
        <f t="shared" si="1"/>
        <v>12</v>
      </c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4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8"/>
      <c r="L380" s="13" t="s">
        <v>3363</v>
      </c>
      <c r="M380" s="13">
        <v>3</v>
      </c>
      <c r="N380" s="13">
        <v>7</v>
      </c>
      <c r="O380" s="99">
        <f t="shared" si="1"/>
        <v>19</v>
      </c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4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8"/>
      <c r="L381" s="13" t="s">
        <v>3364</v>
      </c>
      <c r="M381" s="13">
        <v>5</v>
      </c>
      <c r="N381" s="13">
        <v>5</v>
      </c>
      <c r="O381" s="99">
        <f t="shared" si="1"/>
        <v>19</v>
      </c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4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8"/>
      <c r="L382" s="13" t="s">
        <v>3365</v>
      </c>
      <c r="M382" s="13">
        <v>1</v>
      </c>
      <c r="N382" s="13">
        <v>1</v>
      </c>
      <c r="O382" s="99">
        <f t="shared" si="1"/>
        <v>11</v>
      </c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4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8"/>
      <c r="L383" s="13" t="s">
        <v>3366</v>
      </c>
      <c r="M383" s="13">
        <v>2</v>
      </c>
      <c r="N383" s="13">
        <v>5</v>
      </c>
      <c r="O383" s="99">
        <f t="shared" si="1"/>
        <v>16</v>
      </c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8"/>
      <c r="L384" s="13" t="s">
        <v>3367</v>
      </c>
      <c r="M384" s="13">
        <v>5</v>
      </c>
      <c r="N384" s="13">
        <v>1</v>
      </c>
      <c r="O384" s="99">
        <f t="shared" si="1"/>
        <v>15</v>
      </c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4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8"/>
      <c r="L385" s="13" t="s">
        <v>3368</v>
      </c>
      <c r="M385" s="13">
        <v>3</v>
      </c>
      <c r="N385" s="13">
        <v>6</v>
      </c>
      <c r="O385" s="99">
        <f t="shared" si="1"/>
        <v>18</v>
      </c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4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8"/>
      <c r="L386" s="13" t="s">
        <v>3369</v>
      </c>
      <c r="M386" s="13">
        <v>3</v>
      </c>
      <c r="N386" s="13">
        <v>5</v>
      </c>
      <c r="O386" s="99">
        <f t="shared" si="1"/>
        <v>17</v>
      </c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4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8"/>
      <c r="L387" s="13" t="s">
        <v>3370</v>
      </c>
      <c r="M387" s="13">
        <v>3</v>
      </c>
      <c r="N387" s="13">
        <v>3</v>
      </c>
      <c r="O387" s="99">
        <f t="shared" si="1"/>
        <v>15</v>
      </c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4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8"/>
      <c r="L388" s="13" t="s">
        <v>3371</v>
      </c>
      <c r="M388" s="13">
        <v>3</v>
      </c>
      <c r="N388" s="13">
        <v>5</v>
      </c>
      <c r="O388" s="99">
        <f t="shared" si="1"/>
        <v>17</v>
      </c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4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8"/>
      <c r="L389" s="13" t="s">
        <v>3372</v>
      </c>
      <c r="M389" s="13">
        <v>1</v>
      </c>
      <c r="N389" s="13">
        <v>3</v>
      </c>
      <c r="O389" s="99">
        <f t="shared" si="1"/>
        <v>13</v>
      </c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4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8"/>
      <c r="L390" s="13" t="s">
        <v>3373</v>
      </c>
      <c r="M390" s="13">
        <v>4</v>
      </c>
      <c r="N390" s="13">
        <v>7</v>
      </c>
      <c r="O390" s="99">
        <f t="shared" si="1"/>
        <v>20</v>
      </c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4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8"/>
      <c r="L391" s="13" t="s">
        <v>3374</v>
      </c>
      <c r="M391" s="13">
        <v>2</v>
      </c>
      <c r="N391" s="13">
        <v>6</v>
      </c>
      <c r="O391" s="99">
        <f t="shared" si="1"/>
        <v>17</v>
      </c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4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8"/>
      <c r="L392" s="13" t="s">
        <v>3375</v>
      </c>
      <c r="M392" s="13">
        <v>5</v>
      </c>
      <c r="N392" s="13">
        <v>8</v>
      </c>
      <c r="O392" s="99">
        <f t="shared" si="1"/>
        <v>22</v>
      </c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4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8"/>
      <c r="L393" s="13" t="s">
        <v>3376</v>
      </c>
      <c r="M393" s="13">
        <v>5</v>
      </c>
      <c r="N393" s="13">
        <v>5</v>
      </c>
      <c r="O393" s="99">
        <f t="shared" si="1"/>
        <v>19</v>
      </c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8"/>
      <c r="L394" s="13" t="s">
        <v>3377</v>
      </c>
      <c r="M394" s="13">
        <v>4</v>
      </c>
      <c r="N394" s="13">
        <v>3</v>
      </c>
      <c r="O394" s="99">
        <f t="shared" si="1"/>
        <v>16</v>
      </c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4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8"/>
      <c r="L395" s="13" t="s">
        <v>3378</v>
      </c>
      <c r="M395" s="13">
        <v>3</v>
      </c>
      <c r="N395" s="13">
        <v>5</v>
      </c>
      <c r="O395" s="99">
        <f t="shared" si="1"/>
        <v>17</v>
      </c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4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8"/>
      <c r="L396" s="13" t="s">
        <v>3379</v>
      </c>
      <c r="M396" s="13">
        <v>1</v>
      </c>
      <c r="N396" s="13">
        <v>1</v>
      </c>
      <c r="O396" s="99">
        <f t="shared" si="1"/>
        <v>11</v>
      </c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4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8"/>
      <c r="L397" s="13" t="s">
        <v>3380</v>
      </c>
      <c r="M397" s="13">
        <v>5</v>
      </c>
      <c r="N397" s="13">
        <v>1</v>
      </c>
      <c r="O397" s="99">
        <f t="shared" si="1"/>
        <v>15</v>
      </c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4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8"/>
      <c r="L398" s="13" t="s">
        <v>3381</v>
      </c>
      <c r="M398" s="13">
        <v>4</v>
      </c>
      <c r="N398" s="13">
        <v>4</v>
      </c>
      <c r="O398" s="99">
        <f t="shared" si="1"/>
        <v>17</v>
      </c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4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8"/>
      <c r="L399" s="13" t="s">
        <v>3382</v>
      </c>
      <c r="M399" s="13">
        <v>1</v>
      </c>
      <c r="N399" s="13">
        <v>1</v>
      </c>
      <c r="O399" s="99">
        <f t="shared" si="1"/>
        <v>11</v>
      </c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4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8"/>
      <c r="L400" s="13" t="s">
        <v>3383</v>
      </c>
      <c r="M400" s="13">
        <v>5</v>
      </c>
      <c r="N400" s="13">
        <v>1</v>
      </c>
      <c r="O400" s="99">
        <f t="shared" si="1"/>
        <v>15</v>
      </c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4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8"/>
      <c r="L401" s="13" t="s">
        <v>3384</v>
      </c>
      <c r="M401" s="13">
        <v>4</v>
      </c>
      <c r="N401" s="13">
        <v>1</v>
      </c>
      <c r="O401" s="99">
        <f t="shared" si="1"/>
        <v>14</v>
      </c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4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8"/>
      <c r="L402" s="13" t="s">
        <v>3385</v>
      </c>
      <c r="M402" s="13">
        <v>2</v>
      </c>
      <c r="N402" s="13">
        <v>7</v>
      </c>
      <c r="O402" s="99">
        <f t="shared" si="1"/>
        <v>18</v>
      </c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4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8"/>
      <c r="L403" s="13" t="s">
        <v>3386</v>
      </c>
      <c r="M403" s="13">
        <v>2</v>
      </c>
      <c r="N403" s="13">
        <v>1</v>
      </c>
      <c r="O403" s="99">
        <f t="shared" si="1"/>
        <v>12</v>
      </c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8"/>
      <c r="L404" s="13" t="s">
        <v>3387</v>
      </c>
      <c r="M404" s="13">
        <v>1</v>
      </c>
      <c r="N404" s="13">
        <v>4</v>
      </c>
      <c r="O404" s="99">
        <f t="shared" si="1"/>
        <v>14</v>
      </c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4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8"/>
      <c r="L405" s="13" t="s">
        <v>3388</v>
      </c>
      <c r="M405" s="13">
        <v>1</v>
      </c>
      <c r="N405" s="13">
        <v>1</v>
      </c>
      <c r="O405" s="99">
        <f t="shared" si="1"/>
        <v>11</v>
      </c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4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8"/>
      <c r="L406" s="13" t="s">
        <v>3389</v>
      </c>
      <c r="M406" s="13">
        <v>4</v>
      </c>
      <c r="N406" s="13">
        <v>7</v>
      </c>
      <c r="O406" s="99">
        <f t="shared" si="1"/>
        <v>20</v>
      </c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4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8"/>
      <c r="L407" s="13" t="s">
        <v>3390</v>
      </c>
      <c r="M407" s="13">
        <v>1</v>
      </c>
      <c r="N407" s="13">
        <v>3</v>
      </c>
      <c r="O407" s="99">
        <f t="shared" si="1"/>
        <v>13</v>
      </c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4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8"/>
      <c r="L408" s="13" t="s">
        <v>3391</v>
      </c>
      <c r="M408" s="13">
        <v>5</v>
      </c>
      <c r="N408" s="13">
        <v>1</v>
      </c>
      <c r="O408" s="99">
        <f t="shared" si="1"/>
        <v>15</v>
      </c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4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8"/>
      <c r="L409" s="13" t="s">
        <v>3392</v>
      </c>
      <c r="M409" s="13">
        <v>4</v>
      </c>
      <c r="N409" s="13">
        <v>6</v>
      </c>
      <c r="O409" s="99">
        <f t="shared" si="1"/>
        <v>19</v>
      </c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4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8"/>
      <c r="L410" s="13" t="s">
        <v>3393</v>
      </c>
      <c r="M410" s="13">
        <v>1</v>
      </c>
      <c r="N410" s="13">
        <v>8</v>
      </c>
      <c r="O410" s="99">
        <f t="shared" si="1"/>
        <v>18</v>
      </c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4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8"/>
      <c r="L411" s="13" t="s">
        <v>3394</v>
      </c>
      <c r="M411" s="13">
        <v>1</v>
      </c>
      <c r="N411" s="13">
        <v>8</v>
      </c>
      <c r="O411" s="99">
        <f t="shared" si="1"/>
        <v>18</v>
      </c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4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8"/>
      <c r="L412" s="13" t="s">
        <v>3395</v>
      </c>
      <c r="M412" s="13">
        <v>1</v>
      </c>
      <c r="N412" s="13">
        <v>3</v>
      </c>
      <c r="O412" s="99">
        <f t="shared" si="1"/>
        <v>13</v>
      </c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4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8"/>
      <c r="L413" s="13" t="s">
        <v>3396</v>
      </c>
      <c r="M413" s="13">
        <v>4</v>
      </c>
      <c r="N413" s="13">
        <v>7</v>
      </c>
      <c r="O413" s="99">
        <f t="shared" si="1"/>
        <v>20</v>
      </c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8"/>
      <c r="L414" s="13" t="s">
        <v>3397</v>
      </c>
      <c r="M414" s="13">
        <v>5</v>
      </c>
      <c r="N414" s="13">
        <v>6</v>
      </c>
      <c r="O414" s="99">
        <f t="shared" si="1"/>
        <v>20</v>
      </c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4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8"/>
      <c r="L415" s="13" t="s">
        <v>3398</v>
      </c>
      <c r="M415" s="13">
        <v>1</v>
      </c>
      <c r="N415" s="13">
        <v>8</v>
      </c>
      <c r="O415" s="99">
        <f t="shared" si="1"/>
        <v>18</v>
      </c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4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8"/>
      <c r="L416" s="13" t="s">
        <v>3399</v>
      </c>
      <c r="M416" s="13">
        <v>1</v>
      </c>
      <c r="N416" s="13">
        <v>4</v>
      </c>
      <c r="O416" s="99">
        <f t="shared" si="1"/>
        <v>14</v>
      </c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4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8"/>
      <c r="L417" s="13" t="s">
        <v>3400</v>
      </c>
      <c r="M417" s="13">
        <v>4</v>
      </c>
      <c r="N417" s="13">
        <v>6</v>
      </c>
      <c r="O417" s="99">
        <f t="shared" si="1"/>
        <v>19</v>
      </c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4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8"/>
      <c r="L418" s="13" t="s">
        <v>3401</v>
      </c>
      <c r="M418" s="13">
        <v>4</v>
      </c>
      <c r="N418" s="13">
        <v>8</v>
      </c>
      <c r="O418" s="99">
        <f t="shared" si="1"/>
        <v>21</v>
      </c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4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8"/>
      <c r="L419" s="13" t="s">
        <v>3402</v>
      </c>
      <c r="M419" s="13">
        <v>1</v>
      </c>
      <c r="N419" s="13">
        <v>2</v>
      </c>
      <c r="O419" s="99">
        <f t="shared" si="1"/>
        <v>12</v>
      </c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4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8"/>
      <c r="L420" s="13" t="s">
        <v>3403</v>
      </c>
      <c r="M420" s="13">
        <v>3</v>
      </c>
      <c r="N420" s="13">
        <v>5</v>
      </c>
      <c r="O420" s="99">
        <f t="shared" si="1"/>
        <v>17</v>
      </c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4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8"/>
      <c r="L421" s="13" t="s">
        <v>3404</v>
      </c>
      <c r="M421" s="13">
        <v>3</v>
      </c>
      <c r="N421" s="13">
        <v>5</v>
      </c>
      <c r="O421" s="99">
        <f t="shared" si="1"/>
        <v>17</v>
      </c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4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8"/>
      <c r="L422" s="13" t="s">
        <v>3405</v>
      </c>
      <c r="M422" s="13">
        <v>4</v>
      </c>
      <c r="N422" s="13">
        <v>5</v>
      </c>
      <c r="O422" s="99">
        <f t="shared" si="1"/>
        <v>18.5</v>
      </c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4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8"/>
      <c r="L423" s="13" t="s">
        <v>3406</v>
      </c>
      <c r="M423" s="13">
        <v>1</v>
      </c>
      <c r="N423" s="13">
        <v>4</v>
      </c>
      <c r="O423" s="99">
        <f t="shared" si="1"/>
        <v>14</v>
      </c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8"/>
      <c r="L424" s="13" t="s">
        <v>3407</v>
      </c>
      <c r="M424" s="13">
        <v>3</v>
      </c>
      <c r="N424" s="13">
        <v>8</v>
      </c>
      <c r="O424" s="99">
        <f t="shared" si="1"/>
        <v>20</v>
      </c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4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8"/>
      <c r="L425" s="13" t="s">
        <v>3408</v>
      </c>
      <c r="M425" s="13">
        <v>3</v>
      </c>
      <c r="N425" s="13">
        <v>5</v>
      </c>
      <c r="O425" s="99">
        <f t="shared" si="1"/>
        <v>17</v>
      </c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4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8"/>
      <c r="L426" s="13" t="s">
        <v>3409</v>
      </c>
      <c r="M426" s="13">
        <v>5</v>
      </c>
      <c r="N426" s="13">
        <v>6</v>
      </c>
      <c r="O426" s="99">
        <f t="shared" si="1"/>
        <v>20</v>
      </c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4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8"/>
      <c r="L427" s="13" t="s">
        <v>3410</v>
      </c>
      <c r="M427" s="13">
        <v>4</v>
      </c>
      <c r="N427" s="13">
        <v>5</v>
      </c>
      <c r="O427" s="99">
        <f t="shared" si="1"/>
        <v>18.5</v>
      </c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4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8"/>
      <c r="L428" s="13" t="s">
        <v>3411</v>
      </c>
      <c r="M428" s="13">
        <v>1</v>
      </c>
      <c r="N428" s="13">
        <v>6</v>
      </c>
      <c r="O428" s="99">
        <f t="shared" si="1"/>
        <v>16</v>
      </c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4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8"/>
      <c r="L429" s="13" t="s">
        <v>3412</v>
      </c>
      <c r="M429" s="13">
        <v>5</v>
      </c>
      <c r="N429" s="13">
        <v>7</v>
      </c>
      <c r="O429" s="99">
        <f t="shared" si="1"/>
        <v>21</v>
      </c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4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8"/>
      <c r="L430" s="13" t="s">
        <v>3413</v>
      </c>
      <c r="M430" s="13">
        <v>4</v>
      </c>
      <c r="N430" s="13">
        <v>1</v>
      </c>
      <c r="O430" s="99">
        <f t="shared" si="1"/>
        <v>14</v>
      </c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4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8"/>
      <c r="L431" s="13" t="s">
        <v>3414</v>
      </c>
      <c r="M431" s="13">
        <v>2</v>
      </c>
      <c r="N431" s="13">
        <v>6</v>
      </c>
      <c r="O431" s="99">
        <f t="shared" si="1"/>
        <v>17</v>
      </c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4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8"/>
      <c r="L432" s="13" t="s">
        <v>3415</v>
      </c>
      <c r="M432" s="13">
        <v>5</v>
      </c>
      <c r="N432" s="13">
        <v>7</v>
      </c>
      <c r="O432" s="99">
        <f t="shared" si="1"/>
        <v>21</v>
      </c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4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8"/>
      <c r="L433" s="13" t="s">
        <v>3416</v>
      </c>
      <c r="M433" s="13">
        <v>3</v>
      </c>
      <c r="N433" s="13">
        <v>5</v>
      </c>
      <c r="O433" s="99">
        <f t="shared" si="1"/>
        <v>17</v>
      </c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8"/>
      <c r="L434" s="13" t="s">
        <v>3417</v>
      </c>
      <c r="M434" s="13">
        <v>5</v>
      </c>
      <c r="N434" s="13">
        <v>1</v>
      </c>
      <c r="O434" s="99">
        <f t="shared" si="1"/>
        <v>15</v>
      </c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4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8"/>
      <c r="L435" s="13" t="s">
        <v>3418</v>
      </c>
      <c r="M435" s="13">
        <v>4</v>
      </c>
      <c r="N435" s="13">
        <v>1</v>
      </c>
      <c r="O435" s="99">
        <f t="shared" si="1"/>
        <v>14</v>
      </c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4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8"/>
      <c r="L436" s="13" t="s">
        <v>3419</v>
      </c>
      <c r="M436" s="13">
        <v>1</v>
      </c>
      <c r="N436" s="13">
        <v>4</v>
      </c>
      <c r="O436" s="99">
        <f t="shared" si="1"/>
        <v>14</v>
      </c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4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8"/>
      <c r="L437" s="13" t="s">
        <v>3420</v>
      </c>
      <c r="M437" s="13">
        <v>5</v>
      </c>
      <c r="N437" s="13">
        <v>3</v>
      </c>
      <c r="O437" s="99">
        <f t="shared" si="1"/>
        <v>17</v>
      </c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4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8"/>
      <c r="L438" s="13" t="s">
        <v>3421</v>
      </c>
      <c r="M438" s="13">
        <v>4</v>
      </c>
      <c r="N438" s="13">
        <v>3</v>
      </c>
      <c r="O438" s="99">
        <f t="shared" si="1"/>
        <v>16</v>
      </c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4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8"/>
      <c r="L439" s="13" t="s">
        <v>3422</v>
      </c>
      <c r="M439" s="13">
        <v>1</v>
      </c>
      <c r="N439" s="13">
        <v>3</v>
      </c>
      <c r="O439" s="99">
        <f t="shared" si="1"/>
        <v>13</v>
      </c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4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8"/>
      <c r="L440" s="13" t="s">
        <v>3423</v>
      </c>
      <c r="M440" s="13">
        <v>3</v>
      </c>
      <c r="N440" s="13">
        <v>8</v>
      </c>
      <c r="O440" s="99">
        <f t="shared" si="1"/>
        <v>20</v>
      </c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4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8"/>
      <c r="L441" s="13" t="s">
        <v>3424</v>
      </c>
      <c r="M441" s="13">
        <v>5</v>
      </c>
      <c r="N441" s="13">
        <v>4</v>
      </c>
      <c r="O441" s="99">
        <f t="shared" si="1"/>
        <v>18</v>
      </c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4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8"/>
      <c r="L442" s="13" t="s">
        <v>3425</v>
      </c>
      <c r="M442" s="13">
        <v>5</v>
      </c>
      <c r="N442" s="13">
        <v>6</v>
      </c>
      <c r="O442" s="99">
        <f t="shared" si="1"/>
        <v>20</v>
      </c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4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8"/>
      <c r="L443" s="13" t="s">
        <v>3426</v>
      </c>
      <c r="M443" s="13">
        <v>4</v>
      </c>
      <c r="N443" s="13">
        <v>8</v>
      </c>
      <c r="O443" s="99">
        <f t="shared" si="1"/>
        <v>21</v>
      </c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8"/>
      <c r="L444" s="13" t="s">
        <v>3427</v>
      </c>
      <c r="M444" s="13">
        <v>5</v>
      </c>
      <c r="N444" s="13">
        <v>6</v>
      </c>
      <c r="O444" s="99">
        <f t="shared" si="1"/>
        <v>20</v>
      </c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4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8"/>
      <c r="L445" s="13" t="s">
        <v>3428</v>
      </c>
      <c r="M445" s="13">
        <v>1</v>
      </c>
      <c r="N445" s="13">
        <v>1</v>
      </c>
      <c r="O445" s="99">
        <f t="shared" si="1"/>
        <v>11</v>
      </c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4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8"/>
      <c r="L446" s="13" t="s">
        <v>3429</v>
      </c>
      <c r="M446" s="13">
        <v>3</v>
      </c>
      <c r="N446" s="13">
        <v>3</v>
      </c>
      <c r="O446" s="99">
        <f t="shared" si="1"/>
        <v>15</v>
      </c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4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8"/>
      <c r="L447" s="13" t="s">
        <v>3430</v>
      </c>
      <c r="M447" s="13">
        <v>5</v>
      </c>
      <c r="N447" s="13">
        <v>6</v>
      </c>
      <c r="O447" s="99">
        <f t="shared" si="1"/>
        <v>20</v>
      </c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4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8"/>
      <c r="L448" s="13" t="s">
        <v>3431</v>
      </c>
      <c r="M448" s="13">
        <v>5</v>
      </c>
      <c r="N448" s="13">
        <v>5</v>
      </c>
      <c r="O448" s="99">
        <f t="shared" si="1"/>
        <v>19</v>
      </c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4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8"/>
      <c r="L449" s="13" t="s">
        <v>3432</v>
      </c>
      <c r="M449" s="13">
        <v>4</v>
      </c>
      <c r="N449" s="13">
        <v>4</v>
      </c>
      <c r="O449" s="99">
        <f t="shared" si="1"/>
        <v>17</v>
      </c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4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8"/>
      <c r="L450" s="13" t="s">
        <v>3433</v>
      </c>
      <c r="M450" s="13">
        <v>4</v>
      </c>
      <c r="N450" s="13">
        <v>2</v>
      </c>
      <c r="O450" s="99">
        <f t="shared" si="1"/>
        <v>15</v>
      </c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4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8"/>
      <c r="L451" s="13" t="s">
        <v>3434</v>
      </c>
      <c r="M451" s="13">
        <v>3</v>
      </c>
      <c r="N451" s="13">
        <v>7</v>
      </c>
      <c r="O451" s="99">
        <f t="shared" si="1"/>
        <v>19</v>
      </c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4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8"/>
      <c r="L452" s="13" t="s">
        <v>3435</v>
      </c>
      <c r="M452" s="13">
        <v>2</v>
      </c>
      <c r="N452" s="13">
        <v>1</v>
      </c>
      <c r="O452" s="99">
        <f t="shared" si="1"/>
        <v>12</v>
      </c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4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8"/>
      <c r="L453" s="13" t="s">
        <v>3436</v>
      </c>
      <c r="M453" s="13">
        <v>3</v>
      </c>
      <c r="N453" s="13">
        <v>4</v>
      </c>
      <c r="O453" s="99">
        <f t="shared" si="1"/>
        <v>16</v>
      </c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8"/>
      <c r="L454" s="13" t="s">
        <v>3437</v>
      </c>
      <c r="M454" s="13">
        <v>4</v>
      </c>
      <c r="N454" s="13">
        <v>2</v>
      </c>
      <c r="O454" s="99">
        <f t="shared" si="1"/>
        <v>15</v>
      </c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4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8"/>
      <c r="L455" s="13" t="s">
        <v>3438</v>
      </c>
      <c r="M455" s="13">
        <v>3</v>
      </c>
      <c r="N455" s="13">
        <v>1</v>
      </c>
      <c r="O455" s="99">
        <f t="shared" si="1"/>
        <v>13</v>
      </c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4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8"/>
      <c r="L456" s="13" t="s">
        <v>3439</v>
      </c>
      <c r="M456" s="13">
        <v>5</v>
      </c>
      <c r="N456" s="13">
        <v>6</v>
      </c>
      <c r="O456" s="99">
        <f t="shared" si="1"/>
        <v>20</v>
      </c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4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8"/>
      <c r="L457" s="13" t="s">
        <v>3440</v>
      </c>
      <c r="M457" s="13">
        <v>2</v>
      </c>
      <c r="N457" s="13">
        <v>2</v>
      </c>
      <c r="O457" s="99">
        <f t="shared" si="1"/>
        <v>13</v>
      </c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4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8"/>
      <c r="L458" s="13" t="s">
        <v>3441</v>
      </c>
      <c r="M458" s="13">
        <v>3</v>
      </c>
      <c r="N458" s="13">
        <v>7</v>
      </c>
      <c r="O458" s="99">
        <f t="shared" si="1"/>
        <v>19</v>
      </c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4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8"/>
      <c r="L459" s="13" t="s">
        <v>3442</v>
      </c>
      <c r="M459" s="13">
        <v>2</v>
      </c>
      <c r="N459" s="13">
        <v>5</v>
      </c>
      <c r="O459" s="99">
        <f t="shared" si="1"/>
        <v>16</v>
      </c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4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8"/>
      <c r="L460" s="13" t="s">
        <v>3443</v>
      </c>
      <c r="M460" s="13">
        <v>2</v>
      </c>
      <c r="N460" s="13">
        <v>2</v>
      </c>
      <c r="O460" s="99">
        <f t="shared" si="1"/>
        <v>13</v>
      </c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4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8"/>
      <c r="L461" s="13" t="s">
        <v>3444</v>
      </c>
      <c r="M461" s="13">
        <v>2</v>
      </c>
      <c r="N461" s="13">
        <v>4</v>
      </c>
      <c r="O461" s="99">
        <f t="shared" si="1"/>
        <v>15</v>
      </c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4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8"/>
      <c r="L462" s="13" t="s">
        <v>3445</v>
      </c>
      <c r="M462" s="13">
        <v>4</v>
      </c>
      <c r="N462" s="13">
        <v>5</v>
      </c>
      <c r="O462" s="99">
        <f t="shared" si="1"/>
        <v>18.5</v>
      </c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4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8"/>
      <c r="L463" s="13" t="s">
        <v>3446</v>
      </c>
      <c r="M463" s="13">
        <v>2</v>
      </c>
      <c r="N463" s="13">
        <v>2</v>
      </c>
      <c r="O463" s="99">
        <f t="shared" si="1"/>
        <v>13</v>
      </c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8"/>
      <c r="L464" s="13" t="s">
        <v>3447</v>
      </c>
      <c r="M464" s="13">
        <v>1</v>
      </c>
      <c r="N464" s="13">
        <v>6</v>
      </c>
      <c r="O464" s="99">
        <f t="shared" si="1"/>
        <v>16</v>
      </c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4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8"/>
      <c r="L465" s="13" t="s">
        <v>3448</v>
      </c>
      <c r="M465" s="13">
        <v>2</v>
      </c>
      <c r="N465" s="13">
        <v>1</v>
      </c>
      <c r="O465" s="99">
        <f t="shared" si="1"/>
        <v>12</v>
      </c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4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8"/>
      <c r="L466" s="13" t="s">
        <v>3449</v>
      </c>
      <c r="M466" s="13">
        <v>3</v>
      </c>
      <c r="N466" s="13">
        <v>6</v>
      </c>
      <c r="O466" s="99">
        <f t="shared" si="1"/>
        <v>18</v>
      </c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4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8"/>
      <c r="L467" s="13" t="s">
        <v>3450</v>
      </c>
      <c r="M467" s="13">
        <v>1</v>
      </c>
      <c r="N467" s="13">
        <v>7</v>
      </c>
      <c r="O467" s="99">
        <f t="shared" si="1"/>
        <v>17</v>
      </c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4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8"/>
      <c r="L468" s="13" t="s">
        <v>3451</v>
      </c>
      <c r="M468" s="13">
        <v>4</v>
      </c>
      <c r="N468" s="13">
        <v>5</v>
      </c>
      <c r="O468" s="99">
        <f t="shared" si="1"/>
        <v>18.5</v>
      </c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4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8"/>
      <c r="L469" s="13" t="s">
        <v>3452</v>
      </c>
      <c r="M469" s="13">
        <v>1</v>
      </c>
      <c r="N469" s="13">
        <v>7</v>
      </c>
      <c r="O469" s="99">
        <f t="shared" si="1"/>
        <v>17</v>
      </c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4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8"/>
      <c r="L470" s="13" t="s">
        <v>3453</v>
      </c>
      <c r="M470" s="13">
        <v>1</v>
      </c>
      <c r="N470" s="13">
        <v>3</v>
      </c>
      <c r="O470" s="99">
        <f t="shared" si="1"/>
        <v>13</v>
      </c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4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8"/>
      <c r="L471" s="13" t="s">
        <v>3454</v>
      </c>
      <c r="M471" s="13">
        <v>4</v>
      </c>
      <c r="N471" s="13">
        <v>5</v>
      </c>
      <c r="O471" s="99">
        <f t="shared" si="1"/>
        <v>18.5</v>
      </c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4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8"/>
      <c r="L472" s="13" t="s">
        <v>3455</v>
      </c>
      <c r="M472" s="13">
        <v>2</v>
      </c>
      <c r="N472" s="13">
        <v>4</v>
      </c>
      <c r="O472" s="99">
        <f t="shared" si="1"/>
        <v>15</v>
      </c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4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8"/>
      <c r="L473" s="13" t="s">
        <v>3456</v>
      </c>
      <c r="M473" s="13">
        <v>1</v>
      </c>
      <c r="N473" s="13">
        <v>3</v>
      </c>
      <c r="O473" s="99">
        <f t="shared" si="1"/>
        <v>13</v>
      </c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8"/>
      <c r="L474" s="13" t="s">
        <v>3457</v>
      </c>
      <c r="M474" s="13">
        <v>2</v>
      </c>
      <c r="N474" s="13">
        <v>2</v>
      </c>
      <c r="O474" s="99">
        <f t="shared" si="1"/>
        <v>13</v>
      </c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4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8"/>
      <c r="L475" s="13" t="s">
        <v>3458</v>
      </c>
      <c r="M475" s="13">
        <v>3</v>
      </c>
      <c r="N475" s="13">
        <v>7</v>
      </c>
      <c r="O475" s="99">
        <f t="shared" si="1"/>
        <v>19</v>
      </c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4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8"/>
      <c r="L476" s="13" t="s">
        <v>3459</v>
      </c>
      <c r="M476" s="13">
        <v>2</v>
      </c>
      <c r="N476" s="13">
        <v>8</v>
      </c>
      <c r="O476" s="99">
        <f t="shared" si="1"/>
        <v>19</v>
      </c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4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8"/>
      <c r="L477" s="13" t="s">
        <v>3460</v>
      </c>
      <c r="M477" s="13">
        <v>4</v>
      </c>
      <c r="N477" s="13">
        <v>4</v>
      </c>
      <c r="O477" s="99">
        <f t="shared" si="1"/>
        <v>17</v>
      </c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4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8"/>
      <c r="L478" s="13" t="s">
        <v>3461</v>
      </c>
      <c r="M478" s="13">
        <v>1</v>
      </c>
      <c r="N478" s="13">
        <v>8</v>
      </c>
      <c r="O478" s="99">
        <f t="shared" si="1"/>
        <v>18</v>
      </c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4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8"/>
      <c r="L479" s="13" t="s">
        <v>3462</v>
      </c>
      <c r="M479" s="13">
        <v>2</v>
      </c>
      <c r="N479" s="13">
        <v>1</v>
      </c>
      <c r="O479" s="99">
        <f t="shared" si="1"/>
        <v>12</v>
      </c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4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8"/>
      <c r="L480" s="13" t="s">
        <v>3463</v>
      </c>
      <c r="M480" s="13">
        <v>2</v>
      </c>
      <c r="N480" s="13">
        <v>5</v>
      </c>
      <c r="O480" s="99">
        <f t="shared" si="1"/>
        <v>16</v>
      </c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4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8"/>
      <c r="L481" s="13" t="s">
        <v>3464</v>
      </c>
      <c r="M481" s="13">
        <v>1</v>
      </c>
      <c r="N481" s="13">
        <v>2</v>
      </c>
      <c r="O481" s="99">
        <f t="shared" si="1"/>
        <v>12</v>
      </c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4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8"/>
      <c r="L482" s="13" t="s">
        <v>3465</v>
      </c>
      <c r="M482" s="13">
        <v>5</v>
      </c>
      <c r="N482" s="13">
        <v>8</v>
      </c>
      <c r="O482" s="99">
        <f t="shared" si="1"/>
        <v>22</v>
      </c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4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8"/>
      <c r="L483" s="13" t="s">
        <v>3466</v>
      </c>
      <c r="M483" s="13">
        <v>3</v>
      </c>
      <c r="N483" s="13">
        <v>6</v>
      </c>
      <c r="O483" s="99">
        <f t="shared" si="1"/>
        <v>18</v>
      </c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8"/>
      <c r="L484" s="13" t="s">
        <v>3467</v>
      </c>
      <c r="M484" s="13">
        <v>3</v>
      </c>
      <c r="N484" s="13">
        <v>8</v>
      </c>
      <c r="O484" s="99">
        <f t="shared" si="1"/>
        <v>20</v>
      </c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4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8"/>
      <c r="L485" s="13" t="s">
        <v>3468</v>
      </c>
      <c r="M485" s="13">
        <v>1</v>
      </c>
      <c r="N485" s="13">
        <v>2</v>
      </c>
      <c r="O485" s="99">
        <f t="shared" si="1"/>
        <v>12</v>
      </c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4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8"/>
      <c r="L486" s="13" t="s">
        <v>3469</v>
      </c>
      <c r="M486" s="13">
        <v>2</v>
      </c>
      <c r="N486" s="13">
        <v>4</v>
      </c>
      <c r="O486" s="99">
        <f t="shared" si="1"/>
        <v>15</v>
      </c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4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8"/>
      <c r="L487" s="13" t="s">
        <v>3470</v>
      </c>
      <c r="M487" s="13">
        <v>5</v>
      </c>
      <c r="N487" s="13">
        <v>8</v>
      </c>
      <c r="O487" s="99">
        <f t="shared" si="1"/>
        <v>22</v>
      </c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4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8"/>
      <c r="L488" s="13" t="s">
        <v>3471</v>
      </c>
      <c r="M488" s="13">
        <v>4</v>
      </c>
      <c r="N488" s="13">
        <v>5</v>
      </c>
      <c r="O488" s="99">
        <f t="shared" si="1"/>
        <v>18.5</v>
      </c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4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8"/>
      <c r="L489" s="13" t="s">
        <v>3472</v>
      </c>
      <c r="M489" s="13">
        <v>4</v>
      </c>
      <c r="N489" s="13">
        <v>8</v>
      </c>
      <c r="O489" s="99">
        <f t="shared" si="1"/>
        <v>21</v>
      </c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4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8"/>
      <c r="L490" s="13" t="s">
        <v>3473</v>
      </c>
      <c r="M490" s="13">
        <v>5</v>
      </c>
      <c r="N490" s="13">
        <v>5</v>
      </c>
      <c r="O490" s="99">
        <f t="shared" si="1"/>
        <v>19</v>
      </c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4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8"/>
      <c r="L491" s="13" t="s">
        <v>3474</v>
      </c>
      <c r="M491" s="13">
        <v>4</v>
      </c>
      <c r="N491" s="13">
        <v>6</v>
      </c>
      <c r="O491" s="99">
        <f t="shared" si="1"/>
        <v>19</v>
      </c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4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8"/>
      <c r="L492" s="13" t="s">
        <v>3475</v>
      </c>
      <c r="M492" s="13">
        <v>4</v>
      </c>
      <c r="N492" s="13">
        <v>5</v>
      </c>
      <c r="O492" s="99">
        <f t="shared" si="1"/>
        <v>18.5</v>
      </c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4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8"/>
      <c r="L493" s="13" t="s">
        <v>3476</v>
      </c>
      <c r="M493" s="13">
        <v>2</v>
      </c>
      <c r="N493" s="13">
        <v>3</v>
      </c>
      <c r="O493" s="99">
        <f t="shared" si="1"/>
        <v>14</v>
      </c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8"/>
      <c r="L494" s="13" t="s">
        <v>3477</v>
      </c>
      <c r="M494" s="13">
        <v>1</v>
      </c>
      <c r="N494" s="13">
        <v>6</v>
      </c>
      <c r="O494" s="99">
        <f t="shared" si="1"/>
        <v>16</v>
      </c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4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8"/>
      <c r="L495" s="13" t="s">
        <v>3478</v>
      </c>
      <c r="M495" s="13">
        <v>5</v>
      </c>
      <c r="N495" s="13">
        <v>2</v>
      </c>
      <c r="O495" s="99">
        <f t="shared" si="1"/>
        <v>16</v>
      </c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4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8"/>
      <c r="L496" s="13" t="s">
        <v>3479</v>
      </c>
      <c r="M496" s="13">
        <v>1</v>
      </c>
      <c r="N496" s="13">
        <v>5</v>
      </c>
      <c r="O496" s="99">
        <f t="shared" si="1"/>
        <v>15</v>
      </c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4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8"/>
      <c r="L497" s="13" t="s">
        <v>3480</v>
      </c>
      <c r="M497" s="13">
        <v>5</v>
      </c>
      <c r="N497" s="13">
        <v>4</v>
      </c>
      <c r="O497" s="99">
        <f t="shared" si="1"/>
        <v>18</v>
      </c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4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8"/>
      <c r="L498" s="13" t="s">
        <v>3481</v>
      </c>
      <c r="M498" s="13">
        <v>4</v>
      </c>
      <c r="N498" s="13">
        <v>3</v>
      </c>
      <c r="O498" s="99">
        <f t="shared" si="1"/>
        <v>16</v>
      </c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4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8"/>
      <c r="L499" s="13" t="s">
        <v>3482</v>
      </c>
      <c r="M499" s="13">
        <v>3</v>
      </c>
      <c r="N499" s="13">
        <v>6</v>
      </c>
      <c r="O499" s="99">
        <f t="shared" si="1"/>
        <v>18</v>
      </c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4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8"/>
      <c r="L500" s="13" t="s">
        <v>3483</v>
      </c>
      <c r="M500" s="13">
        <v>1</v>
      </c>
      <c r="N500" s="13">
        <v>2</v>
      </c>
      <c r="O500" s="99">
        <f t="shared" si="1"/>
        <v>12</v>
      </c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4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8"/>
      <c r="L501" s="13" t="s">
        <v>3484</v>
      </c>
      <c r="M501" s="13">
        <v>1</v>
      </c>
      <c r="N501" s="13">
        <v>3</v>
      </c>
      <c r="O501" s="99">
        <f t="shared" si="1"/>
        <v>13</v>
      </c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4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13"/>
      <c r="N502" s="13"/>
      <c r="O502" s="13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4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13"/>
      <c r="N503" s="13"/>
      <c r="O503" s="13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13"/>
      <c r="N504" s="13"/>
      <c r="O504" s="13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4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13"/>
      <c r="N505" s="13"/>
      <c r="O505" s="13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4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13"/>
      <c r="N506" s="13"/>
      <c r="O506" s="13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4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13"/>
      <c r="N507" s="13"/>
      <c r="O507" s="13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4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13"/>
      <c r="N508" s="13"/>
      <c r="O508" s="13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4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13"/>
      <c r="N509" s="13"/>
      <c r="O509" s="13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4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13"/>
      <c r="N510" s="13"/>
      <c r="O510" s="13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4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13"/>
      <c r="N511" s="13"/>
      <c r="O511" s="13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4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13"/>
      <c r="N512" s="13"/>
      <c r="O512" s="13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4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13"/>
      <c r="N513" s="13"/>
      <c r="O513" s="13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13"/>
      <c r="N514" s="13"/>
      <c r="O514" s="13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4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13"/>
      <c r="N515" s="13"/>
      <c r="O515" s="13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4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13"/>
      <c r="N516" s="13"/>
      <c r="O516" s="13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4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13"/>
      <c r="N517" s="13"/>
      <c r="O517" s="13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4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13"/>
      <c r="N518" s="13"/>
      <c r="O518" s="13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4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13"/>
      <c r="N519" s="13"/>
      <c r="O519" s="13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4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13"/>
      <c r="N520" s="13"/>
      <c r="O520" s="13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4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13"/>
      <c r="N521" s="13"/>
      <c r="O521" s="13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4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13"/>
      <c r="N522" s="13"/>
      <c r="O522" s="13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4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13"/>
      <c r="N523" s="13"/>
      <c r="O523" s="13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13"/>
      <c r="N524" s="13"/>
      <c r="O524" s="13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4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13"/>
      <c r="N525" s="13"/>
      <c r="O525" s="13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4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13"/>
      <c r="N526" s="13"/>
      <c r="O526" s="13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4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13"/>
      <c r="N527" s="13"/>
      <c r="O527" s="13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4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13"/>
      <c r="N528" s="13"/>
      <c r="O528" s="13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4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13"/>
      <c r="N529" s="13"/>
      <c r="O529" s="13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4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13"/>
      <c r="N530" s="13"/>
      <c r="O530" s="13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4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13"/>
      <c r="N531" s="13"/>
      <c r="O531" s="13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4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13"/>
      <c r="N532" s="13"/>
      <c r="O532" s="13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4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13"/>
      <c r="N533" s="13"/>
      <c r="O533" s="13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13"/>
      <c r="N534" s="13"/>
      <c r="O534" s="13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4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13"/>
      <c r="N535" s="13"/>
      <c r="O535" s="13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4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13"/>
      <c r="N536" s="13"/>
      <c r="O536" s="13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4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13"/>
      <c r="N537" s="13"/>
      <c r="O537" s="13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4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13"/>
      <c r="N538" s="13"/>
      <c r="O538" s="13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4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13"/>
      <c r="N539" s="13"/>
      <c r="O539" s="13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4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13"/>
      <c r="N540" s="13"/>
      <c r="O540" s="13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4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13"/>
      <c r="N541" s="13"/>
      <c r="O541" s="13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4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13"/>
      <c r="N542" s="13"/>
      <c r="O542" s="13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4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13"/>
      <c r="N543" s="13"/>
      <c r="O543" s="13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13"/>
      <c r="N544" s="13"/>
      <c r="O544" s="13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4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13"/>
      <c r="N545" s="13"/>
      <c r="O545" s="13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4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13"/>
      <c r="N546" s="13"/>
      <c r="O546" s="13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4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13"/>
      <c r="N547" s="13"/>
      <c r="O547" s="13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4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13"/>
      <c r="N548" s="13"/>
      <c r="O548" s="13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4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13"/>
      <c r="N549" s="13"/>
      <c r="O549" s="13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4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13"/>
      <c r="N550" s="13"/>
      <c r="O550" s="13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4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13"/>
      <c r="N551" s="13"/>
      <c r="O551" s="13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4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13"/>
      <c r="N552" s="13"/>
      <c r="O552" s="13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4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13"/>
      <c r="N553" s="13"/>
      <c r="O553" s="13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13"/>
      <c r="N554" s="13"/>
      <c r="O554" s="13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4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13"/>
      <c r="N555" s="13"/>
      <c r="O555" s="13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4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13"/>
      <c r="N556" s="13"/>
      <c r="O556" s="13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4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13"/>
      <c r="N557" s="13"/>
      <c r="O557" s="13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4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13"/>
      <c r="N558" s="13"/>
      <c r="O558" s="13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4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13"/>
      <c r="N559" s="13"/>
      <c r="O559" s="13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4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13"/>
      <c r="N560" s="13"/>
      <c r="O560" s="13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4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13"/>
      <c r="N561" s="13"/>
      <c r="O561" s="13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4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13"/>
      <c r="N562" s="13"/>
      <c r="O562" s="13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4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13"/>
      <c r="N563" s="13"/>
      <c r="O563" s="13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13"/>
      <c r="N564" s="13"/>
      <c r="O564" s="13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4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13"/>
      <c r="N565" s="13"/>
      <c r="O565" s="13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4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13"/>
      <c r="N566" s="13"/>
      <c r="O566" s="13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4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13"/>
      <c r="N567" s="13"/>
      <c r="O567" s="13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4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13"/>
      <c r="N568" s="13"/>
      <c r="O568" s="13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4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13"/>
      <c r="N569" s="13"/>
      <c r="O569" s="13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4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13"/>
      <c r="N570" s="13"/>
      <c r="O570" s="13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4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13"/>
      <c r="N571" s="13"/>
      <c r="O571" s="13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4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13"/>
      <c r="N572" s="13"/>
      <c r="O572" s="13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4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13"/>
      <c r="N573" s="13"/>
      <c r="O573" s="13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13"/>
      <c r="N574" s="13"/>
      <c r="O574" s="13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4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13"/>
      <c r="N575" s="13"/>
      <c r="O575" s="13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4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13"/>
      <c r="N576" s="13"/>
      <c r="O576" s="13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4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13"/>
      <c r="N577" s="13"/>
      <c r="O577" s="13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4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13"/>
      <c r="N578" s="13"/>
      <c r="O578" s="13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4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13"/>
      <c r="N579" s="13"/>
      <c r="O579" s="13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4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13"/>
      <c r="N580" s="13"/>
      <c r="O580" s="13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4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13"/>
      <c r="N581" s="13"/>
      <c r="O581" s="13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4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13"/>
      <c r="N582" s="13"/>
      <c r="O582" s="13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4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13"/>
      <c r="N583" s="13"/>
      <c r="O583" s="13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13"/>
      <c r="N584" s="13"/>
      <c r="O584" s="13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4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13"/>
      <c r="N585" s="13"/>
      <c r="O585" s="13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4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13"/>
      <c r="N586" s="13"/>
      <c r="O586" s="13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4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13"/>
      <c r="N587" s="13"/>
      <c r="O587" s="13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4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13"/>
      <c r="N588" s="13"/>
      <c r="O588" s="13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4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13"/>
      <c r="N589" s="13"/>
      <c r="O589" s="13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4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13"/>
      <c r="N590" s="13"/>
      <c r="O590" s="13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4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13"/>
      <c r="N591" s="13"/>
      <c r="O591" s="13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4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13"/>
      <c r="N592" s="13"/>
      <c r="O592" s="13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4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13"/>
      <c r="N593" s="13"/>
      <c r="O593" s="13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13"/>
      <c r="N594" s="13"/>
      <c r="O594" s="13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4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13"/>
      <c r="N595" s="13"/>
      <c r="O595" s="13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4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13"/>
      <c r="N596" s="13"/>
      <c r="O596" s="13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4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13"/>
      <c r="N597" s="13"/>
      <c r="O597" s="13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4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13"/>
      <c r="N598" s="13"/>
      <c r="O598" s="13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4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13"/>
      <c r="N599" s="13"/>
      <c r="O599" s="13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4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13"/>
      <c r="N600" s="13"/>
      <c r="O600" s="13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4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13"/>
      <c r="N601" s="13"/>
      <c r="O601" s="13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4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13"/>
      <c r="N602" s="13"/>
      <c r="O602" s="13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4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13"/>
      <c r="N603" s="13"/>
      <c r="O603" s="13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13"/>
      <c r="N604" s="13"/>
      <c r="O604" s="13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4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13"/>
      <c r="N605" s="13"/>
      <c r="O605" s="13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4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13"/>
      <c r="N606" s="13"/>
      <c r="O606" s="13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4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13"/>
      <c r="N607" s="13"/>
      <c r="O607" s="13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4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13"/>
      <c r="N608" s="13"/>
      <c r="O608" s="13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4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13"/>
      <c r="N609" s="13"/>
      <c r="O609" s="13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4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13"/>
      <c r="N610" s="13"/>
      <c r="O610" s="13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4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13"/>
      <c r="N611" s="13"/>
      <c r="O611" s="13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4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13"/>
      <c r="N612" s="13"/>
      <c r="O612" s="13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4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13"/>
      <c r="N613" s="13"/>
      <c r="O613" s="13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13"/>
      <c r="N614" s="13"/>
      <c r="O614" s="13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4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13"/>
      <c r="N615" s="13"/>
      <c r="O615" s="13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4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13"/>
      <c r="N616" s="13"/>
      <c r="O616" s="13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4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13"/>
      <c r="N617" s="13"/>
      <c r="O617" s="13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4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13"/>
      <c r="N618" s="13"/>
      <c r="O618" s="13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4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13"/>
      <c r="N619" s="13"/>
      <c r="O619" s="13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4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13"/>
      <c r="N620" s="13"/>
      <c r="O620" s="13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4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13"/>
      <c r="N621" s="13"/>
      <c r="O621" s="13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4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13"/>
      <c r="N622" s="13"/>
      <c r="O622" s="13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4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13"/>
      <c r="N623" s="13"/>
      <c r="O623" s="13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13"/>
      <c r="N624" s="13"/>
      <c r="O624" s="13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4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13"/>
      <c r="N625" s="13"/>
      <c r="O625" s="13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4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13"/>
      <c r="N626" s="13"/>
      <c r="O626" s="13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4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13"/>
      <c r="N627" s="13"/>
      <c r="O627" s="13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4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13"/>
      <c r="N628" s="13"/>
      <c r="O628" s="13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4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13"/>
      <c r="N629" s="13"/>
      <c r="O629" s="13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4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13"/>
      <c r="N630" s="13"/>
      <c r="O630" s="13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4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13"/>
      <c r="N631" s="13"/>
      <c r="O631" s="13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4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13"/>
      <c r="N632" s="13"/>
      <c r="O632" s="13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4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13"/>
      <c r="N633" s="13"/>
      <c r="O633" s="13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13"/>
      <c r="N634" s="13"/>
      <c r="O634" s="13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4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13"/>
      <c r="N635" s="13"/>
      <c r="O635" s="13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4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13"/>
      <c r="N636" s="13"/>
      <c r="O636" s="13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4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13"/>
      <c r="N637" s="13"/>
      <c r="O637" s="13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4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13"/>
      <c r="N638" s="13"/>
      <c r="O638" s="13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4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13"/>
      <c r="N639" s="13"/>
      <c r="O639" s="13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4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13"/>
      <c r="N640" s="13"/>
      <c r="O640" s="13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4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13"/>
      <c r="N641" s="13"/>
      <c r="O641" s="13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4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13"/>
      <c r="N642" s="13"/>
      <c r="O642" s="13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4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13"/>
      <c r="N643" s="13"/>
      <c r="O643" s="13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13"/>
      <c r="N644" s="13"/>
      <c r="O644" s="13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4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13"/>
      <c r="N645" s="13"/>
      <c r="O645" s="13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4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13"/>
      <c r="N646" s="13"/>
      <c r="O646" s="13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4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13"/>
      <c r="N647" s="13"/>
      <c r="O647" s="13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4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13"/>
      <c r="N648" s="13"/>
      <c r="O648" s="13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4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13"/>
      <c r="N649" s="13"/>
      <c r="O649" s="13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4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13"/>
      <c r="N650" s="13"/>
      <c r="O650" s="13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4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13"/>
      <c r="N651" s="13"/>
      <c r="O651" s="13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4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13"/>
      <c r="N652" s="13"/>
      <c r="O652" s="13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4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13"/>
      <c r="N653" s="13"/>
      <c r="O653" s="13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13"/>
      <c r="N654" s="13"/>
      <c r="O654" s="13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4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13"/>
      <c r="N655" s="13"/>
      <c r="O655" s="13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4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13"/>
      <c r="N656" s="13"/>
      <c r="O656" s="13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4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13"/>
      <c r="N657" s="13"/>
      <c r="O657" s="13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4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13"/>
      <c r="N658" s="13"/>
      <c r="O658" s="13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4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13"/>
      <c r="N659" s="13"/>
      <c r="O659" s="13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4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13"/>
      <c r="N660" s="13"/>
      <c r="O660" s="13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4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13"/>
      <c r="N661" s="13"/>
      <c r="O661" s="13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4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13"/>
      <c r="N662" s="13"/>
      <c r="O662" s="13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4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13"/>
      <c r="N663" s="13"/>
      <c r="O663" s="13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13"/>
      <c r="N664" s="13"/>
      <c r="O664" s="13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4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13"/>
      <c r="N665" s="13"/>
      <c r="O665" s="13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4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13"/>
      <c r="N666" s="13"/>
      <c r="O666" s="13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4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13"/>
      <c r="N667" s="13"/>
      <c r="O667" s="13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4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13"/>
      <c r="N668" s="13"/>
      <c r="O668" s="13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4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13"/>
      <c r="N669" s="13"/>
      <c r="O669" s="13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4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13"/>
      <c r="N670" s="13"/>
      <c r="O670" s="13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4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13"/>
      <c r="N671" s="13"/>
      <c r="O671" s="13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4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13"/>
      <c r="N672" s="13"/>
      <c r="O672" s="13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4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13"/>
      <c r="N673" s="13"/>
      <c r="O673" s="13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13"/>
      <c r="N674" s="13"/>
      <c r="O674" s="13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4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13"/>
      <c r="N675" s="13"/>
      <c r="O675" s="13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4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13"/>
      <c r="N676" s="13"/>
      <c r="O676" s="13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4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13"/>
      <c r="N677" s="13"/>
      <c r="O677" s="13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4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13"/>
      <c r="N678" s="13"/>
      <c r="O678" s="13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4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13"/>
      <c r="N679" s="13"/>
      <c r="O679" s="13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4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13"/>
      <c r="N680" s="13"/>
      <c r="O680" s="13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4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13"/>
      <c r="N681" s="13"/>
      <c r="O681" s="13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4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13"/>
      <c r="N682" s="13"/>
      <c r="O682" s="13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4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13"/>
      <c r="N683" s="13"/>
      <c r="O683" s="13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13"/>
      <c r="N684" s="13"/>
      <c r="O684" s="13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4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13"/>
      <c r="N685" s="13"/>
      <c r="O685" s="13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4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13"/>
      <c r="N686" s="13"/>
      <c r="O686" s="13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4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13"/>
      <c r="N687" s="13"/>
      <c r="O687" s="13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4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13"/>
      <c r="N688" s="13"/>
      <c r="O688" s="13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4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13"/>
      <c r="N689" s="13"/>
      <c r="O689" s="13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4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13"/>
      <c r="N690" s="13"/>
      <c r="O690" s="13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4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13"/>
      <c r="N691" s="13"/>
      <c r="O691" s="13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4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13"/>
      <c r="N692" s="13"/>
      <c r="O692" s="13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4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13"/>
      <c r="N693" s="13"/>
      <c r="O693" s="13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13"/>
      <c r="N694" s="13"/>
      <c r="O694" s="13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4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13"/>
      <c r="N695" s="13"/>
      <c r="O695" s="13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4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13"/>
      <c r="N696" s="13"/>
      <c r="O696" s="13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4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13"/>
      <c r="N697" s="13"/>
      <c r="O697" s="13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4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13"/>
      <c r="N698" s="13"/>
      <c r="O698" s="13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4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13"/>
      <c r="N699" s="13"/>
      <c r="O699" s="13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4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13"/>
      <c r="N700" s="13"/>
      <c r="O700" s="13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4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13"/>
      <c r="N701" s="13"/>
      <c r="O701" s="13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4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13"/>
      <c r="N702" s="13"/>
      <c r="O702" s="13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4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13"/>
      <c r="N703" s="13"/>
      <c r="O703" s="13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13"/>
      <c r="N704" s="13"/>
      <c r="O704" s="13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4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13"/>
      <c r="N705" s="13"/>
      <c r="O705" s="13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4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13"/>
      <c r="N706" s="13"/>
      <c r="O706" s="13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4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13"/>
      <c r="N707" s="13"/>
      <c r="O707" s="13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4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13"/>
      <c r="N708" s="13"/>
      <c r="O708" s="13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4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13"/>
      <c r="N709" s="13"/>
      <c r="O709" s="13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4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13"/>
      <c r="N710" s="13"/>
      <c r="O710" s="13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4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13"/>
      <c r="N711" s="13"/>
      <c r="O711" s="13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4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13"/>
      <c r="N712" s="13"/>
      <c r="O712" s="13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4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13"/>
      <c r="N713" s="13"/>
      <c r="O713" s="13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13"/>
      <c r="N714" s="13"/>
      <c r="O714" s="13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4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13"/>
      <c r="N715" s="13"/>
      <c r="O715" s="13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4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13"/>
      <c r="N716" s="13"/>
      <c r="O716" s="13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4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13"/>
      <c r="N717" s="13"/>
      <c r="O717" s="13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4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13"/>
      <c r="N718" s="13"/>
      <c r="O718" s="13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4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13"/>
      <c r="N719" s="13"/>
      <c r="O719" s="13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4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13"/>
      <c r="N720" s="13"/>
      <c r="O720" s="13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4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13"/>
      <c r="N721" s="13"/>
      <c r="O721" s="13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4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13"/>
      <c r="N722" s="13"/>
      <c r="O722" s="13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4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13"/>
      <c r="N723" s="13"/>
      <c r="O723" s="13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13"/>
      <c r="N724" s="13"/>
      <c r="O724" s="13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4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13"/>
      <c r="N725" s="13"/>
      <c r="O725" s="13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4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13"/>
      <c r="N726" s="13"/>
      <c r="O726" s="13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4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13"/>
      <c r="N727" s="13"/>
      <c r="O727" s="13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4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13"/>
      <c r="N728" s="13"/>
      <c r="O728" s="13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4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13"/>
      <c r="N729" s="13"/>
      <c r="O729" s="13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4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13"/>
      <c r="N730" s="13"/>
      <c r="O730" s="13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4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13"/>
      <c r="N731" s="13"/>
      <c r="O731" s="13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4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13"/>
      <c r="N732" s="13"/>
      <c r="O732" s="13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4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13"/>
      <c r="N733" s="13"/>
      <c r="O733" s="13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13"/>
      <c r="N734" s="13"/>
      <c r="O734" s="13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4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13"/>
      <c r="N735" s="13"/>
      <c r="O735" s="13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4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13"/>
      <c r="N736" s="13"/>
      <c r="O736" s="13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4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13"/>
      <c r="N737" s="13"/>
      <c r="O737" s="13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4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13"/>
      <c r="N738" s="13"/>
      <c r="O738" s="13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4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13"/>
      <c r="N739" s="13"/>
      <c r="O739" s="13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4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13"/>
      <c r="N740" s="13"/>
      <c r="O740" s="13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4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13"/>
      <c r="N741" s="13"/>
      <c r="O741" s="13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4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13"/>
      <c r="N742" s="13"/>
      <c r="O742" s="13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4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13"/>
      <c r="N743" s="13"/>
      <c r="O743" s="13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13"/>
      <c r="N744" s="13"/>
      <c r="O744" s="13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4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13"/>
      <c r="N745" s="13"/>
      <c r="O745" s="13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4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13"/>
      <c r="N746" s="13"/>
      <c r="O746" s="13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4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13"/>
      <c r="N747" s="13"/>
      <c r="O747" s="13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4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13"/>
      <c r="N748" s="13"/>
      <c r="O748" s="13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4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13"/>
      <c r="N749" s="13"/>
      <c r="O749" s="13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4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13"/>
      <c r="N750" s="13"/>
      <c r="O750" s="13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4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13"/>
      <c r="N751" s="13"/>
      <c r="O751" s="13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4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13"/>
      <c r="N752" s="13"/>
      <c r="O752" s="13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4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13"/>
      <c r="N753" s="13"/>
      <c r="O753" s="13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13"/>
      <c r="N754" s="13"/>
      <c r="O754" s="13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4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13"/>
      <c r="N755" s="13"/>
      <c r="O755" s="13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4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13"/>
      <c r="N756" s="13"/>
      <c r="O756" s="13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4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13"/>
      <c r="N757" s="13"/>
      <c r="O757" s="13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4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13"/>
      <c r="N758" s="13"/>
      <c r="O758" s="13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4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13"/>
      <c r="N759" s="13"/>
      <c r="O759" s="13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4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13"/>
      <c r="N760" s="13"/>
      <c r="O760" s="13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4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13"/>
      <c r="N761" s="13"/>
      <c r="O761" s="13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4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13"/>
      <c r="N762" s="13"/>
      <c r="O762" s="13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4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13"/>
      <c r="N763" s="13"/>
      <c r="O763" s="13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13"/>
      <c r="N764" s="13"/>
      <c r="O764" s="13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4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13"/>
      <c r="N765" s="13"/>
      <c r="O765" s="13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4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13"/>
      <c r="N766" s="13"/>
      <c r="O766" s="13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4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13"/>
      <c r="N767" s="13"/>
      <c r="O767" s="13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4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13"/>
      <c r="N768" s="13"/>
      <c r="O768" s="13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4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13"/>
      <c r="N769" s="13"/>
      <c r="O769" s="13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4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13"/>
      <c r="N770" s="13"/>
      <c r="O770" s="13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4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13"/>
      <c r="N771" s="13"/>
      <c r="O771" s="13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4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13"/>
      <c r="N772" s="13"/>
      <c r="O772" s="13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4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13"/>
      <c r="N773" s="13"/>
      <c r="O773" s="13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13"/>
      <c r="N774" s="13"/>
      <c r="O774" s="13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4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13"/>
      <c r="N775" s="13"/>
      <c r="O775" s="13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4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13"/>
      <c r="N776" s="13"/>
      <c r="O776" s="13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4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13"/>
      <c r="N777" s="13"/>
      <c r="O777" s="13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4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13"/>
      <c r="N778" s="13"/>
      <c r="O778" s="13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4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13"/>
      <c r="N779" s="13"/>
      <c r="O779" s="13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4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13"/>
      <c r="N780" s="13"/>
      <c r="O780" s="13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4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13"/>
      <c r="N781" s="13"/>
      <c r="O781" s="13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4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13"/>
      <c r="N782" s="13"/>
      <c r="O782" s="13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4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13"/>
      <c r="N783" s="13"/>
      <c r="O783" s="13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13"/>
      <c r="N784" s="13"/>
      <c r="O784" s="13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4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13"/>
      <c r="N785" s="13"/>
      <c r="O785" s="13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4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13"/>
      <c r="N786" s="13"/>
      <c r="O786" s="13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4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13"/>
      <c r="N787" s="13"/>
      <c r="O787" s="13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4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13"/>
      <c r="N788" s="13"/>
      <c r="O788" s="13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4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13"/>
      <c r="N789" s="13"/>
      <c r="O789" s="13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4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13"/>
      <c r="N790" s="13"/>
      <c r="O790" s="13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4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13"/>
      <c r="N791" s="13"/>
      <c r="O791" s="13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4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13"/>
      <c r="N792" s="13"/>
      <c r="O792" s="13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4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13"/>
      <c r="N793" s="13"/>
      <c r="O793" s="13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13"/>
      <c r="N794" s="13"/>
      <c r="O794" s="13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4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13"/>
      <c r="N795" s="13"/>
      <c r="O795" s="13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4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13"/>
      <c r="N796" s="13"/>
      <c r="O796" s="13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4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13"/>
      <c r="N797" s="13"/>
      <c r="O797" s="13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4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13"/>
      <c r="N798" s="13"/>
      <c r="O798" s="13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4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13"/>
      <c r="N799" s="13"/>
      <c r="O799" s="13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4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13"/>
      <c r="N800" s="13"/>
      <c r="O800" s="13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4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13"/>
      <c r="N801" s="13"/>
      <c r="O801" s="13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4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13"/>
      <c r="N802" s="13"/>
      <c r="O802" s="13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4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13"/>
      <c r="N803" s="13"/>
      <c r="O803" s="13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13"/>
      <c r="N804" s="13"/>
      <c r="O804" s="13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4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13"/>
      <c r="N805" s="13"/>
      <c r="O805" s="13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4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13"/>
      <c r="N806" s="13"/>
      <c r="O806" s="13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4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13"/>
      <c r="N807" s="13"/>
      <c r="O807" s="13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4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13"/>
      <c r="N808" s="13"/>
      <c r="O808" s="13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4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13"/>
      <c r="N809" s="13"/>
      <c r="O809" s="13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4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13"/>
      <c r="N810" s="13"/>
      <c r="O810" s="13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4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13"/>
      <c r="N811" s="13"/>
      <c r="O811" s="13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4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13"/>
      <c r="N812" s="13"/>
      <c r="O812" s="13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4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13"/>
      <c r="N813" s="13"/>
      <c r="O813" s="13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13"/>
      <c r="N814" s="13"/>
      <c r="O814" s="13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4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13"/>
      <c r="N815" s="13"/>
      <c r="O815" s="13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4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13"/>
      <c r="N816" s="13"/>
      <c r="O816" s="13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4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13"/>
      <c r="N817" s="13"/>
      <c r="O817" s="13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4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13"/>
      <c r="N818" s="13"/>
      <c r="O818" s="13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4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13"/>
      <c r="N819" s="13"/>
      <c r="O819" s="13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4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13"/>
      <c r="N820" s="13"/>
      <c r="O820" s="13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4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13"/>
      <c r="N821" s="13"/>
      <c r="O821" s="13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4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13"/>
      <c r="N822" s="13"/>
      <c r="O822" s="13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4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13"/>
      <c r="N823" s="13"/>
      <c r="O823" s="13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13"/>
      <c r="N824" s="13"/>
      <c r="O824" s="13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4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13"/>
      <c r="N825" s="13"/>
      <c r="O825" s="13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4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13"/>
      <c r="N826" s="13"/>
      <c r="O826" s="13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4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13"/>
      <c r="N827" s="13"/>
      <c r="O827" s="13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4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13"/>
      <c r="N828" s="13"/>
      <c r="O828" s="13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4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13"/>
      <c r="N829" s="13"/>
      <c r="O829" s="13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4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13"/>
      <c r="N830" s="13"/>
      <c r="O830" s="13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4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13"/>
      <c r="N831" s="13"/>
      <c r="O831" s="13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4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13"/>
      <c r="N832" s="13"/>
      <c r="O832" s="13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4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13"/>
      <c r="N833" s="13"/>
      <c r="O833" s="13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13"/>
      <c r="N834" s="13"/>
      <c r="O834" s="13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4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13"/>
      <c r="N835" s="13"/>
      <c r="O835" s="13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4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13"/>
      <c r="N836" s="13"/>
      <c r="O836" s="13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4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13"/>
      <c r="N837" s="13"/>
      <c r="O837" s="13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4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13"/>
      <c r="N838" s="13"/>
      <c r="O838" s="13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4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13"/>
      <c r="N839" s="13"/>
      <c r="O839" s="13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4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13"/>
      <c r="N840" s="13"/>
      <c r="O840" s="13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4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13"/>
      <c r="N841" s="13"/>
      <c r="O841" s="13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4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13"/>
      <c r="N842" s="13"/>
      <c r="O842" s="13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4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13"/>
      <c r="N843" s="13"/>
      <c r="O843" s="13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13"/>
      <c r="N844" s="13"/>
      <c r="O844" s="13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4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13"/>
      <c r="N845" s="13"/>
      <c r="O845" s="13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4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13"/>
      <c r="N846" s="13"/>
      <c r="O846" s="13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4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13"/>
      <c r="N847" s="13"/>
      <c r="O847" s="13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4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13"/>
      <c r="N848" s="13"/>
      <c r="O848" s="13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4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13"/>
      <c r="N849" s="13"/>
      <c r="O849" s="13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4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13"/>
      <c r="N850" s="13"/>
      <c r="O850" s="13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4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13"/>
      <c r="N851" s="13"/>
      <c r="O851" s="13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4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13"/>
      <c r="N852" s="13"/>
      <c r="O852" s="13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4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13"/>
      <c r="N853" s="13"/>
      <c r="O853" s="13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13"/>
      <c r="N854" s="13"/>
      <c r="O854" s="13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4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13"/>
      <c r="N855" s="13"/>
      <c r="O855" s="13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4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13"/>
      <c r="N856" s="13"/>
      <c r="O856" s="13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4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13"/>
      <c r="N857" s="13"/>
      <c r="O857" s="13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4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13"/>
      <c r="N858" s="13"/>
      <c r="O858" s="13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4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13"/>
      <c r="N859" s="13"/>
      <c r="O859" s="13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4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13"/>
      <c r="N860" s="13"/>
      <c r="O860" s="13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4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13"/>
      <c r="N861" s="13"/>
      <c r="O861" s="13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4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13"/>
      <c r="N862" s="13"/>
      <c r="O862" s="13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4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13"/>
      <c r="N863" s="13"/>
      <c r="O863" s="13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13"/>
      <c r="N864" s="13"/>
      <c r="O864" s="13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4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13"/>
      <c r="N865" s="13"/>
      <c r="O865" s="13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4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13"/>
      <c r="N866" s="13"/>
      <c r="O866" s="13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4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13"/>
      <c r="N867" s="13"/>
      <c r="O867" s="13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4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13"/>
      <c r="N868" s="13"/>
      <c r="O868" s="13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4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13"/>
      <c r="N869" s="13"/>
      <c r="O869" s="13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4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13"/>
      <c r="N870" s="13"/>
      <c r="O870" s="13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4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13"/>
      <c r="N871" s="13"/>
      <c r="O871" s="13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4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13"/>
      <c r="N872" s="13"/>
      <c r="O872" s="13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4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13"/>
      <c r="N873" s="13"/>
      <c r="O873" s="13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13"/>
      <c r="N874" s="13"/>
      <c r="O874" s="13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4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13"/>
      <c r="N875" s="13"/>
      <c r="O875" s="13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4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13"/>
      <c r="N876" s="13"/>
      <c r="O876" s="13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4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13"/>
      <c r="N877" s="13"/>
      <c r="O877" s="13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4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13"/>
      <c r="N878" s="13"/>
      <c r="O878" s="13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4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13"/>
      <c r="N879" s="13"/>
      <c r="O879" s="13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4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13"/>
      <c r="N880" s="13"/>
      <c r="O880" s="13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4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13"/>
      <c r="N881" s="13"/>
      <c r="O881" s="13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4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13"/>
      <c r="N882" s="13"/>
      <c r="O882" s="13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4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13"/>
      <c r="N883" s="13"/>
      <c r="O883" s="13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13"/>
      <c r="N884" s="13"/>
      <c r="O884" s="13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4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13"/>
      <c r="N885" s="13"/>
      <c r="O885" s="13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4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13"/>
      <c r="N886" s="13"/>
      <c r="O886" s="13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4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13"/>
      <c r="N887" s="13"/>
      <c r="O887" s="13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4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13"/>
      <c r="N888" s="13"/>
      <c r="O888" s="13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4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13"/>
      <c r="N889" s="13"/>
      <c r="O889" s="13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4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13"/>
      <c r="N890" s="13"/>
      <c r="O890" s="13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4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13"/>
      <c r="N891" s="13"/>
      <c r="O891" s="13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4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13"/>
      <c r="N892" s="13"/>
      <c r="O892" s="13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4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13"/>
      <c r="N893" s="13"/>
      <c r="O893" s="13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13"/>
      <c r="N894" s="13"/>
      <c r="O894" s="13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4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13"/>
      <c r="N895" s="13"/>
      <c r="O895" s="13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4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13"/>
      <c r="N896" s="13"/>
      <c r="O896" s="13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4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13"/>
      <c r="N897" s="13"/>
      <c r="O897" s="13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4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13"/>
      <c r="N898" s="13"/>
      <c r="O898" s="13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4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13"/>
      <c r="N899" s="13"/>
      <c r="O899" s="13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4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13"/>
      <c r="N900" s="13"/>
      <c r="O900" s="13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4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13"/>
      <c r="N901" s="13"/>
      <c r="O901" s="13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4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13"/>
      <c r="N902" s="13"/>
      <c r="O902" s="13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4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13"/>
      <c r="N903" s="13"/>
      <c r="O903" s="13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13"/>
      <c r="N904" s="13"/>
      <c r="O904" s="13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4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13"/>
      <c r="N905" s="13"/>
      <c r="O905" s="13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4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13"/>
      <c r="N906" s="13"/>
      <c r="O906" s="13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4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13"/>
      <c r="N907" s="13"/>
      <c r="O907" s="13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4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13"/>
      <c r="N908" s="13"/>
      <c r="O908" s="13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4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13"/>
      <c r="N909" s="13"/>
      <c r="O909" s="13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4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13"/>
      <c r="N910" s="13"/>
      <c r="O910" s="13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4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13"/>
      <c r="N911" s="13"/>
      <c r="O911" s="13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4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13"/>
      <c r="N912" s="13"/>
      <c r="O912" s="13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4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13"/>
      <c r="N913" s="13"/>
      <c r="O913" s="13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13"/>
      <c r="N914" s="13"/>
      <c r="O914" s="13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4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13"/>
      <c r="N915" s="13"/>
      <c r="O915" s="13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4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13"/>
      <c r="N916" s="13"/>
      <c r="O916" s="13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4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13"/>
      <c r="N917" s="13"/>
      <c r="O917" s="13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4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13"/>
      <c r="N918" s="13"/>
      <c r="O918" s="13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4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13"/>
      <c r="N919" s="13"/>
      <c r="O919" s="13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4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13"/>
      <c r="N920" s="13"/>
      <c r="O920" s="13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4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13"/>
      <c r="N921" s="13"/>
      <c r="O921" s="13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4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13"/>
      <c r="N922" s="13"/>
      <c r="O922" s="13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4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13"/>
      <c r="N923" s="13"/>
      <c r="O923" s="13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13"/>
      <c r="N924" s="13"/>
      <c r="O924" s="13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4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13"/>
      <c r="N925" s="13"/>
      <c r="O925" s="13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4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13"/>
      <c r="N926" s="13"/>
      <c r="O926" s="13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4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13"/>
      <c r="N927" s="13"/>
      <c r="O927" s="13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4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13"/>
      <c r="N928" s="13"/>
      <c r="O928" s="13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4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13"/>
      <c r="N929" s="13"/>
      <c r="O929" s="13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4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13"/>
      <c r="N930" s="13"/>
      <c r="O930" s="13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4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13"/>
      <c r="N931" s="13"/>
      <c r="O931" s="13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4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13"/>
      <c r="N932" s="13"/>
      <c r="O932" s="13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4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13"/>
      <c r="N933" s="13"/>
      <c r="O933" s="13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13"/>
      <c r="N934" s="13"/>
      <c r="O934" s="13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4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13"/>
      <c r="N935" s="13"/>
      <c r="O935" s="13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4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13"/>
      <c r="N936" s="13"/>
      <c r="O936" s="13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4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13"/>
      <c r="N937" s="13"/>
      <c r="O937" s="13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4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13"/>
      <c r="N938" s="13"/>
      <c r="O938" s="13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4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13"/>
      <c r="N939" s="13"/>
      <c r="O939" s="13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4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13"/>
      <c r="N940" s="13"/>
      <c r="O940" s="13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4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13"/>
      <c r="N941" s="13"/>
      <c r="O941" s="13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4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13"/>
      <c r="N942" s="13"/>
      <c r="O942" s="13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4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13"/>
      <c r="N943" s="13"/>
      <c r="O943" s="13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13"/>
      <c r="N944" s="13"/>
      <c r="O944" s="13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4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13"/>
      <c r="N945" s="13"/>
      <c r="O945" s="13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4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13"/>
      <c r="N946" s="13"/>
      <c r="O946" s="13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4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13"/>
      <c r="N947" s="13"/>
      <c r="O947" s="13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4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13"/>
      <c r="N948" s="13"/>
      <c r="O948" s="13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4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13"/>
      <c r="N949" s="13"/>
      <c r="O949" s="13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4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13"/>
      <c r="N950" s="13"/>
      <c r="O950" s="13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4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13"/>
      <c r="N951" s="13"/>
      <c r="O951" s="13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4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13"/>
      <c r="N952" s="13"/>
      <c r="O952" s="13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4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13"/>
      <c r="N953" s="13"/>
      <c r="O953" s="13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13"/>
      <c r="N954" s="13"/>
      <c r="O954" s="13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4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13"/>
      <c r="N955" s="13"/>
      <c r="O955" s="13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4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13"/>
      <c r="N956" s="13"/>
      <c r="O956" s="13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4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13"/>
      <c r="N957" s="13"/>
      <c r="O957" s="13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4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13"/>
      <c r="N958" s="13"/>
      <c r="O958" s="13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4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13"/>
      <c r="N959" s="13"/>
      <c r="O959" s="13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4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13"/>
      <c r="N960" s="13"/>
      <c r="O960" s="13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4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13"/>
      <c r="N961" s="13"/>
      <c r="O961" s="13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4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13"/>
      <c r="N962" s="13"/>
      <c r="O962" s="13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4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13"/>
      <c r="N963" s="13"/>
      <c r="O963" s="13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13"/>
      <c r="N964" s="13"/>
      <c r="O964" s="13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4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13"/>
      <c r="N965" s="13"/>
      <c r="O965" s="13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4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13"/>
      <c r="N966" s="13"/>
      <c r="O966" s="13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4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13"/>
      <c r="N967" s="13"/>
      <c r="O967" s="13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4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13"/>
      <c r="N968" s="13"/>
      <c r="O968" s="13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4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13"/>
      <c r="N969" s="13"/>
      <c r="O969" s="13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4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13"/>
      <c r="N970" s="13"/>
      <c r="O970" s="13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4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13"/>
      <c r="N971" s="13"/>
      <c r="O971" s="13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4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13"/>
      <c r="N972" s="13"/>
      <c r="O972" s="13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4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13"/>
      <c r="N973" s="13"/>
      <c r="O973" s="13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13"/>
      <c r="N974" s="13"/>
      <c r="O974" s="13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4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13"/>
      <c r="N975" s="13"/>
      <c r="O975" s="13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4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13"/>
      <c r="N976" s="13"/>
      <c r="O976" s="13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4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13"/>
      <c r="N977" s="13"/>
      <c r="O977" s="13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4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13"/>
      <c r="N978" s="13"/>
      <c r="O978" s="13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4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13"/>
      <c r="N979" s="13"/>
      <c r="O979" s="13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4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13"/>
      <c r="N980" s="13"/>
      <c r="O980" s="13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4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13"/>
      <c r="N981" s="13"/>
      <c r="O981" s="13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4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13"/>
      <c r="N982" s="13"/>
      <c r="O982" s="13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4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13"/>
      <c r="N983" s="13"/>
      <c r="O983" s="13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13"/>
      <c r="N984" s="13"/>
      <c r="O984" s="13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4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13"/>
      <c r="N985" s="13"/>
      <c r="O985" s="13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4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13"/>
      <c r="N986" s="13"/>
      <c r="O986" s="13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4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13"/>
      <c r="N987" s="13"/>
      <c r="O987" s="13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4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13"/>
      <c r="N988" s="13"/>
      <c r="O988" s="13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4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13"/>
      <c r="N989" s="13"/>
      <c r="O989" s="13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4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13"/>
      <c r="N990" s="13"/>
      <c r="O990" s="13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4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13"/>
      <c r="N991" s="13"/>
      <c r="O991" s="13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4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13"/>
      <c r="N992" s="13"/>
      <c r="O992" s="13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4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13"/>
      <c r="N993" s="13"/>
      <c r="O993" s="13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13"/>
      <c r="N994" s="13"/>
      <c r="O994" s="13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4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13"/>
      <c r="N995" s="13"/>
      <c r="O995" s="13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4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13"/>
      <c r="N996" s="13"/>
      <c r="O996" s="13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4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13"/>
      <c r="N997" s="13"/>
      <c r="O997" s="13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4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13"/>
      <c r="N998" s="13"/>
      <c r="O998" s="13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4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13"/>
      <c r="N999" s="13"/>
      <c r="O999" s="13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4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13"/>
      <c r="N1000" s="13"/>
      <c r="O1000" s="13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2">
    <mergeCell ref="C1:J1"/>
    <mergeCell ref="A3:A7"/>
  </mergeCells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A61C00"/>
    <outlinePr summaryBelow="0" summaryRight="0"/>
  </sheetPr>
  <dimension ref="A1:Z1000"/>
  <sheetViews>
    <sheetView workbookViewId="0"/>
  </sheetViews>
  <sheetFormatPr defaultColWidth="14.44140625" defaultRowHeight="15" customHeight="1"/>
  <cols>
    <col min="1" max="1" width="19" customWidth="1"/>
  </cols>
  <sheetData>
    <row r="1" spans="1:26">
      <c r="A1" s="152" t="s">
        <v>66</v>
      </c>
      <c r="B1" s="153" t="s">
        <v>3485</v>
      </c>
      <c r="C1" s="39" t="s">
        <v>3486</v>
      </c>
      <c r="D1" s="2"/>
      <c r="E1" s="141"/>
      <c r="F1" s="2"/>
      <c r="G1" s="154"/>
      <c r="H1" s="1"/>
      <c r="I1" s="155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156" t="s">
        <v>387</v>
      </c>
      <c r="B2" s="9" t="s">
        <v>3487</v>
      </c>
      <c r="C2" s="154">
        <v>7725660913</v>
      </c>
      <c r="D2" s="2"/>
      <c r="E2" s="2"/>
      <c r="F2" s="2"/>
      <c r="G2" s="104" t="s">
        <v>1894</v>
      </c>
      <c r="H2" s="104" t="s">
        <v>3488</v>
      </c>
      <c r="I2" s="157" t="s">
        <v>3489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156" t="s">
        <v>393</v>
      </c>
      <c r="B3" s="9" t="s">
        <v>3487</v>
      </c>
      <c r="C3" s="154">
        <v>7744625200</v>
      </c>
      <c r="D3" s="2"/>
      <c r="E3" s="2"/>
      <c r="F3" s="2"/>
      <c r="G3" s="154">
        <v>7554288817</v>
      </c>
      <c r="H3" s="26"/>
      <c r="I3" s="158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156" t="s">
        <v>399</v>
      </c>
      <c r="B4" s="9" t="s">
        <v>3487</v>
      </c>
      <c r="C4" s="154">
        <v>7882161640</v>
      </c>
      <c r="D4" s="2"/>
      <c r="E4" s="2"/>
      <c r="F4" s="2"/>
      <c r="G4" s="154">
        <v>7447116117</v>
      </c>
      <c r="H4" s="26"/>
      <c r="I4" s="158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156" t="s">
        <v>405</v>
      </c>
      <c r="B5" s="9" t="s">
        <v>3487</v>
      </c>
      <c r="C5" s="154">
        <v>7874427394</v>
      </c>
      <c r="D5" s="2"/>
      <c r="E5" s="2"/>
      <c r="F5" s="2"/>
      <c r="G5" s="154">
        <v>7871119771</v>
      </c>
      <c r="H5" s="26"/>
      <c r="I5" s="158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156" t="s">
        <v>411</v>
      </c>
      <c r="B6" s="9" t="s">
        <v>3490</v>
      </c>
      <c r="C6" s="154">
        <v>7554288817</v>
      </c>
      <c r="D6" s="2"/>
      <c r="E6" s="2"/>
      <c r="F6" s="2"/>
      <c r="G6" s="154">
        <v>7117584112</v>
      </c>
      <c r="H6" s="26"/>
      <c r="I6" s="158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159" t="s">
        <v>416</v>
      </c>
      <c r="B7" s="9" t="s">
        <v>3490</v>
      </c>
      <c r="C7" s="154">
        <v>7447116117</v>
      </c>
      <c r="D7" s="2"/>
      <c r="E7" s="2"/>
      <c r="F7" s="2"/>
      <c r="G7" s="154">
        <v>7899837108</v>
      </c>
      <c r="H7" s="26"/>
      <c r="I7" s="158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156" t="s">
        <v>421</v>
      </c>
      <c r="B8" s="9" t="s">
        <v>3490</v>
      </c>
      <c r="C8" s="154">
        <v>7871119771</v>
      </c>
      <c r="D8" s="2"/>
      <c r="E8" s="2"/>
      <c r="F8" s="2"/>
      <c r="G8" s="154">
        <v>7589105031</v>
      </c>
      <c r="H8" s="26"/>
      <c r="I8" s="158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156" t="s">
        <v>426</v>
      </c>
      <c r="B9" s="9" t="s">
        <v>3491</v>
      </c>
      <c r="C9" s="154">
        <v>7117584112</v>
      </c>
      <c r="D9" s="2"/>
      <c r="E9" s="2"/>
      <c r="F9" s="2"/>
      <c r="G9" s="154">
        <v>7298814217</v>
      </c>
      <c r="H9" s="26"/>
      <c r="I9" s="158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156" t="s">
        <v>431</v>
      </c>
      <c r="B10" s="9" t="s">
        <v>3491</v>
      </c>
      <c r="C10" s="154">
        <v>7899837108</v>
      </c>
      <c r="D10" s="2"/>
      <c r="E10" s="2"/>
      <c r="F10" s="2"/>
      <c r="G10" s="154">
        <v>7145696388</v>
      </c>
      <c r="H10" s="26"/>
      <c r="I10" s="158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156" t="s">
        <v>436</v>
      </c>
      <c r="B11" s="9" t="s">
        <v>3491</v>
      </c>
      <c r="C11" s="154">
        <v>7589105031</v>
      </c>
      <c r="D11" s="2"/>
      <c r="E11" s="2"/>
      <c r="F11" s="2"/>
      <c r="G11" s="154">
        <v>7290436381</v>
      </c>
      <c r="H11" s="26"/>
      <c r="I11" s="158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156" t="s">
        <v>441</v>
      </c>
      <c r="B12" s="9" t="s">
        <v>3491</v>
      </c>
      <c r="C12" s="154">
        <v>7298814217</v>
      </c>
      <c r="D12" s="2"/>
      <c r="E12" s="2"/>
      <c r="F12" s="2"/>
      <c r="G12" s="154">
        <v>7399660824</v>
      </c>
      <c r="H12" s="26"/>
      <c r="I12" s="158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156" t="s">
        <v>446</v>
      </c>
      <c r="B13" s="9" t="s">
        <v>3491</v>
      </c>
      <c r="C13" s="154">
        <v>7145696388</v>
      </c>
      <c r="D13" s="2"/>
      <c r="E13" s="2"/>
      <c r="F13" s="2"/>
      <c r="G13" s="2"/>
      <c r="H13" s="1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156" t="s">
        <v>451</v>
      </c>
      <c r="B14" s="9" t="s">
        <v>3491</v>
      </c>
      <c r="C14" s="154">
        <v>7290436381</v>
      </c>
      <c r="D14" s="2"/>
      <c r="E14" s="2"/>
      <c r="F14" s="2"/>
      <c r="G14" s="2"/>
      <c r="H14" s="1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156" t="s">
        <v>456</v>
      </c>
      <c r="B15" s="9" t="s">
        <v>3491</v>
      </c>
      <c r="C15" s="154">
        <v>7399660824</v>
      </c>
      <c r="D15" s="2"/>
      <c r="E15" s="2"/>
      <c r="F15" s="2"/>
      <c r="G15" s="154"/>
      <c r="H15" s="1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156" t="s">
        <v>461</v>
      </c>
      <c r="B16" s="9" t="s">
        <v>3492</v>
      </c>
      <c r="C16" s="154">
        <v>7295846686</v>
      </c>
      <c r="D16" s="2"/>
      <c r="E16" s="2"/>
      <c r="F16" s="2"/>
      <c r="G16" s="154"/>
      <c r="H16" s="1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160" t="s">
        <v>466</v>
      </c>
      <c r="B17" s="9" t="s">
        <v>3492</v>
      </c>
      <c r="C17" s="154">
        <v>7857473556</v>
      </c>
      <c r="D17" s="2"/>
      <c r="E17" s="2"/>
      <c r="F17" s="2"/>
      <c r="G17" s="154"/>
      <c r="H17" s="1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156" t="s">
        <v>471</v>
      </c>
      <c r="B18" s="9" t="s">
        <v>3492</v>
      </c>
      <c r="C18" s="154">
        <v>7259146820</v>
      </c>
      <c r="D18" s="2"/>
      <c r="E18" s="2"/>
      <c r="F18" s="2"/>
      <c r="G18" s="154"/>
      <c r="H18" s="1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160" t="s">
        <v>476</v>
      </c>
      <c r="B19" s="9" t="s">
        <v>3492</v>
      </c>
      <c r="C19" s="154">
        <v>7606024453</v>
      </c>
      <c r="D19" s="2"/>
      <c r="E19" s="2"/>
      <c r="F19" s="2"/>
      <c r="G19" s="154"/>
      <c r="H19" s="1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160" t="s">
        <v>481</v>
      </c>
      <c r="B20" s="9" t="s">
        <v>3492</v>
      </c>
      <c r="C20" s="154">
        <v>7221149436</v>
      </c>
      <c r="D20" s="2"/>
      <c r="E20" s="2"/>
      <c r="F20" s="2"/>
      <c r="G20" s="154"/>
      <c r="H20" s="1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160" t="s">
        <v>486</v>
      </c>
      <c r="B21" s="9" t="s">
        <v>3492</v>
      </c>
      <c r="C21" s="154">
        <v>7184942397</v>
      </c>
      <c r="D21" s="2"/>
      <c r="E21" s="2"/>
      <c r="F21" s="2"/>
      <c r="G21" s="154"/>
      <c r="H21" s="1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160" t="s">
        <v>491</v>
      </c>
      <c r="B22" s="9" t="s">
        <v>3492</v>
      </c>
      <c r="C22" s="154">
        <v>7770609459</v>
      </c>
      <c r="D22" s="2"/>
      <c r="E22" s="2"/>
      <c r="F22" s="2"/>
      <c r="G22" s="154"/>
      <c r="H22" s="1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156" t="s">
        <v>496</v>
      </c>
      <c r="B23" s="9" t="s">
        <v>3493</v>
      </c>
      <c r="C23" s="154">
        <v>7156351792</v>
      </c>
      <c r="D23" s="2"/>
      <c r="E23" s="2"/>
      <c r="F23" s="2"/>
      <c r="G23" s="154"/>
      <c r="H23" s="1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156" t="s">
        <v>501</v>
      </c>
      <c r="B24" s="9" t="s">
        <v>3493</v>
      </c>
      <c r="C24" s="154">
        <v>7281876554</v>
      </c>
      <c r="D24" s="2"/>
      <c r="E24" s="2"/>
      <c r="F24" s="2"/>
      <c r="G24" s="154"/>
      <c r="H24" s="1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156" t="s">
        <v>506</v>
      </c>
      <c r="B25" s="9" t="s">
        <v>3493</v>
      </c>
      <c r="C25" s="154">
        <v>7460055559</v>
      </c>
      <c r="D25" s="2"/>
      <c r="E25" s="2"/>
      <c r="F25" s="2"/>
      <c r="G25" s="154"/>
      <c r="H25" s="1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156" t="s">
        <v>511</v>
      </c>
      <c r="B26" s="9" t="s">
        <v>3493</v>
      </c>
      <c r="C26" s="154">
        <v>7400504726</v>
      </c>
      <c r="D26" s="2"/>
      <c r="E26" s="2"/>
      <c r="F26" s="2"/>
      <c r="G26" s="154"/>
      <c r="H26" s="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160" t="s">
        <v>516</v>
      </c>
      <c r="B27" s="9" t="s">
        <v>3494</v>
      </c>
      <c r="C27" s="154">
        <v>7209478868</v>
      </c>
      <c r="D27" s="2"/>
      <c r="E27" s="2"/>
      <c r="F27" s="2"/>
      <c r="G27" s="154"/>
      <c r="H27" s="1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160" t="s">
        <v>521</v>
      </c>
      <c r="B28" s="9" t="s">
        <v>3494</v>
      </c>
      <c r="C28" s="154">
        <v>7560675255</v>
      </c>
      <c r="D28" s="2"/>
      <c r="E28" s="2"/>
      <c r="F28" s="2"/>
      <c r="G28" s="154"/>
      <c r="H28" s="1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160" t="s">
        <v>526</v>
      </c>
      <c r="B29" s="9" t="s">
        <v>3494</v>
      </c>
      <c r="C29" s="154">
        <v>7937989910</v>
      </c>
      <c r="D29" s="2"/>
      <c r="E29" s="2"/>
      <c r="F29" s="2"/>
      <c r="G29" s="154"/>
      <c r="H29" s="1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160" t="s">
        <v>531</v>
      </c>
      <c r="B30" s="9" t="s">
        <v>3494</v>
      </c>
      <c r="C30" s="154">
        <v>7941637602</v>
      </c>
      <c r="D30" s="2"/>
      <c r="E30" s="2"/>
      <c r="F30" s="2"/>
      <c r="G30" s="154"/>
      <c r="H30" s="1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160" t="s">
        <v>536</v>
      </c>
      <c r="B31" s="9" t="s">
        <v>3494</v>
      </c>
      <c r="C31" s="154">
        <v>7490711782</v>
      </c>
      <c r="D31" s="2"/>
      <c r="E31" s="2"/>
      <c r="F31" s="2"/>
      <c r="G31" s="154"/>
      <c r="H31" s="1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156" t="s">
        <v>426</v>
      </c>
      <c r="B32" s="9" t="s">
        <v>3491</v>
      </c>
      <c r="C32" s="154">
        <v>7117584112</v>
      </c>
      <c r="D32" s="2"/>
      <c r="E32" s="2"/>
      <c r="F32" s="2"/>
      <c r="G32" s="2"/>
      <c r="H32" s="1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/>
      <c r="B33" s="2"/>
      <c r="C33" s="2"/>
      <c r="D33" s="2"/>
      <c r="E33" s="2"/>
      <c r="F33" s="2"/>
      <c r="G33" s="2"/>
      <c r="H33" s="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/>
      <c r="B34" s="2"/>
      <c r="C34" s="2"/>
      <c r="D34" s="2"/>
      <c r="E34" s="2"/>
      <c r="F34" s="2"/>
      <c r="G34" s="2"/>
      <c r="H34" s="1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/>
      <c r="B35" s="2"/>
      <c r="C35" s="2"/>
      <c r="D35" s="2"/>
      <c r="E35" s="2"/>
      <c r="F35" s="2"/>
      <c r="G35" s="2"/>
      <c r="H35" s="1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D36" s="2"/>
      <c r="E36" s="2"/>
      <c r="F36" s="2"/>
      <c r="G36" s="2"/>
      <c r="H36" s="1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1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1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1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1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1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1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1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1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1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1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1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1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1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1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1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1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1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1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1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1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1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1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1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1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1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1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1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1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1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1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1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1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1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1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1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1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1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1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1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1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1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1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1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1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1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1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1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1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1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1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1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1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1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1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1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1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1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1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1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1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1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1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1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1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1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1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1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1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1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1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1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1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1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1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1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1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1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1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1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1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1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1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1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1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1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1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1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1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1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1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1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1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1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1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1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1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1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1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1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1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1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1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1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1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1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1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1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1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1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1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1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1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1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1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1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1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1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1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1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1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1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1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1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1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1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1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1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1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1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1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1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1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1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1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1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1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1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1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1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1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1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1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1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1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1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1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1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1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1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1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1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1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1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1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1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1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1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1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1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1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1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1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1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1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1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1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1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1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1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1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1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1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1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1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1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1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1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1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1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1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1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1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1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1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1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1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1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1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1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1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1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1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1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1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1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1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1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1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1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1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1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1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1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1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1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1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1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1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1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1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1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1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1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1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1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1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1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1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1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1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1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1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1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1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1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1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1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1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1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1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1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1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1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1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1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1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1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1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1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1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1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1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1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1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1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1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1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1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1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1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1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1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1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1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1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1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1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1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1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1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1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1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1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1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1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1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1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1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1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1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1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1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1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1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1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1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1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1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1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1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1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1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1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1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1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1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1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1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1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1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1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1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1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1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1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1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1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1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1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1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1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1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1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1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1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1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1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1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1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1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1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1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1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1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1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1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1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1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1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1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1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1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1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1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1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1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1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1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1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1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1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1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1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1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1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1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1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1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1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1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1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1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1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1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1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1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1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1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1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1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1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1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1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1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1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1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1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1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1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1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1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1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1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1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1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1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1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1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1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1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1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1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1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1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1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1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1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1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1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1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1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1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1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1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1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1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1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1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1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1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1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1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1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1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1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1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1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1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1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1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1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1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1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1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1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1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1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1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1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1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1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1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1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1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1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1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1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1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1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1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1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1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1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1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1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1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1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1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1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1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1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1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1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1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1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1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1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1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1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1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1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1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1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1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1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1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1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1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1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1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1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1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1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1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1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1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1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1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1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1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1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1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1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1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1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1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1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1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1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1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1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1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1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1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1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1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1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1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1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1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1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1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1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1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1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1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1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1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1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1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1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1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1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1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1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1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1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1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1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1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1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1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1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1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1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1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1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1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1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1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1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1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1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1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1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1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1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1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1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1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1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1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1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1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1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1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1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1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1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1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1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1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1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1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1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1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1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1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1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1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1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1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1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1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1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1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1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1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1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1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1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1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1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1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1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1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1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1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1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1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1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1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1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1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1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1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1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1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1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1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1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1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1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1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1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1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1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1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1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1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1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1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1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1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1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1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1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1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1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1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1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1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1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1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1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1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1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1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1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1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1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1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1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1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1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1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1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1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1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1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1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1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1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1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1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1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1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1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1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1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1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1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1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1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1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1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1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1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1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1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1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1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1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1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1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1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1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1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1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1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1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1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1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1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1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1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1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1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1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1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1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1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1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1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1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1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1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1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1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1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1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1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1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1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1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1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1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1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1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1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1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1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1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1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1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1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1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1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1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1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1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1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1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1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1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1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1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1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1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1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1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1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1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1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1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1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1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1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1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1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1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1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1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1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1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1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1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1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1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1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1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1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1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1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1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1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1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1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1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1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1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1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1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1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1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1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1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1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1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1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1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1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1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1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1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1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1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1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1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1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1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1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1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1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1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1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1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1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1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1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1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1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1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1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1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1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1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1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1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1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1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1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1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1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1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1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1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1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1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1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1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1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1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1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1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1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1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1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1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1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1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1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1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1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1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1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1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1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1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1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1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1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1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1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1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1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1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1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1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1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1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1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1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1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1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1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1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1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1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1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1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1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1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1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1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1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1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1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1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1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1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1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1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1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1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1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1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1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1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1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1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1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1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1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1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1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1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1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1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1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1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1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1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1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1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1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1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1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1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1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1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1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1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1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1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1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1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1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1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1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1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1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1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1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1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1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1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1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1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1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1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1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1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1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1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1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1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1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1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1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1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1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1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1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1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1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1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1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1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1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1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A61C00"/>
    <outlinePr summaryBelow="0" summaryRight="0"/>
  </sheetPr>
  <dimension ref="A1:Z1000"/>
  <sheetViews>
    <sheetView workbookViewId="0"/>
  </sheetViews>
  <sheetFormatPr defaultColWidth="14.44140625" defaultRowHeight="15" customHeight="1"/>
  <sheetData>
    <row r="1" spans="1:26">
      <c r="A1" s="152" t="s">
        <v>66</v>
      </c>
      <c r="B1" s="153" t="s">
        <v>3485</v>
      </c>
      <c r="C1" s="39" t="s">
        <v>3486</v>
      </c>
      <c r="D1" s="2"/>
      <c r="E1" s="141"/>
      <c r="F1" s="2"/>
      <c r="G1" s="154"/>
      <c r="H1" s="1"/>
      <c r="I1" s="155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156" t="s">
        <v>387</v>
      </c>
      <c r="B2" s="9" t="s">
        <v>3487</v>
      </c>
      <c r="C2" s="154">
        <v>7725660913</v>
      </c>
      <c r="D2" s="2"/>
      <c r="E2" s="2"/>
      <c r="F2" s="2"/>
      <c r="G2" s="104" t="s">
        <v>1894</v>
      </c>
      <c r="H2" s="104" t="s">
        <v>3488</v>
      </c>
      <c r="I2" s="157" t="s">
        <v>3489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156" t="s">
        <v>393</v>
      </c>
      <c r="B3" s="9" t="s">
        <v>3487</v>
      </c>
      <c r="C3" s="154">
        <v>7744625200</v>
      </c>
      <c r="D3" s="2"/>
      <c r="E3" s="2"/>
      <c r="F3" s="2"/>
      <c r="G3" s="154">
        <v>7554288817</v>
      </c>
      <c r="H3" s="26">
        <f t="shared" ref="H3:H12" si="0">MATCH(G3,C:C,0)</f>
        <v>6</v>
      </c>
      <c r="I3" s="158" t="str">
        <f t="shared" ref="I3:I12" si="1">INDEX(A:A,MATCH(G3,C:C,0))</f>
        <v>Kate Dagenhart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156" t="s">
        <v>399</v>
      </c>
      <c r="B4" s="9" t="s">
        <v>3487</v>
      </c>
      <c r="C4" s="154">
        <v>7882161640</v>
      </c>
      <c r="D4" s="2"/>
      <c r="E4" s="2"/>
      <c r="F4" s="2"/>
      <c r="G4" s="154">
        <v>7447116117</v>
      </c>
      <c r="H4" s="26">
        <f t="shared" si="0"/>
        <v>7</v>
      </c>
      <c r="I4" s="158" t="str">
        <f t="shared" si="1"/>
        <v>Inocencia Wiste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156" t="s">
        <v>405</v>
      </c>
      <c r="B5" s="9" t="s">
        <v>3487</v>
      </c>
      <c r="C5" s="154">
        <v>7874427394</v>
      </c>
      <c r="D5" s="2"/>
      <c r="E5" s="2"/>
      <c r="F5" s="2"/>
      <c r="G5" s="154">
        <v>7871119771</v>
      </c>
      <c r="H5" s="26">
        <f t="shared" si="0"/>
        <v>8</v>
      </c>
      <c r="I5" s="158" t="str">
        <f t="shared" si="1"/>
        <v>Kassie Pertuit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156" t="s">
        <v>411</v>
      </c>
      <c r="B6" s="9" t="s">
        <v>3490</v>
      </c>
      <c r="C6" s="154">
        <v>7554288817</v>
      </c>
      <c r="D6" s="2"/>
      <c r="E6" s="2"/>
      <c r="F6" s="2"/>
      <c r="G6" s="154">
        <v>7117584112</v>
      </c>
      <c r="H6" s="26">
        <f t="shared" si="0"/>
        <v>9</v>
      </c>
      <c r="I6" s="158" t="str">
        <f t="shared" si="1"/>
        <v>Winfred Yoon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159" t="s">
        <v>416</v>
      </c>
      <c r="B7" s="9" t="s">
        <v>3490</v>
      </c>
      <c r="C7" s="154">
        <v>7447116117</v>
      </c>
      <c r="D7" s="2"/>
      <c r="E7" s="2"/>
      <c r="F7" s="2"/>
      <c r="G7" s="154">
        <v>7899837108</v>
      </c>
      <c r="H7" s="26">
        <f t="shared" si="0"/>
        <v>10</v>
      </c>
      <c r="I7" s="158" t="str">
        <f t="shared" si="1"/>
        <v>Jerrell Baltazar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156" t="s">
        <v>421</v>
      </c>
      <c r="B8" s="9" t="s">
        <v>3490</v>
      </c>
      <c r="C8" s="154">
        <v>7871119771</v>
      </c>
      <c r="D8" s="2"/>
      <c r="E8" s="2"/>
      <c r="F8" s="2"/>
      <c r="G8" s="154">
        <v>7589105031</v>
      </c>
      <c r="H8" s="26">
        <f t="shared" si="0"/>
        <v>11</v>
      </c>
      <c r="I8" s="158" t="str">
        <f t="shared" si="1"/>
        <v>Angelina Brakefield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156" t="s">
        <v>426</v>
      </c>
      <c r="B9" s="9" t="s">
        <v>3491</v>
      </c>
      <c r="C9" s="154">
        <v>7117584112</v>
      </c>
      <c r="D9" s="2"/>
      <c r="E9" s="2"/>
      <c r="F9" s="2"/>
      <c r="G9" s="154">
        <v>7298814217</v>
      </c>
      <c r="H9" s="26">
        <f t="shared" si="0"/>
        <v>12</v>
      </c>
      <c r="I9" s="158" t="str">
        <f t="shared" si="1"/>
        <v>Yuriko Du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156" t="s">
        <v>431</v>
      </c>
      <c r="B10" s="9" t="s">
        <v>3491</v>
      </c>
      <c r="C10" s="154">
        <v>7899837108</v>
      </c>
      <c r="D10" s="2"/>
      <c r="E10" s="2"/>
      <c r="F10" s="2"/>
      <c r="G10" s="154">
        <v>7145696388</v>
      </c>
      <c r="H10" s="26">
        <f t="shared" si="0"/>
        <v>13</v>
      </c>
      <c r="I10" s="158" t="str">
        <f t="shared" si="1"/>
        <v>Jeanetta Steenbergen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156" t="s">
        <v>436</v>
      </c>
      <c r="B11" s="9" t="s">
        <v>3491</v>
      </c>
      <c r="C11" s="154">
        <v>7589105031</v>
      </c>
      <c r="D11" s="2"/>
      <c r="E11" s="2"/>
      <c r="F11" s="2"/>
      <c r="G11" s="154">
        <v>7290436381</v>
      </c>
      <c r="H11" s="26">
        <f t="shared" si="0"/>
        <v>14</v>
      </c>
      <c r="I11" s="158" t="str">
        <f t="shared" si="1"/>
        <v>Graham Sparling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156" t="s">
        <v>441</v>
      </c>
      <c r="B12" s="9" t="s">
        <v>3491</v>
      </c>
      <c r="C12" s="154">
        <v>7298814217</v>
      </c>
      <c r="D12" s="2"/>
      <c r="E12" s="2"/>
      <c r="F12" s="2"/>
      <c r="G12" s="154">
        <v>7399660824</v>
      </c>
      <c r="H12" s="26">
        <f t="shared" si="0"/>
        <v>15</v>
      </c>
      <c r="I12" s="158" t="str">
        <f t="shared" si="1"/>
        <v>Dierdre Ivey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156" t="s">
        <v>446</v>
      </c>
      <c r="B13" s="9" t="s">
        <v>3491</v>
      </c>
      <c r="C13" s="154">
        <v>7145696388</v>
      </c>
      <c r="D13" s="2"/>
      <c r="E13" s="2"/>
      <c r="F13" s="2"/>
      <c r="G13" s="2"/>
      <c r="H13" s="1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156" t="s">
        <v>451</v>
      </c>
      <c r="B14" s="9" t="s">
        <v>3491</v>
      </c>
      <c r="C14" s="154">
        <v>7290436381</v>
      </c>
      <c r="D14" s="2"/>
      <c r="E14" s="2"/>
      <c r="F14" s="2"/>
      <c r="G14" s="2"/>
      <c r="H14" s="1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156" t="s">
        <v>456</v>
      </c>
      <c r="B15" s="9" t="s">
        <v>3491</v>
      </c>
      <c r="C15" s="154">
        <v>7399660824</v>
      </c>
      <c r="D15" s="2"/>
      <c r="E15" s="2"/>
      <c r="F15" s="2"/>
      <c r="G15" s="154"/>
      <c r="H15" s="1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156" t="s">
        <v>461</v>
      </c>
      <c r="B16" s="9" t="s">
        <v>3492</v>
      </c>
      <c r="C16" s="154">
        <v>7295846686</v>
      </c>
      <c r="D16" s="2"/>
      <c r="E16" s="2"/>
      <c r="F16" s="2"/>
      <c r="G16" s="154"/>
      <c r="H16" s="1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160" t="s">
        <v>466</v>
      </c>
      <c r="B17" s="9" t="s">
        <v>3492</v>
      </c>
      <c r="C17" s="154">
        <v>7857473556</v>
      </c>
      <c r="D17" s="2"/>
      <c r="E17" s="2"/>
      <c r="F17" s="2"/>
      <c r="G17" s="154"/>
      <c r="H17" s="1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156" t="s">
        <v>471</v>
      </c>
      <c r="B18" s="9" t="s">
        <v>3492</v>
      </c>
      <c r="C18" s="154">
        <v>7259146820</v>
      </c>
      <c r="D18" s="2"/>
      <c r="E18" s="2"/>
      <c r="F18" s="2"/>
      <c r="G18" s="154"/>
      <c r="H18" s="1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160" t="s">
        <v>476</v>
      </c>
      <c r="B19" s="9" t="s">
        <v>3492</v>
      </c>
      <c r="C19" s="154">
        <v>7606024453</v>
      </c>
      <c r="D19" s="2"/>
      <c r="E19" s="2"/>
      <c r="F19" s="2"/>
      <c r="G19" s="154"/>
      <c r="H19" s="1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160" t="s">
        <v>481</v>
      </c>
      <c r="B20" s="9" t="s">
        <v>3492</v>
      </c>
      <c r="C20" s="154">
        <v>7221149436</v>
      </c>
      <c r="D20" s="2"/>
      <c r="E20" s="2"/>
      <c r="F20" s="2"/>
      <c r="G20" s="154"/>
      <c r="H20" s="1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160" t="s">
        <v>486</v>
      </c>
      <c r="B21" s="9" t="s">
        <v>3492</v>
      </c>
      <c r="C21" s="154">
        <v>7184942397</v>
      </c>
      <c r="D21" s="2"/>
      <c r="E21" s="2"/>
      <c r="F21" s="2"/>
      <c r="G21" s="154"/>
      <c r="H21" s="1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160" t="s">
        <v>491</v>
      </c>
      <c r="B22" s="9" t="s">
        <v>3492</v>
      </c>
      <c r="C22" s="154">
        <v>7770609459</v>
      </c>
      <c r="D22" s="2"/>
      <c r="E22" s="2"/>
      <c r="F22" s="2"/>
      <c r="G22" s="154"/>
      <c r="H22" s="1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156" t="s">
        <v>496</v>
      </c>
      <c r="B23" s="9" t="s">
        <v>3493</v>
      </c>
      <c r="C23" s="154">
        <v>7156351792</v>
      </c>
      <c r="D23" s="2"/>
      <c r="E23" s="2"/>
      <c r="F23" s="2"/>
      <c r="G23" s="154"/>
      <c r="H23" s="1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>
      <c r="A24" s="156" t="s">
        <v>501</v>
      </c>
      <c r="B24" s="9" t="s">
        <v>3493</v>
      </c>
      <c r="C24" s="154">
        <v>7281876554</v>
      </c>
      <c r="D24" s="2"/>
      <c r="E24" s="2"/>
      <c r="F24" s="2"/>
      <c r="G24" s="154"/>
      <c r="H24" s="1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156" t="s">
        <v>506</v>
      </c>
      <c r="B25" s="9" t="s">
        <v>3493</v>
      </c>
      <c r="C25" s="154">
        <v>7460055559</v>
      </c>
      <c r="D25" s="2"/>
      <c r="E25" s="2"/>
      <c r="F25" s="2"/>
      <c r="G25" s="154"/>
      <c r="H25" s="1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156" t="s">
        <v>511</v>
      </c>
      <c r="B26" s="9" t="s">
        <v>3493</v>
      </c>
      <c r="C26" s="154">
        <v>7400504726</v>
      </c>
      <c r="D26" s="2"/>
      <c r="E26" s="2"/>
      <c r="F26" s="2"/>
      <c r="G26" s="154"/>
      <c r="H26" s="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160" t="s">
        <v>516</v>
      </c>
      <c r="B27" s="9" t="s">
        <v>3494</v>
      </c>
      <c r="C27" s="154">
        <v>7209478868</v>
      </c>
      <c r="D27" s="2"/>
      <c r="E27" s="2"/>
      <c r="F27" s="2"/>
      <c r="G27" s="154"/>
      <c r="H27" s="1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160" t="s">
        <v>521</v>
      </c>
      <c r="B28" s="9" t="s">
        <v>3494</v>
      </c>
      <c r="C28" s="154">
        <v>7560675255</v>
      </c>
      <c r="D28" s="2"/>
      <c r="E28" s="2"/>
      <c r="F28" s="2"/>
      <c r="G28" s="154"/>
      <c r="H28" s="1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160" t="s">
        <v>526</v>
      </c>
      <c r="B29" s="9" t="s">
        <v>3494</v>
      </c>
      <c r="C29" s="154">
        <v>7937989910</v>
      </c>
      <c r="D29" s="2"/>
      <c r="E29" s="2"/>
      <c r="F29" s="2"/>
      <c r="G29" s="154"/>
      <c r="H29" s="1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160" t="s">
        <v>531</v>
      </c>
      <c r="B30" s="9" t="s">
        <v>3494</v>
      </c>
      <c r="C30" s="154">
        <v>7941637602</v>
      </c>
      <c r="D30" s="2"/>
      <c r="E30" s="2"/>
      <c r="F30" s="2"/>
      <c r="G30" s="154"/>
      <c r="H30" s="1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160" t="s">
        <v>536</v>
      </c>
      <c r="B31" s="9" t="s">
        <v>3494</v>
      </c>
      <c r="C31" s="154">
        <v>7490711782</v>
      </c>
      <c r="D31" s="2"/>
      <c r="E31" s="2"/>
      <c r="F31" s="2"/>
      <c r="G31" s="154"/>
      <c r="H31" s="1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156" t="s">
        <v>426</v>
      </c>
      <c r="B32" s="9" t="s">
        <v>3491</v>
      </c>
      <c r="C32" s="154">
        <v>7117584112</v>
      </c>
      <c r="D32" s="2"/>
      <c r="E32" s="2"/>
      <c r="F32" s="2"/>
      <c r="G32" s="2"/>
      <c r="H32" s="1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/>
      <c r="B33" s="2"/>
      <c r="C33" s="2"/>
      <c r="D33" s="2"/>
      <c r="E33" s="2"/>
      <c r="F33" s="2"/>
      <c r="G33" s="2"/>
      <c r="H33" s="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/>
      <c r="B34" s="2"/>
      <c r="C34" s="2"/>
      <c r="D34" s="2"/>
      <c r="E34" s="2"/>
      <c r="F34" s="2"/>
      <c r="G34" s="2"/>
      <c r="H34" s="1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/>
      <c r="B35" s="2"/>
      <c r="C35" s="2"/>
      <c r="D35" s="2"/>
      <c r="E35" s="2"/>
      <c r="F35" s="2"/>
      <c r="G35" s="2"/>
      <c r="H35" s="1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D36" s="2"/>
      <c r="E36" s="2"/>
      <c r="F36" s="2"/>
      <c r="G36" s="2"/>
      <c r="H36" s="1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1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1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1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1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1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1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1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1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1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1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1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1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1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1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1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1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1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1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1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1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1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1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1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1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1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1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1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1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1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1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1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1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1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1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1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1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1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1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1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1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1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1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1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1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1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1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1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1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1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1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1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1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1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1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1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1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1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1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1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1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1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1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1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1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1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1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1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1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1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1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1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1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1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1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1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1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1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1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1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1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1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1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1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1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1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1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1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1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1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1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1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1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1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1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1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1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1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1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1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1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1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1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1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1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1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1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1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1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1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1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1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1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1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1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1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1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1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1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1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1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1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1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1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1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1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CC0000"/>
    <outlinePr summaryBelow="0" summaryRight="0"/>
  </sheetPr>
  <dimension ref="A1:I34"/>
  <sheetViews>
    <sheetView workbookViewId="0"/>
  </sheetViews>
  <sheetFormatPr defaultColWidth="14.44140625" defaultRowHeight="15" customHeight="1"/>
  <cols>
    <col min="1" max="8" width="15.109375" customWidth="1"/>
    <col min="9" max="9" width="18.109375" customWidth="1"/>
    <col min="10" max="19" width="15.109375" customWidth="1"/>
  </cols>
  <sheetData>
    <row r="1" spans="1:9">
      <c r="A1" s="161" t="s">
        <v>2250</v>
      </c>
      <c r="B1" s="161" t="s">
        <v>3485</v>
      </c>
      <c r="C1" s="161" t="s">
        <v>2981</v>
      </c>
      <c r="D1" s="9"/>
      <c r="E1" s="162" t="s">
        <v>2981</v>
      </c>
      <c r="F1" s="163" t="s">
        <v>3495</v>
      </c>
      <c r="G1" s="163" t="s">
        <v>3496</v>
      </c>
      <c r="H1" s="163" t="s">
        <v>3497</v>
      </c>
      <c r="I1" s="163" t="s">
        <v>3498</v>
      </c>
    </row>
    <row r="2" spans="1:9">
      <c r="A2" s="80" t="s">
        <v>3499</v>
      </c>
      <c r="B2" s="9" t="s">
        <v>3500</v>
      </c>
      <c r="C2" s="154">
        <v>725660913</v>
      </c>
      <c r="D2" s="9"/>
      <c r="E2" s="154">
        <v>117584232</v>
      </c>
      <c r="F2" s="106">
        <f t="shared" ref="F2:F21" si="0">MATCH(E2,C:C,0)</f>
        <v>9</v>
      </c>
      <c r="G2" t="str">
        <f t="shared" ref="G2:G21" si="1">INDEX(A:A,F2)</f>
        <v>Dean, Lucy</v>
      </c>
      <c r="H2" t="str">
        <f t="shared" ref="H2:H21" si="2">INDEX(A:A,MATCH(E2,C:C,0))</f>
        <v>Dean, Lucy</v>
      </c>
      <c r="I2" t="str">
        <f t="shared" ref="I2:I21" si="3">VLOOKUP(G2,A:B,2,0)</f>
        <v>United States</v>
      </c>
    </row>
    <row r="3" spans="1:9">
      <c r="A3" s="80" t="s">
        <v>3501</v>
      </c>
      <c r="B3" s="9" t="s">
        <v>3487</v>
      </c>
      <c r="C3" s="154">
        <v>744625200</v>
      </c>
      <c r="D3" s="9"/>
      <c r="E3" s="154">
        <v>156351792</v>
      </c>
      <c r="F3" s="106">
        <f t="shared" si="0"/>
        <v>23</v>
      </c>
      <c r="G3" s="164" t="str">
        <f t="shared" si="1"/>
        <v>faust, Plinio</v>
      </c>
      <c r="H3" s="164" t="str">
        <f t="shared" si="2"/>
        <v>faust, Plinio</v>
      </c>
      <c r="I3" t="str">
        <f t="shared" si="3"/>
        <v>United States</v>
      </c>
    </row>
    <row r="4" spans="1:9">
      <c r="A4" s="80" t="s">
        <v>3502</v>
      </c>
      <c r="B4" s="9" t="s">
        <v>3503</v>
      </c>
      <c r="C4" s="154">
        <v>882161640</v>
      </c>
      <c r="D4" s="9"/>
      <c r="E4" s="154">
        <v>184942397</v>
      </c>
      <c r="F4" s="106">
        <f t="shared" si="0"/>
        <v>21</v>
      </c>
      <c r="G4" t="str">
        <f t="shared" si="1"/>
        <v>Waander, Brian</v>
      </c>
      <c r="H4" t="str">
        <f t="shared" si="2"/>
        <v>Waander, Brian</v>
      </c>
      <c r="I4" t="str">
        <f t="shared" si="3"/>
        <v>Monaco</v>
      </c>
    </row>
    <row r="5" spans="1:9">
      <c r="A5" s="80" t="s">
        <v>3504</v>
      </c>
      <c r="B5" s="9" t="s">
        <v>3492</v>
      </c>
      <c r="C5" s="154">
        <v>874427394</v>
      </c>
      <c r="D5" s="9"/>
      <c r="E5" s="154">
        <v>209478868</v>
      </c>
      <c r="F5" s="106">
        <f t="shared" si="0"/>
        <v>27</v>
      </c>
      <c r="G5" t="str">
        <f t="shared" si="1"/>
        <v>Robert, Molly</v>
      </c>
      <c r="H5" t="str">
        <f t="shared" si="2"/>
        <v>Robert, Molly</v>
      </c>
      <c r="I5" t="str">
        <f t="shared" si="3"/>
        <v>Mexico</v>
      </c>
    </row>
    <row r="6" spans="1:9">
      <c r="A6" s="80" t="s">
        <v>3505</v>
      </c>
      <c r="B6" s="9" t="s">
        <v>3506</v>
      </c>
      <c r="C6" s="154">
        <v>554288817</v>
      </c>
      <c r="D6" s="9"/>
      <c r="E6" s="154">
        <v>221149436</v>
      </c>
      <c r="F6" s="106">
        <f t="shared" si="0"/>
        <v>20</v>
      </c>
      <c r="G6" t="str">
        <f t="shared" si="1"/>
        <v>Clarck, Wally</v>
      </c>
      <c r="H6" t="str">
        <f t="shared" si="2"/>
        <v>Clarck, Wally</v>
      </c>
      <c r="I6" t="str">
        <f t="shared" si="3"/>
        <v>New Zealand</v>
      </c>
    </row>
    <row r="7" spans="1:9">
      <c r="A7" s="80" t="s">
        <v>3507</v>
      </c>
      <c r="B7" s="9" t="s">
        <v>3508</v>
      </c>
      <c r="C7" s="154">
        <v>447116117</v>
      </c>
      <c r="D7" s="9"/>
      <c r="E7" s="154">
        <v>259146820</v>
      </c>
      <c r="F7" s="106">
        <f t="shared" si="0"/>
        <v>18</v>
      </c>
      <c r="G7" s="164" t="str">
        <f t="shared" si="1"/>
        <v>Pilia, michelle</v>
      </c>
      <c r="H7" s="164" t="str">
        <f t="shared" si="2"/>
        <v>Pilia, michelle</v>
      </c>
      <c r="I7" t="str">
        <f t="shared" si="3"/>
        <v>Australia</v>
      </c>
    </row>
    <row r="8" spans="1:9">
      <c r="A8" s="80" t="s">
        <v>3509</v>
      </c>
      <c r="B8" s="9" t="s">
        <v>3510</v>
      </c>
      <c r="C8" s="154">
        <v>871119771</v>
      </c>
      <c r="D8" s="9"/>
      <c r="E8" s="154">
        <v>857473556</v>
      </c>
      <c r="F8" s="106">
        <f t="shared" si="0"/>
        <v>17</v>
      </c>
      <c r="G8" t="str">
        <f t="shared" si="1"/>
        <v>Shol, Bernanrd</v>
      </c>
      <c r="H8" t="str">
        <f t="shared" si="2"/>
        <v>Shol, Bernanrd</v>
      </c>
      <c r="I8" t="str">
        <f t="shared" si="3"/>
        <v>Australia</v>
      </c>
    </row>
    <row r="9" spans="1:9">
      <c r="A9" s="80" t="s">
        <v>3511</v>
      </c>
      <c r="B9" s="9" t="s">
        <v>3500</v>
      </c>
      <c r="C9" s="154">
        <v>117584232</v>
      </c>
      <c r="D9" s="9"/>
      <c r="E9" s="154">
        <v>295846686</v>
      </c>
      <c r="F9" s="106">
        <f t="shared" si="0"/>
        <v>16</v>
      </c>
      <c r="G9" t="str">
        <f t="shared" si="1"/>
        <v>Svele, jerry</v>
      </c>
      <c r="H9" t="str">
        <f t="shared" si="2"/>
        <v>Svele, jerry</v>
      </c>
      <c r="I9" t="str">
        <f t="shared" si="3"/>
        <v>Australia</v>
      </c>
    </row>
    <row r="10" spans="1:9">
      <c r="A10" s="80" t="s">
        <v>3512</v>
      </c>
      <c r="B10" s="9" t="s">
        <v>3487</v>
      </c>
      <c r="C10" s="154">
        <v>899837108</v>
      </c>
      <c r="D10" s="9"/>
      <c r="E10" s="154">
        <v>399660824</v>
      </c>
      <c r="F10" s="106">
        <f t="shared" si="0"/>
        <v>15</v>
      </c>
      <c r="G10" t="str">
        <f t="shared" si="1"/>
        <v>Poe, Mary</v>
      </c>
      <c r="H10" t="str">
        <f t="shared" si="2"/>
        <v>Poe, Mary</v>
      </c>
      <c r="I10" t="str">
        <f t="shared" si="3"/>
        <v>Japan</v>
      </c>
    </row>
    <row r="11" spans="1:9">
      <c r="A11" s="80" t="s">
        <v>3513</v>
      </c>
      <c r="B11" s="9" t="s">
        <v>3500</v>
      </c>
      <c r="C11" s="154">
        <v>589105031</v>
      </c>
      <c r="D11" s="9"/>
      <c r="E11" s="154">
        <v>400504726</v>
      </c>
      <c r="F11" s="106">
        <f t="shared" si="0"/>
        <v>26</v>
      </c>
      <c r="G11" s="164" t="str">
        <f t="shared" si="1"/>
        <v>Brook, mel</v>
      </c>
      <c r="H11" s="164" t="str">
        <f t="shared" si="2"/>
        <v>Brook, mel</v>
      </c>
      <c r="I11" t="str">
        <f t="shared" si="3"/>
        <v>Australia</v>
      </c>
    </row>
    <row r="12" spans="1:9">
      <c r="A12" s="80" t="s">
        <v>3514</v>
      </c>
      <c r="B12" s="9" t="s">
        <v>3493</v>
      </c>
      <c r="C12" s="154">
        <v>298814217</v>
      </c>
      <c r="D12" s="9"/>
      <c r="E12" s="154">
        <v>460055559</v>
      </c>
      <c r="F12" s="106">
        <f t="shared" si="0"/>
        <v>25</v>
      </c>
      <c r="G12" s="164" t="str">
        <f t="shared" si="1"/>
        <v>Samanta, Lucinda</v>
      </c>
      <c r="H12" s="164" t="str">
        <f t="shared" si="2"/>
        <v>Samanta, Lucinda</v>
      </c>
      <c r="I12" t="str">
        <f t="shared" si="3"/>
        <v>United States</v>
      </c>
    </row>
    <row r="13" spans="1:9">
      <c r="A13" s="80" t="s">
        <v>3515</v>
      </c>
      <c r="B13" s="9" t="s">
        <v>3500</v>
      </c>
      <c r="C13" s="154">
        <v>145696388</v>
      </c>
      <c r="D13" s="9"/>
      <c r="E13" s="154">
        <v>490711782</v>
      </c>
      <c r="F13" s="106">
        <f t="shared" si="0"/>
        <v>31</v>
      </c>
      <c r="G13" t="str">
        <f t="shared" si="1"/>
        <v>Pacheco, Eder</v>
      </c>
      <c r="H13" t="str">
        <f t="shared" si="2"/>
        <v>Pacheco, Eder</v>
      </c>
      <c r="I13" t="str">
        <f t="shared" si="3"/>
        <v>United States</v>
      </c>
    </row>
    <row r="14" spans="1:9">
      <c r="A14" t="s">
        <v>3516</v>
      </c>
      <c r="B14" s="9" t="s">
        <v>3506</v>
      </c>
      <c r="C14" s="154">
        <v>290436381</v>
      </c>
      <c r="D14" s="9"/>
      <c r="E14" s="154">
        <v>560675255</v>
      </c>
      <c r="F14" s="106">
        <f t="shared" si="0"/>
        <v>28</v>
      </c>
      <c r="G14" t="str">
        <f t="shared" si="1"/>
        <v>May, Clarissa</v>
      </c>
      <c r="H14" t="str">
        <f t="shared" si="2"/>
        <v>May, Clarissa</v>
      </c>
      <c r="I14" t="str">
        <f t="shared" si="3"/>
        <v>Singapore</v>
      </c>
    </row>
    <row r="15" spans="1:9">
      <c r="A15" t="s">
        <v>3517</v>
      </c>
      <c r="B15" s="9" t="s">
        <v>3503</v>
      </c>
      <c r="C15" s="154">
        <v>399660824</v>
      </c>
      <c r="D15" s="9"/>
      <c r="E15" s="154">
        <v>589105031</v>
      </c>
      <c r="F15" s="106">
        <f t="shared" si="0"/>
        <v>11</v>
      </c>
      <c r="G15" t="str">
        <f t="shared" si="1"/>
        <v>Loes, Derek</v>
      </c>
      <c r="H15" t="str">
        <f t="shared" si="2"/>
        <v>Loes, Derek</v>
      </c>
      <c r="I15" t="str">
        <f t="shared" si="3"/>
        <v>United States</v>
      </c>
    </row>
    <row r="16" spans="1:9">
      <c r="A16" s="9" t="s">
        <v>3518</v>
      </c>
      <c r="B16" s="9" t="s">
        <v>3487</v>
      </c>
      <c r="C16" s="154">
        <v>295846686</v>
      </c>
      <c r="D16" s="9"/>
      <c r="E16" s="154">
        <v>606024453</v>
      </c>
      <c r="F16" s="106">
        <f t="shared" si="0"/>
        <v>19</v>
      </c>
      <c r="G16" t="str">
        <f t="shared" si="1"/>
        <v>Smith, Jonny</v>
      </c>
      <c r="H16" t="str">
        <f t="shared" si="2"/>
        <v>Smith, Jonny</v>
      </c>
      <c r="I16" t="str">
        <f t="shared" si="3"/>
        <v>Russia</v>
      </c>
    </row>
    <row r="17" spans="1:9">
      <c r="A17" s="9" t="s">
        <v>3519</v>
      </c>
      <c r="B17" s="9" t="s">
        <v>3487</v>
      </c>
      <c r="C17" s="154">
        <v>857473556</v>
      </c>
      <c r="D17" s="9"/>
      <c r="E17" s="154">
        <v>606024453</v>
      </c>
      <c r="F17" s="106">
        <f t="shared" si="0"/>
        <v>19</v>
      </c>
      <c r="G17" t="str">
        <f t="shared" si="1"/>
        <v>Smith, Jonny</v>
      </c>
      <c r="H17" t="str">
        <f t="shared" si="2"/>
        <v>Smith, Jonny</v>
      </c>
      <c r="I17" t="str">
        <f t="shared" si="3"/>
        <v>Russia</v>
      </c>
    </row>
    <row r="18" spans="1:9">
      <c r="A18" s="165" t="s">
        <v>3520</v>
      </c>
      <c r="B18" s="9" t="s">
        <v>3487</v>
      </c>
      <c r="C18" s="154">
        <v>259146820</v>
      </c>
      <c r="D18" s="9"/>
      <c r="E18" s="154">
        <v>770609459</v>
      </c>
      <c r="F18" s="106">
        <f t="shared" si="0"/>
        <v>22</v>
      </c>
      <c r="G18" t="str">
        <f t="shared" si="1"/>
        <v>Jones, Deborah</v>
      </c>
      <c r="H18" t="str">
        <f t="shared" si="2"/>
        <v>Jones, Deborah</v>
      </c>
      <c r="I18" t="str">
        <f t="shared" si="3"/>
        <v>Vatican</v>
      </c>
    </row>
    <row r="19" spans="1:9">
      <c r="A19" s="9" t="s">
        <v>3521</v>
      </c>
      <c r="B19" s="9" t="s">
        <v>3522</v>
      </c>
      <c r="C19" s="154">
        <v>606024453</v>
      </c>
      <c r="D19" s="9"/>
      <c r="E19" s="154">
        <v>857473556</v>
      </c>
      <c r="F19" s="106">
        <f t="shared" si="0"/>
        <v>17</v>
      </c>
      <c r="G19" t="str">
        <f t="shared" si="1"/>
        <v>Shol, Bernanrd</v>
      </c>
      <c r="H19" t="str">
        <f t="shared" si="2"/>
        <v>Shol, Bernanrd</v>
      </c>
      <c r="I19" t="str">
        <f t="shared" si="3"/>
        <v>Australia</v>
      </c>
    </row>
    <row r="20" spans="1:9">
      <c r="A20" s="9" t="s">
        <v>3523</v>
      </c>
      <c r="B20" s="9" t="s">
        <v>3490</v>
      </c>
      <c r="C20" s="154">
        <v>221149436</v>
      </c>
      <c r="D20" s="9"/>
      <c r="E20" s="154">
        <v>937989910</v>
      </c>
      <c r="F20" s="106">
        <f t="shared" si="0"/>
        <v>29</v>
      </c>
      <c r="G20" t="str">
        <f t="shared" si="1"/>
        <v>Jones, Bianca</v>
      </c>
      <c r="H20" t="str">
        <f t="shared" si="2"/>
        <v>Jones, Bianca</v>
      </c>
      <c r="I20" t="str">
        <f t="shared" si="3"/>
        <v>Thailand</v>
      </c>
    </row>
    <row r="21" spans="1:9">
      <c r="A21" s="9" t="s">
        <v>3524</v>
      </c>
      <c r="B21" s="9" t="s">
        <v>3525</v>
      </c>
      <c r="C21" s="154">
        <v>184942397</v>
      </c>
      <c r="D21" s="9"/>
      <c r="E21" s="154">
        <v>941637602</v>
      </c>
      <c r="F21" s="106">
        <f t="shared" si="0"/>
        <v>30</v>
      </c>
      <c r="G21" t="str">
        <f t="shared" si="1"/>
        <v>Claus, Joanna</v>
      </c>
      <c r="H21" t="str">
        <f t="shared" si="2"/>
        <v>Claus, Joanna</v>
      </c>
      <c r="I21" t="str">
        <f t="shared" si="3"/>
        <v>Phillipines</v>
      </c>
    </row>
    <row r="22" spans="1:9">
      <c r="A22" s="9" t="s">
        <v>3526</v>
      </c>
      <c r="B22" s="9" t="s">
        <v>3527</v>
      </c>
      <c r="C22" s="154">
        <v>770609459</v>
      </c>
      <c r="D22" s="9"/>
      <c r="E22" s="9"/>
    </row>
    <row r="23" spans="1:9">
      <c r="A23" s="165" t="s">
        <v>3528</v>
      </c>
      <c r="B23" s="9" t="s">
        <v>3500</v>
      </c>
      <c r="C23" s="154">
        <v>156351792</v>
      </c>
      <c r="D23" s="9"/>
      <c r="E23" s="9"/>
    </row>
    <row r="24" spans="1:9">
      <c r="A24" s="165" t="s">
        <v>3529</v>
      </c>
      <c r="B24" s="9" t="s">
        <v>3487</v>
      </c>
      <c r="C24" s="154">
        <v>281876554</v>
      </c>
      <c r="D24" s="9"/>
      <c r="E24" s="9"/>
    </row>
    <row r="25" spans="1:9">
      <c r="A25" s="165" t="s">
        <v>3530</v>
      </c>
      <c r="B25" s="9" t="s">
        <v>3500</v>
      </c>
      <c r="C25" s="154">
        <v>460055559</v>
      </c>
      <c r="D25" s="9"/>
      <c r="E25" s="9"/>
    </row>
    <row r="26" spans="1:9">
      <c r="A26" s="165" t="s">
        <v>3531</v>
      </c>
      <c r="B26" s="9" t="s">
        <v>3487</v>
      </c>
      <c r="C26" s="154">
        <v>400504726</v>
      </c>
      <c r="D26" s="9"/>
      <c r="E26" s="9"/>
    </row>
    <row r="27" spans="1:9">
      <c r="A27" s="9" t="s">
        <v>3532</v>
      </c>
      <c r="B27" s="9" t="s">
        <v>3510</v>
      </c>
      <c r="C27" s="154">
        <v>209478868</v>
      </c>
      <c r="D27" s="9"/>
      <c r="E27" s="9"/>
    </row>
    <row r="28" spans="1:9">
      <c r="A28" s="9" t="s">
        <v>3533</v>
      </c>
      <c r="B28" s="9" t="s">
        <v>3491</v>
      </c>
      <c r="C28" s="154">
        <v>560675255</v>
      </c>
      <c r="D28" s="9"/>
      <c r="E28" s="9"/>
    </row>
    <row r="29" spans="1:9">
      <c r="A29" s="9" t="s">
        <v>3534</v>
      </c>
      <c r="B29" s="9" t="s">
        <v>3535</v>
      </c>
      <c r="C29" s="154">
        <v>937989910</v>
      </c>
      <c r="D29" s="9"/>
      <c r="E29" s="9"/>
    </row>
    <row r="30" spans="1:9">
      <c r="A30" s="9" t="s">
        <v>3536</v>
      </c>
      <c r="B30" s="9" t="s">
        <v>3537</v>
      </c>
      <c r="C30" s="154">
        <v>941637602</v>
      </c>
      <c r="D30" s="9"/>
      <c r="E30" s="9"/>
    </row>
    <row r="31" spans="1:9">
      <c r="A31" s="9" t="s">
        <v>3538</v>
      </c>
      <c r="B31" s="9" t="s">
        <v>3500</v>
      </c>
      <c r="C31" s="154">
        <v>490711782</v>
      </c>
      <c r="D31" s="9"/>
      <c r="E31" s="9"/>
    </row>
    <row r="32" spans="1:9">
      <c r="A32" s="9"/>
      <c r="B32" s="9"/>
      <c r="C32" s="9"/>
      <c r="D32" s="9"/>
      <c r="E32" s="9"/>
    </row>
    <row r="33" spans="1:5">
      <c r="A33" s="9"/>
      <c r="B33" s="9"/>
      <c r="C33" s="9"/>
      <c r="D33" s="9"/>
      <c r="E33" s="9"/>
    </row>
    <row r="34" spans="1:5"/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8E7CC3"/>
    <outlinePr summaryBelow="0" summaryRight="0"/>
  </sheetPr>
  <dimension ref="A1"/>
  <sheetViews>
    <sheetView workbookViewId="0"/>
  </sheetViews>
  <sheetFormatPr defaultColWidth="14.44140625" defaultRowHeight="15" customHeight="1"/>
  <sheetData/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8E7CC3"/>
    <outlinePr summaryBelow="0" summaryRight="0"/>
  </sheetPr>
  <dimension ref="A1:M23"/>
  <sheetViews>
    <sheetView workbookViewId="0"/>
  </sheetViews>
  <sheetFormatPr defaultColWidth="14.44140625" defaultRowHeight="15" customHeight="1"/>
  <cols>
    <col min="1" max="1" width="7.5546875" customWidth="1"/>
    <col min="2" max="2" width="11.44140625" customWidth="1"/>
    <col min="3" max="3" width="10.33203125" customWidth="1"/>
    <col min="4" max="4" width="9.33203125" customWidth="1"/>
    <col min="5" max="5" width="10.44140625" customWidth="1"/>
    <col min="6" max="6" width="8.6640625" customWidth="1"/>
    <col min="7" max="7" width="5.33203125" customWidth="1"/>
    <col min="8" max="8" width="10" customWidth="1"/>
    <col min="9" max="11" width="7.5546875" customWidth="1"/>
    <col min="12" max="12" width="13.44140625" customWidth="1"/>
    <col min="13" max="13" width="9.33203125" customWidth="1"/>
    <col min="14" max="21" width="7.5546875" customWidth="1"/>
  </cols>
  <sheetData>
    <row r="1" spans="1:13">
      <c r="A1" t="s">
        <v>3539</v>
      </c>
    </row>
    <row r="2" spans="1:13">
      <c r="A2" t="s">
        <v>3540</v>
      </c>
    </row>
    <row r="3" spans="1:13"/>
    <row r="4" spans="1:13">
      <c r="B4" s="166" t="s">
        <v>3541</v>
      </c>
      <c r="C4" s="166" t="s">
        <v>3542</v>
      </c>
      <c r="D4" s="166" t="s">
        <v>3543</v>
      </c>
      <c r="E4" s="166" t="s">
        <v>3544</v>
      </c>
      <c r="F4" s="166" t="s">
        <v>3545</v>
      </c>
      <c r="G4" s="166" t="s">
        <v>3546</v>
      </c>
      <c r="H4" s="166" t="s">
        <v>3547</v>
      </c>
    </row>
    <row r="5" spans="1:13">
      <c r="B5" s="2" t="s">
        <v>3548</v>
      </c>
      <c r="C5" s="1">
        <v>10</v>
      </c>
      <c r="D5" s="1">
        <v>23</v>
      </c>
      <c r="E5" s="1">
        <v>25</v>
      </c>
      <c r="F5" s="1">
        <v>124</v>
      </c>
      <c r="G5" s="1">
        <v>15</v>
      </c>
      <c r="H5" s="1">
        <v>8</v>
      </c>
    </row>
    <row r="6" spans="1:13">
      <c r="B6" s="2" t="s">
        <v>3549</v>
      </c>
      <c r="C6" s="1">
        <v>20</v>
      </c>
      <c r="D6" s="1">
        <v>22</v>
      </c>
      <c r="E6" s="1">
        <v>36</v>
      </c>
      <c r="F6" s="1">
        <v>2</v>
      </c>
      <c r="G6" s="1">
        <v>65</v>
      </c>
      <c r="H6" s="1">
        <v>6</v>
      </c>
      <c r="L6" s="167" t="s">
        <v>3550</v>
      </c>
    </row>
    <row r="7" spans="1:13">
      <c r="B7" s="2" t="s">
        <v>3551</v>
      </c>
      <c r="C7" s="1">
        <v>30</v>
      </c>
      <c r="D7" s="1">
        <v>54</v>
      </c>
      <c r="E7" s="1">
        <v>65</v>
      </c>
      <c r="F7" s="1">
        <v>565</v>
      </c>
      <c r="G7" s="1">
        <v>87</v>
      </c>
      <c r="H7" s="1">
        <v>54</v>
      </c>
      <c r="L7" s="1" t="s">
        <v>3541</v>
      </c>
      <c r="M7" s="166" t="s">
        <v>3543</v>
      </c>
    </row>
    <row r="8" spans="1:13">
      <c r="B8" s="2" t="s">
        <v>3552</v>
      </c>
      <c r="C8" s="1">
        <v>40</v>
      </c>
      <c r="D8" s="1">
        <v>54</v>
      </c>
      <c r="E8" s="1">
        <v>98</v>
      </c>
      <c r="F8" s="1">
        <v>6</v>
      </c>
      <c r="G8" s="1">
        <v>96</v>
      </c>
      <c r="H8" s="1">
        <v>98</v>
      </c>
      <c r="L8" s="1" t="s">
        <v>3553</v>
      </c>
      <c r="M8" s="1">
        <f>HLOOKUP($M$7,$B$4:$H$16,7,0)</f>
        <v>78</v>
      </c>
    </row>
    <row r="9" spans="1:13">
      <c r="B9" s="2" t="s">
        <v>3554</v>
      </c>
      <c r="C9" s="1">
        <v>50</v>
      </c>
      <c r="D9" s="1">
        <v>44</v>
      </c>
      <c r="E9" s="1">
        <v>53</v>
      </c>
      <c r="F9" s="1">
        <v>5</v>
      </c>
      <c r="G9" s="1">
        <v>65</v>
      </c>
      <c r="H9" s="1">
        <v>71</v>
      </c>
    </row>
    <row r="10" spans="1:13">
      <c r="B10" s="2" t="s">
        <v>3553</v>
      </c>
      <c r="C10" s="1">
        <v>60</v>
      </c>
      <c r="D10" s="1">
        <v>78</v>
      </c>
      <c r="E10" s="1">
        <v>54</v>
      </c>
      <c r="F10" s="1">
        <v>54</v>
      </c>
      <c r="G10" s="1">
        <v>65</v>
      </c>
      <c r="H10" s="1">
        <v>52</v>
      </c>
      <c r="L10" s="167" t="s">
        <v>3555</v>
      </c>
    </row>
    <row r="11" spans="1:13">
      <c r="B11" s="2" t="s">
        <v>3556</v>
      </c>
      <c r="C11" s="1">
        <v>71</v>
      </c>
      <c r="D11" s="1">
        <v>0</v>
      </c>
      <c r="E11" s="1">
        <v>88</v>
      </c>
      <c r="F11" s="1">
        <v>84</v>
      </c>
      <c r="G11" s="1">
        <v>22</v>
      </c>
      <c r="H11" s="1">
        <v>36</v>
      </c>
      <c r="L11" s="1" t="s">
        <v>3541</v>
      </c>
      <c r="M11" s="166" t="s">
        <v>3545</v>
      </c>
    </row>
    <row r="12" spans="1:13">
      <c r="B12" s="2" t="s">
        <v>3557</v>
      </c>
      <c r="C12" s="1">
        <v>22</v>
      </c>
      <c r="D12" s="1">
        <v>9</v>
      </c>
      <c r="E12" s="1">
        <v>96</v>
      </c>
      <c r="F12" s="1">
        <v>88</v>
      </c>
      <c r="G12" s="1">
        <v>21</v>
      </c>
      <c r="H12" s="1">
        <v>55</v>
      </c>
      <c r="L12" s="2" t="s">
        <v>3549</v>
      </c>
      <c r="M12" s="1">
        <f>HLOOKUP($M$11,$B$4:$H$16,3,0)</f>
        <v>2</v>
      </c>
    </row>
    <row r="13" spans="1:13">
      <c r="B13" s="2" t="s">
        <v>3558</v>
      </c>
      <c r="C13" s="1">
        <v>3</v>
      </c>
      <c r="D13" s="1">
        <v>8</v>
      </c>
      <c r="E13" s="1">
        <v>92</v>
      </c>
      <c r="F13" s="1">
        <v>98</v>
      </c>
      <c r="G13" s="1">
        <v>6</v>
      </c>
      <c r="H13" s="1">
        <v>21</v>
      </c>
    </row>
    <row r="14" spans="1:13">
      <c r="B14" s="2" t="s">
        <v>3559</v>
      </c>
      <c r="C14" s="1">
        <v>44</v>
      </c>
      <c r="D14" s="1">
        <v>7</v>
      </c>
      <c r="E14" s="1">
        <v>22</v>
      </c>
      <c r="F14" s="1">
        <v>32</v>
      </c>
      <c r="G14" s="1">
        <v>3</v>
      </c>
      <c r="H14" s="1">
        <v>33</v>
      </c>
      <c r="L14" t="s">
        <v>3560</v>
      </c>
    </row>
    <row r="15" spans="1:13">
      <c r="B15" s="2" t="s">
        <v>3561</v>
      </c>
      <c r="C15" s="1">
        <v>60</v>
      </c>
      <c r="D15" s="1">
        <v>78</v>
      </c>
      <c r="E15" s="1">
        <v>54</v>
      </c>
      <c r="F15" s="1">
        <v>54</v>
      </c>
      <c r="G15" s="1">
        <v>65</v>
      </c>
      <c r="H15" s="1">
        <v>66</v>
      </c>
    </row>
    <row r="16" spans="1:13">
      <c r="B16" s="2" t="s">
        <v>3562</v>
      </c>
      <c r="C16" s="1">
        <v>71</v>
      </c>
      <c r="D16" s="1">
        <v>0</v>
      </c>
      <c r="E16" s="1">
        <v>88</v>
      </c>
      <c r="F16" s="1">
        <v>84</v>
      </c>
      <c r="G16" s="1">
        <v>22</v>
      </c>
      <c r="H16" s="1">
        <v>21</v>
      </c>
    </row>
    <row r="17" spans="2:8">
      <c r="B17" s="2"/>
      <c r="C17" s="2"/>
      <c r="D17" s="2"/>
      <c r="E17" s="2"/>
      <c r="F17" s="2"/>
      <c r="G17" s="2"/>
      <c r="H17" s="2"/>
    </row>
    <row r="18" spans="2:8">
      <c r="B18" s="2"/>
      <c r="C18" s="2"/>
      <c r="D18" s="2"/>
      <c r="E18" s="2"/>
      <c r="F18" s="2"/>
      <c r="G18" s="2"/>
      <c r="H18" s="2"/>
    </row>
    <row r="19" spans="2:8">
      <c r="D19" s="2"/>
      <c r="E19" s="2"/>
      <c r="F19" s="2"/>
      <c r="G19" s="2"/>
      <c r="H19" s="2"/>
    </row>
    <row r="20" spans="2:8">
      <c r="D20" s="2"/>
      <c r="E20" s="2"/>
      <c r="F20" s="2"/>
      <c r="G20" s="2"/>
      <c r="H20" s="2"/>
    </row>
    <row r="21" spans="2:8"/>
    <row r="22" spans="2:8"/>
    <row r="23" spans="2:8"/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M301"/>
  <sheetViews>
    <sheetView workbookViewId="0"/>
  </sheetViews>
  <sheetFormatPr defaultColWidth="14.44140625" defaultRowHeight="15" customHeight="1"/>
  <cols>
    <col min="5" max="5" width="20.5546875" customWidth="1"/>
    <col min="6" max="6" width="16.6640625" customWidth="1"/>
  </cols>
  <sheetData>
    <row r="1" spans="1:13">
      <c r="A1" s="168" t="s">
        <v>3563</v>
      </c>
      <c r="B1" s="168" t="s">
        <v>2377</v>
      </c>
      <c r="C1" s="168" t="s">
        <v>3564</v>
      </c>
      <c r="D1" s="168" t="s">
        <v>3565</v>
      </c>
      <c r="E1" s="169" t="s">
        <v>3566</v>
      </c>
      <c r="F1" s="169" t="s">
        <v>3567</v>
      </c>
      <c r="G1" s="169" t="s">
        <v>3568</v>
      </c>
      <c r="H1" s="169" t="s">
        <v>3569</v>
      </c>
      <c r="I1" s="170" t="s">
        <v>3570</v>
      </c>
      <c r="J1" s="170" t="s">
        <v>3571</v>
      </c>
      <c r="K1" s="170" t="s">
        <v>3572</v>
      </c>
      <c r="L1" s="171" t="s">
        <v>3573</v>
      </c>
      <c r="M1" s="171" t="s">
        <v>3574</v>
      </c>
    </row>
    <row r="2" spans="1:13">
      <c r="A2" t="s">
        <v>3575</v>
      </c>
      <c r="B2" s="172" t="s">
        <v>3576</v>
      </c>
      <c r="C2" s="47" t="s">
        <v>3577</v>
      </c>
      <c r="D2" s="47" t="s">
        <v>3578</v>
      </c>
      <c r="E2" s="173">
        <v>4229052</v>
      </c>
      <c r="F2" s="173">
        <v>2719650</v>
      </c>
      <c r="G2" s="173">
        <v>2652364</v>
      </c>
      <c r="H2" s="173">
        <v>5800</v>
      </c>
      <c r="I2" s="115">
        <v>4054.5977375918101</v>
      </c>
      <c r="J2" s="174">
        <f t="shared" ref="J2:J256" si="0">I2/(G2/1000)</f>
        <v>1.5286731902528499</v>
      </c>
      <c r="K2" s="115">
        <f t="shared" ref="K2:K256" si="1">I2/H2</f>
        <v>0.69906857544686385</v>
      </c>
      <c r="L2" s="13" t="str">
        <f t="shared" ref="L2:L256" si="2">LEFT(A2,10)</f>
        <v>2014-09-03</v>
      </c>
      <c r="M2" s="13" t="str">
        <f t="shared" ref="M2:M256" si="3">RIGHT(A2,2)</f>
        <v>10</v>
      </c>
    </row>
    <row r="3" spans="1:13">
      <c r="A3" t="s">
        <v>3579</v>
      </c>
      <c r="B3" s="172" t="s">
        <v>3580</v>
      </c>
      <c r="C3" s="47" t="s">
        <v>3581</v>
      </c>
      <c r="D3" s="47" t="s">
        <v>3578</v>
      </c>
      <c r="E3" s="173">
        <v>22425309</v>
      </c>
      <c r="F3" s="173">
        <v>12316305</v>
      </c>
      <c r="G3" s="173">
        <v>11949634</v>
      </c>
      <c r="H3" s="173">
        <v>23280</v>
      </c>
      <c r="I3" s="115">
        <v>19739.634103965</v>
      </c>
      <c r="J3" s="174">
        <f t="shared" si="0"/>
        <v>1.6519028201169172</v>
      </c>
      <c r="K3" s="115">
        <f t="shared" si="1"/>
        <v>0.84792242714626287</v>
      </c>
      <c r="L3" s="13" t="str">
        <f t="shared" si="2"/>
        <v>2014-09-03</v>
      </c>
      <c r="M3" s="13" t="str">
        <f t="shared" si="3"/>
        <v>13</v>
      </c>
    </row>
    <row r="4" spans="1:13">
      <c r="A4" t="s">
        <v>3582</v>
      </c>
      <c r="B4" s="172" t="s">
        <v>3576</v>
      </c>
      <c r="C4" s="47" t="s">
        <v>3581</v>
      </c>
      <c r="D4" s="47" t="s">
        <v>3583</v>
      </c>
      <c r="E4" s="173">
        <v>3990076</v>
      </c>
      <c r="F4" s="173">
        <v>2491170</v>
      </c>
      <c r="G4" s="173">
        <v>2407854</v>
      </c>
      <c r="H4" s="173">
        <v>3719</v>
      </c>
      <c r="I4" s="115">
        <v>4880.2368290311997</v>
      </c>
      <c r="J4" s="174">
        <f t="shared" si="0"/>
        <v>2.0267993113499405</v>
      </c>
      <c r="K4" s="115">
        <f t="shared" si="1"/>
        <v>1.3122443745714438</v>
      </c>
      <c r="L4" s="13" t="str">
        <f t="shared" si="2"/>
        <v>2014-09-03</v>
      </c>
      <c r="M4" s="13" t="str">
        <f t="shared" si="3"/>
        <v>06</v>
      </c>
    </row>
    <row r="5" spans="1:13">
      <c r="A5" t="s">
        <v>3584</v>
      </c>
      <c r="B5" s="172" t="s">
        <v>3576</v>
      </c>
      <c r="C5" s="47" t="s">
        <v>3585</v>
      </c>
      <c r="D5" s="47" t="s">
        <v>3578</v>
      </c>
      <c r="E5" s="173">
        <v>3810657</v>
      </c>
      <c r="F5" s="173">
        <v>1421610</v>
      </c>
      <c r="G5" s="173">
        <v>1315055</v>
      </c>
      <c r="H5" s="173">
        <v>8809</v>
      </c>
      <c r="I5" s="115">
        <v>1985.8550516036901</v>
      </c>
      <c r="J5" s="174">
        <f t="shared" si="0"/>
        <v>1.5100927730046956</v>
      </c>
      <c r="K5" s="115">
        <f t="shared" si="1"/>
        <v>0.22543478846676013</v>
      </c>
      <c r="L5" s="13" t="str">
        <f t="shared" si="2"/>
        <v>2014-09-02</v>
      </c>
      <c r="M5" s="13" t="str">
        <f t="shared" si="3"/>
        <v>19</v>
      </c>
    </row>
    <row r="6" spans="1:13">
      <c r="A6" t="s">
        <v>3586</v>
      </c>
      <c r="B6" s="172" t="s">
        <v>3576</v>
      </c>
      <c r="C6" s="47" t="s">
        <v>3581</v>
      </c>
      <c r="D6" s="47" t="s">
        <v>3587</v>
      </c>
      <c r="E6" s="173">
        <v>19873340</v>
      </c>
      <c r="F6" s="173">
        <v>11135727</v>
      </c>
      <c r="G6" s="173">
        <v>10716366</v>
      </c>
      <c r="H6" s="173">
        <v>16997</v>
      </c>
      <c r="I6" s="115">
        <v>14308.0463619163</v>
      </c>
      <c r="J6" s="174">
        <f t="shared" si="0"/>
        <v>1.3351584260855125</v>
      </c>
      <c r="K6" s="115">
        <f t="shared" si="1"/>
        <v>0.8417983386430723</v>
      </c>
      <c r="L6" s="13" t="str">
        <f t="shared" si="2"/>
        <v>2014-09-02</v>
      </c>
      <c r="M6" s="13" t="str">
        <f t="shared" si="3"/>
        <v>22</v>
      </c>
    </row>
    <row r="7" spans="1:13">
      <c r="A7" t="s">
        <v>3584</v>
      </c>
      <c r="B7" s="172" t="s">
        <v>3588</v>
      </c>
      <c r="C7" s="47" t="s">
        <v>3581</v>
      </c>
      <c r="D7" s="47" t="s">
        <v>3589</v>
      </c>
      <c r="E7" s="173">
        <v>24032244</v>
      </c>
      <c r="F7" s="173">
        <v>13426990</v>
      </c>
      <c r="G7" s="173">
        <v>12938801</v>
      </c>
      <c r="H7" s="173">
        <v>25510</v>
      </c>
      <c r="I7" s="115">
        <v>18475.3666663369</v>
      </c>
      <c r="J7" s="174">
        <f t="shared" si="0"/>
        <v>1.4279040744452984</v>
      </c>
      <c r="K7" s="115">
        <f t="shared" si="1"/>
        <v>0.72424016724174445</v>
      </c>
      <c r="L7" s="13" t="str">
        <f t="shared" si="2"/>
        <v>2014-09-02</v>
      </c>
      <c r="M7" s="13" t="str">
        <f t="shared" si="3"/>
        <v>19</v>
      </c>
    </row>
    <row r="8" spans="1:13">
      <c r="A8" t="s">
        <v>3590</v>
      </c>
      <c r="B8" s="172" t="s">
        <v>3591</v>
      </c>
      <c r="C8" s="47" t="s">
        <v>3577</v>
      </c>
      <c r="D8" s="47" t="s">
        <v>3583</v>
      </c>
      <c r="E8" s="173">
        <v>4689152</v>
      </c>
      <c r="F8" s="173">
        <v>2989991</v>
      </c>
      <c r="G8" s="173">
        <v>2927004</v>
      </c>
      <c r="H8" s="173">
        <v>6277</v>
      </c>
      <c r="I8" s="115">
        <v>4141.6153444145802</v>
      </c>
      <c r="J8" s="174">
        <f t="shared" si="0"/>
        <v>1.4149674357857318</v>
      </c>
      <c r="K8" s="115">
        <f t="shared" si="1"/>
        <v>0.65980808418266368</v>
      </c>
      <c r="L8" s="13" t="str">
        <f t="shared" si="2"/>
        <v>2014-09-03</v>
      </c>
      <c r="M8" s="13" t="str">
        <f t="shared" si="3"/>
        <v>12</v>
      </c>
    </row>
    <row r="9" spans="1:13">
      <c r="A9" t="s">
        <v>3582</v>
      </c>
      <c r="B9" s="172" t="s">
        <v>3576</v>
      </c>
      <c r="C9" s="47" t="s">
        <v>3585</v>
      </c>
      <c r="D9" s="47" t="s">
        <v>3583</v>
      </c>
      <c r="E9" s="173">
        <v>495294</v>
      </c>
      <c r="F9" s="173">
        <v>368071</v>
      </c>
      <c r="G9" s="173">
        <v>353824</v>
      </c>
      <c r="H9" s="173">
        <v>1373</v>
      </c>
      <c r="I9" s="115">
        <v>865.17957316097295</v>
      </c>
      <c r="J9" s="174">
        <f t="shared" si="0"/>
        <v>2.4452257991571318</v>
      </c>
      <c r="K9" s="115">
        <f t="shared" si="1"/>
        <v>0.63013807222212159</v>
      </c>
      <c r="L9" s="13" t="str">
        <f t="shared" si="2"/>
        <v>2014-09-03</v>
      </c>
      <c r="M9" s="13" t="str">
        <f t="shared" si="3"/>
        <v>06</v>
      </c>
    </row>
    <row r="10" spans="1:13">
      <c r="A10" t="s">
        <v>3592</v>
      </c>
      <c r="B10" s="172" t="s">
        <v>3580</v>
      </c>
      <c r="C10" s="47" t="s">
        <v>3585</v>
      </c>
      <c r="D10" s="47" t="s">
        <v>3587</v>
      </c>
      <c r="E10" s="173">
        <v>4220024</v>
      </c>
      <c r="F10" s="173">
        <v>1518740</v>
      </c>
      <c r="G10" s="173">
        <v>1408380</v>
      </c>
      <c r="H10" s="173">
        <v>8983</v>
      </c>
      <c r="I10" s="115">
        <v>1936.0643229058501</v>
      </c>
      <c r="J10" s="174">
        <f t="shared" si="0"/>
        <v>1.3746746779319856</v>
      </c>
      <c r="K10" s="115">
        <f t="shared" si="1"/>
        <v>0.21552536156137705</v>
      </c>
      <c r="L10" s="13" t="str">
        <f t="shared" si="2"/>
        <v>2014-09-02</v>
      </c>
      <c r="M10" s="13" t="str">
        <f t="shared" si="3"/>
        <v>20</v>
      </c>
    </row>
    <row r="11" spans="1:13">
      <c r="A11" t="s">
        <v>3575</v>
      </c>
      <c r="B11" s="172" t="s">
        <v>3591</v>
      </c>
      <c r="C11" s="47" t="s">
        <v>3585</v>
      </c>
      <c r="D11" s="47" t="s">
        <v>3589</v>
      </c>
      <c r="E11" s="173">
        <v>680632</v>
      </c>
      <c r="F11" s="173">
        <v>452861</v>
      </c>
      <c r="G11" s="173">
        <v>432336</v>
      </c>
      <c r="H11" s="173">
        <v>2132</v>
      </c>
      <c r="I11" s="115">
        <v>1072.3741132016401</v>
      </c>
      <c r="J11" s="174">
        <f t="shared" si="0"/>
        <v>2.4804182700530144</v>
      </c>
      <c r="K11" s="115">
        <f t="shared" si="1"/>
        <v>0.50298973414711068</v>
      </c>
      <c r="L11" s="13" t="str">
        <f t="shared" si="2"/>
        <v>2014-09-03</v>
      </c>
      <c r="M11" s="13" t="str">
        <f t="shared" si="3"/>
        <v>10</v>
      </c>
    </row>
    <row r="12" spans="1:13">
      <c r="A12" t="s">
        <v>3593</v>
      </c>
      <c r="B12" s="172" t="s">
        <v>3576</v>
      </c>
      <c r="C12" s="47" t="s">
        <v>3581</v>
      </c>
      <c r="D12" s="47" t="s">
        <v>3594</v>
      </c>
      <c r="E12" s="173">
        <v>24166742</v>
      </c>
      <c r="F12" s="173">
        <v>13435259</v>
      </c>
      <c r="G12" s="173">
        <v>12960487</v>
      </c>
      <c r="H12" s="173">
        <v>26756</v>
      </c>
      <c r="I12" s="115">
        <v>20149.505396420602</v>
      </c>
      <c r="J12" s="174">
        <f t="shared" si="0"/>
        <v>1.5546873660241782</v>
      </c>
      <c r="K12" s="115">
        <f t="shared" si="1"/>
        <v>0.75308362223129777</v>
      </c>
      <c r="L12" s="13" t="str">
        <f t="shared" si="2"/>
        <v>2014-09-02</v>
      </c>
      <c r="M12" s="13" t="str">
        <f t="shared" si="3"/>
        <v>17</v>
      </c>
    </row>
    <row r="13" spans="1:13">
      <c r="A13" t="s">
        <v>3595</v>
      </c>
      <c r="B13" s="172" t="s">
        <v>3596</v>
      </c>
      <c r="C13" s="47" t="s">
        <v>3577</v>
      </c>
      <c r="D13" s="47" t="s">
        <v>3587</v>
      </c>
      <c r="E13" s="173">
        <v>3180628</v>
      </c>
      <c r="F13" s="173">
        <v>2152080</v>
      </c>
      <c r="G13" s="173">
        <v>2108917</v>
      </c>
      <c r="H13" s="173">
        <v>4369</v>
      </c>
      <c r="I13" s="115">
        <v>3235.70529244305</v>
      </c>
      <c r="J13" s="174">
        <f t="shared" si="0"/>
        <v>1.5342971261756864</v>
      </c>
      <c r="K13" s="115">
        <f t="shared" si="1"/>
        <v>0.74060546862967502</v>
      </c>
      <c r="L13" s="13" t="str">
        <f t="shared" si="2"/>
        <v>2014-09-03</v>
      </c>
      <c r="M13" s="13" t="str">
        <f t="shared" si="3"/>
        <v>00</v>
      </c>
    </row>
    <row r="14" spans="1:13">
      <c r="A14" t="s">
        <v>3597</v>
      </c>
      <c r="B14" s="172" t="s">
        <v>3576</v>
      </c>
      <c r="C14" s="47" t="s">
        <v>3598</v>
      </c>
      <c r="D14" s="47" t="s">
        <v>3578</v>
      </c>
      <c r="E14" s="173">
        <v>22053446</v>
      </c>
      <c r="F14" s="173">
        <v>12383844</v>
      </c>
      <c r="G14" s="173">
        <v>12018540</v>
      </c>
      <c r="H14" s="173">
        <v>24268</v>
      </c>
      <c r="I14" s="115">
        <v>19798.089177129801</v>
      </c>
      <c r="J14" s="174">
        <f t="shared" si="0"/>
        <v>1.6472956929152625</v>
      </c>
      <c r="K14" s="115">
        <f t="shared" si="1"/>
        <v>0.81581049848070719</v>
      </c>
      <c r="L14" s="13" t="str">
        <f t="shared" si="2"/>
        <v>2014-09-03</v>
      </c>
      <c r="M14" s="13" t="str">
        <f t="shared" si="3"/>
        <v>14</v>
      </c>
    </row>
    <row r="15" spans="1:13">
      <c r="A15" t="s">
        <v>3599</v>
      </c>
      <c r="B15" s="172" t="s">
        <v>3576</v>
      </c>
      <c r="C15" s="47" t="s">
        <v>3581</v>
      </c>
      <c r="D15" s="47" t="s">
        <v>3600</v>
      </c>
      <c r="E15" s="173">
        <v>1746646</v>
      </c>
      <c r="F15" s="173">
        <v>1114806</v>
      </c>
      <c r="G15" s="173">
        <v>1074218</v>
      </c>
      <c r="H15" s="173">
        <v>1164</v>
      </c>
      <c r="I15" s="115">
        <v>1766.2247587796201</v>
      </c>
      <c r="J15" s="174">
        <f t="shared" si="0"/>
        <v>1.6441958324843002</v>
      </c>
      <c r="K15" s="115">
        <f t="shared" si="1"/>
        <v>1.5173752223192611</v>
      </c>
      <c r="L15" s="13" t="str">
        <f t="shared" si="2"/>
        <v>2014-09-03</v>
      </c>
      <c r="M15" s="13" t="str">
        <f t="shared" si="3"/>
        <v>04</v>
      </c>
    </row>
    <row r="16" spans="1:13">
      <c r="A16" t="s">
        <v>3601</v>
      </c>
      <c r="B16" s="172" t="s">
        <v>3588</v>
      </c>
      <c r="C16" s="47" t="s">
        <v>3602</v>
      </c>
      <c r="D16" s="47" t="s">
        <v>3578</v>
      </c>
      <c r="E16" s="173">
        <v>333010</v>
      </c>
      <c r="F16" s="173">
        <v>264740</v>
      </c>
      <c r="G16" s="173">
        <v>220698</v>
      </c>
      <c r="H16" s="173">
        <v>35786</v>
      </c>
      <c r="I16" s="115">
        <v>4569.2375519035804</v>
      </c>
      <c r="J16" s="174">
        <f t="shared" si="0"/>
        <v>20.703574803140853</v>
      </c>
      <c r="K16" s="115">
        <f t="shared" si="1"/>
        <v>0.12768226546424805</v>
      </c>
      <c r="L16" s="13" t="str">
        <f t="shared" si="2"/>
        <v>2014-09-03</v>
      </c>
      <c r="M16" s="13" t="str">
        <f t="shared" si="3"/>
        <v>09</v>
      </c>
    </row>
    <row r="17" spans="1:13">
      <c r="A17" t="s">
        <v>3603</v>
      </c>
      <c r="B17" s="172" t="s">
        <v>3580</v>
      </c>
      <c r="C17" s="47" t="s">
        <v>3602</v>
      </c>
      <c r="D17" s="47" t="s">
        <v>3583</v>
      </c>
      <c r="E17" s="173">
        <v>1321692</v>
      </c>
      <c r="F17" s="173">
        <v>812712</v>
      </c>
      <c r="G17" s="173">
        <v>681323</v>
      </c>
      <c r="H17" s="173">
        <v>89524</v>
      </c>
      <c r="I17" s="115">
        <v>7070.9767971568799</v>
      </c>
      <c r="J17" s="174">
        <f t="shared" si="0"/>
        <v>10.378303384968481</v>
      </c>
      <c r="K17" s="115">
        <f t="shared" si="1"/>
        <v>7.8984147236013588E-2</v>
      </c>
      <c r="L17" s="13" t="str">
        <f t="shared" si="2"/>
        <v>2014-09-02</v>
      </c>
      <c r="M17" s="13" t="str">
        <f t="shared" si="3"/>
        <v>21</v>
      </c>
    </row>
    <row r="18" spans="1:13">
      <c r="A18" t="s">
        <v>3604</v>
      </c>
      <c r="B18" s="172" t="s">
        <v>3576</v>
      </c>
      <c r="C18" s="47" t="s">
        <v>3581</v>
      </c>
      <c r="D18" s="47" t="s">
        <v>3605</v>
      </c>
      <c r="E18" s="173">
        <v>2747504</v>
      </c>
      <c r="F18" s="173">
        <v>1748723</v>
      </c>
      <c r="G18" s="173">
        <v>1683011</v>
      </c>
      <c r="H18" s="173">
        <v>1907</v>
      </c>
      <c r="I18" s="115">
        <v>2745.3446208928499</v>
      </c>
      <c r="J18" s="174">
        <f t="shared" si="0"/>
        <v>1.6312101471070897</v>
      </c>
      <c r="K18" s="115">
        <f t="shared" si="1"/>
        <v>1.4396143790733351</v>
      </c>
      <c r="L18" s="13" t="str">
        <f t="shared" si="2"/>
        <v>2014-09-03</v>
      </c>
      <c r="M18" s="13" t="str">
        <f t="shared" si="3"/>
        <v>02</v>
      </c>
    </row>
    <row r="19" spans="1:13">
      <c r="A19" t="s">
        <v>3586</v>
      </c>
      <c r="B19" s="172" t="s">
        <v>3576</v>
      </c>
      <c r="C19" s="47" t="s">
        <v>3602</v>
      </c>
      <c r="D19" s="47" t="s">
        <v>3587</v>
      </c>
      <c r="E19" s="173">
        <v>1092740</v>
      </c>
      <c r="F19" s="173">
        <v>622504</v>
      </c>
      <c r="G19" s="173">
        <v>519843</v>
      </c>
      <c r="H19" s="173">
        <v>68046</v>
      </c>
      <c r="I19" s="115">
        <v>4783.5099442956698</v>
      </c>
      <c r="J19" s="174">
        <f t="shared" si="0"/>
        <v>9.2018358317716498</v>
      </c>
      <c r="K19" s="115">
        <f t="shared" si="1"/>
        <v>7.0298179823878995E-2</v>
      </c>
      <c r="L19" s="13" t="str">
        <f t="shared" si="2"/>
        <v>2014-09-02</v>
      </c>
      <c r="M19" s="13" t="str">
        <f t="shared" si="3"/>
        <v>22</v>
      </c>
    </row>
    <row r="20" spans="1:13">
      <c r="A20" t="s">
        <v>3606</v>
      </c>
      <c r="B20" s="172" t="s">
        <v>3576</v>
      </c>
      <c r="C20" s="47" t="s">
        <v>3577</v>
      </c>
      <c r="D20" s="47" t="s">
        <v>3589</v>
      </c>
      <c r="E20" s="173">
        <v>4746611</v>
      </c>
      <c r="F20" s="173">
        <v>3094249</v>
      </c>
      <c r="G20" s="173">
        <v>3019679</v>
      </c>
      <c r="H20" s="173">
        <v>6220</v>
      </c>
      <c r="I20" s="115">
        <v>4957.8615869675104</v>
      </c>
      <c r="J20" s="174">
        <f t="shared" si="0"/>
        <v>1.6418505367515919</v>
      </c>
      <c r="K20" s="115">
        <f t="shared" si="1"/>
        <v>0.79708385642564472</v>
      </c>
      <c r="L20" s="13" t="str">
        <f t="shared" si="2"/>
        <v>2014-09-03</v>
      </c>
      <c r="M20" s="13" t="str">
        <f t="shared" si="3"/>
        <v>08</v>
      </c>
    </row>
    <row r="21" spans="1:13">
      <c r="A21" t="s">
        <v>3607</v>
      </c>
      <c r="B21" s="172" t="s">
        <v>3591</v>
      </c>
      <c r="C21" s="47" t="s">
        <v>3577</v>
      </c>
      <c r="D21" s="47" t="s">
        <v>3594</v>
      </c>
      <c r="E21" s="173">
        <v>6524822</v>
      </c>
      <c r="F21" s="173">
        <v>3927313</v>
      </c>
      <c r="G21" s="173">
        <v>3858019</v>
      </c>
      <c r="H21" s="173">
        <v>8299</v>
      </c>
      <c r="I21" s="115">
        <v>4604.5705384380899</v>
      </c>
      <c r="J21" s="174">
        <f t="shared" si="0"/>
        <v>1.1935064442238594</v>
      </c>
      <c r="K21" s="115">
        <f t="shared" si="1"/>
        <v>0.55483438226751292</v>
      </c>
      <c r="L21" s="13" t="str">
        <f t="shared" si="2"/>
        <v>2014-09-02</v>
      </c>
      <c r="M21" s="13" t="str">
        <f t="shared" si="3"/>
        <v>18</v>
      </c>
    </row>
    <row r="22" spans="1:13">
      <c r="A22" t="s">
        <v>3590</v>
      </c>
      <c r="B22" s="172" t="s">
        <v>3576</v>
      </c>
      <c r="C22" s="47" t="s">
        <v>3581</v>
      </c>
      <c r="D22" s="47" t="s">
        <v>3608</v>
      </c>
      <c r="E22" s="173">
        <v>22000330</v>
      </c>
      <c r="F22" s="173">
        <v>12162054</v>
      </c>
      <c r="G22" s="173">
        <v>11800478</v>
      </c>
      <c r="H22" s="173">
        <v>23509</v>
      </c>
      <c r="I22" s="115">
        <v>19389.348858650799</v>
      </c>
      <c r="J22" s="174">
        <f t="shared" si="0"/>
        <v>1.6430985980949924</v>
      </c>
      <c r="K22" s="115">
        <f t="shared" si="1"/>
        <v>0.82476280822879744</v>
      </c>
      <c r="L22" s="13" t="str">
        <f t="shared" si="2"/>
        <v>2014-09-03</v>
      </c>
      <c r="M22" s="13" t="str">
        <f t="shared" si="3"/>
        <v>12</v>
      </c>
    </row>
    <row r="23" spans="1:13">
      <c r="A23" t="s">
        <v>3593</v>
      </c>
      <c r="B23" s="172" t="s">
        <v>3576</v>
      </c>
      <c r="C23" s="47" t="s">
        <v>3577</v>
      </c>
      <c r="D23" s="47" t="s">
        <v>3600</v>
      </c>
      <c r="E23" s="173">
        <v>4286110</v>
      </c>
      <c r="F23" s="173">
        <v>2398133</v>
      </c>
      <c r="G23" s="173">
        <v>2371282</v>
      </c>
      <c r="H23" s="173">
        <v>5825</v>
      </c>
      <c r="I23" s="115">
        <v>3675.3808734557401</v>
      </c>
      <c r="J23" s="174">
        <f t="shared" si="0"/>
        <v>1.549955202905323</v>
      </c>
      <c r="K23" s="115">
        <f t="shared" si="1"/>
        <v>0.63096667355463354</v>
      </c>
      <c r="L23" s="13" t="str">
        <f t="shared" si="2"/>
        <v>2014-09-02</v>
      </c>
      <c r="M23" s="13" t="str">
        <f t="shared" si="3"/>
        <v>17</v>
      </c>
    </row>
    <row r="24" spans="1:13">
      <c r="A24" t="s">
        <v>3609</v>
      </c>
      <c r="B24" s="172" t="s">
        <v>3591</v>
      </c>
      <c r="C24" s="47" t="s">
        <v>3577</v>
      </c>
      <c r="D24" s="47" t="s">
        <v>3605</v>
      </c>
      <c r="E24" s="173">
        <v>4163109</v>
      </c>
      <c r="F24" s="173">
        <v>2703222</v>
      </c>
      <c r="G24" s="173">
        <v>2638168</v>
      </c>
      <c r="H24" s="173">
        <v>5725</v>
      </c>
      <c r="I24" s="115">
        <v>4019.3181675467699</v>
      </c>
      <c r="J24" s="174">
        <f t="shared" si="0"/>
        <v>1.5235262377326879</v>
      </c>
      <c r="K24" s="115">
        <f t="shared" si="1"/>
        <v>0.70206430874179382</v>
      </c>
      <c r="L24" s="13" t="str">
        <f t="shared" si="2"/>
        <v>2014-09-03</v>
      </c>
      <c r="M24" s="13" t="str">
        <f t="shared" si="3"/>
        <v>11</v>
      </c>
    </row>
    <row r="25" spans="1:13">
      <c r="A25" t="s">
        <v>3593</v>
      </c>
      <c r="B25" s="172" t="s">
        <v>3576</v>
      </c>
      <c r="C25" s="47" t="s">
        <v>3585</v>
      </c>
      <c r="D25" s="47" t="s">
        <v>3594</v>
      </c>
      <c r="E25" s="173">
        <v>3010443</v>
      </c>
      <c r="F25" s="173">
        <v>1296344</v>
      </c>
      <c r="G25" s="173">
        <v>1201922</v>
      </c>
      <c r="H25" s="173">
        <v>7330</v>
      </c>
      <c r="I25" s="115">
        <v>2057.8927384467702</v>
      </c>
      <c r="J25" s="174">
        <f t="shared" si="0"/>
        <v>1.7121682924905028</v>
      </c>
      <c r="K25" s="115">
        <f t="shared" si="1"/>
        <v>0.28074935040201504</v>
      </c>
      <c r="L25" s="13" t="str">
        <f t="shared" si="2"/>
        <v>2014-09-02</v>
      </c>
      <c r="M25" s="13" t="str">
        <f t="shared" si="3"/>
        <v>17</v>
      </c>
    </row>
    <row r="26" spans="1:13">
      <c r="A26" t="s">
        <v>3610</v>
      </c>
      <c r="B26" s="172" t="s">
        <v>3576</v>
      </c>
      <c r="C26" s="47" t="s">
        <v>3581</v>
      </c>
      <c r="D26" s="47" t="s">
        <v>3611</v>
      </c>
      <c r="E26" s="173">
        <v>21480901</v>
      </c>
      <c r="F26" s="173">
        <v>12090512</v>
      </c>
      <c r="G26" s="173">
        <v>11715619</v>
      </c>
      <c r="H26" s="173">
        <v>23395</v>
      </c>
      <c r="I26" s="115">
        <v>19066.931202194501</v>
      </c>
      <c r="J26" s="174">
        <f t="shared" si="0"/>
        <v>1.6274796237564997</v>
      </c>
      <c r="K26" s="115">
        <f t="shared" si="1"/>
        <v>0.81500026510769397</v>
      </c>
      <c r="L26" s="13" t="str">
        <f t="shared" si="2"/>
        <v>2014-09-03</v>
      </c>
      <c r="M26" s="13" t="str">
        <f t="shared" si="3"/>
        <v>15</v>
      </c>
    </row>
    <row r="27" spans="1:13">
      <c r="A27" t="s">
        <v>3612</v>
      </c>
      <c r="B27" s="172" t="s">
        <v>3576</v>
      </c>
      <c r="C27" s="47" t="s">
        <v>3577</v>
      </c>
      <c r="D27" s="47" t="s">
        <v>3608</v>
      </c>
      <c r="E27" s="173">
        <v>5256388</v>
      </c>
      <c r="F27" s="173">
        <v>3441903</v>
      </c>
      <c r="G27" s="173">
        <v>3374392</v>
      </c>
      <c r="H27" s="173">
        <v>7473</v>
      </c>
      <c r="I27" s="115">
        <v>4367.6206722625302</v>
      </c>
      <c r="J27" s="174">
        <f t="shared" si="0"/>
        <v>1.2943430023134628</v>
      </c>
      <c r="K27" s="115">
        <f t="shared" si="1"/>
        <v>0.58445345540780547</v>
      </c>
      <c r="L27" s="13" t="str">
        <f t="shared" si="2"/>
        <v>2014-09-03</v>
      </c>
      <c r="M27" s="13" t="str">
        <f t="shared" si="3"/>
        <v>16</v>
      </c>
    </row>
    <row r="28" spans="1:13">
      <c r="A28" t="s">
        <v>3586</v>
      </c>
      <c r="B28" s="172" t="s">
        <v>3576</v>
      </c>
      <c r="C28" s="47" t="s">
        <v>3577</v>
      </c>
      <c r="D28" s="47" t="s">
        <v>3611</v>
      </c>
      <c r="E28" s="173">
        <v>7664542</v>
      </c>
      <c r="F28" s="173">
        <v>4717628</v>
      </c>
      <c r="G28" s="173">
        <v>4624753</v>
      </c>
      <c r="H28" s="173">
        <v>10099</v>
      </c>
      <c r="I28" s="115">
        <v>5060.7264453858397</v>
      </c>
      <c r="J28" s="174">
        <f t="shared" si="0"/>
        <v>1.0942695632363155</v>
      </c>
      <c r="K28" s="115">
        <f t="shared" si="1"/>
        <v>0.50111163930942071</v>
      </c>
      <c r="L28" s="13" t="str">
        <f t="shared" si="2"/>
        <v>2014-09-02</v>
      </c>
      <c r="M28" s="13" t="str">
        <f t="shared" si="3"/>
        <v>22</v>
      </c>
    </row>
    <row r="29" spans="1:13">
      <c r="A29" t="s">
        <v>3593</v>
      </c>
      <c r="B29" s="172" t="s">
        <v>3588</v>
      </c>
      <c r="C29" s="47" t="s">
        <v>3577</v>
      </c>
      <c r="D29" s="47" t="s">
        <v>3613</v>
      </c>
      <c r="E29" s="173">
        <v>6044582</v>
      </c>
      <c r="F29" s="173">
        <v>3628815</v>
      </c>
      <c r="G29" s="173">
        <v>3566717</v>
      </c>
      <c r="H29" s="173">
        <v>7635</v>
      </c>
      <c r="I29" s="115">
        <v>4432.7537709817298</v>
      </c>
      <c r="J29" s="174">
        <f t="shared" si="0"/>
        <v>1.242810621359006</v>
      </c>
      <c r="K29" s="115">
        <f t="shared" si="1"/>
        <v>0.58058333608143153</v>
      </c>
      <c r="L29" s="13" t="str">
        <f t="shared" si="2"/>
        <v>2014-09-02</v>
      </c>
      <c r="M29" s="13" t="str">
        <f t="shared" si="3"/>
        <v>17</v>
      </c>
    </row>
    <row r="30" spans="1:13">
      <c r="A30" t="s">
        <v>3592</v>
      </c>
      <c r="B30" s="172" t="s">
        <v>3614</v>
      </c>
      <c r="C30" s="47" t="s">
        <v>3577</v>
      </c>
      <c r="D30" s="47" t="s">
        <v>3615</v>
      </c>
      <c r="E30" s="173">
        <v>8040847</v>
      </c>
      <c r="F30" s="173">
        <v>4804744</v>
      </c>
      <c r="G30" s="173">
        <v>4712977</v>
      </c>
      <c r="H30" s="173">
        <v>10273</v>
      </c>
      <c r="I30" s="115">
        <v>5421.8758120726397</v>
      </c>
      <c r="J30" s="174">
        <f t="shared" si="0"/>
        <v>1.1504142311903156</v>
      </c>
      <c r="K30" s="115">
        <f t="shared" si="1"/>
        <v>0.52777920880683726</v>
      </c>
      <c r="L30" s="13" t="str">
        <f t="shared" si="2"/>
        <v>2014-09-02</v>
      </c>
      <c r="M30" s="13" t="str">
        <f t="shared" si="3"/>
        <v>20</v>
      </c>
    </row>
    <row r="31" spans="1:13">
      <c r="A31" t="s">
        <v>3603</v>
      </c>
      <c r="B31" s="172" t="s">
        <v>3576</v>
      </c>
      <c r="C31" s="47" t="s">
        <v>3577</v>
      </c>
      <c r="D31" s="47" t="s">
        <v>3616</v>
      </c>
      <c r="E31" s="173">
        <v>8465576</v>
      </c>
      <c r="F31" s="173">
        <v>5099227</v>
      </c>
      <c r="G31" s="173">
        <v>5004906</v>
      </c>
      <c r="H31" s="173">
        <v>10689</v>
      </c>
      <c r="I31" s="115">
        <v>5382.0475440243799</v>
      </c>
      <c r="J31" s="174">
        <f t="shared" si="0"/>
        <v>1.0753543710959566</v>
      </c>
      <c r="K31" s="115">
        <f t="shared" si="1"/>
        <v>0.50351272747912623</v>
      </c>
      <c r="L31" s="13" t="str">
        <f t="shared" si="2"/>
        <v>2014-09-02</v>
      </c>
      <c r="M31" s="13" t="str">
        <f t="shared" si="3"/>
        <v>21</v>
      </c>
    </row>
    <row r="32" spans="1:13">
      <c r="A32" t="s">
        <v>3592</v>
      </c>
      <c r="B32" s="172" t="s">
        <v>3580</v>
      </c>
      <c r="C32" s="47" t="s">
        <v>3602</v>
      </c>
      <c r="D32" s="47" t="s">
        <v>3589</v>
      </c>
      <c r="E32" s="173">
        <v>1432358</v>
      </c>
      <c r="F32" s="173">
        <v>920074</v>
      </c>
      <c r="G32" s="173">
        <v>772185</v>
      </c>
      <c r="H32" s="173">
        <v>100219</v>
      </c>
      <c r="I32" s="115">
        <v>8817.9925609147103</v>
      </c>
      <c r="J32" s="174">
        <f t="shared" si="0"/>
        <v>11.419533610358542</v>
      </c>
      <c r="K32" s="115">
        <f t="shared" si="1"/>
        <v>8.798723356763398E-2</v>
      </c>
      <c r="L32" s="13" t="str">
        <f t="shared" si="2"/>
        <v>2014-09-02</v>
      </c>
      <c r="M32" s="13" t="str">
        <f t="shared" si="3"/>
        <v>20</v>
      </c>
    </row>
    <row r="33" spans="1:13">
      <c r="A33" t="s">
        <v>3592</v>
      </c>
      <c r="B33" s="172" t="s">
        <v>3576</v>
      </c>
      <c r="C33" s="47" t="s">
        <v>3617</v>
      </c>
      <c r="D33" s="47" t="s">
        <v>3578</v>
      </c>
      <c r="E33" s="173">
        <v>557115</v>
      </c>
      <c r="F33" s="173">
        <v>266529</v>
      </c>
      <c r="G33" s="173">
        <v>231772</v>
      </c>
      <c r="H33" s="173">
        <v>31298</v>
      </c>
      <c r="I33" s="115">
        <v>2110.8503448617598</v>
      </c>
      <c r="J33" s="174">
        <f t="shared" si="0"/>
        <v>9.1074432841834216</v>
      </c>
      <c r="K33" s="115">
        <f t="shared" si="1"/>
        <v>6.7443617638882986E-2</v>
      </c>
      <c r="L33" s="13" t="str">
        <f t="shared" si="2"/>
        <v>2014-09-02</v>
      </c>
      <c r="M33" s="13" t="str">
        <f t="shared" si="3"/>
        <v>20</v>
      </c>
    </row>
    <row r="34" spans="1:13">
      <c r="A34" t="s">
        <v>3590</v>
      </c>
      <c r="B34" s="172" t="s">
        <v>3576</v>
      </c>
      <c r="C34" s="47" t="s">
        <v>3617</v>
      </c>
      <c r="D34" s="47" t="s">
        <v>3583</v>
      </c>
      <c r="E34" s="173">
        <v>140093</v>
      </c>
      <c r="F34" s="173">
        <v>93541</v>
      </c>
      <c r="G34" s="173">
        <v>82604</v>
      </c>
      <c r="H34" s="173">
        <v>13397</v>
      </c>
      <c r="I34" s="115">
        <v>1240.17278986668</v>
      </c>
      <c r="J34" s="174">
        <f t="shared" si="0"/>
        <v>15.013471379917195</v>
      </c>
      <c r="K34" s="115">
        <f t="shared" si="1"/>
        <v>9.2570933034760022E-2</v>
      </c>
      <c r="L34" s="13" t="str">
        <f t="shared" si="2"/>
        <v>2014-09-03</v>
      </c>
      <c r="M34" s="13" t="str">
        <f t="shared" si="3"/>
        <v>12</v>
      </c>
    </row>
    <row r="35" spans="1:13">
      <c r="A35" t="s">
        <v>3582</v>
      </c>
      <c r="B35" s="172" t="s">
        <v>3576</v>
      </c>
      <c r="C35" s="47" t="s">
        <v>3585</v>
      </c>
      <c r="D35" s="47" t="s">
        <v>3600</v>
      </c>
      <c r="E35" s="173">
        <v>1240848</v>
      </c>
      <c r="F35" s="173">
        <v>628302</v>
      </c>
      <c r="G35" s="173">
        <v>587828</v>
      </c>
      <c r="H35" s="173">
        <v>2677</v>
      </c>
      <c r="I35" s="115">
        <v>1201.0790741102001</v>
      </c>
      <c r="J35" s="174">
        <f t="shared" si="0"/>
        <v>2.043249171713835</v>
      </c>
      <c r="K35" s="115">
        <f t="shared" si="1"/>
        <v>0.44866607176324247</v>
      </c>
      <c r="L35" s="13" t="str">
        <f t="shared" si="2"/>
        <v>2014-09-03</v>
      </c>
      <c r="M35" s="13" t="str">
        <f t="shared" si="3"/>
        <v>06</v>
      </c>
    </row>
    <row r="36" spans="1:13">
      <c r="A36" t="s">
        <v>3601</v>
      </c>
      <c r="B36" s="172" t="s">
        <v>3588</v>
      </c>
      <c r="C36" s="47" t="s">
        <v>3581</v>
      </c>
      <c r="D36" s="47" t="s">
        <v>3613</v>
      </c>
      <c r="E36" s="173">
        <v>16453607</v>
      </c>
      <c r="F36" s="173">
        <v>9701821</v>
      </c>
      <c r="G36" s="173">
        <v>9393243</v>
      </c>
      <c r="H36" s="173">
        <v>18994</v>
      </c>
      <c r="I36" s="115">
        <v>18254.6355776003</v>
      </c>
      <c r="J36" s="174">
        <f t="shared" si="0"/>
        <v>1.9433794673043483</v>
      </c>
      <c r="K36" s="115">
        <f t="shared" si="1"/>
        <v>0.96107379054439823</v>
      </c>
      <c r="L36" s="13" t="str">
        <f t="shared" si="2"/>
        <v>2014-09-03</v>
      </c>
      <c r="M36" s="13" t="str">
        <f t="shared" si="3"/>
        <v>09</v>
      </c>
    </row>
    <row r="37" spans="1:13">
      <c r="A37" t="s">
        <v>3607</v>
      </c>
      <c r="B37" s="172" t="s">
        <v>3591</v>
      </c>
      <c r="C37" s="47" t="s">
        <v>3581</v>
      </c>
      <c r="D37" s="47" t="s">
        <v>3615</v>
      </c>
      <c r="E37" s="173">
        <v>22525813</v>
      </c>
      <c r="F37" s="173">
        <v>12688375</v>
      </c>
      <c r="G37" s="173">
        <v>12208967</v>
      </c>
      <c r="H37" s="173">
        <v>24471</v>
      </c>
      <c r="I37" s="115">
        <v>18282.053786100601</v>
      </c>
      <c r="J37" s="174">
        <f t="shared" si="0"/>
        <v>1.4974283889947937</v>
      </c>
      <c r="K37" s="115">
        <f t="shared" si="1"/>
        <v>0.74709058829228892</v>
      </c>
      <c r="L37" s="13" t="str">
        <f t="shared" si="2"/>
        <v>2014-09-02</v>
      </c>
      <c r="M37" s="13" t="str">
        <f t="shared" si="3"/>
        <v>18</v>
      </c>
    </row>
    <row r="38" spans="1:13">
      <c r="A38" t="s">
        <v>3601</v>
      </c>
      <c r="B38" s="172" t="s">
        <v>3576</v>
      </c>
      <c r="C38" s="47" t="s">
        <v>3585</v>
      </c>
      <c r="D38" s="47" t="s">
        <v>3605</v>
      </c>
      <c r="E38" s="173">
        <v>759779</v>
      </c>
      <c r="F38" s="173">
        <v>512474</v>
      </c>
      <c r="G38" s="173">
        <v>488842</v>
      </c>
      <c r="H38" s="173">
        <v>2335</v>
      </c>
      <c r="I38" s="115">
        <v>1236.1636134242699</v>
      </c>
      <c r="J38" s="174">
        <f t="shared" si="0"/>
        <v>2.5287590129822517</v>
      </c>
      <c r="K38" s="115">
        <f t="shared" si="1"/>
        <v>0.52940625842581157</v>
      </c>
      <c r="L38" s="13" t="str">
        <f t="shared" si="2"/>
        <v>2014-09-03</v>
      </c>
      <c r="M38" s="13" t="str">
        <f t="shared" si="3"/>
        <v>09</v>
      </c>
    </row>
    <row r="39" spans="1:13">
      <c r="A39" t="s">
        <v>3618</v>
      </c>
      <c r="B39" s="172" t="s">
        <v>3580</v>
      </c>
      <c r="C39" s="47" t="s">
        <v>3585</v>
      </c>
      <c r="D39" s="47" t="s">
        <v>3608</v>
      </c>
      <c r="E39" s="173">
        <v>1860187</v>
      </c>
      <c r="F39" s="173">
        <v>1095581</v>
      </c>
      <c r="G39" s="173">
        <v>1028898</v>
      </c>
      <c r="H39" s="173">
        <v>5375</v>
      </c>
      <c r="I39" s="115">
        <v>2459.4185735542101</v>
      </c>
      <c r="J39" s="174">
        <f t="shared" si="0"/>
        <v>2.3903424572253131</v>
      </c>
      <c r="K39" s="115">
        <f t="shared" si="1"/>
        <v>0.45756624624264375</v>
      </c>
      <c r="L39" s="13" t="str">
        <f t="shared" si="2"/>
        <v>2014-09-03</v>
      </c>
      <c r="M39" s="13" t="str">
        <f t="shared" si="3"/>
        <v>07</v>
      </c>
    </row>
    <row r="40" spans="1:13">
      <c r="A40" t="s">
        <v>3612</v>
      </c>
      <c r="B40" s="172" t="s">
        <v>3591</v>
      </c>
      <c r="C40" s="47" t="s">
        <v>3585</v>
      </c>
      <c r="D40" s="47" t="s">
        <v>3611</v>
      </c>
      <c r="E40" s="173">
        <v>1382980</v>
      </c>
      <c r="F40" s="173">
        <v>720133</v>
      </c>
      <c r="G40" s="173">
        <v>685934</v>
      </c>
      <c r="H40" s="173">
        <v>4293</v>
      </c>
      <c r="I40" s="115">
        <v>1608.4725173767199</v>
      </c>
      <c r="J40" s="174">
        <f t="shared" si="0"/>
        <v>2.3449377307098351</v>
      </c>
      <c r="K40" s="115">
        <f t="shared" si="1"/>
        <v>0.37467330942853944</v>
      </c>
      <c r="L40" s="13" t="str">
        <f t="shared" si="2"/>
        <v>2014-09-03</v>
      </c>
      <c r="M40" s="13" t="str">
        <f t="shared" si="3"/>
        <v>16</v>
      </c>
    </row>
    <row r="41" spans="1:13">
      <c r="A41" t="s">
        <v>3603</v>
      </c>
      <c r="B41" s="172" t="s">
        <v>3576</v>
      </c>
      <c r="C41" s="47" t="s">
        <v>3577</v>
      </c>
      <c r="D41" s="47" t="s">
        <v>3619</v>
      </c>
      <c r="E41" s="173">
        <v>8148384</v>
      </c>
      <c r="F41" s="173">
        <v>4140953</v>
      </c>
      <c r="G41" s="173">
        <v>4094410</v>
      </c>
      <c r="H41" s="173">
        <v>10117</v>
      </c>
      <c r="I41" s="115">
        <v>5720.4512387736504</v>
      </c>
      <c r="J41" s="174">
        <f t="shared" si="0"/>
        <v>1.397136886333721</v>
      </c>
      <c r="K41" s="115">
        <f t="shared" si="1"/>
        <v>0.5654295975856134</v>
      </c>
      <c r="L41" s="13" t="str">
        <f t="shared" si="2"/>
        <v>2014-09-02</v>
      </c>
      <c r="M41" s="13" t="str">
        <f t="shared" si="3"/>
        <v>21</v>
      </c>
    </row>
    <row r="42" spans="1:13">
      <c r="A42" t="s">
        <v>3620</v>
      </c>
      <c r="B42" s="172" t="s">
        <v>3596</v>
      </c>
      <c r="C42" s="47" t="s">
        <v>3577</v>
      </c>
      <c r="D42" s="47" t="s">
        <v>3621</v>
      </c>
      <c r="E42" s="173">
        <v>1368033</v>
      </c>
      <c r="F42" s="173">
        <v>865577</v>
      </c>
      <c r="G42" s="173">
        <v>838018</v>
      </c>
      <c r="H42" s="173">
        <v>1932</v>
      </c>
      <c r="I42" s="115">
        <v>1433.4120609664001</v>
      </c>
      <c r="J42" s="174">
        <f t="shared" si="0"/>
        <v>1.7104788452830368</v>
      </c>
      <c r="K42" s="115">
        <f t="shared" si="1"/>
        <v>0.74193170857474122</v>
      </c>
      <c r="L42" s="13" t="str">
        <f t="shared" si="2"/>
        <v>2014-09-03</v>
      </c>
      <c r="M42" s="13" t="str">
        <f t="shared" si="3"/>
        <v>05</v>
      </c>
    </row>
    <row r="43" spans="1:13">
      <c r="A43" t="s">
        <v>3592</v>
      </c>
      <c r="B43" s="172" t="s">
        <v>3576</v>
      </c>
      <c r="C43" s="47" t="s">
        <v>3577</v>
      </c>
      <c r="D43" s="47" t="s">
        <v>3578</v>
      </c>
      <c r="E43" s="173">
        <v>7935654</v>
      </c>
      <c r="F43" s="173">
        <v>4068175</v>
      </c>
      <c r="G43" s="173">
        <v>4022715</v>
      </c>
      <c r="H43" s="173">
        <v>9759</v>
      </c>
      <c r="I43" s="115">
        <v>5935.8719254918296</v>
      </c>
      <c r="J43" s="174">
        <f t="shared" si="0"/>
        <v>1.4755884832735675</v>
      </c>
      <c r="K43" s="115">
        <f t="shared" si="1"/>
        <v>0.60824591920194993</v>
      </c>
      <c r="L43" s="13" t="str">
        <f t="shared" si="2"/>
        <v>2014-09-02</v>
      </c>
      <c r="M43" s="13" t="str">
        <f t="shared" si="3"/>
        <v>20</v>
      </c>
    </row>
    <row r="44" spans="1:13">
      <c r="A44" t="s">
        <v>3622</v>
      </c>
      <c r="B44" s="172" t="s">
        <v>3576</v>
      </c>
      <c r="C44" s="47" t="s">
        <v>3602</v>
      </c>
      <c r="D44" s="47" t="s">
        <v>3594</v>
      </c>
      <c r="E44" s="173">
        <v>807062</v>
      </c>
      <c r="F44" s="173">
        <v>434135</v>
      </c>
      <c r="G44" s="173">
        <v>361319</v>
      </c>
      <c r="H44" s="173">
        <v>46686</v>
      </c>
      <c r="I44" s="115">
        <v>3280.9772536267301</v>
      </c>
      <c r="J44" s="174">
        <f t="shared" si="0"/>
        <v>9.0805555579051482</v>
      </c>
      <c r="K44" s="115">
        <f t="shared" si="1"/>
        <v>7.0277540453813347E-2</v>
      </c>
      <c r="L44" s="13" t="str">
        <f t="shared" si="2"/>
        <v>2014-09-02</v>
      </c>
      <c r="M44" s="13" t="str">
        <f t="shared" si="3"/>
        <v>23</v>
      </c>
    </row>
    <row r="45" spans="1:13">
      <c r="A45" t="s">
        <v>3579</v>
      </c>
      <c r="B45" s="172" t="s">
        <v>3588</v>
      </c>
      <c r="C45" s="47" t="s">
        <v>3602</v>
      </c>
      <c r="D45" s="47" t="s">
        <v>3600</v>
      </c>
      <c r="E45" s="173">
        <v>623597</v>
      </c>
      <c r="F45" s="173">
        <v>462800</v>
      </c>
      <c r="G45" s="173">
        <v>393252</v>
      </c>
      <c r="H45" s="173">
        <v>68428</v>
      </c>
      <c r="I45" s="115">
        <v>8119.3150029094304</v>
      </c>
      <c r="J45" s="174">
        <f t="shared" si="0"/>
        <v>20.646595574617372</v>
      </c>
      <c r="K45" s="115">
        <f t="shared" si="1"/>
        <v>0.11865486354868519</v>
      </c>
      <c r="L45" s="13" t="str">
        <f t="shared" si="2"/>
        <v>2014-09-03</v>
      </c>
      <c r="M45" s="13" t="str">
        <f t="shared" si="3"/>
        <v>13</v>
      </c>
    </row>
    <row r="46" spans="1:13">
      <c r="A46" t="s">
        <v>3607</v>
      </c>
      <c r="B46" s="172" t="s">
        <v>3580</v>
      </c>
      <c r="C46" s="47" t="s">
        <v>3585</v>
      </c>
      <c r="D46" s="47" t="s">
        <v>3613</v>
      </c>
      <c r="E46" s="173">
        <v>3350038</v>
      </c>
      <c r="F46" s="173">
        <v>1345303</v>
      </c>
      <c r="G46" s="173">
        <v>1250059</v>
      </c>
      <c r="H46" s="173">
        <v>8584</v>
      </c>
      <c r="I46" s="115">
        <v>2126.7332281272902</v>
      </c>
      <c r="J46" s="174">
        <f t="shared" si="0"/>
        <v>1.7013062808453763</v>
      </c>
      <c r="K46" s="115">
        <f t="shared" si="1"/>
        <v>0.24775550187876166</v>
      </c>
      <c r="L46" s="13" t="str">
        <f t="shared" si="2"/>
        <v>2014-09-02</v>
      </c>
      <c r="M46" s="13" t="str">
        <f t="shared" si="3"/>
        <v>18</v>
      </c>
    </row>
    <row r="47" spans="1:13">
      <c r="A47" t="s">
        <v>3595</v>
      </c>
      <c r="B47" s="172" t="s">
        <v>3576</v>
      </c>
      <c r="C47" s="47" t="s">
        <v>3581</v>
      </c>
      <c r="D47" s="47" t="s">
        <v>3616</v>
      </c>
      <c r="E47" s="173">
        <v>7302597</v>
      </c>
      <c r="F47" s="173">
        <v>4715042</v>
      </c>
      <c r="G47" s="173">
        <v>4533281</v>
      </c>
      <c r="H47" s="173">
        <v>5964</v>
      </c>
      <c r="I47" s="115">
        <v>7520.4829951029797</v>
      </c>
      <c r="J47" s="174">
        <f t="shared" si="0"/>
        <v>1.6589492235541938</v>
      </c>
      <c r="K47" s="115">
        <f t="shared" si="1"/>
        <v>1.2609797107818543</v>
      </c>
      <c r="L47" s="13" t="str">
        <f t="shared" si="2"/>
        <v>2014-09-03</v>
      </c>
      <c r="M47" s="13" t="str">
        <f t="shared" si="3"/>
        <v>00</v>
      </c>
    </row>
    <row r="48" spans="1:13">
      <c r="A48" t="s">
        <v>3618</v>
      </c>
      <c r="B48" s="172" t="s">
        <v>3576</v>
      </c>
      <c r="C48" s="47" t="s">
        <v>3577</v>
      </c>
      <c r="D48" s="47" t="s">
        <v>3583</v>
      </c>
      <c r="E48" s="173">
        <v>4678367</v>
      </c>
      <c r="F48" s="173">
        <v>3013685</v>
      </c>
      <c r="G48" s="173">
        <v>2940351</v>
      </c>
      <c r="H48" s="173">
        <v>6020</v>
      </c>
      <c r="I48" s="115">
        <v>5091.13809578984</v>
      </c>
      <c r="J48" s="174">
        <f t="shared" si="0"/>
        <v>1.7314729077548361</v>
      </c>
      <c r="K48" s="115">
        <f t="shared" si="1"/>
        <v>0.84570400262289702</v>
      </c>
      <c r="L48" s="13" t="str">
        <f t="shared" si="2"/>
        <v>2014-09-03</v>
      </c>
      <c r="M48" s="13" t="str">
        <f t="shared" si="3"/>
        <v>07</v>
      </c>
    </row>
    <row r="49" spans="1:13">
      <c r="A49" t="s">
        <v>3595</v>
      </c>
      <c r="B49" s="172" t="s">
        <v>3576</v>
      </c>
      <c r="C49" s="47" t="s">
        <v>3585</v>
      </c>
      <c r="D49" s="47" t="s">
        <v>3615</v>
      </c>
      <c r="E49" s="173">
        <v>1754642</v>
      </c>
      <c r="F49" s="173">
        <v>867338</v>
      </c>
      <c r="G49" s="173">
        <v>814831</v>
      </c>
      <c r="H49" s="173">
        <v>3023</v>
      </c>
      <c r="I49" s="115">
        <v>1211.8090140070501</v>
      </c>
      <c r="J49" s="174">
        <f t="shared" si="0"/>
        <v>1.4871906125405761</v>
      </c>
      <c r="K49" s="115">
        <f t="shared" si="1"/>
        <v>0.40086305458387367</v>
      </c>
      <c r="L49" s="13" t="str">
        <f t="shared" si="2"/>
        <v>2014-09-03</v>
      </c>
      <c r="M49" s="13" t="str">
        <f t="shared" si="3"/>
        <v>00</v>
      </c>
    </row>
    <row r="50" spans="1:13">
      <c r="A50" t="s">
        <v>3607</v>
      </c>
      <c r="B50" s="172" t="s">
        <v>3591</v>
      </c>
      <c r="C50" s="47" t="s">
        <v>3585</v>
      </c>
      <c r="D50" s="47" t="s">
        <v>3616</v>
      </c>
      <c r="E50" s="173">
        <v>2031966</v>
      </c>
      <c r="F50" s="173">
        <v>1152598</v>
      </c>
      <c r="G50" s="173">
        <v>1086075</v>
      </c>
      <c r="H50" s="173">
        <v>5984</v>
      </c>
      <c r="I50" s="115">
        <v>2112.0839912788902</v>
      </c>
      <c r="J50" s="174">
        <f t="shared" si="0"/>
        <v>1.94469441915051</v>
      </c>
      <c r="K50" s="115">
        <f t="shared" si="1"/>
        <v>0.3529552124463386</v>
      </c>
      <c r="L50" s="13" t="str">
        <f t="shared" si="2"/>
        <v>2014-09-02</v>
      </c>
      <c r="M50" s="13" t="str">
        <f t="shared" si="3"/>
        <v>18</v>
      </c>
    </row>
    <row r="51" spans="1:13">
      <c r="A51" t="s">
        <v>3584</v>
      </c>
      <c r="B51" s="172" t="s">
        <v>3576</v>
      </c>
      <c r="C51" s="47" t="s">
        <v>3585</v>
      </c>
      <c r="D51" s="47" t="s">
        <v>3619</v>
      </c>
      <c r="E51" s="173">
        <v>2504340</v>
      </c>
      <c r="F51" s="173">
        <v>1391690</v>
      </c>
      <c r="G51" s="173">
        <v>1311827</v>
      </c>
      <c r="H51" s="173">
        <v>6928</v>
      </c>
      <c r="I51" s="115">
        <v>2227.0445993317298</v>
      </c>
      <c r="J51" s="174">
        <f t="shared" si="0"/>
        <v>1.6976663838537627</v>
      </c>
      <c r="K51" s="115">
        <f t="shared" si="1"/>
        <v>0.32145562923379473</v>
      </c>
      <c r="L51" s="13" t="str">
        <f t="shared" si="2"/>
        <v>2014-09-02</v>
      </c>
      <c r="M51" s="13" t="str">
        <f t="shared" si="3"/>
        <v>19</v>
      </c>
    </row>
    <row r="52" spans="1:13">
      <c r="A52" t="s">
        <v>3592</v>
      </c>
      <c r="B52" s="172" t="s">
        <v>3576</v>
      </c>
      <c r="C52" s="47" t="s">
        <v>3581</v>
      </c>
      <c r="D52" s="47" t="s">
        <v>3619</v>
      </c>
      <c r="E52" s="173">
        <v>26010734</v>
      </c>
      <c r="F52" s="173">
        <v>14137900</v>
      </c>
      <c r="G52" s="173">
        <v>13612637</v>
      </c>
      <c r="H52" s="173">
        <v>24871</v>
      </c>
      <c r="I52" s="115">
        <v>18824.0271499767</v>
      </c>
      <c r="J52" s="174">
        <f t="shared" si="0"/>
        <v>1.3828347255551368</v>
      </c>
      <c r="K52" s="115">
        <f t="shared" si="1"/>
        <v>0.75686651722796427</v>
      </c>
      <c r="L52" s="13" t="str">
        <f t="shared" si="2"/>
        <v>2014-09-02</v>
      </c>
      <c r="M52" s="13" t="str">
        <f t="shared" si="3"/>
        <v>20</v>
      </c>
    </row>
    <row r="53" spans="1:13">
      <c r="A53" t="s">
        <v>3612</v>
      </c>
      <c r="B53" s="172" t="s">
        <v>3591</v>
      </c>
      <c r="C53" s="47" t="s">
        <v>3581</v>
      </c>
      <c r="D53" s="47" t="s">
        <v>3621</v>
      </c>
      <c r="E53" s="173">
        <v>23353100</v>
      </c>
      <c r="F53" s="173">
        <v>13428958</v>
      </c>
      <c r="G53" s="173">
        <v>12977635</v>
      </c>
      <c r="H53" s="173">
        <v>26464</v>
      </c>
      <c r="I53" s="115">
        <v>20465.276971283201</v>
      </c>
      <c r="J53" s="174">
        <f t="shared" si="0"/>
        <v>1.576965061144284</v>
      </c>
      <c r="K53" s="115">
        <f t="shared" si="1"/>
        <v>0.77332515762103993</v>
      </c>
      <c r="L53" s="13" t="str">
        <f t="shared" si="2"/>
        <v>2014-09-03</v>
      </c>
      <c r="M53" s="13" t="str">
        <f t="shared" si="3"/>
        <v>16</v>
      </c>
    </row>
    <row r="54" spans="1:13">
      <c r="A54" t="s">
        <v>3609</v>
      </c>
      <c r="B54" s="172" t="s">
        <v>3576</v>
      </c>
      <c r="C54" s="47" t="s">
        <v>3581</v>
      </c>
      <c r="D54" s="47" t="s">
        <v>3578</v>
      </c>
      <c r="E54" s="173">
        <v>20044738</v>
      </c>
      <c r="F54" s="173">
        <v>11401832</v>
      </c>
      <c r="G54" s="173">
        <v>11061298</v>
      </c>
      <c r="H54" s="173">
        <v>22710</v>
      </c>
      <c r="I54" s="115">
        <v>19817.8705366412</v>
      </c>
      <c r="J54" s="174">
        <f t="shared" si="0"/>
        <v>1.7916405955830137</v>
      </c>
      <c r="K54" s="115">
        <f t="shared" si="1"/>
        <v>0.87264951724531925</v>
      </c>
      <c r="L54" s="13" t="str">
        <f t="shared" si="2"/>
        <v>2014-09-03</v>
      </c>
      <c r="M54" s="13" t="str">
        <f t="shared" si="3"/>
        <v>11</v>
      </c>
    </row>
    <row r="55" spans="1:13">
      <c r="A55" t="s">
        <v>3610</v>
      </c>
      <c r="B55" s="172" t="s">
        <v>3576</v>
      </c>
      <c r="C55" s="47" t="s">
        <v>3577</v>
      </c>
      <c r="D55" s="47" t="s">
        <v>3587</v>
      </c>
      <c r="E55" s="173">
        <v>2513188</v>
      </c>
      <c r="F55" s="173">
        <v>1587271</v>
      </c>
      <c r="G55" s="173">
        <v>1562590</v>
      </c>
      <c r="H55" s="173">
        <v>4072</v>
      </c>
      <c r="I55" s="115">
        <v>2844.5595038677998</v>
      </c>
      <c r="J55" s="174">
        <f t="shared" si="0"/>
        <v>1.8204132266735356</v>
      </c>
      <c r="K55" s="115">
        <f t="shared" si="1"/>
        <v>0.6985656934842337</v>
      </c>
      <c r="L55" s="13" t="str">
        <f t="shared" si="2"/>
        <v>2014-09-03</v>
      </c>
      <c r="M55" s="13" t="str">
        <f t="shared" si="3"/>
        <v>15</v>
      </c>
    </row>
    <row r="56" spans="1:13">
      <c r="A56" t="s">
        <v>3603</v>
      </c>
      <c r="B56" s="172" t="s">
        <v>3576</v>
      </c>
      <c r="C56" s="47" t="s">
        <v>3581</v>
      </c>
      <c r="D56" s="47" t="s">
        <v>3583</v>
      </c>
      <c r="E56" s="173">
        <v>24646196</v>
      </c>
      <c r="F56" s="173">
        <v>13189990</v>
      </c>
      <c r="G56" s="173">
        <v>12693241</v>
      </c>
      <c r="H56" s="173">
        <v>21660</v>
      </c>
      <c r="I56" s="115">
        <v>16587.396434649501</v>
      </c>
      <c r="J56" s="174">
        <f t="shared" si="0"/>
        <v>1.3067896870979998</v>
      </c>
      <c r="K56" s="115">
        <f t="shared" si="1"/>
        <v>0.76580777629960761</v>
      </c>
      <c r="L56" s="13" t="str">
        <f t="shared" si="2"/>
        <v>2014-09-02</v>
      </c>
      <c r="M56" s="13" t="str">
        <f t="shared" si="3"/>
        <v>21</v>
      </c>
    </row>
    <row r="57" spans="1:13">
      <c r="A57" t="s">
        <v>3575</v>
      </c>
      <c r="B57" s="172" t="s">
        <v>3576</v>
      </c>
      <c r="C57" s="47" t="s">
        <v>3617</v>
      </c>
      <c r="D57" s="47" t="s">
        <v>3587</v>
      </c>
      <c r="E57" s="173">
        <v>169456</v>
      </c>
      <c r="F57" s="173">
        <v>111289</v>
      </c>
      <c r="G57" s="173">
        <v>96188</v>
      </c>
      <c r="H57" s="173">
        <v>13393</v>
      </c>
      <c r="I57" s="115">
        <v>1283.8538370608601</v>
      </c>
      <c r="J57" s="174">
        <f t="shared" si="0"/>
        <v>13.34733893064478</v>
      </c>
      <c r="K57" s="115">
        <f t="shared" si="1"/>
        <v>9.5860063993194952E-2</v>
      </c>
      <c r="L57" s="13" t="str">
        <f t="shared" si="2"/>
        <v>2014-09-03</v>
      </c>
      <c r="M57" s="13" t="str">
        <f t="shared" si="3"/>
        <v>10</v>
      </c>
    </row>
    <row r="58" spans="1:13">
      <c r="A58" t="s">
        <v>3603</v>
      </c>
      <c r="B58" s="172" t="s">
        <v>3588</v>
      </c>
      <c r="C58" s="47" t="s">
        <v>3585</v>
      </c>
      <c r="D58" s="47" t="s">
        <v>3621</v>
      </c>
      <c r="E58" s="173">
        <v>4342201</v>
      </c>
      <c r="F58" s="173">
        <v>1539345</v>
      </c>
      <c r="G58" s="173">
        <v>1434517</v>
      </c>
      <c r="H58" s="173">
        <v>8251</v>
      </c>
      <c r="I58" s="115">
        <v>1658.3916370193001</v>
      </c>
      <c r="J58" s="174">
        <f t="shared" si="0"/>
        <v>1.156062728443999</v>
      </c>
      <c r="K58" s="115">
        <f t="shared" si="1"/>
        <v>0.20099280535926556</v>
      </c>
      <c r="L58" s="13" t="str">
        <f t="shared" si="2"/>
        <v>2014-09-02</v>
      </c>
      <c r="M58" s="13" t="str">
        <f t="shared" si="3"/>
        <v>21</v>
      </c>
    </row>
    <row r="59" spans="1:13">
      <c r="A59" t="s">
        <v>3623</v>
      </c>
      <c r="B59" s="172" t="s">
        <v>3614</v>
      </c>
      <c r="C59" s="47" t="s">
        <v>3581</v>
      </c>
      <c r="D59" s="47" t="s">
        <v>3587</v>
      </c>
      <c r="E59" s="173">
        <v>4309957</v>
      </c>
      <c r="F59" s="173">
        <v>2837962</v>
      </c>
      <c r="G59" s="173">
        <v>2727311</v>
      </c>
      <c r="H59" s="173">
        <v>3408</v>
      </c>
      <c r="I59" s="115">
        <v>4555.92850291594</v>
      </c>
      <c r="J59" s="174">
        <f t="shared" si="0"/>
        <v>1.6704836752816015</v>
      </c>
      <c r="K59" s="115">
        <f t="shared" si="1"/>
        <v>1.3368334809025646</v>
      </c>
      <c r="L59" s="13" t="str">
        <f t="shared" si="2"/>
        <v>2014-09-03</v>
      </c>
      <c r="M59" s="13" t="str">
        <f t="shared" si="3"/>
        <v>01</v>
      </c>
    </row>
    <row r="60" spans="1:13">
      <c r="A60" t="s">
        <v>3604</v>
      </c>
      <c r="B60" s="172" t="s">
        <v>3576</v>
      </c>
      <c r="C60" s="47" t="s">
        <v>3577</v>
      </c>
      <c r="D60" s="47" t="s">
        <v>3589</v>
      </c>
      <c r="E60" s="173">
        <v>569267</v>
      </c>
      <c r="F60" s="173">
        <v>353026</v>
      </c>
      <c r="G60" s="173">
        <v>348111</v>
      </c>
      <c r="H60" s="173">
        <v>619</v>
      </c>
      <c r="I60" s="115">
        <v>588.09683081613105</v>
      </c>
      <c r="J60" s="174">
        <f t="shared" si="0"/>
        <v>1.6893945632747345</v>
      </c>
      <c r="K60" s="115">
        <f t="shared" si="1"/>
        <v>0.95007565559956553</v>
      </c>
      <c r="L60" s="13" t="str">
        <f t="shared" si="2"/>
        <v>2014-09-03</v>
      </c>
      <c r="M60" s="13" t="str">
        <f t="shared" si="3"/>
        <v>02</v>
      </c>
    </row>
    <row r="61" spans="1:13">
      <c r="A61" t="s">
        <v>3575</v>
      </c>
      <c r="B61" s="172" t="s">
        <v>3580</v>
      </c>
      <c r="C61" s="47" t="s">
        <v>3581</v>
      </c>
      <c r="D61" s="47" t="s">
        <v>3589</v>
      </c>
      <c r="E61" s="173">
        <v>18465159</v>
      </c>
      <c r="F61" s="173">
        <v>10833605</v>
      </c>
      <c r="G61" s="173">
        <v>10497161</v>
      </c>
      <c r="H61" s="173">
        <v>21325</v>
      </c>
      <c r="I61" s="115">
        <v>19723.120046260199</v>
      </c>
      <c r="J61" s="174">
        <f t="shared" si="0"/>
        <v>1.8789004042388413</v>
      </c>
      <c r="K61" s="115">
        <f t="shared" si="1"/>
        <v>0.92488253440845014</v>
      </c>
      <c r="L61" s="13" t="str">
        <f t="shared" si="2"/>
        <v>2014-09-03</v>
      </c>
      <c r="M61" s="13" t="str">
        <f t="shared" si="3"/>
        <v>10</v>
      </c>
    </row>
    <row r="62" spans="1:13">
      <c r="A62" t="s">
        <v>3622</v>
      </c>
      <c r="B62" s="172" t="s">
        <v>3576</v>
      </c>
      <c r="C62" s="47" t="s">
        <v>3585</v>
      </c>
      <c r="D62" s="47" t="s">
        <v>3578</v>
      </c>
      <c r="E62" s="173">
        <v>1213053</v>
      </c>
      <c r="F62" s="173">
        <v>876605</v>
      </c>
      <c r="G62" s="173">
        <v>849846</v>
      </c>
      <c r="H62" s="173">
        <v>2157</v>
      </c>
      <c r="I62" s="115">
        <v>880.36924483329699</v>
      </c>
      <c r="J62" s="174">
        <f t="shared" si="0"/>
        <v>1.0359162069754955</v>
      </c>
      <c r="K62" s="115">
        <f t="shared" si="1"/>
        <v>0.4081452224540088</v>
      </c>
      <c r="L62" s="13" t="str">
        <f t="shared" si="2"/>
        <v>2014-09-02</v>
      </c>
      <c r="M62" s="13" t="str">
        <f t="shared" si="3"/>
        <v>23</v>
      </c>
    </row>
    <row r="63" spans="1:13">
      <c r="A63" t="s">
        <v>3618</v>
      </c>
      <c r="B63" s="172" t="s">
        <v>3576</v>
      </c>
      <c r="C63" s="47" t="s">
        <v>3581</v>
      </c>
      <c r="D63" s="47" t="s">
        <v>3594</v>
      </c>
      <c r="E63" s="173">
        <v>7157370</v>
      </c>
      <c r="F63" s="173">
        <v>4483092</v>
      </c>
      <c r="G63" s="173">
        <v>4338086</v>
      </c>
      <c r="H63" s="173">
        <v>7392</v>
      </c>
      <c r="I63" s="115">
        <v>9645.3862040336098</v>
      </c>
      <c r="J63" s="174">
        <f t="shared" si="0"/>
        <v>2.2234197763791701</v>
      </c>
      <c r="K63" s="115">
        <f t="shared" si="1"/>
        <v>1.304841207255629</v>
      </c>
      <c r="L63" s="13" t="str">
        <f t="shared" si="2"/>
        <v>2014-09-03</v>
      </c>
      <c r="M63" s="13" t="str">
        <f t="shared" si="3"/>
        <v>07</v>
      </c>
    </row>
    <row r="64" spans="1:13">
      <c r="A64" t="s">
        <v>3601</v>
      </c>
      <c r="B64" s="172" t="s">
        <v>3576</v>
      </c>
      <c r="C64" s="47" t="s">
        <v>3577</v>
      </c>
      <c r="D64" s="47" t="s">
        <v>3594</v>
      </c>
      <c r="E64" s="173">
        <v>2405597</v>
      </c>
      <c r="F64" s="173">
        <v>1452041</v>
      </c>
      <c r="G64" s="173">
        <v>1429798</v>
      </c>
      <c r="H64" s="173">
        <v>3602</v>
      </c>
      <c r="I64" s="115">
        <v>3018.4479022580999</v>
      </c>
      <c r="J64" s="174">
        <f t="shared" si="0"/>
        <v>2.111100940313317</v>
      </c>
      <c r="K64" s="115">
        <f t="shared" si="1"/>
        <v>0.83799219940535807</v>
      </c>
      <c r="L64" s="13" t="str">
        <f t="shared" si="2"/>
        <v>2014-09-03</v>
      </c>
      <c r="M64" s="13" t="str">
        <f t="shared" si="3"/>
        <v>09</v>
      </c>
    </row>
    <row r="65" spans="1:13">
      <c r="A65" t="s">
        <v>3597</v>
      </c>
      <c r="B65" s="172" t="s">
        <v>3588</v>
      </c>
      <c r="C65" s="47" t="s">
        <v>3577</v>
      </c>
      <c r="D65" s="47" t="s">
        <v>3600</v>
      </c>
      <c r="E65" s="173">
        <v>4537808</v>
      </c>
      <c r="F65" s="173">
        <v>2964966</v>
      </c>
      <c r="G65" s="173">
        <v>2907497</v>
      </c>
      <c r="H65" s="173">
        <v>6237</v>
      </c>
      <c r="I65" s="115">
        <v>4010.9950047532102</v>
      </c>
      <c r="J65" s="174">
        <f t="shared" si="0"/>
        <v>1.3795353889456157</v>
      </c>
      <c r="K65" s="115">
        <f t="shared" si="1"/>
        <v>0.64309684219227359</v>
      </c>
      <c r="L65" s="13" t="str">
        <f t="shared" si="2"/>
        <v>2014-09-03</v>
      </c>
      <c r="M65" s="13" t="str">
        <f t="shared" si="3"/>
        <v>14</v>
      </c>
    </row>
    <row r="66" spans="1:13">
      <c r="A66" t="s">
        <v>3584</v>
      </c>
      <c r="B66" s="172" t="s">
        <v>3591</v>
      </c>
      <c r="C66" s="47" t="s">
        <v>3602</v>
      </c>
      <c r="D66" s="47" t="s">
        <v>3605</v>
      </c>
      <c r="E66" s="173">
        <v>1359175</v>
      </c>
      <c r="F66" s="173">
        <v>900973</v>
      </c>
      <c r="G66" s="173">
        <v>754630</v>
      </c>
      <c r="H66" s="173">
        <v>97500</v>
      </c>
      <c r="I66" s="115">
        <v>9096.9580188685795</v>
      </c>
      <c r="J66" s="174">
        <f t="shared" si="0"/>
        <v>12.05485869746575</v>
      </c>
      <c r="K66" s="115">
        <f t="shared" si="1"/>
        <v>9.330213352685722E-2</v>
      </c>
      <c r="L66" s="13" t="str">
        <f t="shared" si="2"/>
        <v>2014-09-02</v>
      </c>
      <c r="M66" s="13" t="str">
        <f t="shared" si="3"/>
        <v>19</v>
      </c>
    </row>
    <row r="67" spans="1:13">
      <c r="A67" t="s">
        <v>3579</v>
      </c>
      <c r="B67" s="172" t="s">
        <v>3576</v>
      </c>
      <c r="C67" s="47" t="s">
        <v>3617</v>
      </c>
      <c r="D67" s="47" t="s">
        <v>3589</v>
      </c>
      <c r="E67" s="173">
        <v>142031</v>
      </c>
      <c r="F67" s="173">
        <v>94230</v>
      </c>
      <c r="G67" s="173">
        <v>83190</v>
      </c>
      <c r="H67" s="173">
        <v>12928</v>
      </c>
      <c r="I67" s="115">
        <v>1196.5335199370199</v>
      </c>
      <c r="J67" s="174">
        <f t="shared" si="0"/>
        <v>14.383141242180791</v>
      </c>
      <c r="K67" s="115">
        <f t="shared" si="1"/>
        <v>9.2553644797108592E-2</v>
      </c>
      <c r="L67" s="13" t="str">
        <f t="shared" si="2"/>
        <v>2014-09-03</v>
      </c>
      <c r="M67" s="13" t="str">
        <f t="shared" si="3"/>
        <v>13</v>
      </c>
    </row>
    <row r="68" spans="1:13">
      <c r="A68" t="s">
        <v>3593</v>
      </c>
      <c r="B68" s="172" t="s">
        <v>3580</v>
      </c>
      <c r="C68" s="47" t="s">
        <v>3602</v>
      </c>
      <c r="D68" s="47" t="s">
        <v>3608</v>
      </c>
      <c r="E68" s="173">
        <v>1211305</v>
      </c>
      <c r="F68" s="173">
        <v>827205</v>
      </c>
      <c r="G68" s="173">
        <v>691003</v>
      </c>
      <c r="H68" s="173">
        <v>91222</v>
      </c>
      <c r="I68" s="115">
        <v>9315.3267003539495</v>
      </c>
      <c r="J68" s="174">
        <f t="shared" si="0"/>
        <v>13.480877362839161</v>
      </c>
      <c r="K68" s="115">
        <f t="shared" si="1"/>
        <v>0.10211710662289743</v>
      </c>
      <c r="L68" s="13" t="str">
        <f t="shared" si="2"/>
        <v>2014-09-02</v>
      </c>
      <c r="M68" s="13" t="str">
        <f t="shared" si="3"/>
        <v>17</v>
      </c>
    </row>
    <row r="69" spans="1:13">
      <c r="A69" t="s">
        <v>3575</v>
      </c>
      <c r="B69" s="172" t="s">
        <v>3591</v>
      </c>
      <c r="C69" s="47" t="s">
        <v>3585</v>
      </c>
      <c r="D69" s="47" t="s">
        <v>3583</v>
      </c>
      <c r="E69" s="173">
        <v>1397567</v>
      </c>
      <c r="F69" s="173">
        <v>665470</v>
      </c>
      <c r="G69" s="173">
        <v>615560</v>
      </c>
      <c r="H69" s="173">
        <v>3665</v>
      </c>
      <c r="I69" s="115">
        <v>1341.42235735236</v>
      </c>
      <c r="J69" s="174">
        <f t="shared" si="0"/>
        <v>2.1791902614730652</v>
      </c>
      <c r="K69" s="115">
        <f t="shared" si="1"/>
        <v>0.36600882874552798</v>
      </c>
      <c r="L69" s="13" t="str">
        <f t="shared" si="2"/>
        <v>2014-09-03</v>
      </c>
      <c r="M69" s="13" t="str">
        <f t="shared" si="3"/>
        <v>10</v>
      </c>
    </row>
    <row r="70" spans="1:13">
      <c r="A70" t="s">
        <v>3606</v>
      </c>
      <c r="B70" s="172" t="s">
        <v>3576</v>
      </c>
      <c r="C70" s="47" t="s">
        <v>3581</v>
      </c>
      <c r="D70" s="47" t="s">
        <v>3600</v>
      </c>
      <c r="E70" s="173">
        <v>11432956</v>
      </c>
      <c r="F70" s="173">
        <v>6776097</v>
      </c>
      <c r="G70" s="173">
        <v>6576042</v>
      </c>
      <c r="H70" s="173">
        <v>12458</v>
      </c>
      <c r="I70" s="115">
        <v>13542.8940317509</v>
      </c>
      <c r="J70" s="174">
        <f t="shared" si="0"/>
        <v>2.0594293697867045</v>
      </c>
      <c r="K70" s="115">
        <f t="shared" si="1"/>
        <v>1.0870841252007466</v>
      </c>
      <c r="L70" s="13" t="str">
        <f t="shared" si="2"/>
        <v>2014-09-03</v>
      </c>
      <c r="M70" s="13" t="str">
        <f t="shared" si="3"/>
        <v>08</v>
      </c>
    </row>
    <row r="71" spans="1:13">
      <c r="A71" t="s">
        <v>3610</v>
      </c>
      <c r="B71" s="172" t="s">
        <v>3596</v>
      </c>
      <c r="C71" s="47" t="s">
        <v>3585</v>
      </c>
      <c r="D71" s="47" t="s">
        <v>3587</v>
      </c>
      <c r="E71" s="173">
        <v>949091</v>
      </c>
      <c r="F71" s="173">
        <v>545208</v>
      </c>
      <c r="G71" s="173">
        <v>518241</v>
      </c>
      <c r="H71" s="173">
        <v>2957</v>
      </c>
      <c r="I71" s="115">
        <v>1292.24169993647</v>
      </c>
      <c r="J71" s="174">
        <f t="shared" si="0"/>
        <v>2.4935149861482784</v>
      </c>
      <c r="K71" s="115">
        <f t="shared" si="1"/>
        <v>0.43701105848375721</v>
      </c>
      <c r="L71" s="13" t="str">
        <f t="shared" si="2"/>
        <v>2014-09-03</v>
      </c>
      <c r="M71" s="13" t="str">
        <f t="shared" si="3"/>
        <v>15</v>
      </c>
    </row>
    <row r="72" spans="1:13">
      <c r="A72" t="s">
        <v>3582</v>
      </c>
      <c r="B72" s="172" t="s">
        <v>3576</v>
      </c>
      <c r="C72" s="47" t="s">
        <v>3577</v>
      </c>
      <c r="D72" s="47" t="s">
        <v>3605</v>
      </c>
      <c r="E72" s="173">
        <v>3198990</v>
      </c>
      <c r="F72" s="173">
        <v>1967238</v>
      </c>
      <c r="G72" s="173">
        <v>1913887</v>
      </c>
      <c r="H72" s="173">
        <v>4215</v>
      </c>
      <c r="I72" s="115">
        <v>3158.8235085279098</v>
      </c>
      <c r="J72" s="174">
        <f t="shared" si="0"/>
        <v>1.6504754504983365</v>
      </c>
      <c r="K72" s="115">
        <f t="shared" si="1"/>
        <v>0.74942431993544711</v>
      </c>
      <c r="L72" s="13" t="str">
        <f t="shared" si="2"/>
        <v>2014-09-03</v>
      </c>
      <c r="M72" s="13" t="str">
        <f t="shared" si="3"/>
        <v>06</v>
      </c>
    </row>
    <row r="73" spans="1:13">
      <c r="A73" t="s">
        <v>3610</v>
      </c>
      <c r="B73" s="172" t="s">
        <v>3576</v>
      </c>
      <c r="C73" s="47" t="s">
        <v>3577</v>
      </c>
      <c r="D73" s="47" t="s">
        <v>3608</v>
      </c>
      <c r="E73" s="173">
        <v>4697970</v>
      </c>
      <c r="F73" s="173">
        <v>3081438</v>
      </c>
      <c r="G73" s="173">
        <v>3020674</v>
      </c>
      <c r="H73" s="173">
        <v>6697</v>
      </c>
      <c r="I73" s="115">
        <v>4112.6843785890596</v>
      </c>
      <c r="J73" s="174">
        <f t="shared" si="0"/>
        <v>1.3615121587397581</v>
      </c>
      <c r="K73" s="115">
        <f t="shared" si="1"/>
        <v>0.614108463280433</v>
      </c>
      <c r="L73" s="13" t="str">
        <f t="shared" si="2"/>
        <v>2014-09-03</v>
      </c>
      <c r="M73" s="13" t="str">
        <f t="shared" si="3"/>
        <v>15</v>
      </c>
    </row>
    <row r="74" spans="1:13">
      <c r="A74" t="s">
        <v>3601</v>
      </c>
      <c r="B74" s="172" t="s">
        <v>3588</v>
      </c>
      <c r="C74" s="47" t="s">
        <v>3577</v>
      </c>
      <c r="D74" s="47" t="s">
        <v>3611</v>
      </c>
      <c r="E74" s="173">
        <v>4456120</v>
      </c>
      <c r="F74" s="173">
        <v>2894271</v>
      </c>
      <c r="G74" s="173">
        <v>2825500</v>
      </c>
      <c r="H74" s="173">
        <v>6167</v>
      </c>
      <c r="I74" s="115">
        <v>4352.2313820797799</v>
      </c>
      <c r="J74" s="174">
        <f t="shared" si="0"/>
        <v>1.5403402520190337</v>
      </c>
      <c r="K74" s="115">
        <f t="shared" si="1"/>
        <v>0.70572910362895735</v>
      </c>
      <c r="L74" s="13" t="str">
        <f t="shared" si="2"/>
        <v>2014-09-03</v>
      </c>
      <c r="M74" s="13" t="str">
        <f t="shared" si="3"/>
        <v>09</v>
      </c>
    </row>
    <row r="75" spans="1:13">
      <c r="A75" t="s">
        <v>3582</v>
      </c>
      <c r="B75" s="172" t="s">
        <v>3580</v>
      </c>
      <c r="C75" s="47" t="s">
        <v>3577</v>
      </c>
      <c r="D75" s="47" t="s">
        <v>3613</v>
      </c>
      <c r="E75" s="173">
        <v>1670051</v>
      </c>
      <c r="F75" s="173">
        <v>902847</v>
      </c>
      <c r="G75" s="173">
        <v>884984</v>
      </c>
      <c r="H75" s="173">
        <v>1972</v>
      </c>
      <c r="I75" s="115">
        <v>1658.89016717766</v>
      </c>
      <c r="J75" s="174">
        <f t="shared" si="0"/>
        <v>1.87448605531587</v>
      </c>
      <c r="K75" s="115">
        <f t="shared" si="1"/>
        <v>0.84122219430915823</v>
      </c>
      <c r="L75" s="13" t="str">
        <f t="shared" si="2"/>
        <v>2014-09-03</v>
      </c>
      <c r="M75" s="13" t="str">
        <f t="shared" si="3"/>
        <v>06</v>
      </c>
    </row>
    <row r="76" spans="1:13">
      <c r="A76" t="s">
        <v>3618</v>
      </c>
      <c r="B76" s="172" t="s">
        <v>3576</v>
      </c>
      <c r="C76" s="47" t="s">
        <v>3617</v>
      </c>
      <c r="D76" s="47" t="s">
        <v>3594</v>
      </c>
      <c r="E76" s="173">
        <v>169722</v>
      </c>
      <c r="F76" s="173">
        <v>111850</v>
      </c>
      <c r="G76" s="173">
        <v>101058</v>
      </c>
      <c r="H76" s="173">
        <v>15092</v>
      </c>
      <c r="I76" s="115">
        <v>1421.13951792526</v>
      </c>
      <c r="J76" s="174">
        <f t="shared" si="0"/>
        <v>14.062612736500425</v>
      </c>
      <c r="K76" s="115">
        <f t="shared" si="1"/>
        <v>9.4165088651289419E-2</v>
      </c>
      <c r="L76" s="13" t="str">
        <f t="shared" si="2"/>
        <v>2014-09-03</v>
      </c>
      <c r="M76" s="13" t="str">
        <f t="shared" si="3"/>
        <v>07</v>
      </c>
    </row>
    <row r="77" spans="1:13">
      <c r="A77" t="s">
        <v>3584</v>
      </c>
      <c r="B77" s="172" t="s">
        <v>3576</v>
      </c>
      <c r="C77" s="47" t="s">
        <v>3617</v>
      </c>
      <c r="D77" s="47" t="s">
        <v>3600</v>
      </c>
      <c r="E77" s="173">
        <v>476921</v>
      </c>
      <c r="F77" s="173">
        <v>231185</v>
      </c>
      <c r="G77" s="173">
        <v>193728</v>
      </c>
      <c r="H77" s="173">
        <v>22091</v>
      </c>
      <c r="I77" s="115">
        <v>1716.52969309218</v>
      </c>
      <c r="J77" s="174">
        <f t="shared" si="0"/>
        <v>8.86051419047417</v>
      </c>
      <c r="K77" s="115">
        <f t="shared" si="1"/>
        <v>7.7702670458203796E-2</v>
      </c>
      <c r="L77" s="13" t="str">
        <f t="shared" si="2"/>
        <v>2014-09-02</v>
      </c>
      <c r="M77" s="13" t="str">
        <f t="shared" si="3"/>
        <v>19</v>
      </c>
    </row>
    <row r="78" spans="1:13">
      <c r="A78" t="s">
        <v>3597</v>
      </c>
      <c r="B78" s="172" t="s">
        <v>3576</v>
      </c>
      <c r="C78" s="47" t="s">
        <v>3602</v>
      </c>
      <c r="D78" s="47" t="s">
        <v>3611</v>
      </c>
      <c r="E78" s="173">
        <v>645597</v>
      </c>
      <c r="F78" s="173">
        <v>486401</v>
      </c>
      <c r="G78" s="173">
        <v>409349</v>
      </c>
      <c r="H78" s="173">
        <v>68566</v>
      </c>
      <c r="I78" s="115">
        <v>7833.3758876800903</v>
      </c>
      <c r="J78" s="174">
        <f t="shared" si="0"/>
        <v>19.136179366946273</v>
      </c>
      <c r="K78" s="115">
        <f t="shared" si="1"/>
        <v>0.1142457761526134</v>
      </c>
      <c r="L78" s="13" t="str">
        <f t="shared" si="2"/>
        <v>2014-09-03</v>
      </c>
      <c r="M78" s="13" t="str">
        <f t="shared" si="3"/>
        <v>14</v>
      </c>
    </row>
    <row r="79" spans="1:13">
      <c r="A79" t="s">
        <v>3610</v>
      </c>
      <c r="B79" s="172" t="s">
        <v>3591</v>
      </c>
      <c r="C79" s="47" t="s">
        <v>3585</v>
      </c>
      <c r="D79" s="47" t="s">
        <v>3589</v>
      </c>
      <c r="E79" s="173">
        <v>1885181</v>
      </c>
      <c r="F79" s="173">
        <v>893007</v>
      </c>
      <c r="G79" s="173">
        <v>825611</v>
      </c>
      <c r="H79" s="173">
        <v>5304</v>
      </c>
      <c r="I79" s="115">
        <v>1593.6704689866399</v>
      </c>
      <c r="J79" s="174">
        <f t="shared" si="0"/>
        <v>1.9302921944918854</v>
      </c>
      <c r="K79" s="115">
        <f t="shared" si="1"/>
        <v>0.30046577469582197</v>
      </c>
      <c r="L79" s="13" t="str">
        <f t="shared" si="2"/>
        <v>2014-09-03</v>
      </c>
      <c r="M79" s="13" t="str">
        <f t="shared" si="3"/>
        <v>15</v>
      </c>
    </row>
    <row r="80" spans="1:13">
      <c r="A80" t="s">
        <v>3604</v>
      </c>
      <c r="B80" s="172" t="s">
        <v>3576</v>
      </c>
      <c r="C80" s="47" t="s">
        <v>3577</v>
      </c>
      <c r="D80" s="47" t="s">
        <v>3615</v>
      </c>
      <c r="E80" s="173">
        <v>1143772</v>
      </c>
      <c r="F80" s="173">
        <v>770063</v>
      </c>
      <c r="G80" s="173">
        <v>749099</v>
      </c>
      <c r="H80" s="173">
        <v>1687</v>
      </c>
      <c r="I80" s="115">
        <v>1258.8140975999099</v>
      </c>
      <c r="J80" s="174">
        <f t="shared" si="0"/>
        <v>1.6804375624582464</v>
      </c>
      <c r="K80" s="115">
        <f t="shared" si="1"/>
        <v>0.74618500154114398</v>
      </c>
      <c r="L80" s="13" t="str">
        <f t="shared" si="2"/>
        <v>2014-09-03</v>
      </c>
      <c r="M80" s="13" t="str">
        <f t="shared" si="3"/>
        <v>02</v>
      </c>
    </row>
    <row r="81" spans="1:13">
      <c r="A81" t="s">
        <v>3601</v>
      </c>
      <c r="B81" s="172" t="s">
        <v>3576</v>
      </c>
      <c r="C81" s="47" t="s">
        <v>3617</v>
      </c>
      <c r="D81" s="47" t="s">
        <v>3605</v>
      </c>
      <c r="E81" s="173">
        <v>144320</v>
      </c>
      <c r="F81" s="173">
        <v>102421</v>
      </c>
      <c r="G81" s="173">
        <v>89770</v>
      </c>
      <c r="H81" s="173">
        <v>14288</v>
      </c>
      <c r="I81" s="115">
        <v>1396.35969716823</v>
      </c>
      <c r="J81" s="174">
        <f t="shared" si="0"/>
        <v>15.554859052781888</v>
      </c>
      <c r="K81" s="115">
        <f t="shared" si="1"/>
        <v>9.7729542075044099E-2</v>
      </c>
      <c r="L81" s="13" t="str">
        <f t="shared" si="2"/>
        <v>2014-09-03</v>
      </c>
      <c r="M81" s="13" t="str">
        <f t="shared" si="3"/>
        <v>09</v>
      </c>
    </row>
    <row r="82" spans="1:13">
      <c r="A82" t="s">
        <v>3575</v>
      </c>
      <c r="B82" s="172" t="s">
        <v>3591</v>
      </c>
      <c r="C82" s="47" t="s">
        <v>3602</v>
      </c>
      <c r="D82" s="47" t="s">
        <v>3613</v>
      </c>
      <c r="E82" s="173">
        <v>436967</v>
      </c>
      <c r="F82" s="173">
        <v>345323</v>
      </c>
      <c r="G82" s="173">
        <v>291565</v>
      </c>
      <c r="H82" s="173">
        <v>46046</v>
      </c>
      <c r="I82" s="115">
        <v>5909.5371804988099</v>
      </c>
      <c r="J82" s="174">
        <f t="shared" si="0"/>
        <v>20.268335295727574</v>
      </c>
      <c r="K82" s="115">
        <f t="shared" si="1"/>
        <v>0.12833985971634473</v>
      </c>
      <c r="L82" s="13" t="str">
        <f t="shared" si="2"/>
        <v>2014-09-03</v>
      </c>
      <c r="M82" s="13" t="str">
        <f t="shared" si="3"/>
        <v>10</v>
      </c>
    </row>
    <row r="83" spans="1:13">
      <c r="A83" t="s">
        <v>3593</v>
      </c>
      <c r="B83" s="172" t="s">
        <v>3576</v>
      </c>
      <c r="C83" s="47" t="s">
        <v>3617</v>
      </c>
      <c r="D83" s="47" t="s">
        <v>3608</v>
      </c>
      <c r="E83" s="173">
        <v>465112</v>
      </c>
      <c r="F83" s="173">
        <v>253040</v>
      </c>
      <c r="G83" s="173">
        <v>220303</v>
      </c>
      <c r="H83" s="173">
        <v>29258</v>
      </c>
      <c r="I83" s="115">
        <v>2308.2965949894001</v>
      </c>
      <c r="J83" s="174">
        <f t="shared" si="0"/>
        <v>10.477826425375053</v>
      </c>
      <c r="K83" s="115">
        <f t="shared" si="1"/>
        <v>7.8894544910431338E-2</v>
      </c>
      <c r="L83" s="13" t="str">
        <f t="shared" si="2"/>
        <v>2014-09-02</v>
      </c>
      <c r="M83" s="13" t="str">
        <f t="shared" si="3"/>
        <v>17</v>
      </c>
    </row>
    <row r="84" spans="1:13">
      <c r="A84" t="s">
        <v>3607</v>
      </c>
      <c r="B84" s="172" t="s">
        <v>3576</v>
      </c>
      <c r="C84" s="47" t="s">
        <v>3577</v>
      </c>
      <c r="D84" s="47" t="s">
        <v>3616</v>
      </c>
      <c r="E84" s="173">
        <v>5073464</v>
      </c>
      <c r="F84" s="173">
        <v>2796926</v>
      </c>
      <c r="G84" s="173">
        <v>2763939</v>
      </c>
      <c r="H84" s="173">
        <v>6524</v>
      </c>
      <c r="I84" s="115">
        <v>4130.9681297754596</v>
      </c>
      <c r="J84" s="174">
        <f t="shared" si="0"/>
        <v>1.4945945369183111</v>
      </c>
      <c r="K84" s="115">
        <f t="shared" si="1"/>
        <v>0.63319560542235742</v>
      </c>
      <c r="L84" s="13" t="str">
        <f t="shared" si="2"/>
        <v>2014-09-02</v>
      </c>
      <c r="M84" s="13" t="str">
        <f t="shared" si="3"/>
        <v>18</v>
      </c>
    </row>
    <row r="85" spans="1:13">
      <c r="A85" t="s">
        <v>3586</v>
      </c>
      <c r="B85" s="172" t="s">
        <v>3576</v>
      </c>
      <c r="C85" s="47" t="s">
        <v>3577</v>
      </c>
      <c r="D85" s="47" t="s">
        <v>3619</v>
      </c>
      <c r="E85" s="173">
        <v>6627305</v>
      </c>
      <c r="F85" s="173">
        <v>3550543</v>
      </c>
      <c r="G85" s="173">
        <v>3509662</v>
      </c>
      <c r="H85" s="173">
        <v>8204</v>
      </c>
      <c r="I85" s="115">
        <v>4811.1629149384999</v>
      </c>
      <c r="J85" s="174">
        <f t="shared" si="0"/>
        <v>1.3708336913749815</v>
      </c>
      <c r="K85" s="115">
        <f t="shared" si="1"/>
        <v>0.58644111591156756</v>
      </c>
      <c r="L85" s="13" t="str">
        <f t="shared" si="2"/>
        <v>2014-09-02</v>
      </c>
      <c r="M85" s="13" t="str">
        <f t="shared" si="3"/>
        <v>22</v>
      </c>
    </row>
    <row r="86" spans="1:13">
      <c r="A86" t="s">
        <v>3599</v>
      </c>
      <c r="B86" s="172" t="s">
        <v>3576</v>
      </c>
      <c r="C86" s="47" t="s">
        <v>3577</v>
      </c>
      <c r="D86" s="47" t="s">
        <v>3621</v>
      </c>
      <c r="E86" s="173">
        <v>802682</v>
      </c>
      <c r="F86" s="173">
        <v>529336</v>
      </c>
      <c r="G86" s="173">
        <v>508792</v>
      </c>
      <c r="H86" s="173">
        <v>1185</v>
      </c>
      <c r="I86" s="115">
        <v>929.36256226246303</v>
      </c>
      <c r="J86" s="174">
        <f t="shared" si="0"/>
        <v>1.8266060831586641</v>
      </c>
      <c r="K86" s="115">
        <f t="shared" si="1"/>
        <v>0.78427220444089707</v>
      </c>
      <c r="L86" s="13" t="str">
        <f t="shared" si="2"/>
        <v>2014-09-03</v>
      </c>
      <c r="M86" s="13" t="str">
        <f t="shared" si="3"/>
        <v>04</v>
      </c>
    </row>
    <row r="87" spans="1:13">
      <c r="A87" t="s">
        <v>3599</v>
      </c>
      <c r="B87" s="172" t="s">
        <v>3588</v>
      </c>
      <c r="C87" s="47" t="s">
        <v>3585</v>
      </c>
      <c r="D87" s="47" t="s">
        <v>3594</v>
      </c>
      <c r="E87" s="173">
        <v>593579</v>
      </c>
      <c r="F87" s="173">
        <v>270272</v>
      </c>
      <c r="G87" s="173">
        <v>253528</v>
      </c>
      <c r="H87" s="173">
        <v>773</v>
      </c>
      <c r="I87" s="115">
        <v>374.74549193164597</v>
      </c>
      <c r="J87" s="174">
        <f t="shared" si="0"/>
        <v>1.4781227001816208</v>
      </c>
      <c r="K87" s="115">
        <f t="shared" si="1"/>
        <v>0.48479365062308666</v>
      </c>
      <c r="L87" s="13" t="str">
        <f t="shared" si="2"/>
        <v>2014-09-03</v>
      </c>
      <c r="M87" s="13" t="str">
        <f t="shared" si="3"/>
        <v>04</v>
      </c>
    </row>
    <row r="88" spans="1:13">
      <c r="A88" t="s">
        <v>3606</v>
      </c>
      <c r="B88" s="172" t="s">
        <v>3614</v>
      </c>
      <c r="C88" s="47" t="s">
        <v>3577</v>
      </c>
      <c r="D88" s="47" t="s">
        <v>3578</v>
      </c>
      <c r="E88" s="173">
        <v>2358926</v>
      </c>
      <c r="F88" s="173">
        <v>1370244</v>
      </c>
      <c r="G88" s="173">
        <v>1347458</v>
      </c>
      <c r="H88" s="173">
        <v>3137</v>
      </c>
      <c r="I88" s="115">
        <v>2673.1625727783698</v>
      </c>
      <c r="J88" s="174">
        <f t="shared" si="0"/>
        <v>1.9838559515609167</v>
      </c>
      <c r="K88" s="115">
        <f t="shared" si="1"/>
        <v>0.85213980643237797</v>
      </c>
      <c r="L88" s="13" t="str">
        <f t="shared" si="2"/>
        <v>2014-09-03</v>
      </c>
      <c r="M88" s="13" t="str">
        <f t="shared" si="3"/>
        <v>08</v>
      </c>
    </row>
    <row r="89" spans="1:13">
      <c r="A89" t="s">
        <v>3622</v>
      </c>
      <c r="B89" s="172" t="s">
        <v>3576</v>
      </c>
      <c r="C89" s="47" t="s">
        <v>3577</v>
      </c>
      <c r="D89" s="47" t="s">
        <v>3583</v>
      </c>
      <c r="E89" s="173">
        <v>4197910</v>
      </c>
      <c r="F89" s="173">
        <v>2226153</v>
      </c>
      <c r="G89" s="173">
        <v>2197613</v>
      </c>
      <c r="H89" s="173">
        <v>4833</v>
      </c>
      <c r="I89" s="115">
        <v>2774.37541116785</v>
      </c>
      <c r="J89" s="174">
        <f t="shared" si="0"/>
        <v>1.2624494900457224</v>
      </c>
      <c r="K89" s="115">
        <f t="shared" si="1"/>
        <v>0.57404829529647217</v>
      </c>
      <c r="L89" s="13" t="str">
        <f t="shared" si="2"/>
        <v>2014-09-02</v>
      </c>
      <c r="M89" s="13" t="str">
        <f t="shared" si="3"/>
        <v>23</v>
      </c>
    </row>
    <row r="90" spans="1:13">
      <c r="A90" t="s">
        <v>3586</v>
      </c>
      <c r="B90" s="172" t="s">
        <v>3580</v>
      </c>
      <c r="C90" s="47" t="s">
        <v>3585</v>
      </c>
      <c r="D90" s="47" t="s">
        <v>3600</v>
      </c>
      <c r="E90" s="173">
        <v>1959508</v>
      </c>
      <c r="F90" s="173">
        <v>1402602</v>
      </c>
      <c r="G90" s="173">
        <v>1353846</v>
      </c>
      <c r="H90" s="173">
        <v>4004</v>
      </c>
      <c r="I90" s="115">
        <v>1564.3264222647899</v>
      </c>
      <c r="J90" s="174">
        <f t="shared" si="0"/>
        <v>1.155468511385187</v>
      </c>
      <c r="K90" s="115">
        <f t="shared" si="1"/>
        <v>0.39069091465154593</v>
      </c>
      <c r="L90" s="13" t="str">
        <f t="shared" si="2"/>
        <v>2014-09-02</v>
      </c>
      <c r="M90" s="13" t="str">
        <f t="shared" si="3"/>
        <v>22</v>
      </c>
    </row>
    <row r="91" spans="1:13">
      <c r="A91" t="s">
        <v>3612</v>
      </c>
      <c r="B91" s="172" t="s">
        <v>3576</v>
      </c>
      <c r="C91" s="47" t="s">
        <v>3602</v>
      </c>
      <c r="D91" s="47" t="s">
        <v>3615</v>
      </c>
      <c r="E91" s="173">
        <v>43082</v>
      </c>
      <c r="F91" s="173">
        <v>17951</v>
      </c>
      <c r="G91" s="173">
        <v>4522</v>
      </c>
      <c r="H91" s="173">
        <v>346</v>
      </c>
      <c r="I91" s="115">
        <v>41.656545767133899</v>
      </c>
      <c r="J91" s="174">
        <f t="shared" si="0"/>
        <v>9.2119738538553513</v>
      </c>
      <c r="K91" s="115">
        <f t="shared" si="1"/>
        <v>0.1203946409454737</v>
      </c>
      <c r="L91" s="13" t="str">
        <f t="shared" si="2"/>
        <v>2014-09-03</v>
      </c>
      <c r="M91" s="13" t="str">
        <f t="shared" si="3"/>
        <v>16</v>
      </c>
    </row>
    <row r="92" spans="1:13">
      <c r="A92" t="s">
        <v>3607</v>
      </c>
      <c r="B92" s="172" t="s">
        <v>3576</v>
      </c>
      <c r="C92" s="47" t="s">
        <v>3602</v>
      </c>
      <c r="D92" s="47" t="s">
        <v>3616</v>
      </c>
      <c r="E92" s="173">
        <v>57992</v>
      </c>
      <c r="F92" s="173">
        <v>22869</v>
      </c>
      <c r="G92" s="173">
        <v>6167</v>
      </c>
      <c r="H92" s="173">
        <v>414</v>
      </c>
      <c r="I92" s="115">
        <v>58.005564570776002</v>
      </c>
      <c r="J92" s="174">
        <f t="shared" si="0"/>
        <v>9.4057993466476422</v>
      </c>
      <c r="K92" s="115">
        <f t="shared" si="1"/>
        <v>0.1401100593497005</v>
      </c>
      <c r="L92" s="13" t="str">
        <f t="shared" si="2"/>
        <v>2014-09-02</v>
      </c>
      <c r="M92" s="13" t="str">
        <f t="shared" si="3"/>
        <v>18</v>
      </c>
    </row>
    <row r="93" spans="1:13">
      <c r="A93" t="s">
        <v>3595</v>
      </c>
      <c r="B93" s="172" t="s">
        <v>3576</v>
      </c>
      <c r="C93" s="47" t="s">
        <v>3602</v>
      </c>
      <c r="D93" s="47" t="s">
        <v>3619</v>
      </c>
      <c r="E93" s="173">
        <v>396799</v>
      </c>
      <c r="F93" s="173">
        <v>285080</v>
      </c>
      <c r="G93" s="173">
        <v>239329</v>
      </c>
      <c r="H93" s="173">
        <v>34314</v>
      </c>
      <c r="I93" s="115">
        <v>4967.1698283415499</v>
      </c>
      <c r="J93" s="174">
        <f t="shared" si="0"/>
        <v>20.754567262394236</v>
      </c>
      <c r="K93" s="115">
        <f t="shared" si="1"/>
        <v>0.14475636266076675</v>
      </c>
      <c r="L93" s="13" t="str">
        <f t="shared" si="2"/>
        <v>2014-09-03</v>
      </c>
      <c r="M93" s="13" t="str">
        <f t="shared" si="3"/>
        <v>00</v>
      </c>
    </row>
    <row r="94" spans="1:13">
      <c r="A94" t="s">
        <v>3612</v>
      </c>
      <c r="B94" s="172" t="s">
        <v>3588</v>
      </c>
      <c r="C94" s="47" t="s">
        <v>3617</v>
      </c>
      <c r="D94" s="47" t="s">
        <v>3611</v>
      </c>
      <c r="E94" s="173">
        <v>399046</v>
      </c>
      <c r="F94" s="173">
        <v>217331</v>
      </c>
      <c r="G94" s="173">
        <v>192444</v>
      </c>
      <c r="H94" s="173">
        <v>24962</v>
      </c>
      <c r="I94" s="115">
        <v>2089.0256316008699</v>
      </c>
      <c r="J94" s="174">
        <f t="shared" si="0"/>
        <v>10.855239090856925</v>
      </c>
      <c r="K94" s="115">
        <f t="shared" si="1"/>
        <v>8.3688231375725897E-2</v>
      </c>
      <c r="L94" s="13" t="str">
        <f t="shared" si="2"/>
        <v>2014-09-03</v>
      </c>
      <c r="M94" s="13" t="str">
        <f t="shared" si="3"/>
        <v>16</v>
      </c>
    </row>
    <row r="95" spans="1:13">
      <c r="A95" t="s">
        <v>3609</v>
      </c>
      <c r="B95" s="172" t="s">
        <v>3591</v>
      </c>
      <c r="C95" s="47" t="s">
        <v>3585</v>
      </c>
      <c r="D95" s="47" t="s">
        <v>3605</v>
      </c>
      <c r="E95" s="173">
        <v>1398114</v>
      </c>
      <c r="F95" s="173">
        <v>632180</v>
      </c>
      <c r="G95" s="173">
        <v>585186</v>
      </c>
      <c r="H95" s="173">
        <v>3397</v>
      </c>
      <c r="I95" s="115">
        <v>1282.884634623</v>
      </c>
      <c r="J95" s="174">
        <f t="shared" si="0"/>
        <v>2.1922681585393362</v>
      </c>
      <c r="K95" s="115">
        <f t="shared" si="1"/>
        <v>0.37765223274153664</v>
      </c>
      <c r="L95" s="13" t="str">
        <f t="shared" si="2"/>
        <v>2014-09-03</v>
      </c>
      <c r="M95" s="13" t="str">
        <f t="shared" si="3"/>
        <v>11</v>
      </c>
    </row>
    <row r="96" spans="1:13">
      <c r="A96" t="s">
        <v>3597</v>
      </c>
      <c r="B96" s="172" t="s">
        <v>3576</v>
      </c>
      <c r="C96" s="47" t="s">
        <v>3585</v>
      </c>
      <c r="D96" s="47" t="s">
        <v>3608</v>
      </c>
      <c r="E96" s="173">
        <v>804156</v>
      </c>
      <c r="F96" s="173">
        <v>450145</v>
      </c>
      <c r="G96" s="173">
        <v>425200</v>
      </c>
      <c r="H96" s="173">
        <v>2138</v>
      </c>
      <c r="I96" s="115">
        <v>997.76237281397403</v>
      </c>
      <c r="J96" s="174">
        <f t="shared" si="0"/>
        <v>2.3465719021965525</v>
      </c>
      <c r="K96" s="115">
        <f t="shared" si="1"/>
        <v>0.46668024921140039</v>
      </c>
      <c r="L96" s="13" t="str">
        <f t="shared" si="2"/>
        <v>2014-09-03</v>
      </c>
      <c r="M96" s="13" t="str">
        <f t="shared" si="3"/>
        <v>14</v>
      </c>
    </row>
    <row r="97" spans="1:13">
      <c r="A97" t="s">
        <v>3595</v>
      </c>
      <c r="B97" s="172" t="s">
        <v>3580</v>
      </c>
      <c r="C97" s="47" t="s">
        <v>3585</v>
      </c>
      <c r="D97" s="47" t="s">
        <v>3611</v>
      </c>
      <c r="E97" s="173">
        <v>667322</v>
      </c>
      <c r="F97" s="173">
        <v>521033</v>
      </c>
      <c r="G97" s="173">
        <v>505911</v>
      </c>
      <c r="H97" s="173">
        <v>1158</v>
      </c>
      <c r="I97" s="115">
        <v>744.75291610724798</v>
      </c>
      <c r="J97" s="174">
        <f t="shared" si="0"/>
        <v>1.4721026348651205</v>
      </c>
      <c r="K97" s="115">
        <f t="shared" si="1"/>
        <v>0.64313723325323657</v>
      </c>
      <c r="L97" s="13" t="str">
        <f t="shared" si="2"/>
        <v>2014-09-03</v>
      </c>
      <c r="M97" s="13" t="str">
        <f t="shared" si="3"/>
        <v>00</v>
      </c>
    </row>
    <row r="98" spans="1:13">
      <c r="A98" t="s">
        <v>3624</v>
      </c>
      <c r="B98" s="172" t="s">
        <v>3591</v>
      </c>
      <c r="C98" s="47" t="s">
        <v>3577</v>
      </c>
      <c r="D98" s="47" t="s">
        <v>3587</v>
      </c>
      <c r="E98" s="173">
        <v>827816</v>
      </c>
      <c r="F98" s="173">
        <v>552556</v>
      </c>
      <c r="G98" s="173">
        <v>532763</v>
      </c>
      <c r="H98" s="173">
        <v>1257</v>
      </c>
      <c r="I98" s="115">
        <v>988.95169399926499</v>
      </c>
      <c r="J98" s="174">
        <f t="shared" si="0"/>
        <v>1.8562694744178272</v>
      </c>
      <c r="K98" s="115">
        <f t="shared" si="1"/>
        <v>0.78675552426353623</v>
      </c>
      <c r="L98" s="13" t="str">
        <f t="shared" si="2"/>
        <v>2014-09-03</v>
      </c>
      <c r="M98" s="13" t="str">
        <f t="shared" si="3"/>
        <v>03</v>
      </c>
    </row>
    <row r="99" spans="1:13">
      <c r="A99" t="s">
        <v>3620</v>
      </c>
      <c r="B99" s="172" t="s">
        <v>3576</v>
      </c>
      <c r="C99" s="47" t="s">
        <v>3581</v>
      </c>
      <c r="D99" s="47" t="s">
        <v>3605</v>
      </c>
      <c r="E99" s="173">
        <v>2195584</v>
      </c>
      <c r="F99" s="173">
        <v>1408428</v>
      </c>
      <c r="G99" s="173">
        <v>1359387</v>
      </c>
      <c r="H99" s="173">
        <v>1651</v>
      </c>
      <c r="I99" s="115">
        <v>2568.82278373087</v>
      </c>
      <c r="J99" s="174">
        <f t="shared" si="0"/>
        <v>1.8896920330493598</v>
      </c>
      <c r="K99" s="115">
        <f t="shared" si="1"/>
        <v>1.5559193117691521</v>
      </c>
      <c r="L99" s="13" t="str">
        <f t="shared" si="2"/>
        <v>2014-09-03</v>
      </c>
      <c r="M99" s="13" t="str">
        <f t="shared" si="3"/>
        <v>05</v>
      </c>
    </row>
    <row r="100" spans="1:13">
      <c r="A100" t="s">
        <v>3593</v>
      </c>
      <c r="B100" s="172" t="s">
        <v>3596</v>
      </c>
      <c r="C100" s="47" t="s">
        <v>3602</v>
      </c>
      <c r="D100" s="47" t="s">
        <v>3621</v>
      </c>
      <c r="E100" s="173">
        <v>51044</v>
      </c>
      <c r="F100" s="173">
        <v>22228</v>
      </c>
      <c r="G100" s="173">
        <v>6253</v>
      </c>
      <c r="H100" s="173">
        <v>392</v>
      </c>
      <c r="I100" s="115">
        <v>53.915633693346798</v>
      </c>
      <c r="J100" s="174">
        <f t="shared" si="0"/>
        <v>8.6223626568601954</v>
      </c>
      <c r="K100" s="115">
        <f t="shared" si="1"/>
        <v>0.13753988187078264</v>
      </c>
      <c r="L100" s="13" t="str">
        <f t="shared" si="2"/>
        <v>2014-09-02</v>
      </c>
      <c r="M100" s="13" t="str">
        <f t="shared" si="3"/>
        <v>17</v>
      </c>
    </row>
    <row r="101" spans="1:13">
      <c r="A101" t="s">
        <v>3622</v>
      </c>
      <c r="B101" s="172" t="s">
        <v>3576</v>
      </c>
      <c r="C101" s="47" t="s">
        <v>3585</v>
      </c>
      <c r="D101" s="47" t="s">
        <v>3613</v>
      </c>
      <c r="E101" s="173">
        <v>2789014</v>
      </c>
      <c r="F101" s="173">
        <v>1028178</v>
      </c>
      <c r="G101" s="173">
        <v>965572</v>
      </c>
      <c r="H101" s="173">
        <v>4319</v>
      </c>
      <c r="I101" s="115">
        <v>935.19368000720101</v>
      </c>
      <c r="J101" s="174">
        <f t="shared" si="0"/>
        <v>0.9685385243225787</v>
      </c>
      <c r="K101" s="115">
        <f t="shared" si="1"/>
        <v>0.21653014123806461</v>
      </c>
      <c r="L101" s="13" t="str">
        <f t="shared" si="2"/>
        <v>2014-09-02</v>
      </c>
      <c r="M101" s="13" t="str">
        <f t="shared" si="3"/>
        <v>23</v>
      </c>
    </row>
    <row r="102" spans="1:13">
      <c r="A102" t="s">
        <v>3609</v>
      </c>
      <c r="B102" s="172" t="s">
        <v>3576</v>
      </c>
      <c r="C102" s="47" t="s">
        <v>3577</v>
      </c>
      <c r="D102" s="47" t="s">
        <v>3589</v>
      </c>
      <c r="E102" s="173">
        <v>2182979</v>
      </c>
      <c r="F102" s="173">
        <v>1330078</v>
      </c>
      <c r="G102" s="173">
        <v>1309366</v>
      </c>
      <c r="H102" s="173">
        <v>3344</v>
      </c>
      <c r="I102" s="115">
        <v>2424.2324818421298</v>
      </c>
      <c r="J102" s="174">
        <f t="shared" si="0"/>
        <v>1.8514551942253961</v>
      </c>
      <c r="K102" s="115">
        <f t="shared" si="1"/>
        <v>0.72494990485709621</v>
      </c>
      <c r="L102" s="13" t="str">
        <f t="shared" si="2"/>
        <v>2014-09-03</v>
      </c>
      <c r="M102" s="13" t="str">
        <f t="shared" si="3"/>
        <v>11</v>
      </c>
    </row>
    <row r="103" spans="1:13">
      <c r="A103" t="s">
        <v>3606</v>
      </c>
      <c r="B103" s="172" t="s">
        <v>3588</v>
      </c>
      <c r="C103" s="47" t="s">
        <v>3585</v>
      </c>
      <c r="D103" s="47" t="s">
        <v>3615</v>
      </c>
      <c r="E103" s="173">
        <v>1776859</v>
      </c>
      <c r="F103" s="173">
        <v>970473</v>
      </c>
      <c r="G103" s="173">
        <v>907756</v>
      </c>
      <c r="H103" s="173">
        <v>4871</v>
      </c>
      <c r="I103" s="115">
        <v>1983.7385187746099</v>
      </c>
      <c r="J103" s="174">
        <f t="shared" si="0"/>
        <v>2.1853212964437692</v>
      </c>
      <c r="K103" s="115">
        <f t="shared" si="1"/>
        <v>0.4072548796498891</v>
      </c>
      <c r="L103" s="13" t="str">
        <f t="shared" si="2"/>
        <v>2014-09-03</v>
      </c>
      <c r="M103" s="13" t="str">
        <f t="shared" si="3"/>
        <v>08</v>
      </c>
    </row>
    <row r="104" spans="1:13">
      <c r="A104" t="s">
        <v>3603</v>
      </c>
      <c r="B104" s="172" t="s">
        <v>3580</v>
      </c>
      <c r="C104" s="47" t="s">
        <v>3585</v>
      </c>
      <c r="D104" s="47" t="s">
        <v>3616</v>
      </c>
      <c r="E104" s="173">
        <v>2604044</v>
      </c>
      <c r="F104" s="173">
        <v>1402502</v>
      </c>
      <c r="G104" s="173">
        <v>1325510</v>
      </c>
      <c r="H104" s="173">
        <v>5269</v>
      </c>
      <c r="I104" s="115">
        <v>1583.6248082263701</v>
      </c>
      <c r="J104" s="174">
        <f t="shared" si="0"/>
        <v>1.1947286766801986</v>
      </c>
      <c r="K104" s="115">
        <f t="shared" si="1"/>
        <v>0.30055509740489089</v>
      </c>
      <c r="L104" s="13" t="str">
        <f t="shared" si="2"/>
        <v>2014-09-02</v>
      </c>
      <c r="M104" s="13" t="str">
        <f t="shared" si="3"/>
        <v>21</v>
      </c>
    </row>
    <row r="105" spans="1:13">
      <c r="A105" t="s">
        <v>3590</v>
      </c>
      <c r="B105" s="172" t="s">
        <v>3576</v>
      </c>
      <c r="C105" s="47" t="s">
        <v>3585</v>
      </c>
      <c r="D105" s="47" t="s">
        <v>3619</v>
      </c>
      <c r="E105" s="173">
        <v>721234</v>
      </c>
      <c r="F105" s="173">
        <v>437813</v>
      </c>
      <c r="G105" s="173">
        <v>417460</v>
      </c>
      <c r="H105" s="173">
        <v>2116</v>
      </c>
      <c r="I105" s="115">
        <v>974.10203084489297</v>
      </c>
      <c r="J105" s="174">
        <f t="shared" si="0"/>
        <v>2.3334020764741363</v>
      </c>
      <c r="K105" s="115">
        <f t="shared" si="1"/>
        <v>0.46035067620269043</v>
      </c>
      <c r="L105" s="13" t="str">
        <f t="shared" si="2"/>
        <v>2014-09-03</v>
      </c>
      <c r="M105" s="13" t="str">
        <f t="shared" si="3"/>
        <v>12</v>
      </c>
    </row>
    <row r="106" spans="1:13">
      <c r="A106" t="s">
        <v>3607</v>
      </c>
      <c r="B106" s="172" t="s">
        <v>3576</v>
      </c>
      <c r="C106" s="47" t="s">
        <v>3602</v>
      </c>
      <c r="D106" s="47" t="s">
        <v>3578</v>
      </c>
      <c r="E106" s="173">
        <v>1228849</v>
      </c>
      <c r="F106" s="173">
        <v>837712</v>
      </c>
      <c r="G106" s="173">
        <v>699349</v>
      </c>
      <c r="H106" s="173">
        <v>90191</v>
      </c>
      <c r="I106" s="115">
        <v>8646.8248744667108</v>
      </c>
      <c r="J106" s="174">
        <f t="shared" si="0"/>
        <v>12.364105581714867</v>
      </c>
      <c r="K106" s="115">
        <f t="shared" si="1"/>
        <v>9.5872369465542132E-2</v>
      </c>
      <c r="L106" s="13" t="str">
        <f t="shared" si="2"/>
        <v>2014-09-02</v>
      </c>
      <c r="M106" s="13" t="str">
        <f t="shared" si="3"/>
        <v>18</v>
      </c>
    </row>
    <row r="107" spans="1:13">
      <c r="A107" t="s">
        <v>3606</v>
      </c>
      <c r="B107" s="172" t="s">
        <v>3576</v>
      </c>
      <c r="C107" s="47" t="s">
        <v>3617</v>
      </c>
      <c r="D107" s="47" t="s">
        <v>3613</v>
      </c>
      <c r="E107" s="173">
        <v>166455</v>
      </c>
      <c r="F107" s="173">
        <v>105495</v>
      </c>
      <c r="G107" s="173">
        <v>92560</v>
      </c>
      <c r="H107" s="173">
        <v>11726</v>
      </c>
      <c r="I107" s="115">
        <v>1271.0830009860299</v>
      </c>
      <c r="J107" s="174">
        <f t="shared" si="0"/>
        <v>13.7325302613011</v>
      </c>
      <c r="K107" s="115">
        <f t="shared" si="1"/>
        <v>0.10839868676326368</v>
      </c>
      <c r="L107" s="13" t="str">
        <f t="shared" si="2"/>
        <v>2014-09-03</v>
      </c>
      <c r="M107" s="13" t="str">
        <f t="shared" si="3"/>
        <v>08</v>
      </c>
    </row>
    <row r="108" spans="1:13">
      <c r="A108" t="s">
        <v>3584</v>
      </c>
      <c r="B108" s="172" t="s">
        <v>3591</v>
      </c>
      <c r="C108" s="47" t="s">
        <v>3617</v>
      </c>
      <c r="D108" s="47" t="s">
        <v>3615</v>
      </c>
      <c r="E108" s="173">
        <v>544893</v>
      </c>
      <c r="F108" s="173">
        <v>282881</v>
      </c>
      <c r="G108" s="173">
        <v>246699</v>
      </c>
      <c r="H108" s="173">
        <v>34000</v>
      </c>
      <c r="I108" s="115">
        <v>2365.73727481778</v>
      </c>
      <c r="J108" s="174">
        <f t="shared" si="0"/>
        <v>9.5895697786281247</v>
      </c>
      <c r="K108" s="115">
        <f t="shared" si="1"/>
        <v>6.9580508082875886E-2</v>
      </c>
      <c r="L108" s="13" t="str">
        <f t="shared" si="2"/>
        <v>2014-09-02</v>
      </c>
      <c r="M108" s="13" t="str">
        <f t="shared" si="3"/>
        <v>19</v>
      </c>
    </row>
    <row r="109" spans="1:13">
      <c r="A109" t="s">
        <v>3606</v>
      </c>
      <c r="B109" s="172" t="s">
        <v>3576</v>
      </c>
      <c r="C109" s="47" t="s">
        <v>3602</v>
      </c>
      <c r="D109" s="47" t="s">
        <v>3583</v>
      </c>
      <c r="E109" s="173">
        <v>211960</v>
      </c>
      <c r="F109" s="173">
        <v>163422</v>
      </c>
      <c r="G109" s="173">
        <v>136059</v>
      </c>
      <c r="H109" s="173">
        <v>21177</v>
      </c>
      <c r="I109" s="115">
        <v>2689.21874295521</v>
      </c>
      <c r="J109" s="174">
        <f t="shared" si="0"/>
        <v>19.765092665352604</v>
      </c>
      <c r="K109" s="115">
        <f t="shared" si="1"/>
        <v>0.12698771039123624</v>
      </c>
      <c r="L109" s="13" t="str">
        <f t="shared" si="2"/>
        <v>2014-09-03</v>
      </c>
      <c r="M109" s="13" t="str">
        <f t="shared" si="3"/>
        <v>08</v>
      </c>
    </row>
    <row r="110" spans="1:13">
      <c r="A110" t="s">
        <v>3622</v>
      </c>
      <c r="B110" s="172" t="s">
        <v>3576</v>
      </c>
      <c r="C110" s="47" t="s">
        <v>3581</v>
      </c>
      <c r="D110" s="47" t="s">
        <v>3608</v>
      </c>
      <c r="E110" s="173">
        <v>13574705</v>
      </c>
      <c r="F110" s="173">
        <v>7729044</v>
      </c>
      <c r="G110" s="173">
        <v>7406176</v>
      </c>
      <c r="H110" s="173">
        <v>10828</v>
      </c>
      <c r="I110" s="115">
        <v>9371.1223675370493</v>
      </c>
      <c r="J110" s="174">
        <f t="shared" si="0"/>
        <v>1.2653118650619495</v>
      </c>
      <c r="K110" s="115">
        <f t="shared" si="1"/>
        <v>0.86545274912606662</v>
      </c>
      <c r="L110" s="13" t="str">
        <f t="shared" si="2"/>
        <v>2014-09-02</v>
      </c>
      <c r="M110" s="13" t="str">
        <f t="shared" si="3"/>
        <v>23</v>
      </c>
    </row>
    <row r="111" spans="1:13">
      <c r="A111" t="s">
        <v>3584</v>
      </c>
      <c r="B111" s="172" t="s">
        <v>3591</v>
      </c>
      <c r="C111" s="47" t="s">
        <v>3577</v>
      </c>
      <c r="D111" s="47" t="s">
        <v>3594</v>
      </c>
      <c r="E111" s="173">
        <v>6462175</v>
      </c>
      <c r="F111" s="173">
        <v>3391783</v>
      </c>
      <c r="G111" s="173">
        <v>3352400</v>
      </c>
      <c r="H111" s="173">
        <v>8001</v>
      </c>
      <c r="I111" s="115">
        <v>4997.9657497681301</v>
      </c>
      <c r="J111" s="174">
        <f t="shared" si="0"/>
        <v>1.490861994322912</v>
      </c>
      <c r="K111" s="115">
        <f t="shared" si="1"/>
        <v>0.62466763526660796</v>
      </c>
      <c r="L111" s="13" t="str">
        <f t="shared" si="2"/>
        <v>2014-09-02</v>
      </c>
      <c r="M111" s="13" t="str">
        <f t="shared" si="3"/>
        <v>19</v>
      </c>
    </row>
    <row r="112" spans="1:13">
      <c r="A112" t="s">
        <v>3623</v>
      </c>
      <c r="B112" s="172" t="s">
        <v>3576</v>
      </c>
      <c r="C112" s="47" t="s">
        <v>3585</v>
      </c>
      <c r="D112" s="47" t="s">
        <v>3621</v>
      </c>
      <c r="E112" s="173">
        <v>1137535</v>
      </c>
      <c r="F112" s="173">
        <v>558491</v>
      </c>
      <c r="G112" s="173">
        <v>526575</v>
      </c>
      <c r="H112" s="173">
        <v>1913</v>
      </c>
      <c r="I112" s="115">
        <v>865.41973214372695</v>
      </c>
      <c r="J112" s="174">
        <f t="shared" si="0"/>
        <v>1.6434880731970316</v>
      </c>
      <c r="K112" s="115">
        <f t="shared" si="1"/>
        <v>0.45238877791099164</v>
      </c>
      <c r="L112" s="13" t="str">
        <f t="shared" si="2"/>
        <v>2014-09-03</v>
      </c>
      <c r="M112" s="13" t="str">
        <f t="shared" si="3"/>
        <v>01</v>
      </c>
    </row>
    <row r="113" spans="1:13">
      <c r="A113" t="s">
        <v>3590</v>
      </c>
      <c r="B113" s="172" t="s">
        <v>3576</v>
      </c>
      <c r="C113" s="47" t="s">
        <v>3577</v>
      </c>
      <c r="D113" s="47" t="s">
        <v>3600</v>
      </c>
      <c r="E113" s="173">
        <v>2300858</v>
      </c>
      <c r="F113" s="173">
        <v>1386091</v>
      </c>
      <c r="G113" s="173">
        <v>1366575</v>
      </c>
      <c r="H113" s="173">
        <v>3495</v>
      </c>
      <c r="I113" s="115">
        <v>2523.7656215228999</v>
      </c>
      <c r="J113" s="174">
        <f t="shared" si="0"/>
        <v>1.8467816413463585</v>
      </c>
      <c r="K113" s="115">
        <f t="shared" si="1"/>
        <v>0.72210747396935615</v>
      </c>
      <c r="L113" s="13" t="str">
        <f t="shared" si="2"/>
        <v>2014-09-03</v>
      </c>
      <c r="M113" s="13" t="str">
        <f t="shared" si="3"/>
        <v>12</v>
      </c>
    </row>
    <row r="114" spans="1:13">
      <c r="A114" t="s">
        <v>3607</v>
      </c>
      <c r="B114" s="172" t="s">
        <v>3576</v>
      </c>
      <c r="C114" s="47" t="s">
        <v>3617</v>
      </c>
      <c r="D114" s="47" t="s">
        <v>3616</v>
      </c>
      <c r="E114" s="173">
        <v>430204</v>
      </c>
      <c r="F114" s="173">
        <v>211862</v>
      </c>
      <c r="G114" s="173">
        <v>178420</v>
      </c>
      <c r="H114" s="173">
        <v>20632</v>
      </c>
      <c r="I114" s="115">
        <v>1646.1717378609801</v>
      </c>
      <c r="J114" s="174">
        <f t="shared" si="0"/>
        <v>9.2263857071011106</v>
      </c>
      <c r="K114" s="115">
        <f t="shared" si="1"/>
        <v>7.9787307961466658E-2</v>
      </c>
      <c r="L114" s="13" t="str">
        <f t="shared" si="2"/>
        <v>2014-09-02</v>
      </c>
      <c r="M114" s="13" t="str">
        <f t="shared" si="3"/>
        <v>18</v>
      </c>
    </row>
    <row r="115" spans="1:13">
      <c r="A115" t="s">
        <v>3579</v>
      </c>
      <c r="B115" s="172" t="s">
        <v>3576</v>
      </c>
      <c r="C115" s="47" t="s">
        <v>3577</v>
      </c>
      <c r="D115" s="47" t="s">
        <v>3605</v>
      </c>
      <c r="E115" s="173">
        <v>2372434</v>
      </c>
      <c r="F115" s="173">
        <v>1466342</v>
      </c>
      <c r="G115" s="173">
        <v>1446023</v>
      </c>
      <c r="H115" s="173">
        <v>3666</v>
      </c>
      <c r="I115" s="115">
        <v>2718.82150415674</v>
      </c>
      <c r="J115" s="174">
        <f t="shared" si="0"/>
        <v>1.8802062651539708</v>
      </c>
      <c r="K115" s="115">
        <f t="shared" si="1"/>
        <v>0.74163161597292415</v>
      </c>
      <c r="L115" s="13" t="str">
        <f t="shared" si="2"/>
        <v>2014-09-03</v>
      </c>
      <c r="M115" s="13" t="str">
        <f t="shared" si="3"/>
        <v>13</v>
      </c>
    </row>
    <row r="116" spans="1:13">
      <c r="A116" t="s">
        <v>3622</v>
      </c>
      <c r="B116" s="172" t="s">
        <v>3588</v>
      </c>
      <c r="C116" s="47" t="s">
        <v>3577</v>
      </c>
      <c r="D116" s="47" t="s">
        <v>3608</v>
      </c>
      <c r="E116" s="173">
        <v>5338495</v>
      </c>
      <c r="F116" s="173">
        <v>3325952</v>
      </c>
      <c r="G116" s="173">
        <v>3256007</v>
      </c>
      <c r="H116" s="173">
        <v>7169</v>
      </c>
      <c r="I116" s="115">
        <v>3425.0977044844799</v>
      </c>
      <c r="J116" s="174">
        <f t="shared" si="0"/>
        <v>1.051931922899576</v>
      </c>
      <c r="K116" s="115">
        <f t="shared" si="1"/>
        <v>0.47776505851366718</v>
      </c>
      <c r="L116" s="13" t="str">
        <f t="shared" si="2"/>
        <v>2014-09-02</v>
      </c>
      <c r="M116" s="13" t="str">
        <f t="shared" si="3"/>
        <v>23</v>
      </c>
    </row>
    <row r="117" spans="1:13">
      <c r="A117" t="s">
        <v>3607</v>
      </c>
      <c r="B117" s="172" t="s">
        <v>3614</v>
      </c>
      <c r="C117" s="47" t="s">
        <v>3617</v>
      </c>
      <c r="D117" s="47" t="s">
        <v>3619</v>
      </c>
      <c r="E117" s="173">
        <v>501856</v>
      </c>
      <c r="F117" s="173">
        <v>265255</v>
      </c>
      <c r="G117" s="173">
        <v>231326</v>
      </c>
      <c r="H117" s="173">
        <v>31767</v>
      </c>
      <c r="I117" s="115">
        <v>2293.18968871894</v>
      </c>
      <c r="J117" s="174">
        <f t="shared" si="0"/>
        <v>9.913237978951523</v>
      </c>
      <c r="K117" s="115">
        <f t="shared" si="1"/>
        <v>7.2187795155946102E-2</v>
      </c>
      <c r="L117" s="13" t="str">
        <f t="shared" si="2"/>
        <v>2014-09-02</v>
      </c>
      <c r="M117" s="13" t="str">
        <f t="shared" si="3"/>
        <v>18</v>
      </c>
    </row>
    <row r="118" spans="1:13">
      <c r="A118" t="s">
        <v>3612</v>
      </c>
      <c r="B118" s="172" t="s">
        <v>3576</v>
      </c>
      <c r="C118" s="47" t="s">
        <v>3585</v>
      </c>
      <c r="D118" s="47" t="s">
        <v>3578</v>
      </c>
      <c r="E118" s="173">
        <v>2377402</v>
      </c>
      <c r="F118" s="173">
        <v>1043849</v>
      </c>
      <c r="G118" s="173">
        <v>970380</v>
      </c>
      <c r="H118" s="173">
        <v>6485</v>
      </c>
      <c r="I118" s="115">
        <v>1833.57048994355</v>
      </c>
      <c r="J118" s="174">
        <f t="shared" si="0"/>
        <v>1.8895386239860159</v>
      </c>
      <c r="K118" s="115">
        <f t="shared" si="1"/>
        <v>0.28274024517248264</v>
      </c>
      <c r="L118" s="13" t="str">
        <f t="shared" si="2"/>
        <v>2014-09-03</v>
      </c>
      <c r="M118" s="13" t="str">
        <f t="shared" si="3"/>
        <v>16</v>
      </c>
    </row>
    <row r="119" spans="1:13">
      <c r="A119" t="s">
        <v>3584</v>
      </c>
      <c r="B119" s="172" t="s">
        <v>3580</v>
      </c>
      <c r="C119" s="47" t="s">
        <v>3577</v>
      </c>
      <c r="D119" s="47" t="s">
        <v>3611</v>
      </c>
      <c r="E119" s="173">
        <v>7184398</v>
      </c>
      <c r="F119" s="173">
        <v>4268486</v>
      </c>
      <c r="G119" s="173">
        <v>4188132</v>
      </c>
      <c r="H119" s="173">
        <v>9346</v>
      </c>
      <c r="I119" s="115">
        <v>5030.0636886818802</v>
      </c>
      <c r="J119" s="174">
        <f t="shared" si="0"/>
        <v>1.2010279734931661</v>
      </c>
      <c r="K119" s="115">
        <f t="shared" si="1"/>
        <v>0.53820497417952928</v>
      </c>
      <c r="L119" s="13" t="str">
        <f t="shared" si="2"/>
        <v>2014-09-02</v>
      </c>
      <c r="M119" s="13" t="str">
        <f t="shared" si="3"/>
        <v>19</v>
      </c>
    </row>
    <row r="120" spans="1:13">
      <c r="A120" t="s">
        <v>3620</v>
      </c>
      <c r="B120" s="172" t="s">
        <v>3576</v>
      </c>
      <c r="C120" s="47" t="s">
        <v>3577</v>
      </c>
      <c r="D120" s="47" t="s">
        <v>3613</v>
      </c>
      <c r="E120" s="173">
        <v>672553</v>
      </c>
      <c r="F120" s="173">
        <v>392424</v>
      </c>
      <c r="G120" s="173">
        <v>384676</v>
      </c>
      <c r="H120" s="173">
        <v>892</v>
      </c>
      <c r="I120" s="115">
        <v>772.34364833056304</v>
      </c>
      <c r="J120" s="174">
        <f t="shared" si="0"/>
        <v>2.0077770599948086</v>
      </c>
      <c r="K120" s="115">
        <f t="shared" si="1"/>
        <v>0.86585610799390478</v>
      </c>
      <c r="L120" s="13" t="str">
        <f t="shared" si="2"/>
        <v>2014-09-03</v>
      </c>
      <c r="M120" s="13" t="str">
        <f t="shared" si="3"/>
        <v>05</v>
      </c>
    </row>
    <row r="121" spans="1:13">
      <c r="A121" t="s">
        <v>3618</v>
      </c>
      <c r="B121" s="172" t="s">
        <v>3576</v>
      </c>
      <c r="C121" s="47" t="s">
        <v>3585</v>
      </c>
      <c r="D121" s="47" t="s">
        <v>3583</v>
      </c>
      <c r="E121" s="173">
        <v>887643</v>
      </c>
      <c r="F121" s="173">
        <v>674524</v>
      </c>
      <c r="G121" s="173">
        <v>647561</v>
      </c>
      <c r="H121" s="173">
        <v>3025</v>
      </c>
      <c r="I121" s="115">
        <v>1880.63905571438</v>
      </c>
      <c r="J121" s="174">
        <f t="shared" si="0"/>
        <v>2.9041882629040043</v>
      </c>
      <c r="K121" s="115">
        <f t="shared" si="1"/>
        <v>0.62169886139318342</v>
      </c>
      <c r="L121" s="13" t="str">
        <f t="shared" si="2"/>
        <v>2014-09-03</v>
      </c>
      <c r="M121" s="13" t="str">
        <f t="shared" si="3"/>
        <v>07</v>
      </c>
    </row>
    <row r="122" spans="1:13">
      <c r="A122" t="s">
        <v>3612</v>
      </c>
      <c r="B122" s="172" t="s">
        <v>3576</v>
      </c>
      <c r="C122" s="47" t="s">
        <v>3577</v>
      </c>
      <c r="D122" s="47" t="s">
        <v>3615</v>
      </c>
      <c r="E122" s="173">
        <v>3299548</v>
      </c>
      <c r="F122" s="173">
        <v>2039865</v>
      </c>
      <c r="G122" s="173">
        <v>2009093</v>
      </c>
      <c r="H122" s="173">
        <v>5043</v>
      </c>
      <c r="I122" s="115">
        <v>3167.64276459348</v>
      </c>
      <c r="J122" s="174">
        <f t="shared" si="0"/>
        <v>1.5766531288464396</v>
      </c>
      <c r="K122" s="115">
        <f t="shared" si="1"/>
        <v>0.62812666361163594</v>
      </c>
      <c r="L122" s="13" t="str">
        <f t="shared" si="2"/>
        <v>2014-09-03</v>
      </c>
      <c r="M122" s="13" t="str">
        <f t="shared" si="3"/>
        <v>16</v>
      </c>
    </row>
    <row r="123" spans="1:13">
      <c r="A123" t="s">
        <v>3624</v>
      </c>
      <c r="B123" s="172" t="s">
        <v>3588</v>
      </c>
      <c r="C123" s="47" t="s">
        <v>3581</v>
      </c>
      <c r="D123" s="47" t="s">
        <v>3611</v>
      </c>
      <c r="E123" s="173">
        <v>1975322</v>
      </c>
      <c r="F123" s="173">
        <v>1261990</v>
      </c>
      <c r="G123" s="173">
        <v>1217756</v>
      </c>
      <c r="H123" s="173">
        <v>1264</v>
      </c>
      <c r="I123" s="115">
        <v>1880.8809068150199</v>
      </c>
      <c r="J123" s="174">
        <f t="shared" si="0"/>
        <v>1.5445466142766036</v>
      </c>
      <c r="K123" s="115">
        <f t="shared" si="1"/>
        <v>1.4880386921004904</v>
      </c>
      <c r="L123" s="13" t="str">
        <f t="shared" si="2"/>
        <v>2014-09-03</v>
      </c>
      <c r="M123" s="13" t="str">
        <f t="shared" si="3"/>
        <v>03</v>
      </c>
    </row>
    <row r="124" spans="1:13">
      <c r="A124" t="s">
        <v>3582</v>
      </c>
      <c r="B124" s="172" t="s">
        <v>3591</v>
      </c>
      <c r="C124" s="47" t="s">
        <v>3617</v>
      </c>
      <c r="D124" s="47" t="s">
        <v>3621</v>
      </c>
      <c r="E124" s="173">
        <v>94770</v>
      </c>
      <c r="F124" s="173">
        <v>55119</v>
      </c>
      <c r="G124" s="173">
        <v>48908</v>
      </c>
      <c r="H124" s="173">
        <v>6120</v>
      </c>
      <c r="I124" s="115">
        <v>649.48976821969302</v>
      </c>
      <c r="J124" s="174">
        <f t="shared" si="0"/>
        <v>13.279826781297395</v>
      </c>
      <c r="K124" s="115">
        <f t="shared" si="1"/>
        <v>0.10612577912086488</v>
      </c>
      <c r="L124" s="13" t="str">
        <f t="shared" si="2"/>
        <v>2014-09-03</v>
      </c>
      <c r="M124" s="13" t="str">
        <f t="shared" si="3"/>
        <v>06</v>
      </c>
    </row>
    <row r="125" spans="1:13">
      <c r="A125" t="s">
        <v>3604</v>
      </c>
      <c r="B125" s="172" t="s">
        <v>3576</v>
      </c>
      <c r="C125" s="47" t="s">
        <v>3602</v>
      </c>
      <c r="D125" s="47" t="s">
        <v>3587</v>
      </c>
      <c r="E125" s="173">
        <v>5672</v>
      </c>
      <c r="F125" s="173">
        <v>3488</v>
      </c>
      <c r="G125" s="173">
        <v>1105</v>
      </c>
      <c r="H125" s="173">
        <v>96</v>
      </c>
      <c r="I125" s="115">
        <v>15.2738016962829</v>
      </c>
      <c r="J125" s="174">
        <f t="shared" si="0"/>
        <v>13.822444974011674</v>
      </c>
      <c r="K125" s="115">
        <f t="shared" si="1"/>
        <v>0.15910210100294689</v>
      </c>
      <c r="L125" s="13" t="str">
        <f t="shared" si="2"/>
        <v>2014-09-03</v>
      </c>
      <c r="M125" s="13" t="str">
        <f t="shared" si="3"/>
        <v>02</v>
      </c>
    </row>
    <row r="126" spans="1:13">
      <c r="A126" t="s">
        <v>3590</v>
      </c>
      <c r="B126" s="172" t="s">
        <v>3580</v>
      </c>
      <c r="C126" s="47" t="s">
        <v>3617</v>
      </c>
      <c r="D126" s="47" t="s">
        <v>3578</v>
      </c>
      <c r="E126" s="173">
        <v>181199</v>
      </c>
      <c r="F126" s="173">
        <v>115024</v>
      </c>
      <c r="G126" s="173">
        <v>98400</v>
      </c>
      <c r="H126" s="173">
        <v>12259</v>
      </c>
      <c r="I126" s="115">
        <v>1265.6225700438299</v>
      </c>
      <c r="J126" s="174">
        <f t="shared" si="0"/>
        <v>12.862017988250303</v>
      </c>
      <c r="K126" s="115">
        <f t="shared" si="1"/>
        <v>0.10324027816655762</v>
      </c>
      <c r="L126" s="13" t="str">
        <f t="shared" si="2"/>
        <v>2014-09-03</v>
      </c>
      <c r="M126" s="13" t="str">
        <f t="shared" si="3"/>
        <v>12</v>
      </c>
    </row>
    <row r="127" spans="1:13">
      <c r="A127" t="s">
        <v>3601</v>
      </c>
      <c r="B127" s="172" t="s">
        <v>3591</v>
      </c>
      <c r="C127" s="47" t="s">
        <v>3585</v>
      </c>
      <c r="D127" s="47" t="s">
        <v>3587</v>
      </c>
      <c r="E127" s="173">
        <v>1477675</v>
      </c>
      <c r="F127" s="173">
        <v>718410</v>
      </c>
      <c r="G127" s="173">
        <v>670498</v>
      </c>
      <c r="H127" s="173">
        <v>3342</v>
      </c>
      <c r="I127" s="115">
        <v>1329.69177624131</v>
      </c>
      <c r="J127" s="174">
        <f t="shared" si="0"/>
        <v>1.9831405555889949</v>
      </c>
      <c r="K127" s="115">
        <f t="shared" si="1"/>
        <v>0.39787306290883001</v>
      </c>
      <c r="L127" s="13" t="str">
        <f t="shared" si="2"/>
        <v>2014-09-03</v>
      </c>
      <c r="M127" s="13" t="str">
        <f t="shared" si="3"/>
        <v>09</v>
      </c>
    </row>
    <row r="128" spans="1:13">
      <c r="A128" t="s">
        <v>3593</v>
      </c>
      <c r="B128" s="172" t="s">
        <v>3576</v>
      </c>
      <c r="C128" s="47" t="s">
        <v>3585</v>
      </c>
      <c r="D128" s="47" t="s">
        <v>3589</v>
      </c>
      <c r="E128" s="173">
        <v>1797795</v>
      </c>
      <c r="F128" s="173">
        <v>1017558</v>
      </c>
      <c r="G128" s="173">
        <v>966296</v>
      </c>
      <c r="H128" s="173">
        <v>5535</v>
      </c>
      <c r="I128" s="115">
        <v>1969.49917002857</v>
      </c>
      <c r="J128" s="174">
        <f t="shared" si="0"/>
        <v>2.0381944766702644</v>
      </c>
      <c r="K128" s="115">
        <f t="shared" si="1"/>
        <v>0.35582640831591145</v>
      </c>
      <c r="L128" s="13" t="str">
        <f t="shared" si="2"/>
        <v>2014-09-02</v>
      </c>
      <c r="M128" s="13" t="str">
        <f t="shared" si="3"/>
        <v>17</v>
      </c>
    </row>
    <row r="129" spans="1:13">
      <c r="A129" t="s">
        <v>3575</v>
      </c>
      <c r="B129" s="172" t="s">
        <v>3596</v>
      </c>
      <c r="C129" s="47" t="s">
        <v>3577</v>
      </c>
      <c r="D129" s="47" t="s">
        <v>3616</v>
      </c>
      <c r="E129" s="173">
        <v>2199281</v>
      </c>
      <c r="F129" s="173">
        <v>1353419</v>
      </c>
      <c r="G129" s="173">
        <v>1332010</v>
      </c>
      <c r="H129" s="173">
        <v>3481</v>
      </c>
      <c r="I129" s="115">
        <v>2661.6358254177399</v>
      </c>
      <c r="J129" s="174">
        <f t="shared" si="0"/>
        <v>1.9982100925801907</v>
      </c>
      <c r="K129" s="115">
        <f t="shared" si="1"/>
        <v>0.76461816300423435</v>
      </c>
      <c r="L129" s="13" t="str">
        <f t="shared" si="2"/>
        <v>2014-09-03</v>
      </c>
      <c r="M129" s="13" t="str">
        <f t="shared" si="3"/>
        <v>10</v>
      </c>
    </row>
    <row r="130" spans="1:13">
      <c r="A130" t="s">
        <v>3623</v>
      </c>
      <c r="B130" s="172" t="s">
        <v>3576</v>
      </c>
      <c r="C130" s="47" t="s">
        <v>3617</v>
      </c>
      <c r="D130" s="47" t="s">
        <v>3583</v>
      </c>
      <c r="E130" s="173">
        <v>128728</v>
      </c>
      <c r="F130" s="173">
        <v>78620</v>
      </c>
      <c r="G130" s="173">
        <v>69958</v>
      </c>
      <c r="H130" s="173">
        <v>6811</v>
      </c>
      <c r="I130" s="115">
        <v>739.80937022890305</v>
      </c>
      <c r="J130" s="174">
        <f t="shared" si="0"/>
        <v>10.575050319175835</v>
      </c>
      <c r="K130" s="115">
        <f t="shared" si="1"/>
        <v>0.10861978714269609</v>
      </c>
      <c r="L130" s="13" t="str">
        <f t="shared" si="2"/>
        <v>2014-09-03</v>
      </c>
      <c r="M130" s="13" t="str">
        <f t="shared" si="3"/>
        <v>01</v>
      </c>
    </row>
    <row r="131" spans="1:13">
      <c r="A131" t="s">
        <v>3604</v>
      </c>
      <c r="B131" s="172" t="s">
        <v>3576</v>
      </c>
      <c r="C131" s="47" t="s">
        <v>3617</v>
      </c>
      <c r="D131" s="47" t="s">
        <v>3587</v>
      </c>
      <c r="E131" s="173">
        <v>78500</v>
      </c>
      <c r="F131" s="173">
        <v>46834</v>
      </c>
      <c r="G131" s="173">
        <v>41787</v>
      </c>
      <c r="H131" s="173">
        <v>4284</v>
      </c>
      <c r="I131" s="115">
        <v>451.00538315459897</v>
      </c>
      <c r="J131" s="174">
        <f t="shared" si="0"/>
        <v>10.792959129743675</v>
      </c>
      <c r="K131" s="115">
        <f t="shared" si="1"/>
        <v>0.10527670008277287</v>
      </c>
      <c r="L131" s="13" t="str">
        <f t="shared" si="2"/>
        <v>2014-09-03</v>
      </c>
      <c r="M131" s="13" t="str">
        <f t="shared" si="3"/>
        <v>02</v>
      </c>
    </row>
    <row r="132" spans="1:13">
      <c r="A132" t="s">
        <v>3612</v>
      </c>
      <c r="B132" s="172" t="s">
        <v>3588</v>
      </c>
      <c r="C132" s="47" t="s">
        <v>3602</v>
      </c>
      <c r="D132" s="47" t="s">
        <v>3589</v>
      </c>
      <c r="E132" s="173">
        <v>1017798</v>
      </c>
      <c r="F132" s="173">
        <v>683404</v>
      </c>
      <c r="G132" s="173">
        <v>578159</v>
      </c>
      <c r="H132" s="173">
        <v>86440</v>
      </c>
      <c r="I132" s="115">
        <v>9547.4829169226196</v>
      </c>
      <c r="J132" s="174">
        <f t="shared" si="0"/>
        <v>16.513593867643017</v>
      </c>
      <c r="K132" s="115">
        <f t="shared" si="1"/>
        <v>0.11045213925176561</v>
      </c>
      <c r="L132" s="13" t="str">
        <f t="shared" si="2"/>
        <v>2014-09-03</v>
      </c>
      <c r="M132" s="13" t="str">
        <f t="shared" si="3"/>
        <v>16</v>
      </c>
    </row>
    <row r="133" spans="1:13">
      <c r="A133" t="s">
        <v>3579</v>
      </c>
      <c r="B133" s="172" t="s">
        <v>3580</v>
      </c>
      <c r="C133" s="47" t="s">
        <v>3585</v>
      </c>
      <c r="D133" s="47" t="s">
        <v>3594</v>
      </c>
      <c r="E133" s="173">
        <v>1613030</v>
      </c>
      <c r="F133" s="173">
        <v>710880</v>
      </c>
      <c r="G133" s="173">
        <v>657062</v>
      </c>
      <c r="H133" s="173">
        <v>3695</v>
      </c>
      <c r="I133" s="115">
        <v>1268.2854908916299</v>
      </c>
      <c r="J133" s="174">
        <f t="shared" si="0"/>
        <v>1.9302371631469022</v>
      </c>
      <c r="K133" s="115">
        <f t="shared" si="1"/>
        <v>0.34324370524807307</v>
      </c>
      <c r="L133" s="13" t="str">
        <f t="shared" si="2"/>
        <v>2014-09-03</v>
      </c>
      <c r="M133" s="13" t="str">
        <f t="shared" si="3"/>
        <v>13</v>
      </c>
    </row>
    <row r="134" spans="1:13">
      <c r="A134" t="s">
        <v>3592</v>
      </c>
      <c r="B134" s="172" t="s">
        <v>3576</v>
      </c>
      <c r="C134" s="47" t="s">
        <v>3602</v>
      </c>
      <c r="D134" s="47" t="s">
        <v>3594</v>
      </c>
      <c r="E134" s="173">
        <v>76860</v>
      </c>
      <c r="F134" s="173">
        <v>30124</v>
      </c>
      <c r="G134" s="173">
        <v>8126</v>
      </c>
      <c r="H134" s="173">
        <v>453</v>
      </c>
      <c r="I134" s="115">
        <v>56.498286101236303</v>
      </c>
      <c r="J134" s="174">
        <f t="shared" si="0"/>
        <v>6.952779485753914</v>
      </c>
      <c r="K134" s="115">
        <f t="shared" si="1"/>
        <v>0.12472027836917506</v>
      </c>
      <c r="L134" s="13" t="str">
        <f t="shared" si="2"/>
        <v>2014-09-02</v>
      </c>
      <c r="M134" s="13" t="str">
        <f t="shared" si="3"/>
        <v>20</v>
      </c>
    </row>
    <row r="135" spans="1:13">
      <c r="A135" t="s">
        <v>3586</v>
      </c>
      <c r="B135" s="172" t="s">
        <v>3576</v>
      </c>
      <c r="C135" s="47" t="s">
        <v>3617</v>
      </c>
      <c r="D135" s="47" t="s">
        <v>3589</v>
      </c>
      <c r="E135" s="173">
        <v>572605</v>
      </c>
      <c r="F135" s="173">
        <v>178160</v>
      </c>
      <c r="G135" s="173">
        <v>152659</v>
      </c>
      <c r="H135" s="173">
        <v>17171</v>
      </c>
      <c r="I135" s="115">
        <v>1030.1630284980599</v>
      </c>
      <c r="J135" s="174">
        <f t="shared" si="0"/>
        <v>6.7481316430610709</v>
      </c>
      <c r="K135" s="115">
        <f t="shared" si="1"/>
        <v>5.99943526002015E-2</v>
      </c>
      <c r="L135" s="13" t="str">
        <f t="shared" si="2"/>
        <v>2014-09-02</v>
      </c>
      <c r="M135" s="13" t="str">
        <f t="shared" si="3"/>
        <v>22</v>
      </c>
    </row>
    <row r="136" spans="1:13">
      <c r="A136" t="s">
        <v>3609</v>
      </c>
      <c r="B136" s="172" t="s">
        <v>3576</v>
      </c>
      <c r="C136" s="47" t="s">
        <v>3602</v>
      </c>
      <c r="D136" s="47" t="s">
        <v>3600</v>
      </c>
      <c r="E136" s="173">
        <v>511520</v>
      </c>
      <c r="F136" s="173">
        <v>376481</v>
      </c>
      <c r="G136" s="173">
        <v>316863</v>
      </c>
      <c r="H136" s="173">
        <v>51763</v>
      </c>
      <c r="I136" s="115">
        <v>6216.0587802271702</v>
      </c>
      <c r="J136" s="174">
        <f t="shared" si="0"/>
        <v>19.617496458176468</v>
      </c>
      <c r="K136" s="115">
        <f t="shared" si="1"/>
        <v>0.12008691111850492</v>
      </c>
      <c r="L136" s="13" t="str">
        <f t="shared" si="2"/>
        <v>2014-09-03</v>
      </c>
      <c r="M136" s="13" t="str">
        <f t="shared" si="3"/>
        <v>11</v>
      </c>
    </row>
    <row r="137" spans="1:13">
      <c r="A137" t="s">
        <v>3579</v>
      </c>
      <c r="B137" s="172" t="s">
        <v>3591</v>
      </c>
      <c r="C137" s="47" t="s">
        <v>3602</v>
      </c>
      <c r="D137" s="47" t="s">
        <v>3605</v>
      </c>
      <c r="E137" s="173">
        <v>25992</v>
      </c>
      <c r="F137" s="173">
        <v>12604</v>
      </c>
      <c r="G137" s="173">
        <v>2538</v>
      </c>
      <c r="H137" s="173">
        <v>224</v>
      </c>
      <c r="I137" s="115">
        <v>28.937389759999999</v>
      </c>
      <c r="J137" s="174">
        <f t="shared" si="0"/>
        <v>11.401650811662726</v>
      </c>
      <c r="K137" s="115">
        <f t="shared" si="1"/>
        <v>0.12918477571428572</v>
      </c>
      <c r="L137" s="13" t="str">
        <f t="shared" si="2"/>
        <v>2014-09-03</v>
      </c>
      <c r="M137" s="13" t="str">
        <f t="shared" si="3"/>
        <v>13</v>
      </c>
    </row>
    <row r="138" spans="1:13">
      <c r="A138" t="s">
        <v>3620</v>
      </c>
      <c r="B138" s="172" t="s">
        <v>3576</v>
      </c>
      <c r="C138" s="47" t="s">
        <v>3585</v>
      </c>
      <c r="D138" s="47" t="s">
        <v>3600</v>
      </c>
      <c r="E138" s="173">
        <v>770285</v>
      </c>
      <c r="F138" s="173">
        <v>353792</v>
      </c>
      <c r="G138" s="173">
        <v>331852</v>
      </c>
      <c r="H138" s="173">
        <v>1086</v>
      </c>
      <c r="I138" s="115">
        <v>556.09069512584404</v>
      </c>
      <c r="J138" s="174">
        <f t="shared" si="0"/>
        <v>1.6757189805269941</v>
      </c>
      <c r="K138" s="115">
        <f t="shared" si="1"/>
        <v>0.51205404707720448</v>
      </c>
      <c r="L138" s="13" t="str">
        <f t="shared" si="2"/>
        <v>2014-09-03</v>
      </c>
      <c r="M138" s="13" t="str">
        <f t="shared" si="3"/>
        <v>05</v>
      </c>
    </row>
    <row r="139" spans="1:13">
      <c r="A139" t="s">
        <v>3604</v>
      </c>
      <c r="B139" s="172" t="s">
        <v>3576</v>
      </c>
      <c r="C139" s="47" t="s">
        <v>3602</v>
      </c>
      <c r="D139" s="47" t="s">
        <v>3608</v>
      </c>
      <c r="E139" s="173">
        <v>162534</v>
      </c>
      <c r="F139" s="173">
        <v>121824</v>
      </c>
      <c r="G139" s="173">
        <v>102137</v>
      </c>
      <c r="H139" s="173">
        <v>14781</v>
      </c>
      <c r="I139" s="115">
        <v>1940.12350849465</v>
      </c>
      <c r="J139" s="174">
        <f t="shared" si="0"/>
        <v>18.995305408369639</v>
      </c>
      <c r="K139" s="115">
        <f t="shared" si="1"/>
        <v>0.13125793305558825</v>
      </c>
      <c r="L139" s="13" t="str">
        <f t="shared" si="2"/>
        <v>2014-09-03</v>
      </c>
      <c r="M139" s="13" t="str">
        <f t="shared" si="3"/>
        <v>02</v>
      </c>
    </row>
    <row r="140" spans="1:13">
      <c r="A140" t="s">
        <v>3610</v>
      </c>
      <c r="B140" s="172" t="s">
        <v>3591</v>
      </c>
      <c r="C140" s="47" t="s">
        <v>3602</v>
      </c>
      <c r="D140" s="47" t="s">
        <v>3611</v>
      </c>
      <c r="E140" s="173">
        <v>734874</v>
      </c>
      <c r="F140" s="173">
        <v>509929</v>
      </c>
      <c r="G140" s="173">
        <v>432653</v>
      </c>
      <c r="H140" s="173">
        <v>70203</v>
      </c>
      <c r="I140" s="115">
        <v>7654.5658031500498</v>
      </c>
      <c r="J140" s="174">
        <f t="shared" si="0"/>
        <v>17.692159312775019</v>
      </c>
      <c r="K140" s="115">
        <f t="shared" si="1"/>
        <v>0.10903473930102774</v>
      </c>
      <c r="L140" s="13" t="str">
        <f t="shared" si="2"/>
        <v>2014-09-03</v>
      </c>
      <c r="M140" s="13" t="str">
        <f t="shared" si="3"/>
        <v>15</v>
      </c>
    </row>
    <row r="141" spans="1:13">
      <c r="A141" t="s">
        <v>3606</v>
      </c>
      <c r="B141" s="172" t="s">
        <v>3576</v>
      </c>
      <c r="C141" s="47" t="s">
        <v>3585</v>
      </c>
      <c r="D141" s="47" t="s">
        <v>3605</v>
      </c>
      <c r="E141" s="173">
        <v>865741</v>
      </c>
      <c r="F141" s="173">
        <v>625911</v>
      </c>
      <c r="G141" s="173">
        <v>597926</v>
      </c>
      <c r="H141" s="173">
        <v>2915</v>
      </c>
      <c r="I141" s="115">
        <v>1702.49300388703</v>
      </c>
      <c r="J141" s="174">
        <f t="shared" si="0"/>
        <v>2.847330612629372</v>
      </c>
      <c r="K141" s="115">
        <f t="shared" si="1"/>
        <v>0.58404562740549915</v>
      </c>
      <c r="L141" s="13" t="str">
        <f t="shared" si="2"/>
        <v>2014-09-03</v>
      </c>
      <c r="M141" s="13" t="str">
        <f t="shared" si="3"/>
        <v>08</v>
      </c>
    </row>
    <row r="142" spans="1:13">
      <c r="A142" t="s">
        <v>3603</v>
      </c>
      <c r="B142" s="172" t="s">
        <v>3576</v>
      </c>
      <c r="C142" s="47" t="s">
        <v>3617</v>
      </c>
      <c r="D142" s="47" t="s">
        <v>3594</v>
      </c>
      <c r="E142" s="173">
        <v>498791</v>
      </c>
      <c r="F142" s="173">
        <v>205170</v>
      </c>
      <c r="G142" s="173">
        <v>179061</v>
      </c>
      <c r="H142" s="173">
        <v>24230</v>
      </c>
      <c r="I142" s="115">
        <v>1452.25032285916</v>
      </c>
      <c r="J142" s="174">
        <f t="shared" si="0"/>
        <v>8.1103664274138971</v>
      </c>
      <c r="K142" s="115">
        <f t="shared" si="1"/>
        <v>5.9936043039998346E-2</v>
      </c>
      <c r="L142" s="13" t="str">
        <f t="shared" si="2"/>
        <v>2014-09-02</v>
      </c>
      <c r="M142" s="13" t="str">
        <f t="shared" si="3"/>
        <v>21</v>
      </c>
    </row>
    <row r="143" spans="1:13">
      <c r="A143" t="s">
        <v>3623</v>
      </c>
      <c r="B143" s="172" t="s">
        <v>3576</v>
      </c>
      <c r="C143" s="47" t="s">
        <v>3577</v>
      </c>
      <c r="D143" s="47" t="s">
        <v>3619</v>
      </c>
      <c r="E143" s="173">
        <v>1067457</v>
      </c>
      <c r="F143" s="173">
        <v>657239</v>
      </c>
      <c r="G143" s="173">
        <v>648403</v>
      </c>
      <c r="H143" s="173">
        <v>1206</v>
      </c>
      <c r="I143" s="115">
        <v>1074.8721739187499</v>
      </c>
      <c r="J143" s="174">
        <f t="shared" si="0"/>
        <v>1.6577223947433153</v>
      </c>
      <c r="K143" s="115">
        <f t="shared" si="1"/>
        <v>0.89127045930244608</v>
      </c>
      <c r="L143" s="13" t="str">
        <f t="shared" si="2"/>
        <v>2014-09-03</v>
      </c>
      <c r="M143" s="13" t="str">
        <f t="shared" si="3"/>
        <v>01</v>
      </c>
    </row>
    <row r="144" spans="1:13">
      <c r="A144" t="s">
        <v>3610</v>
      </c>
      <c r="B144" s="172" t="s">
        <v>3576</v>
      </c>
      <c r="C144" s="47" t="s">
        <v>3598</v>
      </c>
      <c r="D144" s="47" t="s">
        <v>3583</v>
      </c>
      <c r="E144" s="173">
        <v>222640</v>
      </c>
      <c r="F144" s="173">
        <v>128852</v>
      </c>
      <c r="G144" s="173">
        <v>113081</v>
      </c>
      <c r="H144" s="173">
        <v>15492</v>
      </c>
      <c r="I144" s="115">
        <v>1289.30787995128</v>
      </c>
      <c r="J144" s="174">
        <f t="shared" si="0"/>
        <v>11.401631396532396</v>
      </c>
      <c r="K144" s="115">
        <f t="shared" si="1"/>
        <v>8.3224107923526983E-2</v>
      </c>
      <c r="L144" s="13" t="str">
        <f t="shared" si="2"/>
        <v>2014-09-03</v>
      </c>
      <c r="M144" s="13" t="str">
        <f t="shared" si="3"/>
        <v>15</v>
      </c>
    </row>
    <row r="145" spans="1:13">
      <c r="A145" t="s">
        <v>3590</v>
      </c>
      <c r="B145" s="172" t="s">
        <v>3588</v>
      </c>
      <c r="C145" s="47" t="s">
        <v>3585</v>
      </c>
      <c r="D145" s="47" t="s">
        <v>3608</v>
      </c>
      <c r="E145" s="173">
        <v>1555596</v>
      </c>
      <c r="F145" s="173">
        <v>688714</v>
      </c>
      <c r="G145" s="173">
        <v>636617</v>
      </c>
      <c r="H145" s="173">
        <v>3624</v>
      </c>
      <c r="I145" s="115">
        <v>1290.2109289893999</v>
      </c>
      <c r="J145" s="174">
        <f t="shared" si="0"/>
        <v>2.0266674138287226</v>
      </c>
      <c r="K145" s="115">
        <f t="shared" si="1"/>
        <v>0.35601846826418321</v>
      </c>
      <c r="L145" s="13" t="str">
        <f t="shared" si="2"/>
        <v>2014-09-03</v>
      </c>
      <c r="M145" s="13" t="str">
        <f t="shared" si="3"/>
        <v>12</v>
      </c>
    </row>
    <row r="146" spans="1:13">
      <c r="A146" t="s">
        <v>3595</v>
      </c>
      <c r="B146" s="172" t="s">
        <v>3614</v>
      </c>
      <c r="C146" s="47" t="s">
        <v>3577</v>
      </c>
      <c r="D146" s="47" t="s">
        <v>3621</v>
      </c>
      <c r="E146" s="173">
        <v>2152599</v>
      </c>
      <c r="F146" s="173">
        <v>1284581</v>
      </c>
      <c r="G146" s="173">
        <v>1269355</v>
      </c>
      <c r="H146" s="173">
        <v>2279</v>
      </c>
      <c r="I146" s="115">
        <v>2065.9057298316102</v>
      </c>
      <c r="J146" s="174">
        <f t="shared" si="0"/>
        <v>1.6275240022149913</v>
      </c>
      <c r="K146" s="115">
        <f t="shared" si="1"/>
        <v>0.90649659053602905</v>
      </c>
      <c r="L146" s="13" t="str">
        <f t="shared" si="2"/>
        <v>2014-09-03</v>
      </c>
      <c r="M146" s="13" t="str">
        <f t="shared" si="3"/>
        <v>00</v>
      </c>
    </row>
    <row r="147" spans="1:13">
      <c r="A147" t="s">
        <v>3597</v>
      </c>
      <c r="B147" s="172" t="s">
        <v>3576</v>
      </c>
      <c r="C147" s="47" t="s">
        <v>3617</v>
      </c>
      <c r="D147" s="47" t="s">
        <v>3600</v>
      </c>
      <c r="E147" s="173">
        <v>132752</v>
      </c>
      <c r="F147" s="173">
        <v>89376</v>
      </c>
      <c r="G147" s="173">
        <v>78938</v>
      </c>
      <c r="H147" s="173">
        <v>12366</v>
      </c>
      <c r="I147" s="115">
        <v>1101.4012242200199</v>
      </c>
      <c r="J147" s="174">
        <f t="shared" si="0"/>
        <v>13.952737898350856</v>
      </c>
      <c r="K147" s="115">
        <f t="shared" si="1"/>
        <v>8.9066895052565084E-2</v>
      </c>
      <c r="L147" s="13" t="str">
        <f t="shared" si="2"/>
        <v>2014-09-03</v>
      </c>
      <c r="M147" s="13" t="str">
        <f t="shared" si="3"/>
        <v>14</v>
      </c>
    </row>
    <row r="148" spans="1:13">
      <c r="A148" t="s">
        <v>3595</v>
      </c>
      <c r="B148" s="172" t="s">
        <v>3580</v>
      </c>
      <c r="C148" s="47" t="s">
        <v>3617</v>
      </c>
      <c r="D148" s="47" t="s">
        <v>3605</v>
      </c>
      <c r="E148" s="173">
        <v>221969</v>
      </c>
      <c r="F148" s="173">
        <v>147537</v>
      </c>
      <c r="G148" s="173">
        <v>130411</v>
      </c>
      <c r="H148" s="173">
        <v>11677</v>
      </c>
      <c r="I148" s="115">
        <v>1521.66527635699</v>
      </c>
      <c r="J148" s="174">
        <f t="shared" si="0"/>
        <v>11.668227958968108</v>
      </c>
      <c r="K148" s="115">
        <f t="shared" si="1"/>
        <v>0.13031303214498502</v>
      </c>
      <c r="L148" s="13" t="str">
        <f t="shared" si="2"/>
        <v>2014-09-03</v>
      </c>
      <c r="M148" s="13" t="str">
        <f t="shared" si="3"/>
        <v>00</v>
      </c>
    </row>
    <row r="149" spans="1:13">
      <c r="A149" t="s">
        <v>3618</v>
      </c>
      <c r="B149" s="172" t="s">
        <v>3576</v>
      </c>
      <c r="C149" s="47" t="s">
        <v>3577</v>
      </c>
      <c r="D149" s="47" t="s">
        <v>3578</v>
      </c>
      <c r="E149" s="173">
        <v>2449880</v>
      </c>
      <c r="F149" s="173">
        <v>1391982</v>
      </c>
      <c r="G149" s="173">
        <v>1367759</v>
      </c>
      <c r="H149" s="173">
        <v>3041</v>
      </c>
      <c r="I149" s="115">
        <v>2889.3672297233502</v>
      </c>
      <c r="J149" s="174">
        <f t="shared" si="0"/>
        <v>2.1124827032564584</v>
      </c>
      <c r="K149" s="115">
        <f t="shared" si="1"/>
        <v>0.95013720148745484</v>
      </c>
      <c r="L149" s="13" t="str">
        <f t="shared" si="2"/>
        <v>2014-09-03</v>
      </c>
      <c r="M149" s="13" t="str">
        <f t="shared" si="3"/>
        <v>07</v>
      </c>
    </row>
    <row r="150" spans="1:13">
      <c r="A150" t="s">
        <v>3622</v>
      </c>
      <c r="B150" s="172" t="s">
        <v>3576</v>
      </c>
      <c r="C150" s="47" t="s">
        <v>3598</v>
      </c>
      <c r="D150" s="47" t="s">
        <v>3587</v>
      </c>
      <c r="E150" s="173">
        <v>418226</v>
      </c>
      <c r="F150" s="173">
        <v>123225</v>
      </c>
      <c r="G150" s="173">
        <v>107617</v>
      </c>
      <c r="H150" s="173">
        <v>11921</v>
      </c>
      <c r="I150" s="115">
        <v>718.02567748528304</v>
      </c>
      <c r="J150" s="174">
        <f t="shared" si="0"/>
        <v>6.6720469580575843</v>
      </c>
      <c r="K150" s="115">
        <f t="shared" si="1"/>
        <v>6.0232000460136152E-2</v>
      </c>
      <c r="L150" s="13" t="str">
        <f t="shared" si="2"/>
        <v>2014-09-02</v>
      </c>
      <c r="M150" s="13" t="str">
        <f t="shared" si="3"/>
        <v>23</v>
      </c>
    </row>
    <row r="151" spans="1:13">
      <c r="A151" t="s">
        <v>3620</v>
      </c>
      <c r="B151" s="172" t="s">
        <v>3576</v>
      </c>
      <c r="C151" s="47" t="s">
        <v>3598</v>
      </c>
      <c r="D151" s="47" t="s">
        <v>3589</v>
      </c>
      <c r="E151" s="173">
        <v>39949</v>
      </c>
      <c r="F151" s="173">
        <v>23763</v>
      </c>
      <c r="G151" s="173">
        <v>21044</v>
      </c>
      <c r="H151" s="173">
        <v>2357</v>
      </c>
      <c r="I151" s="115">
        <v>281.60667945844699</v>
      </c>
      <c r="J151" s="174">
        <f t="shared" si="0"/>
        <v>13.381803813839905</v>
      </c>
      <c r="K151" s="115">
        <f t="shared" si="1"/>
        <v>0.1194767413909406</v>
      </c>
      <c r="L151" s="13" t="str">
        <f t="shared" si="2"/>
        <v>2014-09-03</v>
      </c>
      <c r="M151" s="13" t="str">
        <f t="shared" si="3"/>
        <v>05</v>
      </c>
    </row>
    <row r="152" spans="1:13">
      <c r="A152" t="s">
        <v>3597</v>
      </c>
      <c r="B152" s="172" t="s">
        <v>3588</v>
      </c>
      <c r="C152" s="47" t="s">
        <v>3598</v>
      </c>
      <c r="D152" s="47" t="s">
        <v>3594</v>
      </c>
      <c r="E152" s="173">
        <v>2415855</v>
      </c>
      <c r="F152" s="173">
        <v>1543016</v>
      </c>
      <c r="G152" s="173">
        <v>1518652</v>
      </c>
      <c r="H152" s="173">
        <v>3889</v>
      </c>
      <c r="I152" s="115">
        <v>2726.7390484932998</v>
      </c>
      <c r="J152" s="174">
        <f t="shared" si="0"/>
        <v>1.7954995933849887</v>
      </c>
      <c r="K152" s="115">
        <f t="shared" si="1"/>
        <v>0.70114143700007714</v>
      </c>
      <c r="L152" s="13" t="str">
        <f t="shared" si="2"/>
        <v>2014-09-03</v>
      </c>
      <c r="M152" s="13" t="str">
        <f t="shared" si="3"/>
        <v>14</v>
      </c>
    </row>
    <row r="153" spans="1:13">
      <c r="A153" t="s">
        <v>3582</v>
      </c>
      <c r="B153" s="172" t="s">
        <v>3591</v>
      </c>
      <c r="C153" s="47" t="s">
        <v>3602</v>
      </c>
      <c r="D153" s="47" t="s">
        <v>3613</v>
      </c>
      <c r="E153" s="173">
        <v>99064</v>
      </c>
      <c r="F153" s="173">
        <v>75984</v>
      </c>
      <c r="G153" s="173">
        <v>60730</v>
      </c>
      <c r="H153" s="173">
        <v>8143</v>
      </c>
      <c r="I153" s="115">
        <v>1131.9649550766401</v>
      </c>
      <c r="J153" s="174">
        <f t="shared" si="0"/>
        <v>18.639304381304793</v>
      </c>
      <c r="K153" s="115">
        <f t="shared" si="1"/>
        <v>0.13901080131114332</v>
      </c>
      <c r="L153" s="13" t="str">
        <f t="shared" si="2"/>
        <v>2014-09-03</v>
      </c>
      <c r="M153" s="13" t="str">
        <f t="shared" si="3"/>
        <v>06</v>
      </c>
    </row>
    <row r="154" spans="1:13">
      <c r="A154" t="s">
        <v>3597</v>
      </c>
      <c r="B154" s="172" t="s">
        <v>3576</v>
      </c>
      <c r="C154" s="47" t="s">
        <v>3585</v>
      </c>
      <c r="D154" s="47" t="s">
        <v>3611</v>
      </c>
      <c r="E154" s="173">
        <v>1623844</v>
      </c>
      <c r="F154" s="173">
        <v>734139</v>
      </c>
      <c r="G154" s="173">
        <v>680859</v>
      </c>
      <c r="H154" s="173">
        <v>3898</v>
      </c>
      <c r="I154" s="115">
        <v>1369.9644862442699</v>
      </c>
      <c r="J154" s="174">
        <f t="shared" si="0"/>
        <v>2.0121118854921058</v>
      </c>
      <c r="K154" s="115">
        <f t="shared" si="1"/>
        <v>0.35145317758960232</v>
      </c>
      <c r="L154" s="13" t="str">
        <f t="shared" si="2"/>
        <v>2014-09-03</v>
      </c>
      <c r="M154" s="13" t="str">
        <f t="shared" si="3"/>
        <v>14</v>
      </c>
    </row>
    <row r="155" spans="1:13">
      <c r="A155" t="s">
        <v>3586</v>
      </c>
      <c r="B155" s="172" t="s">
        <v>3580</v>
      </c>
      <c r="C155" s="47" t="s">
        <v>3585</v>
      </c>
      <c r="D155" s="47" t="s">
        <v>3613</v>
      </c>
      <c r="E155" s="173">
        <v>3856402</v>
      </c>
      <c r="F155" s="173">
        <v>1428846</v>
      </c>
      <c r="G155" s="173">
        <v>1333543</v>
      </c>
      <c r="H155" s="173">
        <v>6576</v>
      </c>
      <c r="I155" s="115">
        <v>1390.60665178464</v>
      </c>
      <c r="J155" s="174">
        <f t="shared" si="0"/>
        <v>1.0427910099521651</v>
      </c>
      <c r="K155" s="115">
        <f t="shared" si="1"/>
        <v>0.2114669482640876</v>
      </c>
      <c r="L155" s="13" t="str">
        <f t="shared" si="2"/>
        <v>2014-09-02</v>
      </c>
      <c r="M155" s="13" t="str">
        <f t="shared" si="3"/>
        <v>22</v>
      </c>
    </row>
    <row r="156" spans="1:13">
      <c r="A156" t="s">
        <v>3609</v>
      </c>
      <c r="B156" s="172" t="s">
        <v>3591</v>
      </c>
      <c r="C156" s="47" t="s">
        <v>3585</v>
      </c>
      <c r="D156" s="47" t="s">
        <v>3615</v>
      </c>
      <c r="E156" s="173">
        <v>664141</v>
      </c>
      <c r="F156" s="173">
        <v>435976</v>
      </c>
      <c r="G156" s="173">
        <v>416368</v>
      </c>
      <c r="H156" s="173">
        <v>2062</v>
      </c>
      <c r="I156" s="115">
        <v>999.10892063274196</v>
      </c>
      <c r="J156" s="174">
        <f t="shared" si="0"/>
        <v>2.3995814294872373</v>
      </c>
      <c r="K156" s="115">
        <f t="shared" si="1"/>
        <v>0.48453390913324051</v>
      </c>
      <c r="L156" s="13" t="str">
        <f t="shared" si="2"/>
        <v>2014-09-03</v>
      </c>
      <c r="M156" s="13" t="str">
        <f t="shared" si="3"/>
        <v>11</v>
      </c>
    </row>
    <row r="157" spans="1:13">
      <c r="A157" t="s">
        <v>3579</v>
      </c>
      <c r="B157" s="172" t="s">
        <v>3576</v>
      </c>
      <c r="C157" s="47" t="s">
        <v>3577</v>
      </c>
      <c r="D157" s="47" t="s">
        <v>3583</v>
      </c>
      <c r="E157" s="173">
        <v>4755215</v>
      </c>
      <c r="F157" s="173">
        <v>3036876</v>
      </c>
      <c r="G157" s="173">
        <v>2978133</v>
      </c>
      <c r="H157" s="173">
        <v>6259</v>
      </c>
      <c r="I157" s="115">
        <v>4137.65600753116</v>
      </c>
      <c r="J157" s="174">
        <f t="shared" si="0"/>
        <v>1.3893456093234118</v>
      </c>
      <c r="K157" s="115">
        <f t="shared" si="1"/>
        <v>0.66107301606185653</v>
      </c>
      <c r="L157" s="13" t="str">
        <f t="shared" si="2"/>
        <v>2014-09-03</v>
      </c>
      <c r="M157" s="13" t="str">
        <f t="shared" si="3"/>
        <v>13</v>
      </c>
    </row>
    <row r="158" spans="1:13">
      <c r="A158" t="s">
        <v>3609</v>
      </c>
      <c r="B158" s="172" t="s">
        <v>3596</v>
      </c>
      <c r="C158" s="47" t="s">
        <v>3617</v>
      </c>
      <c r="D158" s="47" t="s">
        <v>3608</v>
      </c>
      <c r="E158" s="173">
        <v>132434</v>
      </c>
      <c r="F158" s="173">
        <v>90283</v>
      </c>
      <c r="G158" s="173">
        <v>79993</v>
      </c>
      <c r="H158" s="173">
        <v>12531</v>
      </c>
      <c r="I158" s="115">
        <v>1145.9232631018799</v>
      </c>
      <c r="J158" s="174">
        <f t="shared" si="0"/>
        <v>14.325294252020552</v>
      </c>
      <c r="K158" s="115">
        <f t="shared" si="1"/>
        <v>9.1447072308824512E-2</v>
      </c>
      <c r="L158" s="13" t="str">
        <f t="shared" si="2"/>
        <v>2014-09-03</v>
      </c>
      <c r="M158" s="13" t="str">
        <f t="shared" si="3"/>
        <v>11</v>
      </c>
    </row>
    <row r="159" spans="1:13">
      <c r="A159" t="s">
        <v>3590</v>
      </c>
      <c r="B159" s="172" t="s">
        <v>3576</v>
      </c>
      <c r="C159" s="47" t="s">
        <v>3602</v>
      </c>
      <c r="D159" s="47" t="s">
        <v>3615</v>
      </c>
      <c r="E159" s="173">
        <v>586209</v>
      </c>
      <c r="F159" s="173">
        <v>434181</v>
      </c>
      <c r="G159" s="173">
        <v>366912</v>
      </c>
      <c r="H159" s="173">
        <v>63318</v>
      </c>
      <c r="I159" s="115">
        <v>7441.1467039892204</v>
      </c>
      <c r="J159" s="174">
        <f t="shared" si="0"/>
        <v>20.280466989330467</v>
      </c>
      <c r="K159" s="115">
        <f t="shared" si="1"/>
        <v>0.1175202423321839</v>
      </c>
      <c r="L159" s="13" t="str">
        <f t="shared" si="2"/>
        <v>2014-09-03</v>
      </c>
      <c r="M159" s="13" t="str">
        <f t="shared" si="3"/>
        <v>12</v>
      </c>
    </row>
    <row r="160" spans="1:13">
      <c r="A160" t="s">
        <v>3575</v>
      </c>
      <c r="B160" s="172" t="s">
        <v>3576</v>
      </c>
      <c r="C160" s="47" t="s">
        <v>3617</v>
      </c>
      <c r="D160" s="47" t="s">
        <v>3611</v>
      </c>
      <c r="E160" s="173">
        <v>135936</v>
      </c>
      <c r="F160" s="173">
        <v>95610</v>
      </c>
      <c r="G160" s="173">
        <v>84391</v>
      </c>
      <c r="H160" s="173">
        <v>14289</v>
      </c>
      <c r="I160" s="115">
        <v>1303.64337177068</v>
      </c>
      <c r="J160" s="174">
        <f t="shared" si="0"/>
        <v>15.447658776062376</v>
      </c>
      <c r="K160" s="115">
        <f t="shared" si="1"/>
        <v>9.1234052191943457E-2</v>
      </c>
      <c r="L160" s="13" t="str">
        <f t="shared" si="2"/>
        <v>2014-09-03</v>
      </c>
      <c r="M160" s="13" t="str">
        <f t="shared" si="3"/>
        <v>10</v>
      </c>
    </row>
    <row r="161" spans="1:13">
      <c r="A161" t="s">
        <v>3607</v>
      </c>
      <c r="B161" s="172" t="s">
        <v>3588</v>
      </c>
      <c r="C161" s="47" t="s">
        <v>3602</v>
      </c>
      <c r="D161" s="47" t="s">
        <v>3616</v>
      </c>
      <c r="E161" s="173">
        <v>42251</v>
      </c>
      <c r="F161" s="173">
        <v>19296</v>
      </c>
      <c r="G161" s="173">
        <v>5771</v>
      </c>
      <c r="H161" s="173">
        <v>333</v>
      </c>
      <c r="I161" s="115">
        <v>52.736006792185002</v>
      </c>
      <c r="J161" s="174">
        <f t="shared" si="0"/>
        <v>9.138105491627968</v>
      </c>
      <c r="K161" s="115">
        <f t="shared" si="1"/>
        <v>0.15836638676331832</v>
      </c>
      <c r="L161" s="13" t="str">
        <f t="shared" si="2"/>
        <v>2014-09-02</v>
      </c>
      <c r="M161" s="13" t="str">
        <f t="shared" si="3"/>
        <v>18</v>
      </c>
    </row>
    <row r="162" spans="1:13">
      <c r="A162" t="s">
        <v>3592</v>
      </c>
      <c r="B162" s="172" t="s">
        <v>3580</v>
      </c>
      <c r="C162" s="47" t="s">
        <v>3602</v>
      </c>
      <c r="D162" s="47" t="s">
        <v>3619</v>
      </c>
      <c r="E162" s="173">
        <v>51511</v>
      </c>
      <c r="F162" s="173">
        <v>22293</v>
      </c>
      <c r="G162" s="173">
        <v>6453</v>
      </c>
      <c r="H162" s="173">
        <v>406</v>
      </c>
      <c r="I162" s="115">
        <v>58.936932528739902</v>
      </c>
      <c r="J162" s="174">
        <f t="shared" si="0"/>
        <v>9.1332608908631485</v>
      </c>
      <c r="K162" s="115">
        <f t="shared" si="1"/>
        <v>0.14516485844517218</v>
      </c>
      <c r="L162" s="13" t="str">
        <f t="shared" si="2"/>
        <v>2014-09-02</v>
      </c>
      <c r="M162" s="13" t="str">
        <f t="shared" si="3"/>
        <v>20</v>
      </c>
    </row>
    <row r="163" spans="1:13">
      <c r="A163" t="s">
        <v>3592</v>
      </c>
      <c r="B163" s="172" t="s">
        <v>3576</v>
      </c>
      <c r="C163" s="47" t="s">
        <v>3617</v>
      </c>
      <c r="D163" s="47" t="s">
        <v>3613</v>
      </c>
      <c r="E163" s="173">
        <v>538337</v>
      </c>
      <c r="F163" s="173">
        <v>241888</v>
      </c>
      <c r="G163" s="173">
        <v>202690</v>
      </c>
      <c r="H163" s="173">
        <v>22934</v>
      </c>
      <c r="I163" s="115">
        <v>1738.6820358919099</v>
      </c>
      <c r="J163" s="174">
        <f t="shared" si="0"/>
        <v>8.5780356006310612</v>
      </c>
      <c r="K163" s="115">
        <f t="shared" si="1"/>
        <v>7.5812419808664419E-2</v>
      </c>
      <c r="L163" s="13" t="str">
        <f t="shared" si="2"/>
        <v>2014-09-02</v>
      </c>
      <c r="M163" s="13" t="str">
        <f t="shared" si="3"/>
        <v>20</v>
      </c>
    </row>
    <row r="164" spans="1:13">
      <c r="A164" t="s">
        <v>3584</v>
      </c>
      <c r="B164" s="172" t="s">
        <v>3576</v>
      </c>
      <c r="C164" s="47" t="s">
        <v>3602</v>
      </c>
      <c r="D164" s="47" t="s">
        <v>3621</v>
      </c>
      <c r="E164" s="173">
        <v>69342</v>
      </c>
      <c r="F164" s="173">
        <v>27876</v>
      </c>
      <c r="G164" s="173">
        <v>6677</v>
      </c>
      <c r="H164" s="173">
        <v>446</v>
      </c>
      <c r="I164" s="115">
        <v>63.6845624841974</v>
      </c>
      <c r="J164" s="174">
        <f t="shared" si="0"/>
        <v>9.5379006266582902</v>
      </c>
      <c r="K164" s="115">
        <f t="shared" si="1"/>
        <v>0.14279049884349193</v>
      </c>
      <c r="L164" s="13" t="str">
        <f t="shared" si="2"/>
        <v>2014-09-02</v>
      </c>
      <c r="M164" s="13" t="str">
        <f t="shared" si="3"/>
        <v>19</v>
      </c>
    </row>
    <row r="165" spans="1:13">
      <c r="A165" t="s">
        <v>3595</v>
      </c>
      <c r="B165" s="172" t="s">
        <v>3576</v>
      </c>
      <c r="C165" s="47" t="s">
        <v>3617</v>
      </c>
      <c r="D165" s="47" t="s">
        <v>3615</v>
      </c>
      <c r="E165" s="173">
        <v>109965</v>
      </c>
      <c r="F165" s="173">
        <v>76871</v>
      </c>
      <c r="G165" s="173">
        <v>68818</v>
      </c>
      <c r="H165" s="173">
        <v>8167</v>
      </c>
      <c r="I165" s="115">
        <v>986.03531440461995</v>
      </c>
      <c r="J165" s="174">
        <f t="shared" si="0"/>
        <v>14.328159993092214</v>
      </c>
      <c r="K165" s="115">
        <f t="shared" si="1"/>
        <v>0.12073409016831393</v>
      </c>
      <c r="L165" s="13" t="str">
        <f t="shared" si="2"/>
        <v>2014-09-03</v>
      </c>
      <c r="M165" s="13" t="str">
        <f t="shared" si="3"/>
        <v>00</v>
      </c>
    </row>
    <row r="166" spans="1:13">
      <c r="A166" t="s">
        <v>3579</v>
      </c>
      <c r="B166" s="172" t="s">
        <v>3591</v>
      </c>
      <c r="C166" s="47" t="s">
        <v>3617</v>
      </c>
      <c r="D166" s="47" t="s">
        <v>3616</v>
      </c>
      <c r="E166" s="173">
        <v>184811</v>
      </c>
      <c r="F166" s="173">
        <v>115765</v>
      </c>
      <c r="G166" s="173">
        <v>99152</v>
      </c>
      <c r="H166" s="173">
        <v>11965</v>
      </c>
      <c r="I166" s="115">
        <v>1206.13342954059</v>
      </c>
      <c r="J166" s="174">
        <f t="shared" si="0"/>
        <v>12.164489163512485</v>
      </c>
      <c r="K166" s="115">
        <f t="shared" si="1"/>
        <v>0.10080513410284914</v>
      </c>
      <c r="L166" s="13" t="str">
        <f t="shared" si="2"/>
        <v>2014-09-03</v>
      </c>
      <c r="M166" s="13" t="str">
        <f t="shared" si="3"/>
        <v>13</v>
      </c>
    </row>
    <row r="167" spans="1:13">
      <c r="A167" t="s">
        <v>3606</v>
      </c>
      <c r="B167" s="172" t="s">
        <v>3576</v>
      </c>
      <c r="C167" s="47" t="s">
        <v>3617</v>
      </c>
      <c r="D167" s="47" t="s">
        <v>3619</v>
      </c>
      <c r="E167" s="173">
        <v>157668</v>
      </c>
      <c r="F167" s="173">
        <v>107952</v>
      </c>
      <c r="G167" s="173">
        <v>96638</v>
      </c>
      <c r="H167" s="173">
        <v>14940</v>
      </c>
      <c r="I167" s="115">
        <v>1441.5900799481201</v>
      </c>
      <c r="J167" s="174">
        <f t="shared" si="0"/>
        <v>14.917424615038804</v>
      </c>
      <c r="K167" s="115">
        <f t="shared" si="1"/>
        <v>9.6491973222765731E-2</v>
      </c>
      <c r="L167" s="13" t="str">
        <f t="shared" si="2"/>
        <v>2014-09-03</v>
      </c>
      <c r="M167" s="13" t="str">
        <f t="shared" si="3"/>
        <v>08</v>
      </c>
    </row>
    <row r="168" spans="1:13">
      <c r="A168" t="s">
        <v>3610</v>
      </c>
      <c r="B168" s="172" t="s">
        <v>3576</v>
      </c>
      <c r="C168" s="47" t="s">
        <v>3617</v>
      </c>
      <c r="D168" s="47" t="s">
        <v>3621</v>
      </c>
      <c r="E168" s="173">
        <v>246033</v>
      </c>
      <c r="F168" s="173">
        <v>141668</v>
      </c>
      <c r="G168" s="173">
        <v>120608</v>
      </c>
      <c r="H168" s="173">
        <v>13523</v>
      </c>
      <c r="I168" s="115">
        <v>1275.8844986466299</v>
      </c>
      <c r="J168" s="174">
        <f t="shared" si="0"/>
        <v>10.578771712047542</v>
      </c>
      <c r="K168" s="115">
        <f t="shared" si="1"/>
        <v>9.4349219747587809E-2</v>
      </c>
      <c r="L168" s="13" t="str">
        <f t="shared" si="2"/>
        <v>2014-09-03</v>
      </c>
      <c r="M168" s="13" t="str">
        <f t="shared" si="3"/>
        <v>15</v>
      </c>
    </row>
    <row r="169" spans="1:13">
      <c r="A169" t="s">
        <v>3612</v>
      </c>
      <c r="B169" s="172" t="s">
        <v>3591</v>
      </c>
      <c r="C169" s="47" t="s">
        <v>3617</v>
      </c>
      <c r="D169" s="47" t="s">
        <v>3578</v>
      </c>
      <c r="E169" s="173">
        <v>363626</v>
      </c>
      <c r="F169" s="173">
        <v>194170</v>
      </c>
      <c r="G169" s="173">
        <v>167023</v>
      </c>
      <c r="H169" s="173">
        <v>18595</v>
      </c>
      <c r="I169" s="115">
        <v>1681.5112010913799</v>
      </c>
      <c r="J169" s="174">
        <f t="shared" si="0"/>
        <v>10.067542800041791</v>
      </c>
      <c r="K169" s="115">
        <f t="shared" si="1"/>
        <v>9.0428136654551225E-2</v>
      </c>
      <c r="L169" s="13" t="str">
        <f t="shared" si="2"/>
        <v>2014-09-03</v>
      </c>
      <c r="M169" s="13" t="str">
        <f t="shared" si="3"/>
        <v>16</v>
      </c>
    </row>
    <row r="170" spans="1:13">
      <c r="A170" t="s">
        <v>3606</v>
      </c>
      <c r="B170" s="172" t="s">
        <v>3576</v>
      </c>
      <c r="C170" s="47" t="s">
        <v>3602</v>
      </c>
      <c r="D170" s="47" t="s">
        <v>3578</v>
      </c>
      <c r="E170" s="173">
        <v>21332</v>
      </c>
      <c r="F170" s="173">
        <v>11121</v>
      </c>
      <c r="G170" s="173">
        <v>4105</v>
      </c>
      <c r="H170" s="173">
        <v>262</v>
      </c>
      <c r="I170" s="115">
        <v>58.043259633269798</v>
      </c>
      <c r="J170" s="174">
        <f t="shared" si="0"/>
        <v>14.139649118945139</v>
      </c>
      <c r="K170" s="115">
        <f t="shared" si="1"/>
        <v>0.22153915890560991</v>
      </c>
      <c r="L170" s="13" t="str">
        <f t="shared" si="2"/>
        <v>2014-09-03</v>
      </c>
      <c r="M170" s="13" t="str">
        <f t="shared" si="3"/>
        <v>08</v>
      </c>
    </row>
    <row r="171" spans="1:13">
      <c r="A171" t="s">
        <v>3610</v>
      </c>
      <c r="B171" s="172" t="s">
        <v>3576</v>
      </c>
      <c r="C171" s="47" t="s">
        <v>3602</v>
      </c>
      <c r="D171" s="47" t="s">
        <v>3583</v>
      </c>
      <c r="E171" s="173">
        <v>30659</v>
      </c>
      <c r="F171" s="173">
        <v>14245</v>
      </c>
      <c r="G171" s="173">
        <v>3309</v>
      </c>
      <c r="H171" s="173">
        <v>241</v>
      </c>
      <c r="I171" s="115">
        <v>36.336581111267698</v>
      </c>
      <c r="J171" s="174">
        <f t="shared" si="0"/>
        <v>10.98113663078504</v>
      </c>
      <c r="K171" s="115">
        <f t="shared" si="1"/>
        <v>0.15077419548243859</v>
      </c>
      <c r="L171" s="13" t="str">
        <f t="shared" si="2"/>
        <v>2014-09-03</v>
      </c>
      <c r="M171" s="13" t="str">
        <f t="shared" si="3"/>
        <v>15</v>
      </c>
    </row>
    <row r="172" spans="1:13">
      <c r="A172" t="s">
        <v>3592</v>
      </c>
      <c r="B172" s="172" t="s">
        <v>3576</v>
      </c>
      <c r="C172" s="47" t="s">
        <v>3585</v>
      </c>
      <c r="D172" s="47" t="s">
        <v>3616</v>
      </c>
      <c r="E172" s="173">
        <v>2761359</v>
      </c>
      <c r="F172" s="173">
        <v>1485353</v>
      </c>
      <c r="G172" s="173">
        <v>1399671</v>
      </c>
      <c r="H172" s="173">
        <v>6712</v>
      </c>
      <c r="I172" s="115">
        <v>2034.76709031317</v>
      </c>
      <c r="J172" s="174">
        <f t="shared" si="0"/>
        <v>1.453746694982728</v>
      </c>
      <c r="K172" s="115">
        <f t="shared" si="1"/>
        <v>0.30315361893819576</v>
      </c>
      <c r="L172" s="13" t="str">
        <f t="shared" si="2"/>
        <v>2014-09-02</v>
      </c>
      <c r="M172" s="13" t="str">
        <f t="shared" si="3"/>
        <v>20</v>
      </c>
    </row>
    <row r="173" spans="1:13">
      <c r="A173" t="s">
        <v>3618</v>
      </c>
      <c r="B173" s="172" t="s">
        <v>3576</v>
      </c>
      <c r="C173" s="47" t="s">
        <v>3617</v>
      </c>
      <c r="D173" s="47" t="s">
        <v>3583</v>
      </c>
      <c r="E173" s="173">
        <v>163986</v>
      </c>
      <c r="F173" s="173">
        <v>96348</v>
      </c>
      <c r="G173" s="173">
        <v>85415</v>
      </c>
      <c r="H173" s="173">
        <v>10584</v>
      </c>
      <c r="I173" s="115">
        <v>1105.5788227116</v>
      </c>
      <c r="J173" s="174">
        <f t="shared" si="0"/>
        <v>12.943614385196978</v>
      </c>
      <c r="K173" s="115">
        <f t="shared" si="1"/>
        <v>0.10445756072482992</v>
      </c>
      <c r="L173" s="13" t="str">
        <f t="shared" si="2"/>
        <v>2014-09-03</v>
      </c>
      <c r="M173" s="13" t="str">
        <f t="shared" si="3"/>
        <v>07</v>
      </c>
    </row>
    <row r="174" spans="1:13">
      <c r="A174" t="s">
        <v>3623</v>
      </c>
      <c r="B174" s="172" t="s">
        <v>3588</v>
      </c>
      <c r="C174" s="47" t="s">
        <v>3577</v>
      </c>
      <c r="D174" s="47" t="s">
        <v>3587</v>
      </c>
      <c r="E174" s="173">
        <v>1870873</v>
      </c>
      <c r="F174" s="173">
        <v>1251943</v>
      </c>
      <c r="G174" s="173">
        <v>1222945</v>
      </c>
      <c r="H174" s="173">
        <v>2612</v>
      </c>
      <c r="I174" s="115">
        <v>1961.2293036405299</v>
      </c>
      <c r="J174" s="174">
        <f t="shared" si="0"/>
        <v>1.6036937913320142</v>
      </c>
      <c r="K174" s="115">
        <f t="shared" si="1"/>
        <v>0.75085348531413854</v>
      </c>
      <c r="L174" s="13" t="str">
        <f t="shared" si="2"/>
        <v>2014-09-03</v>
      </c>
      <c r="M174" s="13" t="str">
        <f t="shared" si="3"/>
        <v>01</v>
      </c>
    </row>
    <row r="175" spans="1:13">
      <c r="A175" t="s">
        <v>3622</v>
      </c>
      <c r="B175" s="172" t="s">
        <v>3614</v>
      </c>
      <c r="C175" s="47" t="s">
        <v>3617</v>
      </c>
      <c r="D175" s="47" t="s">
        <v>3587</v>
      </c>
      <c r="E175" s="173">
        <v>239099</v>
      </c>
      <c r="F175" s="173">
        <v>81282</v>
      </c>
      <c r="G175" s="173">
        <v>72223</v>
      </c>
      <c r="H175" s="173">
        <v>10067</v>
      </c>
      <c r="I175" s="115">
        <v>542.04442161186296</v>
      </c>
      <c r="J175" s="174">
        <f t="shared" si="0"/>
        <v>7.5051496283990273</v>
      </c>
      <c r="K175" s="115">
        <f t="shared" si="1"/>
        <v>5.3843689441925392E-2</v>
      </c>
      <c r="L175" s="13" t="str">
        <f t="shared" si="2"/>
        <v>2014-09-02</v>
      </c>
      <c r="M175" s="13" t="str">
        <f t="shared" si="3"/>
        <v>23</v>
      </c>
    </row>
    <row r="176" spans="1:13">
      <c r="A176" t="s">
        <v>3624</v>
      </c>
      <c r="B176" s="172" t="s">
        <v>3576</v>
      </c>
      <c r="C176" s="47" t="s">
        <v>3602</v>
      </c>
      <c r="D176" s="47" t="s">
        <v>3587</v>
      </c>
      <c r="E176" s="173">
        <v>100936</v>
      </c>
      <c r="F176" s="173">
        <v>78750</v>
      </c>
      <c r="G176" s="173">
        <v>66046</v>
      </c>
      <c r="H176" s="173">
        <v>9748</v>
      </c>
      <c r="I176" s="115">
        <v>1364.3648217371001</v>
      </c>
      <c r="J176" s="174">
        <f t="shared" si="0"/>
        <v>20.657796410639556</v>
      </c>
      <c r="K176" s="115">
        <f t="shared" si="1"/>
        <v>0.13996356398616128</v>
      </c>
      <c r="L176" s="13" t="str">
        <f t="shared" si="2"/>
        <v>2014-09-03</v>
      </c>
      <c r="M176" s="13" t="str">
        <f t="shared" si="3"/>
        <v>03</v>
      </c>
    </row>
    <row r="177" spans="1:13">
      <c r="A177" t="s">
        <v>3623</v>
      </c>
      <c r="B177" s="172" t="s">
        <v>3580</v>
      </c>
      <c r="C177" s="47" t="s">
        <v>3617</v>
      </c>
      <c r="D177" s="47" t="s">
        <v>3589</v>
      </c>
      <c r="E177" s="173">
        <v>58591</v>
      </c>
      <c r="F177" s="173">
        <v>38240</v>
      </c>
      <c r="G177" s="173">
        <v>34317</v>
      </c>
      <c r="H177" s="173">
        <v>4429</v>
      </c>
      <c r="I177" s="115">
        <v>429.14182958852302</v>
      </c>
      <c r="J177" s="174">
        <f t="shared" si="0"/>
        <v>12.505225677900837</v>
      </c>
      <c r="K177" s="115">
        <f t="shared" si="1"/>
        <v>9.6893616976410704E-2</v>
      </c>
      <c r="L177" s="13" t="str">
        <f t="shared" si="2"/>
        <v>2014-09-03</v>
      </c>
      <c r="M177" s="13" t="str">
        <f t="shared" si="3"/>
        <v>01</v>
      </c>
    </row>
    <row r="178" spans="1:13">
      <c r="A178" t="s">
        <v>3597</v>
      </c>
      <c r="B178" s="172" t="s">
        <v>3576</v>
      </c>
      <c r="C178" s="47" t="s">
        <v>3617</v>
      </c>
      <c r="D178" s="47" t="s">
        <v>3594</v>
      </c>
      <c r="E178" s="173">
        <v>169743</v>
      </c>
      <c r="F178" s="173">
        <v>111912</v>
      </c>
      <c r="G178" s="173">
        <v>95774</v>
      </c>
      <c r="H178" s="173">
        <v>11803</v>
      </c>
      <c r="I178" s="115">
        <v>1180.65233733424</v>
      </c>
      <c r="J178" s="174">
        <f t="shared" si="0"/>
        <v>12.327482796314657</v>
      </c>
      <c r="K178" s="115">
        <f t="shared" si="1"/>
        <v>0.1000298515067559</v>
      </c>
      <c r="L178" s="13" t="str">
        <f t="shared" si="2"/>
        <v>2014-09-03</v>
      </c>
      <c r="M178" s="13" t="str">
        <f t="shared" si="3"/>
        <v>14</v>
      </c>
    </row>
    <row r="179" spans="1:13">
      <c r="A179" t="s">
        <v>3620</v>
      </c>
      <c r="B179" s="172" t="s">
        <v>3576</v>
      </c>
      <c r="C179" s="47" t="s">
        <v>3602</v>
      </c>
      <c r="D179" s="47" t="s">
        <v>3589</v>
      </c>
      <c r="E179" s="173">
        <v>65835</v>
      </c>
      <c r="F179" s="173">
        <v>48960</v>
      </c>
      <c r="G179" s="173">
        <v>40049</v>
      </c>
      <c r="H179" s="173">
        <v>5614</v>
      </c>
      <c r="I179" s="115">
        <v>844.42590958937103</v>
      </c>
      <c r="J179" s="174">
        <f t="shared" si="0"/>
        <v>21.08481883665937</v>
      </c>
      <c r="K179" s="115">
        <f t="shared" si="1"/>
        <v>0.15041430523501442</v>
      </c>
      <c r="L179" s="13" t="str">
        <f t="shared" si="2"/>
        <v>2014-09-03</v>
      </c>
      <c r="M179" s="13" t="str">
        <f t="shared" si="3"/>
        <v>05</v>
      </c>
    </row>
    <row r="180" spans="1:13">
      <c r="A180" t="s">
        <v>3593</v>
      </c>
      <c r="B180" s="172" t="s">
        <v>3576</v>
      </c>
      <c r="C180" s="47" t="s">
        <v>3617</v>
      </c>
      <c r="D180" s="47" t="s">
        <v>3600</v>
      </c>
      <c r="E180" s="173">
        <v>405373</v>
      </c>
      <c r="F180" s="173">
        <v>210199</v>
      </c>
      <c r="G180" s="173">
        <v>175166</v>
      </c>
      <c r="H180" s="173">
        <v>20077</v>
      </c>
      <c r="I180" s="115">
        <v>1768.35584498353</v>
      </c>
      <c r="J180" s="174">
        <f t="shared" si="0"/>
        <v>10.095314415945618</v>
      </c>
      <c r="K180" s="115">
        <f t="shared" si="1"/>
        <v>8.8078689295389256E-2</v>
      </c>
      <c r="L180" s="13" t="str">
        <f t="shared" si="2"/>
        <v>2014-09-02</v>
      </c>
      <c r="M180" s="13" t="str">
        <f t="shared" si="3"/>
        <v>17</v>
      </c>
    </row>
    <row r="181" spans="1:13">
      <c r="A181" t="s">
        <v>3618</v>
      </c>
      <c r="B181" s="172" t="s">
        <v>3588</v>
      </c>
      <c r="C181" s="47" t="s">
        <v>3602</v>
      </c>
      <c r="D181" s="47" t="s">
        <v>3594</v>
      </c>
      <c r="E181" s="173">
        <v>17742</v>
      </c>
      <c r="F181" s="173">
        <v>9110</v>
      </c>
      <c r="G181" s="173">
        <v>3574</v>
      </c>
      <c r="H181" s="173">
        <v>258</v>
      </c>
      <c r="I181" s="115">
        <v>60.222591555999998</v>
      </c>
      <c r="J181" s="174">
        <f t="shared" si="0"/>
        <v>16.850193496362618</v>
      </c>
      <c r="K181" s="115">
        <f t="shared" si="1"/>
        <v>0.23342089750387596</v>
      </c>
      <c r="L181" s="13" t="str">
        <f t="shared" si="2"/>
        <v>2014-09-03</v>
      </c>
      <c r="M181" s="13" t="str">
        <f t="shared" si="3"/>
        <v>07</v>
      </c>
    </row>
    <row r="182" spans="1:13">
      <c r="A182" t="s">
        <v>3604</v>
      </c>
      <c r="B182" s="172" t="s">
        <v>3591</v>
      </c>
      <c r="C182" s="47" t="s">
        <v>3598</v>
      </c>
      <c r="D182" s="47" t="s">
        <v>3600</v>
      </c>
      <c r="E182" s="173">
        <v>796004</v>
      </c>
      <c r="F182" s="173">
        <v>388449</v>
      </c>
      <c r="G182" s="173">
        <v>366595</v>
      </c>
      <c r="H182" s="173">
        <v>1056</v>
      </c>
      <c r="I182" s="115">
        <v>577.73524405597004</v>
      </c>
      <c r="J182" s="174">
        <f t="shared" si="0"/>
        <v>1.5759496012110641</v>
      </c>
      <c r="K182" s="115">
        <f t="shared" si="1"/>
        <v>0.54709776899239593</v>
      </c>
      <c r="L182" s="13" t="str">
        <f t="shared" si="2"/>
        <v>2014-09-03</v>
      </c>
      <c r="M182" s="13" t="str">
        <f t="shared" si="3"/>
        <v>02</v>
      </c>
    </row>
    <row r="183" spans="1:13">
      <c r="A183" t="s">
        <v>3599</v>
      </c>
      <c r="B183" s="172" t="s">
        <v>3576</v>
      </c>
      <c r="C183" s="47" t="s">
        <v>3577</v>
      </c>
      <c r="D183" s="47" t="s">
        <v>3589</v>
      </c>
      <c r="E183" s="173">
        <v>375903</v>
      </c>
      <c r="F183" s="173">
        <v>229197</v>
      </c>
      <c r="G183" s="173">
        <v>225066</v>
      </c>
      <c r="H183" s="173">
        <v>455</v>
      </c>
      <c r="I183" s="115">
        <v>425.97684084953198</v>
      </c>
      <c r="J183" s="174">
        <f t="shared" si="0"/>
        <v>1.892675219044778</v>
      </c>
      <c r="K183" s="115">
        <f t="shared" si="1"/>
        <v>0.93621283703193847</v>
      </c>
      <c r="L183" s="13" t="str">
        <f t="shared" si="2"/>
        <v>2014-09-03</v>
      </c>
      <c r="M183" s="13" t="str">
        <f t="shared" si="3"/>
        <v>04</v>
      </c>
    </row>
    <row r="184" spans="1:13">
      <c r="A184" t="s">
        <v>3603</v>
      </c>
      <c r="B184" s="172" t="s">
        <v>3580</v>
      </c>
      <c r="C184" s="47" t="s">
        <v>3617</v>
      </c>
      <c r="D184" s="47" t="s">
        <v>3605</v>
      </c>
      <c r="E184" s="173">
        <v>598921</v>
      </c>
      <c r="F184" s="173">
        <v>224381</v>
      </c>
      <c r="G184" s="173">
        <v>189851</v>
      </c>
      <c r="H184" s="173">
        <v>21309</v>
      </c>
      <c r="I184" s="115">
        <v>1429.71179094278</v>
      </c>
      <c r="J184" s="174">
        <f t="shared" si="0"/>
        <v>7.5307045574833946</v>
      </c>
      <c r="K184" s="115">
        <f t="shared" si="1"/>
        <v>6.7094269601707265E-2</v>
      </c>
      <c r="L184" s="13" t="str">
        <f t="shared" si="2"/>
        <v>2014-09-02</v>
      </c>
      <c r="M184" s="13" t="str">
        <f t="shared" si="3"/>
        <v>21</v>
      </c>
    </row>
    <row r="185" spans="1:13">
      <c r="A185" t="s">
        <v>3586</v>
      </c>
      <c r="B185" s="172" t="s">
        <v>3591</v>
      </c>
      <c r="C185" s="47" t="s">
        <v>3617</v>
      </c>
      <c r="D185" s="47" t="s">
        <v>3608</v>
      </c>
      <c r="E185" s="173">
        <v>382296</v>
      </c>
      <c r="F185" s="173">
        <v>134779</v>
      </c>
      <c r="G185" s="173">
        <v>118932</v>
      </c>
      <c r="H185" s="173">
        <v>16693</v>
      </c>
      <c r="I185" s="115">
        <v>878.88673659106405</v>
      </c>
      <c r="J185" s="174">
        <f t="shared" si="0"/>
        <v>7.3898255859740356</v>
      </c>
      <c r="K185" s="115">
        <f t="shared" si="1"/>
        <v>5.2650017168337872E-2</v>
      </c>
      <c r="L185" s="13" t="str">
        <f t="shared" si="2"/>
        <v>2014-09-02</v>
      </c>
      <c r="M185" s="13" t="str">
        <f t="shared" si="3"/>
        <v>22</v>
      </c>
    </row>
    <row r="186" spans="1:13">
      <c r="A186" t="s">
        <v>3624</v>
      </c>
      <c r="B186" s="172" t="s">
        <v>3576</v>
      </c>
      <c r="C186" s="47" t="s">
        <v>3577</v>
      </c>
      <c r="D186" s="47" t="s">
        <v>3594</v>
      </c>
      <c r="E186" s="173">
        <v>387899</v>
      </c>
      <c r="F186" s="173">
        <v>242497</v>
      </c>
      <c r="G186" s="173">
        <v>238348</v>
      </c>
      <c r="H186" s="173">
        <v>464</v>
      </c>
      <c r="I186" s="115">
        <v>450.97044473487603</v>
      </c>
      <c r="J186" s="174">
        <f t="shared" si="0"/>
        <v>1.892067249294628</v>
      </c>
      <c r="K186" s="115">
        <f t="shared" si="1"/>
        <v>0.9719190619286121</v>
      </c>
      <c r="L186" s="13" t="str">
        <f t="shared" si="2"/>
        <v>2014-09-03</v>
      </c>
      <c r="M186" s="13" t="str">
        <f t="shared" si="3"/>
        <v>03</v>
      </c>
    </row>
    <row r="187" spans="1:13">
      <c r="A187" t="s">
        <v>3623</v>
      </c>
      <c r="B187" s="172" t="s">
        <v>3596</v>
      </c>
      <c r="C187" s="47" t="s">
        <v>3602</v>
      </c>
      <c r="D187" s="47" t="s">
        <v>3600</v>
      </c>
      <c r="E187" s="173">
        <v>12018</v>
      </c>
      <c r="F187" s="173">
        <v>5745</v>
      </c>
      <c r="G187" s="173">
        <v>1630</v>
      </c>
      <c r="H187" s="173">
        <v>118</v>
      </c>
      <c r="I187" s="115">
        <v>17.647807629374601</v>
      </c>
      <c r="J187" s="174">
        <f t="shared" si="0"/>
        <v>10.826875846242087</v>
      </c>
      <c r="K187" s="115">
        <f t="shared" si="1"/>
        <v>0.14955769177436101</v>
      </c>
      <c r="L187" s="13" t="str">
        <f t="shared" si="2"/>
        <v>2014-09-03</v>
      </c>
      <c r="M187" s="13" t="str">
        <f t="shared" si="3"/>
        <v>01</v>
      </c>
    </row>
    <row r="188" spans="1:13">
      <c r="A188" t="s">
        <v>3601</v>
      </c>
      <c r="B188" s="172" t="s">
        <v>3576</v>
      </c>
      <c r="C188" s="47" t="s">
        <v>3617</v>
      </c>
      <c r="D188" s="47" t="s">
        <v>3611</v>
      </c>
      <c r="E188" s="173">
        <v>170712</v>
      </c>
      <c r="F188" s="173">
        <v>111761</v>
      </c>
      <c r="G188" s="173">
        <v>95581</v>
      </c>
      <c r="H188" s="173">
        <v>12304</v>
      </c>
      <c r="I188" s="115">
        <v>1371.41727576313</v>
      </c>
      <c r="J188" s="174">
        <f t="shared" si="0"/>
        <v>14.34822062714483</v>
      </c>
      <c r="K188" s="115">
        <f t="shared" si="1"/>
        <v>0.11146109198334932</v>
      </c>
      <c r="L188" s="13" t="str">
        <f t="shared" si="2"/>
        <v>2014-09-03</v>
      </c>
      <c r="M188" s="13" t="str">
        <f t="shared" si="3"/>
        <v>09</v>
      </c>
    </row>
    <row r="189" spans="1:13">
      <c r="A189" t="s">
        <v>3623</v>
      </c>
      <c r="B189" s="172" t="s">
        <v>3576</v>
      </c>
      <c r="C189" s="47" t="s">
        <v>3602</v>
      </c>
      <c r="D189" s="47" t="s">
        <v>3605</v>
      </c>
      <c r="E189" s="173">
        <v>269994</v>
      </c>
      <c r="F189" s="173">
        <v>194274</v>
      </c>
      <c r="G189" s="173">
        <v>163193</v>
      </c>
      <c r="H189" s="173">
        <v>23498</v>
      </c>
      <c r="I189" s="115">
        <v>2949.8987804511999</v>
      </c>
      <c r="J189" s="174">
        <f t="shared" si="0"/>
        <v>18.076135498772615</v>
      </c>
      <c r="K189" s="115">
        <f t="shared" si="1"/>
        <v>0.12553829178871392</v>
      </c>
      <c r="L189" s="13" t="str">
        <f t="shared" si="2"/>
        <v>2014-09-03</v>
      </c>
      <c r="M189" s="13" t="str">
        <f t="shared" si="3"/>
        <v>01</v>
      </c>
    </row>
    <row r="190" spans="1:13">
      <c r="A190" t="s">
        <v>3609</v>
      </c>
      <c r="B190" s="172" t="s">
        <v>3588</v>
      </c>
      <c r="C190" s="47" t="s">
        <v>3617</v>
      </c>
      <c r="D190" s="47" t="s">
        <v>3613</v>
      </c>
      <c r="E190" s="173">
        <v>167360</v>
      </c>
      <c r="F190" s="173">
        <v>108138</v>
      </c>
      <c r="G190" s="173">
        <v>93029</v>
      </c>
      <c r="H190" s="173">
        <v>11574</v>
      </c>
      <c r="I190" s="115">
        <v>1202.0611479548299</v>
      </c>
      <c r="J190" s="174">
        <f t="shared" si="0"/>
        <v>12.921359446568596</v>
      </c>
      <c r="K190" s="115">
        <f t="shared" si="1"/>
        <v>0.10385874787928373</v>
      </c>
      <c r="L190" s="13" t="str">
        <f t="shared" si="2"/>
        <v>2014-09-03</v>
      </c>
      <c r="M190" s="13" t="str">
        <f t="shared" si="3"/>
        <v>11</v>
      </c>
    </row>
    <row r="191" spans="1:13">
      <c r="A191" t="s">
        <v>3599</v>
      </c>
      <c r="B191" s="172" t="s">
        <v>3580</v>
      </c>
      <c r="C191" s="47" t="s">
        <v>3602</v>
      </c>
      <c r="D191" s="47" t="s">
        <v>3608</v>
      </c>
      <c r="E191" s="173">
        <v>74978</v>
      </c>
      <c r="F191" s="173">
        <v>54680</v>
      </c>
      <c r="G191" s="173">
        <v>46231</v>
      </c>
      <c r="H191" s="173">
        <v>6930</v>
      </c>
      <c r="I191" s="115">
        <v>1008.71297591826</v>
      </c>
      <c r="J191" s="174">
        <f t="shared" si="0"/>
        <v>21.818973760426118</v>
      </c>
      <c r="K191" s="115">
        <f t="shared" si="1"/>
        <v>0.1455574279824329</v>
      </c>
      <c r="L191" s="13" t="str">
        <f t="shared" si="2"/>
        <v>2014-09-03</v>
      </c>
      <c r="M191" s="13" t="str">
        <f t="shared" si="3"/>
        <v>04</v>
      </c>
    </row>
    <row r="192" spans="1:13">
      <c r="A192" t="s">
        <v>3604</v>
      </c>
      <c r="B192" s="172" t="s">
        <v>3576</v>
      </c>
      <c r="C192" s="47" t="s">
        <v>3585</v>
      </c>
      <c r="D192" s="47" t="s">
        <v>3619</v>
      </c>
      <c r="E192" s="173">
        <v>261821</v>
      </c>
      <c r="F192" s="173">
        <v>198835</v>
      </c>
      <c r="G192" s="173">
        <v>193049</v>
      </c>
      <c r="H192" s="173">
        <v>288</v>
      </c>
      <c r="I192" s="115">
        <v>221.39121923232199</v>
      </c>
      <c r="J192" s="174">
        <f t="shared" si="0"/>
        <v>1.1468136029314939</v>
      </c>
      <c r="K192" s="115">
        <f t="shared" si="1"/>
        <v>0.76871951122334026</v>
      </c>
      <c r="L192" s="13" t="str">
        <f t="shared" si="2"/>
        <v>2014-09-03</v>
      </c>
      <c r="M192" s="13" t="str">
        <f t="shared" si="3"/>
        <v>02</v>
      </c>
    </row>
    <row r="193" spans="1:13">
      <c r="A193" t="s">
        <v>3579</v>
      </c>
      <c r="B193" s="172" t="s">
        <v>3576</v>
      </c>
      <c r="C193" s="47" t="s">
        <v>3585</v>
      </c>
      <c r="D193" s="47" t="s">
        <v>3621</v>
      </c>
      <c r="E193" s="173">
        <v>750028</v>
      </c>
      <c r="F193" s="173">
        <v>418117</v>
      </c>
      <c r="G193" s="173">
        <v>395434</v>
      </c>
      <c r="H193" s="173">
        <v>1999</v>
      </c>
      <c r="I193" s="115">
        <v>866.01424915216205</v>
      </c>
      <c r="J193" s="174">
        <f t="shared" si="0"/>
        <v>2.1900348709320947</v>
      </c>
      <c r="K193" s="115">
        <f t="shared" si="1"/>
        <v>0.43322373644430318</v>
      </c>
      <c r="L193" s="13" t="str">
        <f t="shared" si="2"/>
        <v>2014-09-03</v>
      </c>
      <c r="M193" s="13" t="str">
        <f t="shared" si="3"/>
        <v>13</v>
      </c>
    </row>
    <row r="194" spans="1:13">
      <c r="A194" t="s">
        <v>3618</v>
      </c>
      <c r="B194" s="172" t="s">
        <v>3576</v>
      </c>
      <c r="C194" s="47" t="s">
        <v>3602</v>
      </c>
      <c r="D194" s="47" t="s">
        <v>3611</v>
      </c>
      <c r="E194" s="173">
        <v>23333</v>
      </c>
      <c r="F194" s="173">
        <v>11688</v>
      </c>
      <c r="G194" s="173">
        <v>4698</v>
      </c>
      <c r="H194" s="173">
        <v>232</v>
      </c>
      <c r="I194" s="115">
        <v>54.956564817518</v>
      </c>
      <c r="J194" s="174">
        <f t="shared" si="0"/>
        <v>11.697863945831843</v>
      </c>
      <c r="K194" s="115">
        <f t="shared" si="1"/>
        <v>0.23688174490309483</v>
      </c>
      <c r="L194" s="13" t="str">
        <f t="shared" si="2"/>
        <v>2014-09-03</v>
      </c>
      <c r="M194" s="13" t="str">
        <f t="shared" si="3"/>
        <v>07</v>
      </c>
    </row>
    <row r="195" spans="1:13">
      <c r="A195" t="s">
        <v>3624</v>
      </c>
      <c r="B195" s="172" t="s">
        <v>3591</v>
      </c>
      <c r="C195" s="47" t="s">
        <v>3617</v>
      </c>
      <c r="D195" s="47" t="s">
        <v>3615</v>
      </c>
      <c r="E195" s="173">
        <v>49839</v>
      </c>
      <c r="F195" s="173">
        <v>29771</v>
      </c>
      <c r="G195" s="173">
        <v>26625</v>
      </c>
      <c r="H195" s="173">
        <v>2809</v>
      </c>
      <c r="I195" s="115">
        <v>323.39360539272599</v>
      </c>
      <c r="J195" s="174">
        <f t="shared" si="0"/>
        <v>12.146238700196282</v>
      </c>
      <c r="K195" s="115">
        <f t="shared" si="1"/>
        <v>0.11512766300915842</v>
      </c>
      <c r="L195" s="13" t="str">
        <f t="shared" si="2"/>
        <v>2014-09-03</v>
      </c>
      <c r="M195" s="13" t="str">
        <f t="shared" si="3"/>
        <v>03</v>
      </c>
    </row>
    <row r="196" spans="1:13">
      <c r="A196" t="s">
        <v>3595</v>
      </c>
      <c r="B196" s="172" t="s">
        <v>3576</v>
      </c>
      <c r="C196" s="47" t="s">
        <v>3602</v>
      </c>
      <c r="D196" s="47" t="s">
        <v>3613</v>
      </c>
      <c r="E196" s="173">
        <v>18731</v>
      </c>
      <c r="F196" s="173">
        <v>11117</v>
      </c>
      <c r="G196" s="173">
        <v>3102</v>
      </c>
      <c r="H196" s="173">
        <v>192</v>
      </c>
      <c r="I196" s="115">
        <v>31.294444966</v>
      </c>
      <c r="J196" s="174">
        <f t="shared" si="0"/>
        <v>10.088473554480981</v>
      </c>
      <c r="K196" s="115">
        <f t="shared" si="1"/>
        <v>0.16299190086458334</v>
      </c>
      <c r="L196" s="13" t="str">
        <f t="shared" si="2"/>
        <v>2014-09-03</v>
      </c>
      <c r="M196" s="13" t="str">
        <f t="shared" si="3"/>
        <v>00</v>
      </c>
    </row>
    <row r="197" spans="1:13">
      <c r="A197" t="s">
        <v>3590</v>
      </c>
      <c r="B197" s="172" t="s">
        <v>3576</v>
      </c>
      <c r="C197" s="47" t="s">
        <v>3602</v>
      </c>
      <c r="D197" s="47" t="s">
        <v>3615</v>
      </c>
      <c r="E197" s="173">
        <v>17462</v>
      </c>
      <c r="F197" s="173">
        <v>9539</v>
      </c>
      <c r="G197" s="173">
        <v>2825</v>
      </c>
      <c r="H197" s="173">
        <v>356</v>
      </c>
      <c r="I197" s="115">
        <v>41.588832519184898</v>
      </c>
      <c r="J197" s="174">
        <f t="shared" si="0"/>
        <v>14.72171062626014</v>
      </c>
      <c r="K197" s="115">
        <f t="shared" si="1"/>
        <v>0.11682256325613735</v>
      </c>
      <c r="L197" s="13" t="str">
        <f t="shared" si="2"/>
        <v>2014-09-03</v>
      </c>
      <c r="M197" s="13" t="str">
        <f t="shared" si="3"/>
        <v>12</v>
      </c>
    </row>
    <row r="198" spans="1:13">
      <c r="A198" t="s">
        <v>3624</v>
      </c>
      <c r="B198" s="172" t="s">
        <v>3591</v>
      </c>
      <c r="C198" s="47" t="s">
        <v>3585</v>
      </c>
      <c r="D198" s="47" t="s">
        <v>3578</v>
      </c>
      <c r="E198" s="173">
        <v>622704</v>
      </c>
      <c r="F198" s="173">
        <v>283166</v>
      </c>
      <c r="G198" s="173">
        <v>265803</v>
      </c>
      <c r="H198" s="173">
        <v>712</v>
      </c>
      <c r="I198" s="115">
        <v>353.19000665784898</v>
      </c>
      <c r="J198" s="174">
        <f t="shared" si="0"/>
        <v>1.3287660660633964</v>
      </c>
      <c r="K198" s="115">
        <f t="shared" si="1"/>
        <v>0.49605338013742833</v>
      </c>
      <c r="L198" s="13" t="str">
        <f t="shared" si="2"/>
        <v>2014-09-03</v>
      </c>
      <c r="M198" s="13" t="str">
        <f t="shared" si="3"/>
        <v>03</v>
      </c>
    </row>
    <row r="199" spans="1:13">
      <c r="A199" t="s">
        <v>3612</v>
      </c>
      <c r="B199" s="172" t="s">
        <v>3576</v>
      </c>
      <c r="C199" s="47" t="s">
        <v>3598</v>
      </c>
      <c r="D199" s="47" t="s">
        <v>3605</v>
      </c>
      <c r="E199" s="173">
        <v>34182</v>
      </c>
      <c r="F199" s="173">
        <v>14756</v>
      </c>
      <c r="G199" s="173">
        <v>4625</v>
      </c>
      <c r="H199" s="173">
        <v>416</v>
      </c>
      <c r="I199" s="115">
        <v>48.097594305914697</v>
      </c>
      <c r="J199" s="174">
        <f t="shared" si="0"/>
        <v>10.399479849927502</v>
      </c>
      <c r="K199" s="115">
        <f t="shared" si="1"/>
        <v>0.11561921708152571</v>
      </c>
      <c r="L199" s="13" t="str">
        <f t="shared" si="2"/>
        <v>2014-09-03</v>
      </c>
      <c r="M199" s="13" t="str">
        <f t="shared" si="3"/>
        <v>16</v>
      </c>
    </row>
    <row r="200" spans="1:13">
      <c r="A200" t="s">
        <v>3620</v>
      </c>
      <c r="B200" s="172" t="s">
        <v>3576</v>
      </c>
      <c r="C200" s="47" t="s">
        <v>3598</v>
      </c>
      <c r="D200" s="47" t="s">
        <v>3608</v>
      </c>
      <c r="E200" s="173">
        <v>223025</v>
      </c>
      <c r="F200" s="173">
        <v>170708</v>
      </c>
      <c r="G200" s="173">
        <v>165242</v>
      </c>
      <c r="H200" s="173">
        <v>302</v>
      </c>
      <c r="I200" s="115">
        <v>251.68792178637699</v>
      </c>
      <c r="J200" s="174">
        <f t="shared" si="0"/>
        <v>1.5231473946477108</v>
      </c>
      <c r="K200" s="115">
        <f t="shared" si="1"/>
        <v>0.83340371452442708</v>
      </c>
      <c r="L200" s="13" t="str">
        <f t="shared" si="2"/>
        <v>2014-09-03</v>
      </c>
      <c r="M200" s="13" t="str">
        <f t="shared" si="3"/>
        <v>05</v>
      </c>
    </row>
    <row r="201" spans="1:13">
      <c r="A201" t="s">
        <v>3603</v>
      </c>
      <c r="B201" s="172" t="s">
        <v>3576</v>
      </c>
      <c r="C201" s="47" t="s">
        <v>3598</v>
      </c>
      <c r="D201" s="47" t="s">
        <v>3611</v>
      </c>
      <c r="E201" s="173">
        <v>69805</v>
      </c>
      <c r="F201" s="173">
        <v>26705</v>
      </c>
      <c r="G201" s="173">
        <v>7599</v>
      </c>
      <c r="H201" s="173">
        <v>417</v>
      </c>
      <c r="I201" s="115">
        <v>49.989122633999997</v>
      </c>
      <c r="J201" s="174">
        <f t="shared" si="0"/>
        <v>6.578381712593762</v>
      </c>
      <c r="K201" s="115">
        <f t="shared" si="1"/>
        <v>0.11987799192805755</v>
      </c>
      <c r="L201" s="13" t="str">
        <f t="shared" si="2"/>
        <v>2014-09-02</v>
      </c>
      <c r="M201" s="13" t="str">
        <f t="shared" si="3"/>
        <v>21</v>
      </c>
    </row>
    <row r="202" spans="1:13">
      <c r="A202" t="s">
        <v>3579</v>
      </c>
      <c r="B202" s="172" t="s">
        <v>3576</v>
      </c>
      <c r="C202" s="47" t="s">
        <v>3598</v>
      </c>
      <c r="D202" s="47" t="s">
        <v>3613</v>
      </c>
      <c r="E202" s="173">
        <v>17673</v>
      </c>
      <c r="F202" s="173">
        <v>8732</v>
      </c>
      <c r="G202" s="173">
        <v>2562</v>
      </c>
      <c r="H202" s="173">
        <v>277</v>
      </c>
      <c r="I202" s="115">
        <v>44.391114058309697</v>
      </c>
      <c r="J202" s="174">
        <f t="shared" si="0"/>
        <v>17.326742411518229</v>
      </c>
      <c r="K202" s="115">
        <f t="shared" si="1"/>
        <v>0.16025672945238156</v>
      </c>
      <c r="L202" s="13" t="str">
        <f t="shared" si="2"/>
        <v>2014-09-03</v>
      </c>
      <c r="M202" s="13" t="str">
        <f t="shared" si="3"/>
        <v>13</v>
      </c>
    </row>
    <row r="203" spans="1:13">
      <c r="A203" t="s">
        <v>3618</v>
      </c>
      <c r="B203" s="172" t="s">
        <v>3588</v>
      </c>
      <c r="C203" s="47" t="s">
        <v>3602</v>
      </c>
      <c r="D203" s="47" t="s">
        <v>3616</v>
      </c>
      <c r="E203" s="173">
        <v>179286</v>
      </c>
      <c r="F203" s="173">
        <v>134378</v>
      </c>
      <c r="G203" s="173">
        <v>110502</v>
      </c>
      <c r="H203" s="173">
        <v>15599</v>
      </c>
      <c r="I203" s="115">
        <v>1977.29004962967</v>
      </c>
      <c r="J203" s="174">
        <f t="shared" si="0"/>
        <v>17.893703730517728</v>
      </c>
      <c r="K203" s="115">
        <f t="shared" si="1"/>
        <v>0.12675748763572472</v>
      </c>
      <c r="L203" s="13" t="str">
        <f t="shared" si="2"/>
        <v>2014-09-03</v>
      </c>
      <c r="M203" s="13" t="str">
        <f t="shared" si="3"/>
        <v>07</v>
      </c>
    </row>
    <row r="204" spans="1:13">
      <c r="A204" t="s">
        <v>3599</v>
      </c>
      <c r="B204" s="172" t="s">
        <v>3614</v>
      </c>
      <c r="C204" s="47" t="s">
        <v>3617</v>
      </c>
      <c r="D204" s="47" t="s">
        <v>3616</v>
      </c>
      <c r="E204" s="173">
        <v>15420</v>
      </c>
      <c r="F204" s="173">
        <v>10151</v>
      </c>
      <c r="G204" s="173">
        <v>8980</v>
      </c>
      <c r="H204" s="173">
        <v>1349</v>
      </c>
      <c r="I204" s="115">
        <v>146.82318984345901</v>
      </c>
      <c r="J204" s="174">
        <f t="shared" si="0"/>
        <v>16.350021140696992</v>
      </c>
      <c r="K204" s="115">
        <f t="shared" si="1"/>
        <v>0.10883853954296442</v>
      </c>
      <c r="L204" s="13" t="str">
        <f t="shared" si="2"/>
        <v>2014-09-03</v>
      </c>
      <c r="M204" s="13" t="str">
        <f t="shared" si="3"/>
        <v>04</v>
      </c>
    </row>
    <row r="205" spans="1:13">
      <c r="A205" t="s">
        <v>3593</v>
      </c>
      <c r="B205" s="172" t="s">
        <v>3576</v>
      </c>
      <c r="C205" s="47" t="s">
        <v>3577</v>
      </c>
      <c r="D205" s="47" t="s">
        <v>3600</v>
      </c>
      <c r="E205" s="173">
        <v>1806</v>
      </c>
      <c r="F205" s="173">
        <v>325</v>
      </c>
      <c r="G205" s="173">
        <v>323</v>
      </c>
      <c r="H205" s="173">
        <v>1</v>
      </c>
      <c r="I205" s="115">
        <v>3.3475044353999898E-4</v>
      </c>
      <c r="J205" s="174">
        <f t="shared" si="0"/>
        <v>1.0363790821671796E-3</v>
      </c>
      <c r="K205" s="115">
        <f t="shared" si="1"/>
        <v>3.3475044353999898E-4</v>
      </c>
      <c r="L205" s="13" t="str">
        <f t="shared" si="2"/>
        <v>2014-09-02</v>
      </c>
      <c r="M205" s="13" t="str">
        <f t="shared" si="3"/>
        <v>17</v>
      </c>
    </row>
    <row r="206" spans="1:13">
      <c r="A206" t="s">
        <v>3584</v>
      </c>
      <c r="B206" s="172" t="s">
        <v>3580</v>
      </c>
      <c r="C206" s="47" t="s">
        <v>3602</v>
      </c>
      <c r="D206" s="47" t="s">
        <v>3619</v>
      </c>
      <c r="E206" s="173">
        <v>50005</v>
      </c>
      <c r="F206" s="173">
        <v>21960</v>
      </c>
      <c r="G206" s="173">
        <v>6635</v>
      </c>
      <c r="H206" s="173">
        <v>375</v>
      </c>
      <c r="I206" s="115">
        <v>65.251457027211401</v>
      </c>
      <c r="J206" s="174">
        <f t="shared" si="0"/>
        <v>9.8344321065880038</v>
      </c>
      <c r="K206" s="115">
        <f t="shared" si="1"/>
        <v>0.17400388540589706</v>
      </c>
      <c r="L206" s="13" t="str">
        <f t="shared" si="2"/>
        <v>2014-09-02</v>
      </c>
      <c r="M206" s="13" t="str">
        <f t="shared" si="3"/>
        <v>19</v>
      </c>
    </row>
    <row r="207" spans="1:13">
      <c r="A207" t="s">
        <v>3604</v>
      </c>
      <c r="B207" s="172" t="s">
        <v>3576</v>
      </c>
      <c r="C207" s="47" t="s">
        <v>3625</v>
      </c>
      <c r="D207" s="47" t="s">
        <v>3578</v>
      </c>
      <c r="E207" s="173">
        <v>32979</v>
      </c>
      <c r="F207" s="173">
        <v>20862</v>
      </c>
      <c r="G207" s="173">
        <v>18939</v>
      </c>
      <c r="H207" s="173">
        <v>2430</v>
      </c>
      <c r="I207" s="115">
        <v>231.49760415364301</v>
      </c>
      <c r="J207" s="174">
        <f t="shared" si="0"/>
        <v>12.223327744529437</v>
      </c>
      <c r="K207" s="115">
        <f t="shared" si="1"/>
        <v>9.5266503766931285E-2</v>
      </c>
      <c r="L207" s="13" t="str">
        <f t="shared" si="2"/>
        <v>2014-09-03</v>
      </c>
      <c r="M207" s="13" t="str">
        <f t="shared" si="3"/>
        <v>02</v>
      </c>
    </row>
    <row r="208" spans="1:13">
      <c r="A208" t="s">
        <v>3575</v>
      </c>
      <c r="B208" s="172" t="s">
        <v>3576</v>
      </c>
      <c r="C208" s="47" t="s">
        <v>3602</v>
      </c>
      <c r="D208" s="47" t="s">
        <v>3621</v>
      </c>
      <c r="E208" s="173">
        <v>15616</v>
      </c>
      <c r="F208" s="173">
        <v>8117</v>
      </c>
      <c r="G208" s="173">
        <v>2532</v>
      </c>
      <c r="H208" s="173">
        <v>222</v>
      </c>
      <c r="I208" s="115">
        <v>42.166176654771498</v>
      </c>
      <c r="J208" s="174">
        <f t="shared" si="0"/>
        <v>16.653308315470575</v>
      </c>
      <c r="K208" s="115">
        <f t="shared" si="1"/>
        <v>0.1899377326791509</v>
      </c>
      <c r="L208" s="13" t="str">
        <f t="shared" si="2"/>
        <v>2014-09-03</v>
      </c>
      <c r="M208" s="13" t="str">
        <f t="shared" si="3"/>
        <v>10</v>
      </c>
    </row>
    <row r="209" spans="1:13">
      <c r="A209" t="s">
        <v>3575</v>
      </c>
      <c r="B209" s="172" t="s">
        <v>3576</v>
      </c>
      <c r="C209" s="47" t="s">
        <v>3602</v>
      </c>
      <c r="D209" s="47" t="s">
        <v>3578</v>
      </c>
      <c r="E209" s="173">
        <v>21207</v>
      </c>
      <c r="F209" s="173">
        <v>11222</v>
      </c>
      <c r="G209" s="173">
        <v>2845</v>
      </c>
      <c r="H209" s="173">
        <v>263</v>
      </c>
      <c r="I209" s="115">
        <v>33.752952379181899</v>
      </c>
      <c r="J209" s="174">
        <f t="shared" si="0"/>
        <v>11.86395514206745</v>
      </c>
      <c r="K209" s="115">
        <f t="shared" si="1"/>
        <v>0.12833822197407566</v>
      </c>
      <c r="L209" s="13" t="str">
        <f t="shared" si="2"/>
        <v>2014-09-03</v>
      </c>
      <c r="M209" s="13" t="str">
        <f t="shared" si="3"/>
        <v>10</v>
      </c>
    </row>
    <row r="210" spans="1:13">
      <c r="A210" t="s">
        <v>3623</v>
      </c>
      <c r="B210" s="172" t="s">
        <v>3588</v>
      </c>
      <c r="C210" s="47" t="s">
        <v>3585</v>
      </c>
      <c r="D210" s="47" t="s">
        <v>3583</v>
      </c>
      <c r="E210" s="173">
        <v>395231</v>
      </c>
      <c r="F210" s="173">
        <v>301636</v>
      </c>
      <c r="G210" s="173">
        <v>293440</v>
      </c>
      <c r="H210" s="173">
        <v>545</v>
      </c>
      <c r="I210" s="115">
        <v>411.77926900447198</v>
      </c>
      <c r="J210" s="174">
        <f t="shared" si="0"/>
        <v>1.4032826779050982</v>
      </c>
      <c r="K210" s="115">
        <f t="shared" si="1"/>
        <v>0.75555829175132472</v>
      </c>
      <c r="L210" s="13" t="str">
        <f t="shared" si="2"/>
        <v>2014-09-03</v>
      </c>
      <c r="M210" s="13" t="str">
        <f t="shared" si="3"/>
        <v>01</v>
      </c>
    </row>
    <row r="211" spans="1:13">
      <c r="A211" t="s">
        <v>3599</v>
      </c>
      <c r="B211" s="172" t="s">
        <v>3591</v>
      </c>
      <c r="C211" s="47" t="s">
        <v>3585</v>
      </c>
      <c r="D211" s="47" t="s">
        <v>3587</v>
      </c>
      <c r="E211" s="173">
        <v>190375</v>
      </c>
      <c r="F211" s="173">
        <v>145147</v>
      </c>
      <c r="G211" s="173">
        <v>140613</v>
      </c>
      <c r="H211" s="173">
        <v>164</v>
      </c>
      <c r="I211" s="115">
        <v>142.459240867143</v>
      </c>
      <c r="J211" s="174">
        <f t="shared" si="0"/>
        <v>1.0131299443660473</v>
      </c>
      <c r="K211" s="115">
        <f t="shared" si="1"/>
        <v>0.86865390772648166</v>
      </c>
      <c r="L211" s="13" t="str">
        <f t="shared" si="2"/>
        <v>2014-09-03</v>
      </c>
      <c r="M211" s="13" t="str">
        <f t="shared" si="3"/>
        <v>04</v>
      </c>
    </row>
    <row r="212" spans="1:13">
      <c r="A212" t="s">
        <v>3624</v>
      </c>
      <c r="B212" s="172" t="s">
        <v>3576</v>
      </c>
      <c r="C212" s="47" t="s">
        <v>3625</v>
      </c>
      <c r="D212" s="47" t="s">
        <v>3583</v>
      </c>
      <c r="E212" s="173">
        <v>201824</v>
      </c>
      <c r="F212" s="173">
        <v>155187</v>
      </c>
      <c r="G212" s="173">
        <v>150813</v>
      </c>
      <c r="H212" s="173">
        <v>202</v>
      </c>
      <c r="I212" s="115">
        <v>173.996505069005</v>
      </c>
      <c r="J212" s="174">
        <f t="shared" si="0"/>
        <v>1.1537235189871231</v>
      </c>
      <c r="K212" s="115">
        <f t="shared" si="1"/>
        <v>0.86136883697527222</v>
      </c>
      <c r="L212" s="13" t="str">
        <f t="shared" si="2"/>
        <v>2014-09-03</v>
      </c>
      <c r="M212" s="13" t="str">
        <f t="shared" si="3"/>
        <v>03</v>
      </c>
    </row>
    <row r="213" spans="1:13">
      <c r="A213" t="s">
        <v>3582</v>
      </c>
      <c r="B213" s="172" t="s">
        <v>3580</v>
      </c>
      <c r="C213" s="47" t="s">
        <v>3602</v>
      </c>
      <c r="D213" s="47" t="s">
        <v>3583</v>
      </c>
      <c r="E213" s="173">
        <v>12508</v>
      </c>
      <c r="F213" s="173">
        <v>5487</v>
      </c>
      <c r="G213" s="173">
        <v>2125</v>
      </c>
      <c r="H213" s="173">
        <v>149</v>
      </c>
      <c r="I213" s="115">
        <v>26.389548365</v>
      </c>
      <c r="J213" s="174">
        <f t="shared" si="0"/>
        <v>12.418610995294117</v>
      </c>
      <c r="K213" s="115">
        <f t="shared" si="1"/>
        <v>0.17711106285234898</v>
      </c>
      <c r="L213" s="13" t="str">
        <f t="shared" si="2"/>
        <v>2014-09-03</v>
      </c>
      <c r="M213" s="13" t="str">
        <f t="shared" si="3"/>
        <v>06</v>
      </c>
    </row>
    <row r="214" spans="1:13">
      <c r="A214" t="s">
        <v>3601</v>
      </c>
      <c r="B214" s="172" t="s">
        <v>3591</v>
      </c>
      <c r="C214" s="47" t="s">
        <v>3625</v>
      </c>
      <c r="D214" s="47" t="s">
        <v>3587</v>
      </c>
      <c r="E214" s="173">
        <v>19538</v>
      </c>
      <c r="F214" s="173">
        <v>10433</v>
      </c>
      <c r="G214" s="173">
        <v>2980</v>
      </c>
      <c r="H214" s="173">
        <v>236</v>
      </c>
      <c r="I214" s="115">
        <v>45.581209117999997</v>
      </c>
      <c r="J214" s="174">
        <f t="shared" si="0"/>
        <v>15.29570775771812</v>
      </c>
      <c r="K214" s="115">
        <f t="shared" si="1"/>
        <v>0.19314071660169491</v>
      </c>
      <c r="L214" s="13" t="str">
        <f t="shared" si="2"/>
        <v>2014-09-03</v>
      </c>
      <c r="M214" s="13" t="str">
        <f t="shared" si="3"/>
        <v>09</v>
      </c>
    </row>
    <row r="215" spans="1:13">
      <c r="A215" t="s">
        <v>3607</v>
      </c>
      <c r="B215" s="172" t="s">
        <v>3576</v>
      </c>
      <c r="C215" s="47" t="s">
        <v>3577</v>
      </c>
      <c r="D215" s="47" t="s">
        <v>3605</v>
      </c>
      <c r="E215" s="173">
        <v>1979</v>
      </c>
      <c r="F215" s="173">
        <v>384</v>
      </c>
      <c r="G215" s="173">
        <v>380</v>
      </c>
      <c r="H215" s="173">
        <v>0</v>
      </c>
      <c r="I215" s="115">
        <v>0</v>
      </c>
      <c r="J215" s="174">
        <f t="shared" si="0"/>
        <v>0</v>
      </c>
      <c r="K215" s="115" t="e">
        <f t="shared" si="1"/>
        <v>#DIV/0!</v>
      </c>
      <c r="L215" s="13" t="str">
        <f t="shared" si="2"/>
        <v>2014-09-02</v>
      </c>
      <c r="M215" s="13" t="str">
        <f t="shared" si="3"/>
        <v>18</v>
      </c>
    </row>
    <row r="216" spans="1:13">
      <c r="A216" t="s">
        <v>3606</v>
      </c>
      <c r="B216" s="172" t="s">
        <v>3596</v>
      </c>
      <c r="C216" s="47" t="s">
        <v>3602</v>
      </c>
      <c r="D216" s="47" t="s">
        <v>3587</v>
      </c>
      <c r="E216" s="173">
        <v>16551</v>
      </c>
      <c r="F216" s="173">
        <v>9759</v>
      </c>
      <c r="G216" s="173">
        <v>3528</v>
      </c>
      <c r="H216" s="173">
        <v>222</v>
      </c>
      <c r="I216" s="115">
        <v>48.049127719736099</v>
      </c>
      <c r="J216" s="174">
        <f t="shared" si="0"/>
        <v>13.619367267498895</v>
      </c>
      <c r="K216" s="115">
        <f t="shared" si="1"/>
        <v>0.2164375122510635</v>
      </c>
      <c r="L216" s="13" t="str">
        <f t="shared" si="2"/>
        <v>2014-09-03</v>
      </c>
      <c r="M216" s="13" t="str">
        <f t="shared" si="3"/>
        <v>08</v>
      </c>
    </row>
    <row r="217" spans="1:13">
      <c r="A217" t="s">
        <v>3599</v>
      </c>
      <c r="B217" s="172" t="s">
        <v>3576</v>
      </c>
      <c r="C217" s="47" t="s">
        <v>3617</v>
      </c>
      <c r="D217" s="47" t="s">
        <v>3619</v>
      </c>
      <c r="E217" s="173">
        <v>35850</v>
      </c>
      <c r="F217" s="173">
        <v>21351</v>
      </c>
      <c r="G217" s="173">
        <v>18926</v>
      </c>
      <c r="H217" s="173">
        <v>2123</v>
      </c>
      <c r="I217" s="115">
        <v>266.87851612709602</v>
      </c>
      <c r="J217" s="174">
        <f t="shared" si="0"/>
        <v>14.101157990441511</v>
      </c>
      <c r="K217" s="115">
        <f t="shared" si="1"/>
        <v>0.12570820354549977</v>
      </c>
      <c r="L217" s="13" t="str">
        <f t="shared" si="2"/>
        <v>2014-09-03</v>
      </c>
      <c r="M217" s="13" t="str">
        <f t="shared" si="3"/>
        <v>04</v>
      </c>
    </row>
    <row r="218" spans="1:13">
      <c r="A218" t="s">
        <v>3612</v>
      </c>
      <c r="B218" s="172" t="s">
        <v>3576</v>
      </c>
      <c r="C218" s="47" t="s">
        <v>3598</v>
      </c>
      <c r="D218" s="47" t="s">
        <v>3578</v>
      </c>
      <c r="E218" s="173">
        <v>1566</v>
      </c>
      <c r="F218" s="173">
        <v>298</v>
      </c>
      <c r="G218" s="173">
        <v>297</v>
      </c>
      <c r="H218" s="173">
        <v>0</v>
      </c>
      <c r="I218" s="115">
        <v>0</v>
      </c>
      <c r="J218" s="174">
        <f t="shared" si="0"/>
        <v>0</v>
      </c>
      <c r="K218" s="115" t="e">
        <f t="shared" si="1"/>
        <v>#DIV/0!</v>
      </c>
      <c r="L218" s="13" t="str">
        <f t="shared" si="2"/>
        <v>2014-09-03</v>
      </c>
      <c r="M218" s="13" t="str">
        <f t="shared" si="3"/>
        <v>16</v>
      </c>
    </row>
    <row r="219" spans="1:13">
      <c r="A219" t="s">
        <v>3590</v>
      </c>
      <c r="B219" s="172" t="s">
        <v>3588</v>
      </c>
      <c r="C219" s="47" t="s">
        <v>3598</v>
      </c>
      <c r="D219" s="47" t="s">
        <v>3583</v>
      </c>
      <c r="E219" s="173">
        <v>25302</v>
      </c>
      <c r="F219" s="173">
        <v>12947</v>
      </c>
      <c r="G219" s="173">
        <v>2794</v>
      </c>
      <c r="H219" s="173">
        <v>244</v>
      </c>
      <c r="I219" s="115">
        <v>32.906051345926699</v>
      </c>
      <c r="J219" s="174">
        <f t="shared" si="0"/>
        <v>11.777398477425447</v>
      </c>
      <c r="K219" s="115">
        <f t="shared" si="1"/>
        <v>0.13486086617183074</v>
      </c>
      <c r="L219" s="13" t="str">
        <f t="shared" si="2"/>
        <v>2014-09-03</v>
      </c>
      <c r="M219" s="13" t="str">
        <f t="shared" si="3"/>
        <v>12</v>
      </c>
    </row>
    <row r="220" spans="1:13">
      <c r="A220" t="s">
        <v>3593</v>
      </c>
      <c r="B220" s="172" t="s">
        <v>3580</v>
      </c>
      <c r="C220" s="47" t="s">
        <v>3598</v>
      </c>
      <c r="D220" s="47" t="s">
        <v>3587</v>
      </c>
      <c r="E220" s="173">
        <v>38626</v>
      </c>
      <c r="F220" s="173">
        <v>18230</v>
      </c>
      <c r="G220" s="173">
        <v>5980</v>
      </c>
      <c r="H220" s="173">
        <v>358</v>
      </c>
      <c r="I220" s="115">
        <v>69.341229853933598</v>
      </c>
      <c r="J220" s="174">
        <f t="shared" si="0"/>
        <v>11.595523386945416</v>
      </c>
      <c r="K220" s="115">
        <f t="shared" si="1"/>
        <v>0.19369058618417206</v>
      </c>
      <c r="L220" s="13" t="str">
        <f t="shared" si="2"/>
        <v>2014-09-02</v>
      </c>
      <c r="M220" s="13" t="str">
        <f t="shared" si="3"/>
        <v>17</v>
      </c>
    </row>
    <row r="221" spans="1:13">
      <c r="A221" t="s">
        <v>3582</v>
      </c>
      <c r="B221" s="172" t="s">
        <v>3576</v>
      </c>
      <c r="C221" s="47" t="s">
        <v>3598</v>
      </c>
      <c r="D221" s="47" t="s">
        <v>3589</v>
      </c>
      <c r="E221" s="173">
        <v>82652</v>
      </c>
      <c r="F221" s="173">
        <v>54483</v>
      </c>
      <c r="G221" s="173">
        <v>49308</v>
      </c>
      <c r="H221" s="173">
        <v>7637</v>
      </c>
      <c r="I221" s="115">
        <v>718.58049319281599</v>
      </c>
      <c r="J221" s="174">
        <f t="shared" si="0"/>
        <v>14.573304396706741</v>
      </c>
      <c r="K221" s="115">
        <f t="shared" si="1"/>
        <v>9.4091985490744531E-2</v>
      </c>
      <c r="L221" s="13" t="str">
        <f t="shared" si="2"/>
        <v>2014-09-03</v>
      </c>
      <c r="M221" s="13" t="str">
        <f t="shared" si="3"/>
        <v>06</v>
      </c>
    </row>
    <row r="222" spans="1:13">
      <c r="A222" t="s">
        <v>3601</v>
      </c>
      <c r="B222" s="172" t="s">
        <v>3576</v>
      </c>
      <c r="C222" s="47" t="s">
        <v>3598</v>
      </c>
      <c r="D222" s="47" t="s">
        <v>3594</v>
      </c>
      <c r="E222" s="173">
        <v>15237</v>
      </c>
      <c r="F222" s="173">
        <v>9255</v>
      </c>
      <c r="G222" s="173">
        <v>3091</v>
      </c>
      <c r="H222" s="173">
        <v>268</v>
      </c>
      <c r="I222" s="115">
        <v>54.6351774070625</v>
      </c>
      <c r="J222" s="174">
        <f t="shared" si="0"/>
        <v>17.675566938551437</v>
      </c>
      <c r="K222" s="115">
        <f t="shared" si="1"/>
        <v>0.20386260226515859</v>
      </c>
      <c r="L222" s="13" t="str">
        <f t="shared" si="2"/>
        <v>2014-09-03</v>
      </c>
      <c r="M222" s="13" t="str">
        <f t="shared" si="3"/>
        <v>09</v>
      </c>
    </row>
    <row r="223" spans="1:13">
      <c r="A223" t="s">
        <v>3604</v>
      </c>
      <c r="B223" s="172" t="s">
        <v>3576</v>
      </c>
      <c r="C223" s="47" t="s">
        <v>3577</v>
      </c>
      <c r="D223" s="47" t="s">
        <v>3608</v>
      </c>
      <c r="E223" s="173">
        <v>643</v>
      </c>
      <c r="F223" s="173">
        <v>103</v>
      </c>
      <c r="G223" s="173">
        <v>102</v>
      </c>
      <c r="H223" s="173">
        <v>0</v>
      </c>
      <c r="I223" s="115">
        <v>0</v>
      </c>
      <c r="J223" s="174">
        <f t="shared" si="0"/>
        <v>0</v>
      </c>
      <c r="K223" s="115" t="e">
        <f t="shared" si="1"/>
        <v>#DIV/0!</v>
      </c>
      <c r="L223" s="13" t="str">
        <f t="shared" si="2"/>
        <v>2014-09-03</v>
      </c>
      <c r="M223" s="13" t="str">
        <f t="shared" si="3"/>
        <v>02</v>
      </c>
    </row>
    <row r="224" spans="1:13">
      <c r="A224" t="s">
        <v>3603</v>
      </c>
      <c r="B224" s="172" t="s">
        <v>3591</v>
      </c>
      <c r="C224" s="47" t="s">
        <v>3602</v>
      </c>
      <c r="D224" s="47" t="s">
        <v>3589</v>
      </c>
      <c r="E224" s="173">
        <v>41472</v>
      </c>
      <c r="F224" s="173">
        <v>19003</v>
      </c>
      <c r="G224" s="173">
        <v>5194</v>
      </c>
      <c r="H224" s="173">
        <v>402</v>
      </c>
      <c r="I224" s="115">
        <v>52.383431637667499</v>
      </c>
      <c r="J224" s="174">
        <f t="shared" si="0"/>
        <v>10.085373823193589</v>
      </c>
      <c r="K224" s="115">
        <f t="shared" si="1"/>
        <v>0.13030704387479478</v>
      </c>
      <c r="L224" s="13" t="str">
        <f t="shared" si="2"/>
        <v>2014-09-02</v>
      </c>
      <c r="M224" s="13" t="str">
        <f t="shared" si="3"/>
        <v>21</v>
      </c>
    </row>
    <row r="225" spans="1:13">
      <c r="A225" t="s">
        <v>3609</v>
      </c>
      <c r="B225" s="172" t="s">
        <v>3576</v>
      </c>
      <c r="C225" s="47" t="s">
        <v>3602</v>
      </c>
      <c r="D225" s="47" t="s">
        <v>3594</v>
      </c>
      <c r="E225" s="173">
        <v>23100</v>
      </c>
      <c r="F225" s="173">
        <v>12074</v>
      </c>
      <c r="G225" s="173">
        <v>2720</v>
      </c>
      <c r="H225" s="173">
        <v>224</v>
      </c>
      <c r="I225" s="115">
        <v>32.385947487520703</v>
      </c>
      <c r="J225" s="174">
        <f t="shared" si="0"/>
        <v>11.906598341000258</v>
      </c>
      <c r="K225" s="115">
        <f t="shared" si="1"/>
        <v>0.14458012271214599</v>
      </c>
      <c r="L225" s="13" t="str">
        <f t="shared" si="2"/>
        <v>2014-09-03</v>
      </c>
      <c r="M225" s="13" t="str">
        <f t="shared" si="3"/>
        <v>11</v>
      </c>
    </row>
    <row r="226" spans="1:13">
      <c r="A226" t="s">
        <v>3597</v>
      </c>
      <c r="B226" s="172" t="s">
        <v>3576</v>
      </c>
      <c r="C226" s="47" t="s">
        <v>3602</v>
      </c>
      <c r="D226" s="47" t="s">
        <v>3600</v>
      </c>
      <c r="E226" s="173">
        <v>18802</v>
      </c>
      <c r="F226" s="173">
        <v>9115</v>
      </c>
      <c r="G226" s="173">
        <v>2407</v>
      </c>
      <c r="H226" s="173">
        <v>219</v>
      </c>
      <c r="I226" s="115">
        <v>39.630159778623799</v>
      </c>
      <c r="J226" s="174">
        <f t="shared" si="0"/>
        <v>16.464544984887329</v>
      </c>
      <c r="K226" s="115">
        <f t="shared" si="1"/>
        <v>0.18095963369234611</v>
      </c>
      <c r="L226" s="13" t="str">
        <f t="shared" si="2"/>
        <v>2014-09-03</v>
      </c>
      <c r="M226" s="13" t="str">
        <f t="shared" si="3"/>
        <v>14</v>
      </c>
    </row>
    <row r="227" spans="1:13">
      <c r="A227" t="s">
        <v>3622</v>
      </c>
      <c r="B227" s="172" t="s">
        <v>3591</v>
      </c>
      <c r="C227" s="47" t="s">
        <v>3602</v>
      </c>
      <c r="D227" s="47" t="s">
        <v>3605</v>
      </c>
      <c r="E227" s="173">
        <v>32315</v>
      </c>
      <c r="F227" s="173">
        <v>12131</v>
      </c>
      <c r="G227" s="173">
        <v>4277</v>
      </c>
      <c r="H227" s="173">
        <v>369</v>
      </c>
      <c r="I227" s="115">
        <v>36.4675626606411</v>
      </c>
      <c r="J227" s="174">
        <f t="shared" si="0"/>
        <v>8.5264350387283372</v>
      </c>
      <c r="K227" s="115">
        <f t="shared" si="1"/>
        <v>9.8828083091168292E-2</v>
      </c>
      <c r="L227" s="13" t="str">
        <f t="shared" si="2"/>
        <v>2014-09-02</v>
      </c>
      <c r="M227" s="13" t="str">
        <f t="shared" si="3"/>
        <v>23</v>
      </c>
    </row>
    <row r="228" spans="1:13">
      <c r="A228" t="s">
        <v>3586</v>
      </c>
      <c r="B228" s="172" t="s">
        <v>3576</v>
      </c>
      <c r="C228" s="47" t="s">
        <v>3602</v>
      </c>
      <c r="D228" s="47" t="s">
        <v>3608</v>
      </c>
      <c r="E228" s="173">
        <v>54382</v>
      </c>
      <c r="F228" s="173">
        <v>21234</v>
      </c>
      <c r="G228" s="173">
        <v>7232</v>
      </c>
      <c r="H228" s="173">
        <v>369</v>
      </c>
      <c r="I228" s="115">
        <v>43.143795470238103</v>
      </c>
      <c r="J228" s="174">
        <f t="shared" si="0"/>
        <v>5.9656796833846935</v>
      </c>
      <c r="K228" s="115">
        <f t="shared" si="1"/>
        <v>0.11692085493289459</v>
      </c>
      <c r="L228" s="13" t="str">
        <f t="shared" si="2"/>
        <v>2014-09-02</v>
      </c>
      <c r="M228" s="13" t="str">
        <f t="shared" si="3"/>
        <v>22</v>
      </c>
    </row>
    <row r="229" spans="1:13">
      <c r="A229" t="s">
        <v>3597</v>
      </c>
      <c r="B229" s="172" t="s">
        <v>3576</v>
      </c>
      <c r="C229" s="47" t="s">
        <v>3602</v>
      </c>
      <c r="D229" s="47" t="s">
        <v>3611</v>
      </c>
      <c r="E229" s="173">
        <v>25879</v>
      </c>
      <c r="F229" s="173">
        <v>13309</v>
      </c>
      <c r="G229" s="173">
        <v>2638</v>
      </c>
      <c r="H229" s="173">
        <v>229</v>
      </c>
      <c r="I229" s="115">
        <v>39.002038317523898</v>
      </c>
      <c r="J229" s="174">
        <f t="shared" si="0"/>
        <v>14.784699892920356</v>
      </c>
      <c r="K229" s="115">
        <f t="shared" si="1"/>
        <v>0.17031457780578121</v>
      </c>
      <c r="L229" s="13" t="str">
        <f t="shared" si="2"/>
        <v>2014-09-03</v>
      </c>
      <c r="M229" s="13" t="str">
        <f t="shared" si="3"/>
        <v>14</v>
      </c>
    </row>
    <row r="230" spans="1:13">
      <c r="A230" t="s">
        <v>3620</v>
      </c>
      <c r="B230" s="172" t="s">
        <v>3576</v>
      </c>
      <c r="C230" s="47" t="s">
        <v>3625</v>
      </c>
      <c r="D230" s="47" t="s">
        <v>3589</v>
      </c>
      <c r="E230" s="173">
        <v>4050</v>
      </c>
      <c r="F230" s="173">
        <v>2241</v>
      </c>
      <c r="G230" s="173">
        <v>796</v>
      </c>
      <c r="H230" s="173">
        <v>81</v>
      </c>
      <c r="I230" s="115">
        <v>7.3539589249999899</v>
      </c>
      <c r="J230" s="174">
        <f t="shared" si="0"/>
        <v>9.2386418655778755</v>
      </c>
      <c r="K230" s="115">
        <f t="shared" si="1"/>
        <v>9.0789616358024572E-2</v>
      </c>
      <c r="L230" s="13" t="str">
        <f t="shared" si="2"/>
        <v>2014-09-03</v>
      </c>
      <c r="M230" s="13" t="str">
        <f t="shared" si="3"/>
        <v>05</v>
      </c>
    </row>
    <row r="231" spans="1:13">
      <c r="A231" t="s">
        <v>3604</v>
      </c>
      <c r="B231" s="172" t="s">
        <v>3576</v>
      </c>
      <c r="C231" s="47" t="s">
        <v>3602</v>
      </c>
      <c r="D231" s="47" t="s">
        <v>3613</v>
      </c>
      <c r="E231" s="173">
        <v>2756</v>
      </c>
      <c r="F231" s="173">
        <v>1399</v>
      </c>
      <c r="G231" s="173">
        <v>507</v>
      </c>
      <c r="H231" s="173">
        <v>62</v>
      </c>
      <c r="I231" s="115">
        <v>6.51662840598014</v>
      </c>
      <c r="J231" s="174">
        <f t="shared" si="0"/>
        <v>12.853310465444062</v>
      </c>
      <c r="K231" s="115">
        <f t="shared" si="1"/>
        <v>0.10510690977387323</v>
      </c>
      <c r="L231" s="13" t="str">
        <f t="shared" si="2"/>
        <v>2014-09-03</v>
      </c>
      <c r="M231" s="13" t="str">
        <f t="shared" si="3"/>
        <v>02</v>
      </c>
    </row>
    <row r="232" spans="1:13">
      <c r="A232" t="s">
        <v>3582</v>
      </c>
      <c r="B232" s="172" t="s">
        <v>3588</v>
      </c>
      <c r="C232" s="47" t="s">
        <v>3625</v>
      </c>
      <c r="D232" s="47" t="s">
        <v>3594</v>
      </c>
      <c r="E232" s="173">
        <v>9823</v>
      </c>
      <c r="F232" s="173">
        <v>3910</v>
      </c>
      <c r="G232" s="173">
        <v>1468</v>
      </c>
      <c r="H232" s="173">
        <v>117</v>
      </c>
      <c r="I232" s="115">
        <v>22.736152981301</v>
      </c>
      <c r="J232" s="174">
        <f t="shared" si="0"/>
        <v>15.487842630314033</v>
      </c>
      <c r="K232" s="115">
        <f t="shared" si="1"/>
        <v>0.19432609385727351</v>
      </c>
      <c r="L232" s="13" t="str">
        <f t="shared" si="2"/>
        <v>2014-09-03</v>
      </c>
      <c r="M232" s="13" t="str">
        <f t="shared" si="3"/>
        <v>06</v>
      </c>
    </row>
    <row r="233" spans="1:13">
      <c r="A233" t="s">
        <v>3622</v>
      </c>
      <c r="B233" s="172" t="s">
        <v>3614</v>
      </c>
      <c r="C233" s="47" t="s">
        <v>3602</v>
      </c>
      <c r="D233" s="47" t="s">
        <v>3615</v>
      </c>
      <c r="E233" s="173">
        <v>17493</v>
      </c>
      <c r="F233" s="173">
        <v>7595</v>
      </c>
      <c r="G233" s="173">
        <v>2256</v>
      </c>
      <c r="H233" s="173">
        <v>164</v>
      </c>
      <c r="I233" s="115">
        <v>16.8541198920644</v>
      </c>
      <c r="J233" s="174">
        <f t="shared" si="0"/>
        <v>7.470797824496632</v>
      </c>
      <c r="K233" s="115">
        <f t="shared" si="1"/>
        <v>0.10276902373210001</v>
      </c>
      <c r="L233" s="13" t="str">
        <f t="shared" si="2"/>
        <v>2014-09-02</v>
      </c>
      <c r="M233" s="13" t="str">
        <f t="shared" si="3"/>
        <v>23</v>
      </c>
    </row>
    <row r="234" spans="1:13">
      <c r="A234" t="s">
        <v>3624</v>
      </c>
      <c r="B234" s="172" t="s">
        <v>3576</v>
      </c>
      <c r="C234" s="47" t="s">
        <v>3617</v>
      </c>
      <c r="D234" s="47" t="s">
        <v>3621</v>
      </c>
      <c r="E234" s="173">
        <v>20973</v>
      </c>
      <c r="F234" s="173">
        <v>13429</v>
      </c>
      <c r="G234" s="173">
        <v>11800</v>
      </c>
      <c r="H234" s="173">
        <v>1562</v>
      </c>
      <c r="I234" s="115">
        <v>163.18420386565899</v>
      </c>
      <c r="J234" s="174">
        <f t="shared" si="0"/>
        <v>13.829169819123642</v>
      </c>
      <c r="K234" s="115">
        <f t="shared" si="1"/>
        <v>0.10447132129683674</v>
      </c>
      <c r="L234" s="13" t="str">
        <f t="shared" si="2"/>
        <v>2014-09-03</v>
      </c>
      <c r="M234" s="13" t="str">
        <f t="shared" si="3"/>
        <v>03</v>
      </c>
    </row>
    <row r="235" spans="1:13">
      <c r="A235" t="s">
        <v>3586</v>
      </c>
      <c r="B235" s="172" t="s">
        <v>3580</v>
      </c>
      <c r="C235" s="47" t="s">
        <v>3602</v>
      </c>
      <c r="D235" s="47" t="s">
        <v>3616</v>
      </c>
      <c r="E235" s="173">
        <v>30098</v>
      </c>
      <c r="F235" s="173">
        <v>13966</v>
      </c>
      <c r="G235" s="173">
        <v>4120</v>
      </c>
      <c r="H235" s="173">
        <v>292</v>
      </c>
      <c r="I235" s="115">
        <v>34.878407155163302</v>
      </c>
      <c r="J235" s="174">
        <f t="shared" si="0"/>
        <v>8.4656328046512872</v>
      </c>
      <c r="K235" s="115">
        <f t="shared" si="1"/>
        <v>0.11944659984644966</v>
      </c>
      <c r="L235" s="13" t="str">
        <f t="shared" si="2"/>
        <v>2014-09-02</v>
      </c>
      <c r="M235" s="13" t="str">
        <f t="shared" si="3"/>
        <v>22</v>
      </c>
    </row>
    <row r="236" spans="1:13">
      <c r="A236" t="s">
        <v>3620</v>
      </c>
      <c r="B236" s="172" t="s">
        <v>3576</v>
      </c>
      <c r="C236" s="47" t="s">
        <v>3617</v>
      </c>
      <c r="D236" s="47" t="s">
        <v>3578</v>
      </c>
      <c r="E236" s="173">
        <v>21931</v>
      </c>
      <c r="F236" s="173">
        <v>14659</v>
      </c>
      <c r="G236" s="173">
        <v>13287</v>
      </c>
      <c r="H236" s="173">
        <v>2020</v>
      </c>
      <c r="I236" s="115">
        <v>230.137325589065</v>
      </c>
      <c r="J236" s="174">
        <f t="shared" si="0"/>
        <v>17.320488115380822</v>
      </c>
      <c r="K236" s="115">
        <f t="shared" si="1"/>
        <v>0.11392936910349752</v>
      </c>
      <c r="L236" s="13" t="str">
        <f t="shared" si="2"/>
        <v>2014-09-03</v>
      </c>
      <c r="M236" s="13" t="str">
        <f t="shared" si="3"/>
        <v>05</v>
      </c>
    </row>
    <row r="237" spans="1:13">
      <c r="A237" t="s">
        <v>3609</v>
      </c>
      <c r="B237" s="172" t="s">
        <v>3576</v>
      </c>
      <c r="C237" s="47" t="s">
        <v>3602</v>
      </c>
      <c r="D237" s="47" t="s">
        <v>3619</v>
      </c>
      <c r="E237" s="173">
        <v>17959</v>
      </c>
      <c r="F237" s="173">
        <v>9216</v>
      </c>
      <c r="G237" s="173">
        <v>3022</v>
      </c>
      <c r="H237" s="173">
        <v>295</v>
      </c>
      <c r="I237" s="115">
        <v>42.212914864769303</v>
      </c>
      <c r="J237" s="174">
        <f t="shared" si="0"/>
        <v>13.968535693173166</v>
      </c>
      <c r="K237" s="115">
        <f t="shared" si="1"/>
        <v>0.14309462666023492</v>
      </c>
      <c r="L237" s="13" t="str">
        <f t="shared" si="2"/>
        <v>2014-09-03</v>
      </c>
      <c r="M237" s="13" t="str">
        <f t="shared" si="3"/>
        <v>11</v>
      </c>
    </row>
    <row r="238" spans="1:13">
      <c r="A238" t="s">
        <v>3610</v>
      </c>
      <c r="B238" s="172" t="s">
        <v>3576</v>
      </c>
      <c r="C238" s="47" t="s">
        <v>3602</v>
      </c>
      <c r="D238" s="47" t="s">
        <v>3621</v>
      </c>
      <c r="E238" s="173">
        <v>21661</v>
      </c>
      <c r="F238" s="173">
        <v>10210</v>
      </c>
      <c r="G238" s="173">
        <v>2799</v>
      </c>
      <c r="H238" s="173">
        <v>240</v>
      </c>
      <c r="I238" s="115">
        <v>33.560423246314002</v>
      </c>
      <c r="J238" s="174">
        <f t="shared" si="0"/>
        <v>11.990147640698108</v>
      </c>
      <c r="K238" s="115">
        <f t="shared" si="1"/>
        <v>0.13983509685964168</v>
      </c>
      <c r="L238" s="13" t="str">
        <f t="shared" si="2"/>
        <v>2014-09-03</v>
      </c>
      <c r="M238" s="13" t="str">
        <f t="shared" si="3"/>
        <v>15</v>
      </c>
    </row>
    <row r="239" spans="1:13">
      <c r="A239" t="s">
        <v>3579</v>
      </c>
      <c r="B239" s="172" t="s">
        <v>3588</v>
      </c>
      <c r="C239" s="47" t="s">
        <v>3577</v>
      </c>
      <c r="D239" s="47" t="s">
        <v>3611</v>
      </c>
      <c r="E239" s="173">
        <v>1550</v>
      </c>
      <c r="F239" s="173">
        <v>347</v>
      </c>
      <c r="G239" s="173">
        <v>345</v>
      </c>
      <c r="H239" s="173">
        <v>0</v>
      </c>
      <c r="I239" s="115">
        <v>0</v>
      </c>
      <c r="J239" s="174">
        <f t="shared" si="0"/>
        <v>0</v>
      </c>
      <c r="K239" s="115" t="e">
        <f t="shared" si="1"/>
        <v>#DIV/0!</v>
      </c>
      <c r="L239" s="13" t="str">
        <f t="shared" si="2"/>
        <v>2014-09-03</v>
      </c>
      <c r="M239" s="13" t="str">
        <f t="shared" si="3"/>
        <v>13</v>
      </c>
    </row>
    <row r="240" spans="1:13">
      <c r="A240" t="s">
        <v>3586</v>
      </c>
      <c r="B240" s="172" t="s">
        <v>3591</v>
      </c>
      <c r="C240" s="47" t="s">
        <v>3577</v>
      </c>
      <c r="D240" s="47" t="s">
        <v>3613</v>
      </c>
      <c r="E240" s="173">
        <v>2641</v>
      </c>
      <c r="F240" s="173">
        <v>493</v>
      </c>
      <c r="G240" s="173">
        <v>491</v>
      </c>
      <c r="H240" s="173">
        <v>0</v>
      </c>
      <c r="I240" s="115">
        <v>0</v>
      </c>
      <c r="J240" s="174">
        <f t="shared" si="0"/>
        <v>0</v>
      </c>
      <c r="K240" s="115" t="e">
        <f t="shared" si="1"/>
        <v>#DIV/0!</v>
      </c>
      <c r="L240" s="13" t="str">
        <f t="shared" si="2"/>
        <v>2014-09-02</v>
      </c>
      <c r="M240" s="13" t="str">
        <f t="shared" si="3"/>
        <v>22</v>
      </c>
    </row>
    <row r="241" spans="1:13">
      <c r="A241" t="s">
        <v>3624</v>
      </c>
      <c r="B241" s="172" t="s">
        <v>3576</v>
      </c>
      <c r="C241" s="47" t="s">
        <v>3577</v>
      </c>
      <c r="D241" s="47" t="s">
        <v>3615</v>
      </c>
      <c r="E241" s="173">
        <v>469</v>
      </c>
      <c r="F241" s="173">
        <v>104</v>
      </c>
      <c r="G241" s="173">
        <v>103</v>
      </c>
      <c r="H241" s="173">
        <v>0</v>
      </c>
      <c r="I241" s="115">
        <v>0</v>
      </c>
      <c r="J241" s="174">
        <f t="shared" si="0"/>
        <v>0</v>
      </c>
      <c r="K241" s="115" t="e">
        <f t="shared" si="1"/>
        <v>#DIV/0!</v>
      </c>
      <c r="L241" s="13" t="str">
        <f t="shared" si="2"/>
        <v>2014-09-03</v>
      </c>
      <c r="M241" s="13" t="str">
        <f t="shared" si="3"/>
        <v>03</v>
      </c>
    </row>
    <row r="242" spans="1:13">
      <c r="A242" t="s">
        <v>3626</v>
      </c>
      <c r="B242" s="172" t="s">
        <v>3580</v>
      </c>
      <c r="C242" s="47" t="s">
        <v>3585</v>
      </c>
      <c r="D242" s="47" t="s">
        <v>3589</v>
      </c>
      <c r="E242" s="173">
        <v>2027395</v>
      </c>
      <c r="F242" s="173">
        <v>1080586</v>
      </c>
      <c r="G242" s="173">
        <v>1019429</v>
      </c>
      <c r="H242" s="173">
        <v>3624</v>
      </c>
      <c r="I242" s="115">
        <v>1040.6529657026199</v>
      </c>
      <c r="J242" s="174">
        <f t="shared" si="0"/>
        <v>1.0208194643301494</v>
      </c>
      <c r="K242" s="115">
        <f t="shared" si="1"/>
        <v>0.28715589561330573</v>
      </c>
      <c r="L242" s="13" t="str">
        <f t="shared" si="2"/>
        <v>2014-09-01</v>
      </c>
      <c r="M242" s="13" t="str">
        <f t="shared" si="3"/>
        <v>22</v>
      </c>
    </row>
    <row r="243" spans="1:13">
      <c r="A243" t="s">
        <v>3627</v>
      </c>
      <c r="B243" s="172" t="s">
        <v>3591</v>
      </c>
      <c r="C243" s="47" t="s">
        <v>3585</v>
      </c>
      <c r="D243" s="47" t="s">
        <v>3594</v>
      </c>
      <c r="E243" s="173">
        <v>4343241</v>
      </c>
      <c r="F243" s="173">
        <v>1407463</v>
      </c>
      <c r="G243" s="173">
        <v>1317420</v>
      </c>
      <c r="H243" s="173">
        <v>8351</v>
      </c>
      <c r="I243" s="115">
        <v>1858.8449595382001</v>
      </c>
      <c r="J243" s="174">
        <f t="shared" si="0"/>
        <v>1.4109736906515766</v>
      </c>
      <c r="K243" s="115">
        <f t="shared" si="1"/>
        <v>0.22258950539315053</v>
      </c>
      <c r="L243" s="13" t="str">
        <f t="shared" si="2"/>
        <v>2014-09-01</v>
      </c>
      <c r="M243" s="13" t="str">
        <f t="shared" si="3"/>
        <v>20</v>
      </c>
    </row>
    <row r="244" spans="1:13">
      <c r="A244" t="s">
        <v>3628</v>
      </c>
      <c r="B244" s="172" t="s">
        <v>3576</v>
      </c>
      <c r="C244" s="47" t="s">
        <v>3625</v>
      </c>
      <c r="D244" s="47" t="s">
        <v>3600</v>
      </c>
      <c r="E244" s="173">
        <v>4204697</v>
      </c>
      <c r="F244" s="173">
        <v>2220001</v>
      </c>
      <c r="G244" s="173">
        <v>2196228</v>
      </c>
      <c r="H244" s="173">
        <v>5071</v>
      </c>
      <c r="I244" s="115">
        <v>2684.9204730589699</v>
      </c>
      <c r="J244" s="174">
        <f t="shared" si="0"/>
        <v>1.2225144534442554</v>
      </c>
      <c r="K244" s="115">
        <f t="shared" si="1"/>
        <v>0.52946568192841059</v>
      </c>
      <c r="L244" s="13" t="str">
        <f t="shared" si="2"/>
        <v>2014-09-01</v>
      </c>
      <c r="M244" s="13" t="str">
        <f t="shared" si="3"/>
        <v>23</v>
      </c>
    </row>
    <row r="245" spans="1:13">
      <c r="A245" t="s">
        <v>3629</v>
      </c>
      <c r="B245" s="172" t="s">
        <v>3596</v>
      </c>
      <c r="C245" s="47" t="s">
        <v>3577</v>
      </c>
      <c r="D245" s="47" t="s">
        <v>3616</v>
      </c>
      <c r="E245" s="173">
        <v>4765651</v>
      </c>
      <c r="F245" s="173">
        <v>2923939</v>
      </c>
      <c r="G245" s="173">
        <v>2872484</v>
      </c>
      <c r="H245" s="173">
        <v>6342</v>
      </c>
      <c r="I245" s="115">
        <v>3836.1728673027301</v>
      </c>
      <c r="J245" s="174">
        <f t="shared" si="0"/>
        <v>1.3354897250263988</v>
      </c>
      <c r="K245" s="115">
        <f t="shared" si="1"/>
        <v>0.60488376967876534</v>
      </c>
      <c r="L245" s="13" t="str">
        <f t="shared" si="2"/>
        <v>2014-09-02</v>
      </c>
      <c r="M245" s="13" t="str">
        <f t="shared" si="3"/>
        <v>15</v>
      </c>
    </row>
    <row r="246" spans="1:13">
      <c r="A246" t="s">
        <v>3630</v>
      </c>
      <c r="B246" s="172" t="s">
        <v>3576</v>
      </c>
      <c r="C246" s="47" t="s">
        <v>3581</v>
      </c>
      <c r="D246" s="47" t="s">
        <v>3613</v>
      </c>
      <c r="E246" s="173">
        <v>7943682</v>
      </c>
      <c r="F246" s="173">
        <v>4567302</v>
      </c>
      <c r="G246" s="173">
        <v>4427205</v>
      </c>
      <c r="H246" s="173">
        <v>7735</v>
      </c>
      <c r="I246" s="115">
        <v>9576.0244033072195</v>
      </c>
      <c r="J246" s="174">
        <f t="shared" si="0"/>
        <v>2.1629954798359732</v>
      </c>
      <c r="K246" s="115">
        <f t="shared" si="1"/>
        <v>1.2380122046938875</v>
      </c>
      <c r="L246" s="13" t="str">
        <f t="shared" si="2"/>
        <v>2014-09-02</v>
      </c>
      <c r="M246" s="13" t="str">
        <f t="shared" si="3"/>
        <v>07</v>
      </c>
    </row>
    <row r="247" spans="1:13">
      <c r="A247" t="s">
        <v>3631</v>
      </c>
      <c r="B247" s="172" t="s">
        <v>3576</v>
      </c>
      <c r="C247" s="47" t="s">
        <v>3581</v>
      </c>
      <c r="D247" s="47" t="s">
        <v>3615</v>
      </c>
      <c r="E247" s="173">
        <v>20896498</v>
      </c>
      <c r="F247" s="173">
        <v>11386729</v>
      </c>
      <c r="G247" s="173">
        <v>11049466</v>
      </c>
      <c r="H247" s="173">
        <v>21792</v>
      </c>
      <c r="I247" s="115">
        <v>19973.881945102799</v>
      </c>
      <c r="J247" s="174">
        <f t="shared" si="0"/>
        <v>1.8076784837477937</v>
      </c>
      <c r="K247" s="115">
        <f t="shared" si="1"/>
        <v>0.91656947251756604</v>
      </c>
      <c r="L247" s="13" t="str">
        <f t="shared" si="2"/>
        <v>2014-09-02</v>
      </c>
      <c r="M247" s="13" t="str">
        <f t="shared" si="3"/>
        <v>10</v>
      </c>
    </row>
    <row r="248" spans="1:13">
      <c r="A248" t="s">
        <v>3632</v>
      </c>
      <c r="B248" s="172" t="s">
        <v>3588</v>
      </c>
      <c r="C248" s="47" t="s">
        <v>3581</v>
      </c>
      <c r="D248" s="47" t="s">
        <v>3616</v>
      </c>
      <c r="E248" s="173">
        <v>23639731</v>
      </c>
      <c r="F248" s="173">
        <v>12997405</v>
      </c>
      <c r="G248" s="173">
        <v>12518852</v>
      </c>
      <c r="H248" s="173">
        <v>23925</v>
      </c>
      <c r="I248" s="115">
        <v>17154.808272775801</v>
      </c>
      <c r="J248" s="174">
        <f t="shared" si="0"/>
        <v>1.3703180030226254</v>
      </c>
      <c r="K248" s="115">
        <f t="shared" si="1"/>
        <v>0.71702437921737938</v>
      </c>
      <c r="L248" s="13" t="str">
        <f t="shared" si="2"/>
        <v>2014-09-01</v>
      </c>
      <c r="M248" s="13" t="str">
        <f t="shared" si="3"/>
        <v>18</v>
      </c>
    </row>
    <row r="249" spans="1:13">
      <c r="A249" t="s">
        <v>3633</v>
      </c>
      <c r="B249" s="172" t="s">
        <v>3580</v>
      </c>
      <c r="C249" s="47" t="s">
        <v>3581</v>
      </c>
      <c r="D249" s="47" t="s">
        <v>3619</v>
      </c>
      <c r="E249" s="173">
        <v>25472825</v>
      </c>
      <c r="F249" s="173">
        <v>13714728</v>
      </c>
      <c r="G249" s="173">
        <v>13225945</v>
      </c>
      <c r="H249" s="173">
        <v>24807</v>
      </c>
      <c r="I249" s="115">
        <v>18024.505952656</v>
      </c>
      <c r="J249" s="174">
        <f t="shared" si="0"/>
        <v>1.3628142225493907</v>
      </c>
      <c r="K249" s="115">
        <f t="shared" si="1"/>
        <v>0.72658950911662035</v>
      </c>
      <c r="L249" s="13" t="str">
        <f t="shared" si="2"/>
        <v>2014-09-01</v>
      </c>
      <c r="M249" s="13" t="str">
        <f t="shared" si="3"/>
        <v>19</v>
      </c>
    </row>
    <row r="250" spans="1:13">
      <c r="A250" t="s">
        <v>3634</v>
      </c>
      <c r="B250" s="172" t="s">
        <v>3576</v>
      </c>
      <c r="C250" s="47" t="s">
        <v>3577</v>
      </c>
      <c r="D250" s="47" t="s">
        <v>3619</v>
      </c>
      <c r="E250" s="173">
        <v>3321262</v>
      </c>
      <c r="F250" s="173">
        <v>2161132</v>
      </c>
      <c r="G250" s="173">
        <v>2120195</v>
      </c>
      <c r="H250" s="173">
        <v>4363</v>
      </c>
      <c r="I250" s="115">
        <v>2878.0675716252899</v>
      </c>
      <c r="J250" s="174">
        <f t="shared" si="0"/>
        <v>1.3574541830469791</v>
      </c>
      <c r="K250" s="115">
        <f t="shared" si="1"/>
        <v>0.65965335127785696</v>
      </c>
      <c r="L250" s="13" t="str">
        <f t="shared" si="2"/>
        <v>2014-09-02</v>
      </c>
      <c r="M250" s="13" t="str">
        <f t="shared" si="3"/>
        <v>00</v>
      </c>
    </row>
    <row r="251" spans="1:13">
      <c r="A251" t="s">
        <v>3635</v>
      </c>
      <c r="B251" s="172" t="s">
        <v>3576</v>
      </c>
      <c r="C251" s="47" t="s">
        <v>3585</v>
      </c>
      <c r="D251" s="47" t="s">
        <v>3600</v>
      </c>
      <c r="E251" s="173">
        <v>1576344</v>
      </c>
      <c r="F251" s="173">
        <v>971120</v>
      </c>
      <c r="G251" s="173">
        <v>929742</v>
      </c>
      <c r="H251" s="173">
        <v>5153</v>
      </c>
      <c r="I251" s="115">
        <v>1898.0631107669501</v>
      </c>
      <c r="J251" s="174">
        <f t="shared" si="0"/>
        <v>2.0414944261601069</v>
      </c>
      <c r="K251" s="115">
        <f t="shared" si="1"/>
        <v>0.36834137604637107</v>
      </c>
      <c r="L251" s="13" t="str">
        <f t="shared" si="2"/>
        <v>2014-09-02</v>
      </c>
      <c r="M251" s="13" t="str">
        <f t="shared" si="3"/>
        <v>16</v>
      </c>
    </row>
    <row r="252" spans="1:13">
      <c r="A252" t="s">
        <v>3636</v>
      </c>
      <c r="B252" s="172" t="s">
        <v>3576</v>
      </c>
      <c r="C252" s="47" t="s">
        <v>3585</v>
      </c>
      <c r="D252" s="47" t="s">
        <v>3605</v>
      </c>
      <c r="E252" s="173">
        <v>4447657</v>
      </c>
      <c r="F252" s="173">
        <v>1484803</v>
      </c>
      <c r="G252" s="173">
        <v>1397802</v>
      </c>
      <c r="H252" s="173">
        <v>7697</v>
      </c>
      <c r="I252" s="115">
        <v>1658.23080607932</v>
      </c>
      <c r="J252" s="174">
        <f t="shared" si="0"/>
        <v>1.1863130873180323</v>
      </c>
      <c r="K252" s="115">
        <f t="shared" si="1"/>
        <v>0.21543858725208784</v>
      </c>
      <c r="L252" s="13" t="str">
        <f t="shared" si="2"/>
        <v>2014-09-01</v>
      </c>
      <c r="M252" s="13" t="str">
        <f t="shared" si="3"/>
        <v>21</v>
      </c>
    </row>
    <row r="253" spans="1:13">
      <c r="A253" t="s">
        <v>3626</v>
      </c>
      <c r="B253" s="172" t="s">
        <v>3591</v>
      </c>
      <c r="C253" s="47" t="s">
        <v>3585</v>
      </c>
      <c r="D253" s="47" t="s">
        <v>3608</v>
      </c>
      <c r="E253" s="173">
        <v>3890386</v>
      </c>
      <c r="F253" s="173">
        <v>1296339</v>
      </c>
      <c r="G253" s="173">
        <v>1219360</v>
      </c>
      <c r="H253" s="173">
        <v>6303</v>
      </c>
      <c r="I253" s="115">
        <v>1320.54809607122</v>
      </c>
      <c r="J253" s="174">
        <f t="shared" si="0"/>
        <v>1.0829845952558885</v>
      </c>
      <c r="K253" s="115">
        <f t="shared" si="1"/>
        <v>0.20951104173746152</v>
      </c>
      <c r="L253" s="13" t="str">
        <f t="shared" si="2"/>
        <v>2014-09-01</v>
      </c>
      <c r="M253" s="13" t="str">
        <f t="shared" si="3"/>
        <v>22</v>
      </c>
    </row>
    <row r="254" spans="1:13">
      <c r="A254" t="s">
        <v>3637</v>
      </c>
      <c r="B254" s="172" t="s">
        <v>3576</v>
      </c>
      <c r="C254" s="47" t="s">
        <v>3581</v>
      </c>
      <c r="D254" s="47" t="s">
        <v>3621</v>
      </c>
      <c r="E254" s="173">
        <v>2614807</v>
      </c>
      <c r="F254" s="173">
        <v>1464563</v>
      </c>
      <c r="G254" s="173">
        <v>1415713</v>
      </c>
      <c r="H254" s="173">
        <v>1783</v>
      </c>
      <c r="I254" s="115">
        <v>2483.6993164844598</v>
      </c>
      <c r="J254" s="174">
        <f t="shared" si="0"/>
        <v>1.7543805252084708</v>
      </c>
      <c r="K254" s="115">
        <f t="shared" si="1"/>
        <v>1.3929889604511834</v>
      </c>
      <c r="L254" s="13" t="str">
        <f t="shared" si="2"/>
        <v>2014-09-02</v>
      </c>
      <c r="M254" s="13" t="str">
        <f t="shared" si="3"/>
        <v>05</v>
      </c>
    </row>
    <row r="255" spans="1:13">
      <c r="A255" t="s">
        <v>3638</v>
      </c>
      <c r="B255" s="172" t="s">
        <v>3576</v>
      </c>
      <c r="C255" s="47" t="s">
        <v>3581</v>
      </c>
      <c r="D255" s="47" t="s">
        <v>3578</v>
      </c>
      <c r="E255" s="173">
        <v>18284001</v>
      </c>
      <c r="F255" s="173">
        <v>10014682</v>
      </c>
      <c r="G255" s="173">
        <v>9721432</v>
      </c>
      <c r="H255" s="173">
        <v>19198</v>
      </c>
      <c r="I255" s="115">
        <v>18215.382196687398</v>
      </c>
      <c r="J255" s="174">
        <f t="shared" si="0"/>
        <v>1.8737344659395239</v>
      </c>
      <c r="K255" s="115">
        <f t="shared" si="1"/>
        <v>0.94881665781265745</v>
      </c>
      <c r="L255" s="13" t="str">
        <f t="shared" si="2"/>
        <v>2014-09-02</v>
      </c>
      <c r="M255" s="13" t="str">
        <f t="shared" si="3"/>
        <v>09</v>
      </c>
    </row>
    <row r="256" spans="1:13">
      <c r="A256" t="s">
        <v>3634</v>
      </c>
      <c r="B256" s="172" t="s">
        <v>3591</v>
      </c>
      <c r="C256" s="47" t="s">
        <v>3581</v>
      </c>
      <c r="D256" s="47" t="s">
        <v>3583</v>
      </c>
      <c r="E256" s="173">
        <v>8417833</v>
      </c>
      <c r="F256" s="173">
        <v>5013512</v>
      </c>
      <c r="G256" s="173">
        <v>4808491</v>
      </c>
      <c r="H256" s="173">
        <v>6013</v>
      </c>
      <c r="I256" s="115">
        <v>6735.4800004990902</v>
      </c>
      <c r="J256" s="174">
        <f t="shared" si="0"/>
        <v>1.4007471367834712</v>
      </c>
      <c r="K256" s="115">
        <f t="shared" si="1"/>
        <v>1.1201530019123715</v>
      </c>
      <c r="L256" s="13" t="str">
        <f t="shared" si="2"/>
        <v>2014-09-02</v>
      </c>
      <c r="M256" s="13" t="str">
        <f t="shared" si="3"/>
        <v>00</v>
      </c>
    </row>
    <row r="257" spans="1:13">
      <c r="A257" t="s">
        <v>3639</v>
      </c>
      <c r="B257" s="172" t="s">
        <v>3576</v>
      </c>
      <c r="C257" s="47" t="s">
        <v>3581</v>
      </c>
      <c r="D257" s="47" t="s">
        <v>3587</v>
      </c>
      <c r="E257" s="173">
        <v>25787797</v>
      </c>
      <c r="F257" s="173">
        <v>13693678</v>
      </c>
      <c r="G257" s="173">
        <v>13354738</v>
      </c>
      <c r="H257" s="173">
        <v>24420</v>
      </c>
      <c r="I257" s="115">
        <v>21792.7013190283</v>
      </c>
      <c r="J257" s="174">
        <f t="shared" ref="J257:J301" si="4">I257/(G257/1000)</f>
        <v>1.6318329359234378</v>
      </c>
      <c r="K257" s="115">
        <f t="shared" ref="K257:K301" si="5">I257/H257</f>
        <v>0.89241201142622029</v>
      </c>
      <c r="L257" s="13" t="str">
        <f t="shared" ref="L257:L301" si="6">LEFT(A257,10)</f>
        <v>2014-09-02</v>
      </c>
      <c r="M257" s="13" t="str">
        <f t="shared" ref="M257:M301" si="7">RIGHT(A257,2)</f>
        <v>13</v>
      </c>
    </row>
    <row r="258" spans="1:13">
      <c r="A258" t="s">
        <v>3640</v>
      </c>
      <c r="B258" s="172" t="s">
        <v>3576</v>
      </c>
      <c r="C258" s="47" t="s">
        <v>3577</v>
      </c>
      <c r="D258" s="47" t="s">
        <v>3621</v>
      </c>
      <c r="E258" s="173">
        <v>4551242</v>
      </c>
      <c r="F258" s="173">
        <v>2851434</v>
      </c>
      <c r="G258" s="173">
        <v>2798190</v>
      </c>
      <c r="H258" s="173">
        <v>6131</v>
      </c>
      <c r="I258" s="115">
        <v>3936.2834402694798</v>
      </c>
      <c r="J258" s="174">
        <f t="shared" si="4"/>
        <v>1.4067248615245855</v>
      </c>
      <c r="K258" s="115">
        <f t="shared" si="5"/>
        <v>0.64202959391118575</v>
      </c>
      <c r="L258" s="13" t="str">
        <f t="shared" si="6"/>
        <v>2014-09-02</v>
      </c>
      <c r="M258" s="13" t="str">
        <f t="shared" si="7"/>
        <v>11</v>
      </c>
    </row>
    <row r="259" spans="1:13">
      <c r="A259" t="s">
        <v>3626</v>
      </c>
      <c r="B259" s="172" t="s">
        <v>3576</v>
      </c>
      <c r="C259" s="47" t="s">
        <v>3577</v>
      </c>
      <c r="D259" s="47" t="s">
        <v>3578</v>
      </c>
      <c r="E259" s="173">
        <v>6628939</v>
      </c>
      <c r="F259" s="173">
        <v>3416752</v>
      </c>
      <c r="G259" s="173">
        <v>3382430</v>
      </c>
      <c r="H259" s="173">
        <v>8138</v>
      </c>
      <c r="I259" s="115">
        <v>4404.18421549904</v>
      </c>
      <c r="J259" s="174">
        <f t="shared" si="4"/>
        <v>1.3020769729156376</v>
      </c>
      <c r="K259" s="115">
        <f t="shared" si="5"/>
        <v>0.54118754184062912</v>
      </c>
      <c r="L259" s="13" t="str">
        <f t="shared" si="6"/>
        <v>2014-09-01</v>
      </c>
      <c r="M259" s="13" t="str">
        <f t="shared" si="7"/>
        <v>22</v>
      </c>
    </row>
    <row r="260" spans="1:13">
      <c r="A260" t="s">
        <v>3632</v>
      </c>
      <c r="B260" s="172" t="s">
        <v>3576</v>
      </c>
      <c r="C260" s="47" t="s">
        <v>3625</v>
      </c>
      <c r="D260" s="47" t="s">
        <v>3605</v>
      </c>
      <c r="E260" s="173">
        <v>1280878</v>
      </c>
      <c r="F260" s="173">
        <v>849696</v>
      </c>
      <c r="G260" s="173">
        <v>711020</v>
      </c>
      <c r="H260" s="173">
        <v>91592</v>
      </c>
      <c r="I260" s="115">
        <v>8624.4855613109594</v>
      </c>
      <c r="J260" s="174">
        <f t="shared" si="4"/>
        <v>12.129736943139378</v>
      </c>
      <c r="K260" s="115">
        <f t="shared" si="5"/>
        <v>9.4161996258526504E-2</v>
      </c>
      <c r="L260" s="13" t="str">
        <f t="shared" si="6"/>
        <v>2014-09-01</v>
      </c>
      <c r="M260" s="13" t="str">
        <f t="shared" si="7"/>
        <v>18</v>
      </c>
    </row>
    <row r="261" spans="1:13">
      <c r="A261" t="s">
        <v>3627</v>
      </c>
      <c r="B261" s="172" t="s">
        <v>3588</v>
      </c>
      <c r="C261" s="47" t="s">
        <v>3602</v>
      </c>
      <c r="D261" s="47" t="s">
        <v>3578</v>
      </c>
      <c r="E261" s="173">
        <v>1410402</v>
      </c>
      <c r="F261" s="173">
        <v>910274</v>
      </c>
      <c r="G261" s="173">
        <v>758563</v>
      </c>
      <c r="H261" s="173">
        <v>93666</v>
      </c>
      <c r="I261" s="115">
        <v>7335.7639734197601</v>
      </c>
      <c r="J261" s="174">
        <f t="shared" si="4"/>
        <v>9.6706060978715804</v>
      </c>
      <c r="K261" s="115">
        <f t="shared" si="5"/>
        <v>7.8318322266561616E-2</v>
      </c>
      <c r="L261" s="13" t="str">
        <f t="shared" si="6"/>
        <v>2014-09-01</v>
      </c>
      <c r="M261" s="13" t="str">
        <f t="shared" si="7"/>
        <v>20</v>
      </c>
    </row>
    <row r="262" spans="1:13">
      <c r="A262" t="s">
        <v>3629</v>
      </c>
      <c r="B262" s="172" t="s">
        <v>3614</v>
      </c>
      <c r="C262" s="47" t="s">
        <v>3602</v>
      </c>
      <c r="D262" s="47" t="s">
        <v>3583</v>
      </c>
      <c r="E262" s="173">
        <v>810393</v>
      </c>
      <c r="F262" s="173">
        <v>572047</v>
      </c>
      <c r="G262" s="173">
        <v>483870</v>
      </c>
      <c r="H262" s="173">
        <v>68057</v>
      </c>
      <c r="I262" s="115">
        <v>7119.7225406524003</v>
      </c>
      <c r="J262" s="174">
        <f t="shared" si="4"/>
        <v>14.714122678926985</v>
      </c>
      <c r="K262" s="115">
        <f t="shared" si="5"/>
        <v>0.10461411082845851</v>
      </c>
      <c r="L262" s="13" t="str">
        <f t="shared" si="6"/>
        <v>2014-09-02</v>
      </c>
      <c r="M262" s="13" t="str">
        <f t="shared" si="7"/>
        <v>15</v>
      </c>
    </row>
    <row r="263" spans="1:13">
      <c r="A263" t="s">
        <v>3636</v>
      </c>
      <c r="B263" s="172" t="s">
        <v>3576</v>
      </c>
      <c r="C263" s="47" t="s">
        <v>3602</v>
      </c>
      <c r="D263" s="47" t="s">
        <v>3587</v>
      </c>
      <c r="E263" s="173">
        <v>1276247</v>
      </c>
      <c r="F263" s="173">
        <v>782247</v>
      </c>
      <c r="G263" s="173">
        <v>648676</v>
      </c>
      <c r="H263" s="173">
        <v>79207</v>
      </c>
      <c r="I263" s="115">
        <v>5668.1357547203297</v>
      </c>
      <c r="J263" s="174">
        <f t="shared" si="4"/>
        <v>8.7380075025441499</v>
      </c>
      <c r="K263" s="115">
        <f t="shared" si="5"/>
        <v>7.1561045800501599E-2</v>
      </c>
      <c r="L263" s="13" t="str">
        <f t="shared" si="6"/>
        <v>2014-09-01</v>
      </c>
      <c r="M263" s="13" t="str">
        <f t="shared" si="7"/>
        <v>21</v>
      </c>
    </row>
    <row r="264" spans="1:13">
      <c r="A264" t="s">
        <v>3632</v>
      </c>
      <c r="B264" s="172" t="s">
        <v>3580</v>
      </c>
      <c r="C264" s="47" t="s">
        <v>3585</v>
      </c>
      <c r="D264" s="47" t="s">
        <v>3611</v>
      </c>
      <c r="E264" s="173">
        <v>3456304</v>
      </c>
      <c r="F264" s="173">
        <v>1270131</v>
      </c>
      <c r="G264" s="173">
        <v>1186983</v>
      </c>
      <c r="H264" s="173">
        <v>8168</v>
      </c>
      <c r="I264" s="115">
        <v>2015.91170636075</v>
      </c>
      <c r="J264" s="174">
        <f t="shared" si="4"/>
        <v>1.6983492656261716</v>
      </c>
      <c r="K264" s="115">
        <f t="shared" si="5"/>
        <v>0.24680603652800565</v>
      </c>
      <c r="L264" s="13" t="str">
        <f t="shared" si="6"/>
        <v>2014-09-01</v>
      </c>
      <c r="M264" s="13" t="str">
        <f t="shared" si="7"/>
        <v>18</v>
      </c>
    </row>
    <row r="265" spans="1:13">
      <c r="A265" t="s">
        <v>3628</v>
      </c>
      <c r="B265" s="172" t="s">
        <v>3576</v>
      </c>
      <c r="C265" s="47" t="s">
        <v>3581</v>
      </c>
      <c r="D265" s="47" t="s">
        <v>3589</v>
      </c>
      <c r="E265" s="173">
        <v>14428666</v>
      </c>
      <c r="F265" s="173">
        <v>7885420</v>
      </c>
      <c r="G265" s="173">
        <v>7535788</v>
      </c>
      <c r="H265" s="173">
        <v>10912</v>
      </c>
      <c r="I265" s="115">
        <v>8614.6106385834191</v>
      </c>
      <c r="J265" s="174">
        <f t="shared" si="4"/>
        <v>1.1431598976223083</v>
      </c>
      <c r="K265" s="115">
        <f t="shared" si="5"/>
        <v>0.78946211863850979</v>
      </c>
      <c r="L265" s="13" t="str">
        <f t="shared" si="6"/>
        <v>2014-09-01</v>
      </c>
      <c r="M265" s="13" t="str">
        <f t="shared" si="7"/>
        <v>23</v>
      </c>
    </row>
    <row r="266" spans="1:13">
      <c r="A266" t="s">
        <v>3640</v>
      </c>
      <c r="B266" s="172" t="s">
        <v>3576</v>
      </c>
      <c r="C266" s="47" t="s">
        <v>3585</v>
      </c>
      <c r="D266" s="47" t="s">
        <v>3613</v>
      </c>
      <c r="E266" s="173">
        <v>900116</v>
      </c>
      <c r="F266" s="173">
        <v>568132</v>
      </c>
      <c r="G266" s="173">
        <v>543838</v>
      </c>
      <c r="H266" s="173">
        <v>3063</v>
      </c>
      <c r="I266" s="115">
        <v>1423.03449530852</v>
      </c>
      <c r="J266" s="174">
        <f t="shared" si="4"/>
        <v>2.6166514574349717</v>
      </c>
      <c r="K266" s="115">
        <f t="shared" si="5"/>
        <v>0.46458847381930135</v>
      </c>
      <c r="L266" s="13" t="str">
        <f t="shared" si="6"/>
        <v>2014-09-02</v>
      </c>
      <c r="M266" s="13" t="str">
        <f t="shared" si="7"/>
        <v>11</v>
      </c>
    </row>
    <row r="267" spans="1:13">
      <c r="A267" t="s">
        <v>3641</v>
      </c>
      <c r="B267" s="172" t="s">
        <v>3576</v>
      </c>
      <c r="C267" s="47" t="s">
        <v>3598</v>
      </c>
      <c r="D267" s="47" t="s">
        <v>3600</v>
      </c>
      <c r="E267" s="173">
        <v>2125827</v>
      </c>
      <c r="F267" s="173">
        <v>1051991</v>
      </c>
      <c r="G267" s="173">
        <v>989956</v>
      </c>
      <c r="H267" s="173">
        <v>5289</v>
      </c>
      <c r="I267" s="115">
        <v>2134.7026839722198</v>
      </c>
      <c r="J267" s="174">
        <f t="shared" si="4"/>
        <v>2.1563611756201486</v>
      </c>
      <c r="K267" s="115">
        <f t="shared" si="5"/>
        <v>0.40361177613390431</v>
      </c>
      <c r="L267" s="13" t="str">
        <f t="shared" si="6"/>
        <v>2014-09-02</v>
      </c>
      <c r="M267" s="13" t="str">
        <f t="shared" si="7"/>
        <v>08</v>
      </c>
    </row>
    <row r="268" spans="1:13">
      <c r="A268" t="s">
        <v>3642</v>
      </c>
      <c r="B268" s="172" t="s">
        <v>3588</v>
      </c>
      <c r="C268" s="47" t="s">
        <v>3598</v>
      </c>
      <c r="D268" s="47" t="s">
        <v>3605</v>
      </c>
      <c r="E268" s="173">
        <v>2048213</v>
      </c>
      <c r="F268" s="173">
        <v>930644</v>
      </c>
      <c r="G268" s="173">
        <v>869775</v>
      </c>
      <c r="H268" s="173">
        <v>4571</v>
      </c>
      <c r="I268" s="115">
        <v>1579.9720743708399</v>
      </c>
      <c r="J268" s="174">
        <f t="shared" si="4"/>
        <v>1.8165296477489465</v>
      </c>
      <c r="K268" s="115">
        <f t="shared" si="5"/>
        <v>0.34565129607762851</v>
      </c>
      <c r="L268" s="13" t="str">
        <f t="shared" si="6"/>
        <v>2014-09-02</v>
      </c>
      <c r="M268" s="13" t="str">
        <f t="shared" si="7"/>
        <v>14</v>
      </c>
    </row>
    <row r="269" spans="1:13">
      <c r="A269" t="s">
        <v>3636</v>
      </c>
      <c r="B269" s="172" t="s">
        <v>3591</v>
      </c>
      <c r="C269" s="47" t="s">
        <v>3598</v>
      </c>
      <c r="D269" s="47" t="s">
        <v>3608</v>
      </c>
      <c r="E269" s="173">
        <v>8992785</v>
      </c>
      <c r="F269" s="173">
        <v>5281191</v>
      </c>
      <c r="G269" s="173">
        <v>5199365</v>
      </c>
      <c r="H269" s="173">
        <v>11528</v>
      </c>
      <c r="I269" s="115">
        <v>5279.0468941204899</v>
      </c>
      <c r="J269" s="174">
        <f t="shared" si="4"/>
        <v>1.0153253126334638</v>
      </c>
      <c r="K269" s="115">
        <f t="shared" si="5"/>
        <v>0.45793258970510842</v>
      </c>
      <c r="L269" s="13" t="str">
        <f t="shared" si="6"/>
        <v>2014-09-01</v>
      </c>
      <c r="M269" s="13" t="str">
        <f t="shared" si="7"/>
        <v>21</v>
      </c>
    </row>
    <row r="270" spans="1:13">
      <c r="A270" t="s">
        <v>3626</v>
      </c>
      <c r="B270" s="172" t="s">
        <v>3576</v>
      </c>
      <c r="C270" s="47" t="s">
        <v>3598</v>
      </c>
      <c r="D270" s="47" t="s">
        <v>3611</v>
      </c>
      <c r="E270" s="173">
        <v>21006636</v>
      </c>
      <c r="F270" s="173">
        <v>11150954</v>
      </c>
      <c r="G270" s="173">
        <v>10696307</v>
      </c>
      <c r="H270" s="173">
        <v>17015</v>
      </c>
      <c r="I270" s="115">
        <v>12697.0950448928</v>
      </c>
      <c r="J270" s="174">
        <f t="shared" si="4"/>
        <v>1.1870540967917991</v>
      </c>
      <c r="K270" s="115">
        <f t="shared" si="5"/>
        <v>0.74622950601779603</v>
      </c>
      <c r="L270" s="13" t="str">
        <f t="shared" si="6"/>
        <v>2014-09-01</v>
      </c>
      <c r="M270" s="13" t="str">
        <f t="shared" si="7"/>
        <v>22</v>
      </c>
    </row>
    <row r="271" spans="1:13">
      <c r="A271" t="s">
        <v>3643</v>
      </c>
      <c r="B271" s="172" t="s">
        <v>3580</v>
      </c>
      <c r="C271" s="47" t="s">
        <v>3581</v>
      </c>
      <c r="D271" s="47" t="s">
        <v>3594</v>
      </c>
      <c r="E271" s="173">
        <v>4988063</v>
      </c>
      <c r="F271" s="173">
        <v>2977181</v>
      </c>
      <c r="G271" s="173">
        <v>2857373</v>
      </c>
      <c r="H271" s="173">
        <v>3520</v>
      </c>
      <c r="I271" s="115">
        <v>4191.1985165966698</v>
      </c>
      <c r="J271" s="174">
        <f t="shared" si="4"/>
        <v>1.466801329961706</v>
      </c>
      <c r="K271" s="115">
        <f t="shared" si="5"/>
        <v>1.1906813967604175</v>
      </c>
      <c r="L271" s="13" t="str">
        <f t="shared" si="6"/>
        <v>2014-09-02</v>
      </c>
      <c r="M271" s="13" t="str">
        <f t="shared" si="7"/>
        <v>01</v>
      </c>
    </row>
    <row r="272" spans="1:13">
      <c r="A272" t="s">
        <v>3644</v>
      </c>
      <c r="B272" s="172" t="s">
        <v>3591</v>
      </c>
      <c r="C272" s="47" t="s">
        <v>3577</v>
      </c>
      <c r="D272" s="47" t="s">
        <v>3583</v>
      </c>
      <c r="E272" s="173">
        <v>1176306</v>
      </c>
      <c r="F272" s="173">
        <v>791310</v>
      </c>
      <c r="G272" s="173">
        <v>769413</v>
      </c>
      <c r="H272" s="173">
        <v>1718</v>
      </c>
      <c r="I272" s="115">
        <v>1180.5039496545601</v>
      </c>
      <c r="J272" s="174">
        <f t="shared" si="4"/>
        <v>1.5342916608564712</v>
      </c>
      <c r="K272" s="115">
        <f t="shared" si="5"/>
        <v>0.68713850387343423</v>
      </c>
      <c r="L272" s="13" t="str">
        <f t="shared" si="6"/>
        <v>2014-09-02</v>
      </c>
      <c r="M272" s="13" t="str">
        <f t="shared" si="7"/>
        <v>02</v>
      </c>
    </row>
    <row r="273" spans="1:13">
      <c r="A273" t="s">
        <v>3638</v>
      </c>
      <c r="B273" s="172" t="s">
        <v>3576</v>
      </c>
      <c r="C273" s="47" t="s">
        <v>3577</v>
      </c>
      <c r="D273" s="47" t="s">
        <v>3587</v>
      </c>
      <c r="E273" s="173">
        <v>2486496</v>
      </c>
      <c r="F273" s="173">
        <v>1493354</v>
      </c>
      <c r="G273" s="173">
        <v>1475229</v>
      </c>
      <c r="H273" s="173">
        <v>3540</v>
      </c>
      <c r="I273" s="115">
        <v>2808.6257234346499</v>
      </c>
      <c r="J273" s="174">
        <f t="shared" si="4"/>
        <v>1.9038574509006059</v>
      </c>
      <c r="K273" s="115">
        <f t="shared" si="5"/>
        <v>0.79339709701543781</v>
      </c>
      <c r="L273" s="13" t="str">
        <f t="shared" si="6"/>
        <v>2014-09-02</v>
      </c>
      <c r="M273" s="13" t="str">
        <f t="shared" si="7"/>
        <v>09</v>
      </c>
    </row>
    <row r="274" spans="1:13">
      <c r="A274" t="s">
        <v>3645</v>
      </c>
      <c r="B274" s="172" t="s">
        <v>3596</v>
      </c>
      <c r="C274" s="47" t="s">
        <v>3581</v>
      </c>
      <c r="D274" s="47" t="s">
        <v>3600</v>
      </c>
      <c r="E274" s="173">
        <v>25149562</v>
      </c>
      <c r="F274" s="173">
        <v>13809943</v>
      </c>
      <c r="G274" s="173">
        <v>13309608</v>
      </c>
      <c r="H274" s="173">
        <v>25882</v>
      </c>
      <c r="I274" s="115">
        <v>19379.1111560055</v>
      </c>
      <c r="J274" s="174">
        <f t="shared" si="4"/>
        <v>1.456024186137225</v>
      </c>
      <c r="K274" s="115">
        <f t="shared" si="5"/>
        <v>0.74874859578106401</v>
      </c>
      <c r="L274" s="13" t="str">
        <f t="shared" si="6"/>
        <v>2014-09-01</v>
      </c>
      <c r="M274" s="13" t="str">
        <f t="shared" si="7"/>
        <v>17</v>
      </c>
    </row>
    <row r="275" spans="1:13">
      <c r="A275" t="s">
        <v>3630</v>
      </c>
      <c r="B275" s="172" t="s">
        <v>3576</v>
      </c>
      <c r="C275" s="47" t="s">
        <v>3617</v>
      </c>
      <c r="D275" s="47" t="s">
        <v>3583</v>
      </c>
      <c r="E275" s="173">
        <v>176755</v>
      </c>
      <c r="F275" s="173">
        <v>119028</v>
      </c>
      <c r="G275" s="173">
        <v>107226</v>
      </c>
      <c r="H275" s="173">
        <v>16235</v>
      </c>
      <c r="I275" s="115">
        <v>1500.68081614217</v>
      </c>
      <c r="J275" s="174">
        <f t="shared" si="4"/>
        <v>13.99549378081967</v>
      </c>
      <c r="K275" s="115">
        <f t="shared" si="5"/>
        <v>9.2434913220952875E-2</v>
      </c>
      <c r="L275" s="13" t="str">
        <f t="shared" si="6"/>
        <v>2014-09-02</v>
      </c>
      <c r="M275" s="13" t="str">
        <f t="shared" si="7"/>
        <v>07</v>
      </c>
    </row>
    <row r="276" spans="1:13">
      <c r="A276" t="s">
        <v>3628</v>
      </c>
      <c r="B276" s="172" t="s">
        <v>3576</v>
      </c>
      <c r="C276" s="47" t="s">
        <v>3617</v>
      </c>
      <c r="D276" s="47" t="s">
        <v>3587</v>
      </c>
      <c r="E276" s="173">
        <v>444146</v>
      </c>
      <c r="F276" s="173">
        <v>106646</v>
      </c>
      <c r="G276" s="173">
        <v>94510</v>
      </c>
      <c r="H276" s="173">
        <v>10580</v>
      </c>
      <c r="I276" s="115">
        <v>573.782429637772</v>
      </c>
      <c r="J276" s="174">
        <f t="shared" si="4"/>
        <v>6.071129294654237</v>
      </c>
      <c r="K276" s="115">
        <f t="shared" si="5"/>
        <v>5.4232743822095655E-2</v>
      </c>
      <c r="L276" s="13" t="str">
        <f t="shared" si="6"/>
        <v>2014-09-01</v>
      </c>
      <c r="M276" s="13" t="str">
        <f t="shared" si="7"/>
        <v>23</v>
      </c>
    </row>
    <row r="277" spans="1:13">
      <c r="A277" t="s">
        <v>3635</v>
      </c>
      <c r="B277" s="172" t="s">
        <v>3588</v>
      </c>
      <c r="C277" s="47" t="s">
        <v>3625</v>
      </c>
      <c r="D277" s="47" t="s">
        <v>3608</v>
      </c>
      <c r="E277" s="173">
        <v>409257</v>
      </c>
      <c r="F277" s="173">
        <v>216029</v>
      </c>
      <c r="G277" s="173">
        <v>189574</v>
      </c>
      <c r="H277" s="173">
        <v>24563</v>
      </c>
      <c r="I277" s="115">
        <v>1905.61652608794</v>
      </c>
      <c r="J277" s="174">
        <f t="shared" si="4"/>
        <v>10.052098526633081</v>
      </c>
      <c r="K277" s="115">
        <f t="shared" si="5"/>
        <v>7.7580772954766924E-2</v>
      </c>
      <c r="L277" s="13" t="str">
        <f t="shared" si="6"/>
        <v>2014-09-02</v>
      </c>
      <c r="M277" s="13" t="str">
        <f t="shared" si="7"/>
        <v>16</v>
      </c>
    </row>
    <row r="278" spans="1:13">
      <c r="A278" t="s">
        <v>3642</v>
      </c>
      <c r="B278" s="172" t="s">
        <v>3580</v>
      </c>
      <c r="C278" s="47" t="s">
        <v>3602</v>
      </c>
      <c r="D278" s="47" t="s">
        <v>3589</v>
      </c>
      <c r="E278" s="173">
        <v>704659</v>
      </c>
      <c r="F278" s="173">
        <v>523072</v>
      </c>
      <c r="G278" s="173">
        <v>438576</v>
      </c>
      <c r="H278" s="173">
        <v>62946</v>
      </c>
      <c r="I278" s="115">
        <v>7039.8345101897403</v>
      </c>
      <c r="J278" s="174">
        <f t="shared" si="4"/>
        <v>16.051572612705073</v>
      </c>
      <c r="K278" s="115">
        <f t="shared" si="5"/>
        <v>0.11183926715263465</v>
      </c>
      <c r="L278" s="13" t="str">
        <f t="shared" si="6"/>
        <v>2014-09-02</v>
      </c>
      <c r="M278" s="13" t="str">
        <f t="shared" si="7"/>
        <v>14</v>
      </c>
    </row>
    <row r="279" spans="1:13">
      <c r="A279" t="s">
        <v>3633</v>
      </c>
      <c r="B279" s="172" t="s">
        <v>3576</v>
      </c>
      <c r="C279" s="47" t="s">
        <v>3585</v>
      </c>
      <c r="D279" s="47" t="s">
        <v>3615</v>
      </c>
      <c r="E279" s="173">
        <v>2548977</v>
      </c>
      <c r="F279" s="173">
        <v>1331006</v>
      </c>
      <c r="G279" s="173">
        <v>1259441</v>
      </c>
      <c r="H279" s="173">
        <v>6977</v>
      </c>
      <c r="I279" s="115">
        <v>2194.8584441965199</v>
      </c>
      <c r="J279" s="174">
        <f t="shared" si="4"/>
        <v>1.7427243072097223</v>
      </c>
      <c r="K279" s="115">
        <f t="shared" si="5"/>
        <v>0.314584842223953</v>
      </c>
      <c r="L279" s="13" t="str">
        <f t="shared" si="6"/>
        <v>2014-09-01</v>
      </c>
      <c r="M279" s="13" t="str">
        <f t="shared" si="7"/>
        <v>19</v>
      </c>
    </row>
    <row r="280" spans="1:13">
      <c r="A280" t="s">
        <v>3628</v>
      </c>
      <c r="B280" s="172" t="s">
        <v>3576</v>
      </c>
      <c r="C280" s="47" t="s">
        <v>3585</v>
      </c>
      <c r="D280" s="47" t="s">
        <v>3616</v>
      </c>
      <c r="E280" s="173">
        <v>2884186</v>
      </c>
      <c r="F280" s="173">
        <v>965811</v>
      </c>
      <c r="G280" s="173">
        <v>908771</v>
      </c>
      <c r="H280" s="173">
        <v>4096</v>
      </c>
      <c r="I280" s="115">
        <v>911.69644120973203</v>
      </c>
      <c r="J280" s="174">
        <f t="shared" si="4"/>
        <v>1.0032191181383783</v>
      </c>
      <c r="K280" s="115">
        <f t="shared" si="5"/>
        <v>0.22258213896721973</v>
      </c>
      <c r="L280" s="13" t="str">
        <f t="shared" si="6"/>
        <v>2014-09-01</v>
      </c>
      <c r="M280" s="13" t="str">
        <f t="shared" si="7"/>
        <v>23</v>
      </c>
    </row>
    <row r="281" spans="1:13">
      <c r="A281" t="s">
        <v>3646</v>
      </c>
      <c r="B281" s="172" t="s">
        <v>3576</v>
      </c>
      <c r="C281" s="47" t="s">
        <v>3577</v>
      </c>
      <c r="D281" s="47" t="s">
        <v>3589</v>
      </c>
      <c r="E281" s="173">
        <v>860992</v>
      </c>
      <c r="F281" s="173">
        <v>577412</v>
      </c>
      <c r="G281" s="173">
        <v>554338</v>
      </c>
      <c r="H281" s="173">
        <v>1357</v>
      </c>
      <c r="I281" s="115">
        <v>925.212320192584</v>
      </c>
      <c r="J281" s="174">
        <f t="shared" si="4"/>
        <v>1.6690400445081954</v>
      </c>
      <c r="K281" s="115">
        <f t="shared" si="5"/>
        <v>0.68180716300116728</v>
      </c>
      <c r="L281" s="13" t="str">
        <f t="shared" si="6"/>
        <v>2014-09-02</v>
      </c>
      <c r="M281" s="13" t="str">
        <f t="shared" si="7"/>
        <v>03</v>
      </c>
    </row>
    <row r="282" spans="1:13">
      <c r="A282" t="s">
        <v>3643</v>
      </c>
      <c r="B282" s="172" t="s">
        <v>3591</v>
      </c>
      <c r="C282" s="47" t="s">
        <v>3577</v>
      </c>
      <c r="D282" s="47" t="s">
        <v>3594</v>
      </c>
      <c r="E282" s="173">
        <v>1109162</v>
      </c>
      <c r="F282" s="173">
        <v>671210</v>
      </c>
      <c r="G282" s="173">
        <v>664409</v>
      </c>
      <c r="H282" s="173">
        <v>1199</v>
      </c>
      <c r="I282" s="115">
        <v>927.30963957858603</v>
      </c>
      <c r="J282" s="174">
        <f t="shared" si="4"/>
        <v>1.3956909668270387</v>
      </c>
      <c r="K282" s="115">
        <f t="shared" si="5"/>
        <v>0.773402535094734</v>
      </c>
      <c r="L282" s="13" t="str">
        <f t="shared" si="6"/>
        <v>2014-09-02</v>
      </c>
      <c r="M282" s="13" t="str">
        <f t="shared" si="7"/>
        <v>01</v>
      </c>
    </row>
    <row r="283" spans="1:13">
      <c r="A283" t="s">
        <v>3633</v>
      </c>
      <c r="B283" s="172" t="s">
        <v>3576</v>
      </c>
      <c r="C283" s="47" t="s">
        <v>3577</v>
      </c>
      <c r="D283" s="47" t="s">
        <v>3600</v>
      </c>
      <c r="E283" s="173">
        <v>6678031</v>
      </c>
      <c r="F283" s="173">
        <v>3472364</v>
      </c>
      <c r="G283" s="173">
        <v>3433153</v>
      </c>
      <c r="H283" s="173">
        <v>8780</v>
      </c>
      <c r="I283" s="115">
        <v>5219.7992430694003</v>
      </c>
      <c r="J283" s="174">
        <f t="shared" si="4"/>
        <v>1.5204097350363939</v>
      </c>
      <c r="K283" s="115">
        <f t="shared" si="5"/>
        <v>0.59451016435870163</v>
      </c>
      <c r="L283" s="13" t="str">
        <f t="shared" si="6"/>
        <v>2014-09-01</v>
      </c>
      <c r="M283" s="13" t="str">
        <f t="shared" si="7"/>
        <v>19</v>
      </c>
    </row>
    <row r="284" spans="1:13">
      <c r="A284" t="s">
        <v>3640</v>
      </c>
      <c r="B284" s="172" t="s">
        <v>3576</v>
      </c>
      <c r="C284" s="47" t="s">
        <v>3581</v>
      </c>
      <c r="D284" s="47" t="s">
        <v>3605</v>
      </c>
      <c r="E284" s="173">
        <v>22652794</v>
      </c>
      <c r="F284" s="173">
        <v>12088814</v>
      </c>
      <c r="G284" s="173">
        <v>11747104</v>
      </c>
      <c r="H284" s="173">
        <v>23113</v>
      </c>
      <c r="I284" s="115">
        <v>20238.640398336302</v>
      </c>
      <c r="J284" s="174">
        <f t="shared" si="4"/>
        <v>1.7228621112349309</v>
      </c>
      <c r="K284" s="115">
        <f t="shared" si="5"/>
        <v>0.87563883521551944</v>
      </c>
      <c r="L284" s="13" t="str">
        <f t="shared" si="6"/>
        <v>2014-09-02</v>
      </c>
      <c r="M284" s="13" t="str">
        <f t="shared" si="7"/>
        <v>11</v>
      </c>
    </row>
    <row r="285" spans="1:13">
      <c r="A285" t="s">
        <v>3641</v>
      </c>
      <c r="B285" s="172" t="s">
        <v>3591</v>
      </c>
      <c r="C285" s="47" t="s">
        <v>3598</v>
      </c>
      <c r="D285" s="47" t="s">
        <v>3613</v>
      </c>
      <c r="E285" s="173">
        <v>2464344</v>
      </c>
      <c r="F285" s="173">
        <v>1435371</v>
      </c>
      <c r="G285" s="173">
        <v>1417800</v>
      </c>
      <c r="H285" s="173">
        <v>3188</v>
      </c>
      <c r="I285" s="115">
        <v>2823.4935930943102</v>
      </c>
      <c r="J285" s="174">
        <f t="shared" si="4"/>
        <v>1.9914611321020668</v>
      </c>
      <c r="K285" s="115">
        <f t="shared" si="5"/>
        <v>0.88566298403209232</v>
      </c>
      <c r="L285" s="13" t="str">
        <f t="shared" si="6"/>
        <v>2014-09-02</v>
      </c>
      <c r="M285" s="13" t="str">
        <f t="shared" si="7"/>
        <v>08</v>
      </c>
    </row>
    <row r="286" spans="1:13">
      <c r="A286" t="s">
        <v>3647</v>
      </c>
      <c r="B286" s="172" t="s">
        <v>3576</v>
      </c>
      <c r="C286" s="47" t="s">
        <v>3598</v>
      </c>
      <c r="D286" s="47" t="s">
        <v>3615</v>
      </c>
      <c r="E286" s="173">
        <v>852017</v>
      </c>
      <c r="F286" s="173">
        <v>563646</v>
      </c>
      <c r="G286" s="173">
        <v>539702</v>
      </c>
      <c r="H286" s="173">
        <v>1347</v>
      </c>
      <c r="I286" s="115">
        <v>914.53997668701902</v>
      </c>
      <c r="J286" s="174">
        <f t="shared" si="4"/>
        <v>1.694527677657335</v>
      </c>
      <c r="K286" s="115">
        <f t="shared" si="5"/>
        <v>0.67894578818635409</v>
      </c>
      <c r="L286" s="13" t="str">
        <f t="shared" si="6"/>
        <v>2014-09-02</v>
      </c>
      <c r="M286" s="13" t="str">
        <f t="shared" si="7"/>
        <v>04</v>
      </c>
    </row>
    <row r="287" spans="1:13">
      <c r="A287" t="s">
        <v>3648</v>
      </c>
      <c r="B287" s="172" t="s">
        <v>3576</v>
      </c>
      <c r="C287" s="47" t="s">
        <v>3598</v>
      </c>
      <c r="D287" s="47" t="s">
        <v>3616</v>
      </c>
      <c r="E287" s="173">
        <v>24965840</v>
      </c>
      <c r="F287" s="173">
        <v>13373911</v>
      </c>
      <c r="G287" s="173">
        <v>13035045</v>
      </c>
      <c r="H287" s="173">
        <v>24318</v>
      </c>
      <c r="I287" s="115">
        <v>21733.787876398801</v>
      </c>
      <c r="J287" s="174">
        <f t="shared" si="4"/>
        <v>1.6673350860237768</v>
      </c>
      <c r="K287" s="115">
        <f t="shared" si="5"/>
        <v>0.89373253871201586</v>
      </c>
      <c r="L287" s="13" t="str">
        <f t="shared" si="6"/>
        <v>2014-09-02</v>
      </c>
      <c r="M287" s="13" t="str">
        <f t="shared" si="7"/>
        <v>12</v>
      </c>
    </row>
    <row r="288" spans="1:13">
      <c r="A288" t="s">
        <v>3627</v>
      </c>
      <c r="B288" s="172" t="s">
        <v>3576</v>
      </c>
      <c r="C288" s="47" t="s">
        <v>3577</v>
      </c>
      <c r="D288" s="47" t="s">
        <v>3605</v>
      </c>
      <c r="E288" s="173">
        <v>8492040</v>
      </c>
      <c r="F288" s="173">
        <v>4937918</v>
      </c>
      <c r="G288" s="173">
        <v>4856199</v>
      </c>
      <c r="H288" s="173">
        <v>11000</v>
      </c>
      <c r="I288" s="115">
        <v>5247.4347362486096</v>
      </c>
      <c r="J288" s="174">
        <f t="shared" si="4"/>
        <v>1.0805641894511757</v>
      </c>
      <c r="K288" s="115">
        <f t="shared" si="5"/>
        <v>0.47703952147714634</v>
      </c>
      <c r="L288" s="13" t="str">
        <f t="shared" si="6"/>
        <v>2014-09-01</v>
      </c>
      <c r="M288" s="13" t="str">
        <f t="shared" si="7"/>
        <v>20</v>
      </c>
    </row>
    <row r="289" spans="1:13">
      <c r="A289" t="s">
        <v>3640</v>
      </c>
      <c r="B289" s="172" t="s">
        <v>3576</v>
      </c>
      <c r="C289" s="47" t="s">
        <v>3602</v>
      </c>
      <c r="D289" s="47" t="s">
        <v>3594</v>
      </c>
      <c r="E289" s="173">
        <v>615169</v>
      </c>
      <c r="F289" s="173">
        <v>450230</v>
      </c>
      <c r="G289" s="173">
        <v>381440</v>
      </c>
      <c r="H289" s="173">
        <v>59651</v>
      </c>
      <c r="I289" s="115">
        <v>7095.2588501513601</v>
      </c>
      <c r="J289" s="174">
        <f t="shared" si="4"/>
        <v>18.601244888190436</v>
      </c>
      <c r="K289" s="115">
        <f t="shared" si="5"/>
        <v>0.11894618447555548</v>
      </c>
      <c r="L289" s="13" t="str">
        <f t="shared" si="6"/>
        <v>2014-09-02</v>
      </c>
      <c r="M289" s="13" t="str">
        <f t="shared" si="7"/>
        <v>11</v>
      </c>
    </row>
    <row r="290" spans="1:13">
      <c r="A290" t="s">
        <v>3627</v>
      </c>
      <c r="B290" s="172" t="s">
        <v>3588</v>
      </c>
      <c r="C290" s="47" t="s">
        <v>3617</v>
      </c>
      <c r="D290" s="47" t="s">
        <v>3589</v>
      </c>
      <c r="E290" s="173">
        <v>594938</v>
      </c>
      <c r="F290" s="173">
        <v>231893</v>
      </c>
      <c r="G290" s="173">
        <v>205540</v>
      </c>
      <c r="H290" s="173">
        <v>27561</v>
      </c>
      <c r="I290" s="115">
        <v>1581.52251079338</v>
      </c>
      <c r="J290" s="174">
        <f t="shared" si="4"/>
        <v>7.6944755803900948</v>
      </c>
      <c r="K290" s="115">
        <f t="shared" si="5"/>
        <v>5.7382624389295742E-2</v>
      </c>
      <c r="L290" s="13" t="str">
        <f t="shared" si="6"/>
        <v>2014-09-01</v>
      </c>
      <c r="M290" s="13" t="str">
        <f t="shared" si="7"/>
        <v>20</v>
      </c>
    </row>
    <row r="291" spans="1:13">
      <c r="A291" t="s">
        <v>3648</v>
      </c>
      <c r="B291" s="172" t="s">
        <v>3614</v>
      </c>
      <c r="C291" s="47" t="s">
        <v>3602</v>
      </c>
      <c r="D291" s="47" t="s">
        <v>3600</v>
      </c>
      <c r="E291" s="173">
        <v>694081</v>
      </c>
      <c r="F291" s="173">
        <v>495432</v>
      </c>
      <c r="G291" s="173">
        <v>418159</v>
      </c>
      <c r="H291" s="173">
        <v>63615</v>
      </c>
      <c r="I291" s="115">
        <v>7391.3322451820204</v>
      </c>
      <c r="J291" s="174">
        <f t="shared" si="4"/>
        <v>17.675889422879862</v>
      </c>
      <c r="K291" s="115">
        <f t="shared" si="5"/>
        <v>0.11618851285360403</v>
      </c>
      <c r="L291" s="13" t="str">
        <f t="shared" si="6"/>
        <v>2014-09-02</v>
      </c>
      <c r="M291" s="13" t="str">
        <f t="shared" si="7"/>
        <v>12</v>
      </c>
    </row>
    <row r="292" spans="1:13">
      <c r="A292" t="s">
        <v>3633</v>
      </c>
      <c r="B292" s="172" t="s">
        <v>3576</v>
      </c>
      <c r="C292" s="47" t="s">
        <v>3602</v>
      </c>
      <c r="D292" s="47" t="s">
        <v>3605</v>
      </c>
      <c r="E292" s="173">
        <v>1423989</v>
      </c>
      <c r="F292" s="173">
        <v>920556</v>
      </c>
      <c r="G292" s="173">
        <v>769933</v>
      </c>
      <c r="H292" s="173">
        <v>97044</v>
      </c>
      <c r="I292" s="115">
        <v>8428.7369640384604</v>
      </c>
      <c r="J292" s="174">
        <f t="shared" si="4"/>
        <v>10.947364204467741</v>
      </c>
      <c r="K292" s="115">
        <f t="shared" si="5"/>
        <v>8.6854797453098181E-2</v>
      </c>
      <c r="L292" s="13" t="str">
        <f t="shared" si="6"/>
        <v>2014-09-01</v>
      </c>
      <c r="M292" s="13" t="str">
        <f t="shared" si="7"/>
        <v>19</v>
      </c>
    </row>
    <row r="293" spans="1:13">
      <c r="A293" t="s">
        <v>3633</v>
      </c>
      <c r="B293" s="172" t="s">
        <v>3580</v>
      </c>
      <c r="C293" s="47" t="s">
        <v>3585</v>
      </c>
      <c r="D293" s="47" t="s">
        <v>3619</v>
      </c>
      <c r="E293" s="173">
        <v>3940885</v>
      </c>
      <c r="F293" s="173">
        <v>1340137</v>
      </c>
      <c r="G293" s="173">
        <v>1255480</v>
      </c>
      <c r="H293" s="173">
        <v>8276</v>
      </c>
      <c r="I293" s="115">
        <v>1888.7730620806001</v>
      </c>
      <c r="J293" s="174">
        <f t="shared" si="4"/>
        <v>1.5044230589739382</v>
      </c>
      <c r="K293" s="115">
        <f t="shared" si="5"/>
        <v>0.22822294128571774</v>
      </c>
      <c r="L293" s="13" t="str">
        <f t="shared" si="6"/>
        <v>2014-09-01</v>
      </c>
      <c r="M293" s="13" t="str">
        <f t="shared" si="7"/>
        <v>19</v>
      </c>
    </row>
    <row r="294" spans="1:13">
      <c r="A294" t="s">
        <v>3645</v>
      </c>
      <c r="B294" s="172" t="s">
        <v>3576</v>
      </c>
      <c r="C294" s="47" t="s">
        <v>3577</v>
      </c>
      <c r="D294" s="47" t="s">
        <v>3608</v>
      </c>
      <c r="E294" s="173">
        <v>6325474</v>
      </c>
      <c r="F294" s="173">
        <v>3769695</v>
      </c>
      <c r="G294" s="173">
        <v>3703189</v>
      </c>
      <c r="H294" s="173">
        <v>8090</v>
      </c>
      <c r="I294" s="115">
        <v>4398.6074214316304</v>
      </c>
      <c r="J294" s="174">
        <f t="shared" si="4"/>
        <v>1.187789070833714</v>
      </c>
      <c r="K294" s="115">
        <f t="shared" si="5"/>
        <v>0.5437091991880878</v>
      </c>
      <c r="L294" s="13" t="str">
        <f t="shared" si="6"/>
        <v>2014-09-01</v>
      </c>
      <c r="M294" s="13" t="str">
        <f t="shared" si="7"/>
        <v>17</v>
      </c>
    </row>
    <row r="295" spans="1:13">
      <c r="A295" t="s">
        <v>3638</v>
      </c>
      <c r="B295" s="172" t="s">
        <v>3576</v>
      </c>
      <c r="C295" s="47" t="s">
        <v>3577</v>
      </c>
      <c r="D295" s="47" t="s">
        <v>3611</v>
      </c>
      <c r="E295" s="173">
        <v>4604569</v>
      </c>
      <c r="F295" s="173">
        <v>2911013</v>
      </c>
      <c r="G295" s="173">
        <v>2852464</v>
      </c>
      <c r="H295" s="173">
        <v>6036</v>
      </c>
      <c r="I295" s="115">
        <v>4329.0782402841196</v>
      </c>
      <c r="J295" s="174">
        <f t="shared" si="4"/>
        <v>1.5176627085509649</v>
      </c>
      <c r="K295" s="115">
        <f t="shared" si="5"/>
        <v>0.71720978135919811</v>
      </c>
      <c r="L295" s="13" t="str">
        <f t="shared" si="6"/>
        <v>2014-09-02</v>
      </c>
      <c r="M295" s="13" t="str">
        <f t="shared" si="7"/>
        <v>09</v>
      </c>
    </row>
    <row r="296" spans="1:13">
      <c r="A296" t="s">
        <v>3649</v>
      </c>
      <c r="B296" s="172" t="s">
        <v>3576</v>
      </c>
      <c r="C296" s="47" t="s">
        <v>3577</v>
      </c>
      <c r="D296" s="47" t="s">
        <v>3613</v>
      </c>
      <c r="E296" s="173">
        <v>1705735</v>
      </c>
      <c r="F296" s="173">
        <v>910540</v>
      </c>
      <c r="G296" s="173">
        <v>895686</v>
      </c>
      <c r="H296" s="173">
        <v>1961</v>
      </c>
      <c r="I296" s="115">
        <v>1684.0370191382201</v>
      </c>
      <c r="J296" s="174">
        <f t="shared" si="4"/>
        <v>1.8801644986504422</v>
      </c>
      <c r="K296" s="115">
        <f t="shared" si="5"/>
        <v>0.85876441567476802</v>
      </c>
      <c r="L296" s="13" t="str">
        <f t="shared" si="6"/>
        <v>2014-09-02</v>
      </c>
      <c r="M296" s="13" t="str">
        <f t="shared" si="7"/>
        <v>06</v>
      </c>
    </row>
    <row r="297" spans="1:13">
      <c r="A297" t="s">
        <v>3643</v>
      </c>
      <c r="B297" s="172" t="s">
        <v>3588</v>
      </c>
      <c r="C297" s="47" t="s">
        <v>3585</v>
      </c>
      <c r="D297" s="47" t="s">
        <v>3621</v>
      </c>
      <c r="E297" s="173">
        <v>406312</v>
      </c>
      <c r="F297" s="173">
        <v>243973</v>
      </c>
      <c r="G297" s="173">
        <v>232437</v>
      </c>
      <c r="H297" s="173">
        <v>654</v>
      </c>
      <c r="I297" s="115">
        <v>306.570610734507</v>
      </c>
      <c r="J297" s="174">
        <f t="shared" si="4"/>
        <v>1.3189406623493978</v>
      </c>
      <c r="K297" s="115">
        <f t="shared" si="5"/>
        <v>0.46876240173472017</v>
      </c>
      <c r="L297" s="13" t="str">
        <f t="shared" si="6"/>
        <v>2014-09-02</v>
      </c>
      <c r="M297" s="13" t="str">
        <f t="shared" si="7"/>
        <v>01</v>
      </c>
    </row>
    <row r="298" spans="1:13">
      <c r="A298" t="s">
        <v>3644</v>
      </c>
      <c r="B298" s="172" t="s">
        <v>3591</v>
      </c>
      <c r="C298" s="47" t="s">
        <v>3585</v>
      </c>
      <c r="D298" s="47" t="s">
        <v>3578</v>
      </c>
      <c r="E298" s="173">
        <v>825130</v>
      </c>
      <c r="F298" s="173">
        <v>358010</v>
      </c>
      <c r="G298" s="173">
        <v>340455</v>
      </c>
      <c r="H298" s="173">
        <v>1111</v>
      </c>
      <c r="I298" s="115">
        <v>483.48521976593202</v>
      </c>
      <c r="J298" s="174">
        <f t="shared" si="4"/>
        <v>1.4201149043660162</v>
      </c>
      <c r="K298" s="115">
        <f t="shared" si="5"/>
        <v>0.43518021581091992</v>
      </c>
      <c r="L298" s="13" t="str">
        <f t="shared" si="6"/>
        <v>2014-09-02</v>
      </c>
      <c r="M298" s="13" t="str">
        <f t="shared" si="7"/>
        <v>02</v>
      </c>
    </row>
    <row r="299" spans="1:13">
      <c r="A299" t="s">
        <v>3632</v>
      </c>
      <c r="B299" s="172" t="s">
        <v>3576</v>
      </c>
      <c r="C299" s="47" t="s">
        <v>3577</v>
      </c>
      <c r="D299" s="47" t="s">
        <v>3615</v>
      </c>
      <c r="E299" s="173">
        <v>6790529</v>
      </c>
      <c r="F299" s="173">
        <v>4014791</v>
      </c>
      <c r="G299" s="173">
        <v>3944946</v>
      </c>
      <c r="H299" s="173">
        <v>8677</v>
      </c>
      <c r="I299" s="115">
        <v>4507.1302666871597</v>
      </c>
      <c r="J299" s="174">
        <f t="shared" si="4"/>
        <v>1.1425074682105052</v>
      </c>
      <c r="K299" s="115">
        <f t="shared" si="5"/>
        <v>0.5194341669571465</v>
      </c>
      <c r="L299" s="13" t="str">
        <f t="shared" si="6"/>
        <v>2014-09-01</v>
      </c>
      <c r="M299" s="13" t="str">
        <f t="shared" si="7"/>
        <v>18</v>
      </c>
    </row>
    <row r="300" spans="1:13">
      <c r="A300" t="s">
        <v>3642</v>
      </c>
      <c r="B300" s="172" t="s">
        <v>3580</v>
      </c>
      <c r="C300" s="47" t="s">
        <v>3577</v>
      </c>
      <c r="D300" s="47" t="s">
        <v>3616</v>
      </c>
      <c r="E300" s="173">
        <v>4695965</v>
      </c>
      <c r="F300" s="173">
        <v>2847708</v>
      </c>
      <c r="G300" s="173">
        <v>2798345</v>
      </c>
      <c r="H300" s="173">
        <v>6186</v>
      </c>
      <c r="I300" s="115">
        <v>3951.2927611001901</v>
      </c>
      <c r="J300" s="174">
        <f t="shared" si="4"/>
        <v>1.4120105852209754</v>
      </c>
      <c r="K300" s="115">
        <f t="shared" si="5"/>
        <v>0.63874761737798091</v>
      </c>
      <c r="L300" s="13" t="str">
        <f t="shared" si="6"/>
        <v>2014-09-02</v>
      </c>
      <c r="M300" s="13" t="str">
        <f t="shared" si="7"/>
        <v>14</v>
      </c>
    </row>
    <row r="301" spans="1:13">
      <c r="A301" t="s">
        <v>3632</v>
      </c>
      <c r="B301" s="172" t="s">
        <v>3591</v>
      </c>
      <c r="C301" s="47" t="s">
        <v>3617</v>
      </c>
      <c r="D301" s="47" t="s">
        <v>3594</v>
      </c>
      <c r="E301" s="173">
        <v>439985</v>
      </c>
      <c r="F301" s="173">
        <v>201013</v>
      </c>
      <c r="G301" s="173">
        <v>174279</v>
      </c>
      <c r="H301" s="173">
        <v>20549</v>
      </c>
      <c r="I301" s="115">
        <v>1542.2692800955001</v>
      </c>
      <c r="J301" s="174">
        <f t="shared" si="4"/>
        <v>8.8494269538814212</v>
      </c>
      <c r="K301" s="115">
        <f t="shared" si="5"/>
        <v>7.5053252231033152E-2</v>
      </c>
      <c r="L301" s="13" t="str">
        <f t="shared" si="6"/>
        <v>2014-09-01</v>
      </c>
      <c r="M301" s="13" t="str">
        <f t="shared" si="7"/>
        <v>18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B28"/>
  <sheetViews>
    <sheetView showGridLines="0" workbookViewId="0"/>
  </sheetViews>
  <sheetFormatPr defaultColWidth="14.44140625" defaultRowHeight="15" customHeight="1"/>
  <sheetData>
    <row r="1" spans="1:2">
      <c r="A1" s="186" t="s">
        <v>3565</v>
      </c>
      <c r="B1" s="185" t="s">
        <v>3675</v>
      </c>
    </row>
    <row r="2" spans="1:2"/>
    <row r="3" spans="1:2">
      <c r="A3" s="182" t="s">
        <v>3574</v>
      </c>
    </row>
    <row r="4" spans="1:2">
      <c r="A4" s="183" t="s">
        <v>3650</v>
      </c>
    </row>
    <row r="5" spans="1:2">
      <c r="A5" s="184" t="s">
        <v>3651</v>
      </c>
    </row>
    <row r="6" spans="1:2">
      <c r="A6" s="184" t="s">
        <v>3652</v>
      </c>
    </row>
    <row r="7" spans="1:2">
      <c r="A7" s="184" t="s">
        <v>3653</v>
      </c>
    </row>
    <row r="8" spans="1:2">
      <c r="A8" s="184" t="s">
        <v>3654</v>
      </c>
    </row>
    <row r="9" spans="1:2">
      <c r="A9" s="184" t="s">
        <v>3655</v>
      </c>
    </row>
    <row r="10" spans="1:2">
      <c r="A10" s="184" t="s">
        <v>3656</v>
      </c>
    </row>
    <row r="11" spans="1:2">
      <c r="A11" s="184" t="s">
        <v>3657</v>
      </c>
    </row>
    <row r="12" spans="1:2">
      <c r="A12" s="184" t="s">
        <v>3658</v>
      </c>
    </row>
    <row r="13" spans="1:2">
      <c r="A13" s="184" t="s">
        <v>3659</v>
      </c>
    </row>
    <row r="14" spans="1:2">
      <c r="A14" s="184" t="s">
        <v>3660</v>
      </c>
    </row>
    <row r="15" spans="1:2">
      <c r="A15" s="184" t="s">
        <v>3661</v>
      </c>
    </row>
    <row r="16" spans="1:2">
      <c r="A16" s="184" t="s">
        <v>3662</v>
      </c>
    </row>
    <row r="17" spans="1:1">
      <c r="A17" s="184" t="s">
        <v>3663</v>
      </c>
    </row>
    <row r="18" spans="1:1">
      <c r="A18" s="184" t="s">
        <v>3664</v>
      </c>
    </row>
    <row r="19" spans="1:1">
      <c r="A19" s="184" t="s">
        <v>3665</v>
      </c>
    </row>
    <row r="20" spans="1:1">
      <c r="A20" s="184" t="s">
        <v>3666</v>
      </c>
    </row>
    <row r="21" spans="1:1">
      <c r="A21" s="184" t="s">
        <v>3667</v>
      </c>
    </row>
    <row r="22" spans="1:1">
      <c r="A22" s="184" t="s">
        <v>3668</v>
      </c>
    </row>
    <row r="23" spans="1:1">
      <c r="A23" s="184" t="s">
        <v>3669</v>
      </c>
    </row>
    <row r="24" spans="1:1">
      <c r="A24" s="184" t="s">
        <v>3670</v>
      </c>
    </row>
    <row r="25" spans="1:1">
      <c r="A25" s="184" t="s">
        <v>3671</v>
      </c>
    </row>
    <row r="26" spans="1:1">
      <c r="A26" s="184" t="s">
        <v>3672</v>
      </c>
    </row>
    <row r="27" spans="1:1" ht="15" customHeight="1">
      <c r="A27" s="184" t="s">
        <v>3673</v>
      </c>
    </row>
    <row r="28" spans="1:1" ht="15" customHeight="1">
      <c r="A28" s="185" t="s">
        <v>3674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25</vt:i4>
      </vt:variant>
    </vt:vector>
  </HeadingPairs>
  <TitlesOfParts>
    <vt:vector size="25" baseType="lpstr">
      <vt:lpstr>crm_emails</vt:lpstr>
      <vt:lpstr>CRM Exercicio</vt:lpstr>
      <vt:lpstr>CRM Exercicio Corrigido</vt:lpstr>
      <vt:lpstr>Aproximate VLOOKUP - Exemplo</vt:lpstr>
      <vt:lpstr>VLOOKUP - Exercício 1</vt:lpstr>
      <vt:lpstr>VLOOKUP - Exercício 1 Corrigido</vt:lpstr>
      <vt:lpstr>VLOOKUP - Exercício 2</vt:lpstr>
      <vt:lpstr>VLOOKUP - Exercício 2 Corrigido</vt:lpstr>
      <vt:lpstr>VLOOKUP Aproximate - Exercício</vt:lpstr>
      <vt:lpstr>VLOOKUP Aproximate - Exercício </vt:lpstr>
      <vt:lpstr>HLOOKUP - Exemplo</vt:lpstr>
      <vt:lpstr>Aproximate Hlookup - Exercício</vt:lpstr>
      <vt:lpstr>Aproximate Hlookup - Exercício </vt:lpstr>
      <vt:lpstr>Index and Match - Exemplo</vt:lpstr>
      <vt:lpstr>Nested Vlookups - Exemplo</vt:lpstr>
      <vt:lpstr>trafficsources-all-traffic</vt:lpstr>
      <vt:lpstr>Source Reference</vt:lpstr>
      <vt:lpstr>Index</vt:lpstr>
      <vt:lpstr>Index and Match Exercício 1</vt:lpstr>
      <vt:lpstr>Index and Match Exercício 1 Cor</vt:lpstr>
      <vt:lpstr>Client List - Index &amp; Match</vt:lpstr>
      <vt:lpstr>Exercícios Extras</vt:lpstr>
      <vt:lpstr>Exercícios Extras - Corrigido</vt:lpstr>
      <vt:lpstr>Pivot Table</vt:lpstr>
      <vt:lpstr>Pivot 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 Olavo</dc:creator>
  <cp:lastModifiedBy>Luiz Olavo</cp:lastModifiedBy>
  <dcterms:created xsi:type="dcterms:W3CDTF">2023-12-11T13:42:25Z</dcterms:created>
  <dcterms:modified xsi:type="dcterms:W3CDTF">2023-12-11T13:42:26Z</dcterms:modified>
</cp:coreProperties>
</file>