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F0DC2251-3299-4C90-88B6-012BFB0B5C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ze_100&amp;300_Lab10" sheetId="2" r:id="rId1"/>
  </sheets>
  <calcPr calcId="191029"/>
</workbook>
</file>

<file path=xl/calcChain.xml><?xml version="1.0" encoding="utf-8"?>
<calcChain xmlns="http://schemas.openxmlformats.org/spreadsheetml/2006/main">
  <c r="AC47" i="2" l="1"/>
  <c r="AB47" i="2"/>
  <c r="AA47" i="2"/>
  <c r="AC46" i="2"/>
  <c r="AC48" i="2" s="1"/>
  <c r="AB46" i="2"/>
  <c r="AB48" i="2" s="1"/>
  <c r="AA46" i="2"/>
  <c r="AA48" i="2" s="1"/>
  <c r="Y47" i="2"/>
  <c r="X47" i="2"/>
  <c r="W47" i="2"/>
  <c r="Y46" i="2"/>
  <c r="Y48" i="2" s="1"/>
  <c r="X46" i="2"/>
  <c r="X48" i="2" s="1"/>
  <c r="W46" i="2"/>
  <c r="W48" i="2" s="1"/>
  <c r="U47" i="2"/>
  <c r="T47" i="2"/>
  <c r="S47" i="2"/>
  <c r="U46" i="2"/>
  <c r="U48" i="2" s="1"/>
  <c r="T46" i="2"/>
  <c r="T48" i="2" s="1"/>
  <c r="S46" i="2"/>
  <c r="S48" i="2" s="1"/>
  <c r="Q47" i="2"/>
  <c r="P47" i="2"/>
  <c r="O47" i="2"/>
  <c r="Q46" i="2"/>
  <c r="Q48" i="2" s="1"/>
  <c r="P46" i="2"/>
  <c r="P48" i="2" s="1"/>
  <c r="O46" i="2"/>
  <c r="O48" i="2" s="1"/>
  <c r="M47" i="2"/>
  <c r="L47" i="2"/>
  <c r="K47" i="2"/>
  <c r="M46" i="2"/>
  <c r="M48" i="2" s="1"/>
  <c r="L46" i="2"/>
  <c r="L48" i="2" s="1"/>
  <c r="K46" i="2"/>
  <c r="K48" i="2" s="1"/>
  <c r="I47" i="2"/>
  <c r="H47" i="2"/>
  <c r="G47" i="2"/>
  <c r="I46" i="2"/>
  <c r="I48" i="2" s="1"/>
  <c r="H46" i="2"/>
  <c r="H48" i="2" s="1"/>
  <c r="G46" i="2"/>
  <c r="G48" i="2" s="1"/>
  <c r="E47" i="2"/>
  <c r="D47" i="2"/>
  <c r="C47" i="2"/>
  <c r="E46" i="2"/>
  <c r="E48" i="2" s="1"/>
  <c r="D46" i="2"/>
  <c r="D48" i="2" s="1"/>
  <c r="C46" i="2"/>
  <c r="C48" i="2" s="1"/>
  <c r="AC32" i="2"/>
  <c r="AB32" i="2"/>
  <c r="AA32" i="2"/>
  <c r="AC31" i="2"/>
  <c r="AB31" i="2"/>
  <c r="AB33" i="2" s="1"/>
  <c r="AA31" i="2"/>
  <c r="Y32" i="2"/>
  <c r="X32" i="2"/>
  <c r="W32" i="2"/>
  <c r="Y31" i="2"/>
  <c r="X31" i="2"/>
  <c r="W31" i="2"/>
  <c r="U32" i="2"/>
  <c r="T32" i="2"/>
  <c r="S32" i="2"/>
  <c r="U31" i="2"/>
  <c r="T31" i="2"/>
  <c r="S31" i="2"/>
  <c r="S33" i="2" s="1"/>
  <c r="Q32" i="2"/>
  <c r="P32" i="2"/>
  <c r="O32" i="2"/>
  <c r="Q31" i="2"/>
  <c r="P31" i="2"/>
  <c r="O31" i="2"/>
  <c r="M32" i="2"/>
  <c r="L32" i="2"/>
  <c r="K32" i="2"/>
  <c r="M31" i="2"/>
  <c r="L31" i="2"/>
  <c r="L33" i="2" s="1"/>
  <c r="K31" i="2"/>
  <c r="K33" i="2" s="1"/>
  <c r="I32" i="2"/>
  <c r="H32" i="2"/>
  <c r="G32" i="2"/>
  <c r="I31" i="2"/>
  <c r="I33" i="2" s="1"/>
  <c r="H31" i="2"/>
  <c r="G31" i="2"/>
  <c r="E32" i="2"/>
  <c r="D32" i="2"/>
  <c r="E31" i="2"/>
  <c r="E33" i="2" s="1"/>
  <c r="D31" i="2"/>
  <c r="C32" i="2"/>
  <c r="C31" i="2"/>
  <c r="C33" i="2" s="1"/>
  <c r="AC17" i="2"/>
  <c r="AC16" i="2"/>
  <c r="AB17" i="2"/>
  <c r="AB16" i="2"/>
  <c r="AA17" i="2"/>
  <c r="AA16" i="2"/>
  <c r="Y17" i="2"/>
  <c r="X17" i="2"/>
  <c r="W17" i="2"/>
  <c r="Y16" i="2"/>
  <c r="Y18" i="2" s="1"/>
  <c r="X16" i="2"/>
  <c r="X18" i="2" s="1"/>
  <c r="W16" i="2"/>
  <c r="U17" i="2"/>
  <c r="T17" i="2"/>
  <c r="S17" i="2"/>
  <c r="U16" i="2"/>
  <c r="U18" i="2" s="1"/>
  <c r="T16" i="2"/>
  <c r="S16" i="2"/>
  <c r="Q17" i="2"/>
  <c r="P17" i="2"/>
  <c r="O17" i="2"/>
  <c r="Q16" i="2"/>
  <c r="P16" i="2"/>
  <c r="P18" i="2" s="1"/>
  <c r="O16" i="2"/>
  <c r="O18" i="2" s="1"/>
  <c r="M17" i="2"/>
  <c r="L17" i="2"/>
  <c r="K17" i="2"/>
  <c r="M16" i="2"/>
  <c r="M18" i="2" s="1"/>
  <c r="L16" i="2"/>
  <c r="K16" i="2"/>
  <c r="I17" i="2"/>
  <c r="H17" i="2"/>
  <c r="G17" i="2"/>
  <c r="I16" i="2"/>
  <c r="H16" i="2"/>
  <c r="H18" i="2" s="1"/>
  <c r="G16" i="2"/>
  <c r="G18" i="2" s="1"/>
  <c r="E16" i="2"/>
  <c r="E17" i="2"/>
  <c r="D17" i="2"/>
  <c r="C17" i="2"/>
  <c r="C16" i="2"/>
  <c r="D16" i="2"/>
  <c r="D33" i="2" l="1"/>
  <c r="M33" i="2"/>
  <c r="K18" i="2"/>
  <c r="AA33" i="2"/>
  <c r="AC33" i="2"/>
  <c r="G33" i="2"/>
  <c r="H33" i="2"/>
  <c r="O33" i="2"/>
  <c r="P33" i="2"/>
  <c r="Q33" i="2"/>
  <c r="T33" i="2"/>
  <c r="U33" i="2"/>
  <c r="X33" i="2"/>
  <c r="W33" i="2"/>
  <c r="Y33" i="2"/>
  <c r="AA18" i="2"/>
  <c r="I18" i="2"/>
  <c r="S18" i="2"/>
  <c r="C18" i="2"/>
  <c r="AC18" i="2"/>
  <c r="W18" i="2"/>
  <c r="L18" i="2"/>
  <c r="Q18" i="2"/>
  <c r="T18" i="2"/>
  <c r="AB18" i="2"/>
  <c r="E18" i="2"/>
  <c r="D18" i="2"/>
</calcChain>
</file>

<file path=xl/sharedStrings.xml><?xml version="1.0" encoding="utf-8"?>
<sst xmlns="http://schemas.openxmlformats.org/spreadsheetml/2006/main" count="74" uniqueCount="35">
  <si>
    <t>Placement Policy:</t>
  </si>
  <si>
    <t>Block Replacement Policy:</t>
  </si>
  <si>
    <t>Set Size:</t>
  </si>
  <si>
    <t>Number of blocks:</t>
  </si>
  <si>
    <t>Cache Size (Words):</t>
  </si>
  <si>
    <t xml:space="preserve">Cache Block Size (Words): </t>
  </si>
  <si>
    <t>Cache size(bytes)</t>
  </si>
  <si>
    <t>Direct Mapping</t>
  </si>
  <si>
    <t>LRU</t>
  </si>
  <si>
    <t>Memory Access Count</t>
  </si>
  <si>
    <t>Fully Associative</t>
  </si>
  <si>
    <t>Random</t>
  </si>
  <si>
    <t>Miss Rate</t>
  </si>
  <si>
    <t>Miss Penalty</t>
  </si>
  <si>
    <t>Metric Score</t>
  </si>
  <si>
    <t>Cache Miss Count</t>
  </si>
  <si>
    <t>Config #1</t>
  </si>
  <si>
    <t>Config #2</t>
  </si>
  <si>
    <t>Config #3</t>
  </si>
  <si>
    <t>Config #4</t>
  </si>
  <si>
    <t>Config #5</t>
  </si>
  <si>
    <t>Config #6</t>
  </si>
  <si>
    <t>Config #7</t>
  </si>
  <si>
    <t>1) Which config and placement policy gave the best (lowest) metric score?</t>
  </si>
  <si>
    <t xml:space="preserve">2) Why this config is better than others (number of blocks / block size)? </t>
  </si>
  <si>
    <t>Questions:</t>
  </si>
  <si>
    <t>Answers:</t>
  </si>
  <si>
    <t>3) Why this placement policy/block replacement policy method is better at this task than others?</t>
  </si>
  <si>
    <t>Pacement: Fully Associative</t>
  </si>
  <si>
    <t>Block Replacement:Random</t>
  </si>
  <si>
    <t>metric score = 3,8mil</t>
  </si>
  <si>
    <t>However LRU fails to perform better. Which can be related to less predictable data access patterns(affected by huge arrays and the way task requires to access memory)</t>
  </si>
  <si>
    <t xml:space="preserve">As regards configs within the placement policy, config 7 simply has more num of block which  provides more space for data and reduces cache conflicts. </t>
  </si>
  <si>
    <t>Also with reduced block size reduces the risk of data conflicts</t>
  </si>
  <si>
    <t>And that is also the reason why fully associative placement is better in this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</si>
</sst>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F140-A904-4D07-AC22-F0D9B025C83A}">
  <dimension ref="A2:AD57"/>
  <sheetViews>
    <sheetView tabSelected="1" topLeftCell="B28" workbookViewId="0">
      <selection activeCell="AA43" sqref="AA43"/>
    </sheetView>
  </sheetViews>
  <sheetFormatPr defaultRowHeight="15" x14ac:dyDescent="0.25"/>
  <cols>
    <col min="1" max="1" width="2.85546875" customWidth="1"/>
    <col min="2" max="2" width="24.7109375" customWidth="1"/>
    <col min="3" max="3" width="9" customWidth="1"/>
    <col min="4" max="6" width="8.42578125" customWidth="1"/>
    <col min="7" max="7" width="8.7109375" customWidth="1"/>
    <col min="8" max="10" width="8.42578125" customWidth="1"/>
    <col min="11" max="11" width="9.140625" customWidth="1"/>
    <col min="12" max="14" width="8.42578125" customWidth="1"/>
    <col min="15" max="15" width="9" customWidth="1"/>
    <col min="16" max="18" width="8.42578125" customWidth="1"/>
    <col min="19" max="19" width="9.140625" customWidth="1"/>
    <col min="20" max="22" width="8.42578125" customWidth="1"/>
    <col min="23" max="23" width="8.7109375" customWidth="1"/>
    <col min="24" max="26" width="8.42578125" customWidth="1"/>
    <col min="27" max="27" width="9" customWidth="1"/>
    <col min="28" max="29" width="8.42578125" customWidth="1"/>
    <col min="30" max="30" width="4.7109375" customWidth="1"/>
    <col min="32" max="32" width="24.5703125" bestFit="1" customWidth="1"/>
  </cols>
  <sheetData>
    <row r="2" spans="1:30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2"/>
      <c r="B3" t="s">
        <v>6</v>
      </c>
      <c r="C3">
        <v>256</v>
      </c>
      <c r="AD3" s="2"/>
    </row>
    <row r="4" spans="1:30" ht="15.75" thickBot="1" x14ac:dyDescent="0.3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3"/>
    </row>
    <row r="5" spans="1:30" x14ac:dyDescent="0.25">
      <c r="A5" s="2"/>
      <c r="B5" t="s">
        <v>0</v>
      </c>
      <c r="C5" t="s">
        <v>7</v>
      </c>
      <c r="AD5" s="2"/>
    </row>
    <row r="6" spans="1:30" x14ac:dyDescent="0.25">
      <c r="A6" s="2"/>
      <c r="B6" t="s">
        <v>1</v>
      </c>
      <c r="C6" t="s">
        <v>8</v>
      </c>
      <c r="AD6" s="2"/>
    </row>
    <row r="7" spans="1:30" x14ac:dyDescent="0.25">
      <c r="A7" s="2"/>
      <c r="B7" t="s">
        <v>2</v>
      </c>
      <c r="C7">
        <v>1</v>
      </c>
      <c r="AD7" s="2"/>
    </row>
    <row r="8" spans="1:30" ht="15.75" thickBot="1" x14ac:dyDescent="0.3">
      <c r="A8" s="2"/>
      <c r="C8" t="s">
        <v>16</v>
      </c>
      <c r="G8" t="s">
        <v>17</v>
      </c>
      <c r="K8" t="s">
        <v>18</v>
      </c>
      <c r="O8" t="s">
        <v>19</v>
      </c>
      <c r="S8" t="s">
        <v>20</v>
      </c>
      <c r="W8" t="s">
        <v>21</v>
      </c>
      <c r="AA8" t="s">
        <v>22</v>
      </c>
      <c r="AB8" s="1"/>
      <c r="AC8" s="1"/>
      <c r="AD8" s="2"/>
    </row>
    <row r="9" spans="1:30" x14ac:dyDescent="0.25">
      <c r="A9" s="2"/>
      <c r="B9" t="s">
        <v>3</v>
      </c>
      <c r="C9" s="4">
        <v>1</v>
      </c>
      <c r="D9" s="4">
        <v>1</v>
      </c>
      <c r="E9" s="4">
        <v>1</v>
      </c>
      <c r="G9" s="4">
        <v>2</v>
      </c>
      <c r="H9" s="4">
        <v>2</v>
      </c>
      <c r="I9" s="4">
        <v>2</v>
      </c>
      <c r="K9" s="4">
        <v>4</v>
      </c>
      <c r="L9" s="4">
        <v>4</v>
      </c>
      <c r="M9" s="4">
        <v>4</v>
      </c>
      <c r="O9" s="4">
        <v>8</v>
      </c>
      <c r="P9" s="4">
        <v>8</v>
      </c>
      <c r="Q9" s="4">
        <v>8</v>
      </c>
      <c r="S9" s="4">
        <v>16</v>
      </c>
      <c r="T9" s="4">
        <v>16</v>
      </c>
      <c r="U9" s="4">
        <v>16</v>
      </c>
      <c r="W9" s="4">
        <v>32</v>
      </c>
      <c r="X9" s="4">
        <v>32</v>
      </c>
      <c r="Y9" s="4">
        <v>32</v>
      </c>
      <c r="Z9" s="2"/>
      <c r="AA9" s="2">
        <v>64</v>
      </c>
      <c r="AB9" s="2">
        <v>64</v>
      </c>
      <c r="AC9" s="2">
        <v>64</v>
      </c>
      <c r="AD9" s="2"/>
    </row>
    <row r="10" spans="1:30" ht="15.75" thickBot="1" x14ac:dyDescent="0.3">
      <c r="A10" s="2"/>
      <c r="B10" t="s">
        <v>5</v>
      </c>
      <c r="C10" s="5">
        <v>64</v>
      </c>
      <c r="D10" s="5">
        <v>64</v>
      </c>
      <c r="E10" s="5">
        <v>64</v>
      </c>
      <c r="G10" s="5">
        <v>32</v>
      </c>
      <c r="H10" s="5">
        <v>32</v>
      </c>
      <c r="I10" s="5">
        <v>32</v>
      </c>
      <c r="K10" s="5">
        <v>16</v>
      </c>
      <c r="L10" s="5">
        <v>16</v>
      </c>
      <c r="M10" s="5">
        <v>16</v>
      </c>
      <c r="O10" s="5">
        <v>8</v>
      </c>
      <c r="P10" s="5">
        <v>8</v>
      </c>
      <c r="Q10" s="5">
        <v>8</v>
      </c>
      <c r="S10" s="5">
        <v>4</v>
      </c>
      <c r="T10" s="5">
        <v>4</v>
      </c>
      <c r="U10" s="5">
        <v>4</v>
      </c>
      <c r="W10" s="5">
        <v>2</v>
      </c>
      <c r="X10" s="5">
        <v>2</v>
      </c>
      <c r="Y10" s="5">
        <v>2</v>
      </c>
      <c r="Z10" s="2"/>
      <c r="AA10" s="5">
        <v>1</v>
      </c>
      <c r="AB10" s="5">
        <v>1</v>
      </c>
      <c r="AC10" s="3">
        <v>1</v>
      </c>
      <c r="AD10" s="2"/>
    </row>
    <row r="11" spans="1:30" x14ac:dyDescent="0.25">
      <c r="A11" s="2"/>
      <c r="B11" t="s">
        <v>4</v>
      </c>
      <c r="C11">
        <v>256</v>
      </c>
      <c r="G11">
        <v>256</v>
      </c>
      <c r="H11">
        <v>256</v>
      </c>
      <c r="I11">
        <v>256</v>
      </c>
      <c r="K11">
        <v>256</v>
      </c>
      <c r="O11">
        <v>256</v>
      </c>
      <c r="S11">
        <v>256</v>
      </c>
      <c r="W11">
        <v>256</v>
      </c>
      <c r="AA11">
        <v>256</v>
      </c>
      <c r="AD11" s="2"/>
    </row>
    <row r="12" spans="1:30" x14ac:dyDescent="0.25">
      <c r="A12" s="2"/>
      <c r="AD12" s="2"/>
    </row>
    <row r="13" spans="1:30" x14ac:dyDescent="0.25">
      <c r="A13" s="2"/>
      <c r="B13" t="s">
        <v>9</v>
      </c>
      <c r="C13">
        <v>409648</v>
      </c>
      <c r="D13">
        <v>410152</v>
      </c>
      <c r="E13">
        <v>409600</v>
      </c>
      <c r="G13">
        <v>408808</v>
      </c>
      <c r="H13">
        <v>410968</v>
      </c>
      <c r="I13">
        <v>409912</v>
      </c>
      <c r="K13">
        <v>410320</v>
      </c>
      <c r="L13">
        <v>410656</v>
      </c>
      <c r="M13">
        <v>410512</v>
      </c>
      <c r="O13">
        <v>410368</v>
      </c>
      <c r="P13">
        <v>410920</v>
      </c>
      <c r="Q13">
        <v>409840</v>
      </c>
      <c r="S13">
        <v>410416</v>
      </c>
      <c r="T13">
        <v>409720</v>
      </c>
      <c r="U13">
        <v>409480</v>
      </c>
      <c r="W13">
        <v>410416</v>
      </c>
      <c r="X13">
        <v>410272</v>
      </c>
      <c r="Y13">
        <v>410248</v>
      </c>
      <c r="AA13">
        <v>409312</v>
      </c>
      <c r="AB13">
        <v>410824</v>
      </c>
      <c r="AC13">
        <v>409864</v>
      </c>
      <c r="AD13" s="2"/>
    </row>
    <row r="14" spans="1:30" x14ac:dyDescent="0.25">
      <c r="A14" s="2"/>
      <c r="B14" t="s">
        <v>15</v>
      </c>
      <c r="C14">
        <v>10947</v>
      </c>
      <c r="D14">
        <v>11199</v>
      </c>
      <c r="E14">
        <v>10927</v>
      </c>
      <c r="G14">
        <v>15412</v>
      </c>
      <c r="H14">
        <v>16149</v>
      </c>
      <c r="I14">
        <v>15789</v>
      </c>
      <c r="K14">
        <v>27718</v>
      </c>
      <c r="L14">
        <v>27778</v>
      </c>
      <c r="M14">
        <v>27722</v>
      </c>
      <c r="O14">
        <v>52067</v>
      </c>
      <c r="P14">
        <v>52134</v>
      </c>
      <c r="Q14">
        <v>51978</v>
      </c>
      <c r="S14">
        <v>102065</v>
      </c>
      <c r="T14">
        <v>101967</v>
      </c>
      <c r="U14">
        <v>101941</v>
      </c>
      <c r="W14">
        <v>202460</v>
      </c>
      <c r="X14">
        <v>202466</v>
      </c>
      <c r="Y14">
        <v>202468</v>
      </c>
      <c r="AA14">
        <v>404442</v>
      </c>
      <c r="AB14">
        <v>404941</v>
      </c>
      <c r="AC14">
        <v>404629</v>
      </c>
      <c r="AD14" s="2"/>
    </row>
    <row r="15" spans="1:30" x14ac:dyDescent="0.25">
      <c r="A15" s="2"/>
      <c r="AD15" s="2"/>
    </row>
    <row r="16" spans="1:30" x14ac:dyDescent="0.25">
      <c r="A16" s="2"/>
      <c r="B16" t="s">
        <v>12</v>
      </c>
      <c r="C16">
        <f>(C14/C13)</f>
        <v>2.6722942623911259E-2</v>
      </c>
      <c r="D16">
        <f>(D14/D13)</f>
        <v>2.7304511498176285E-2</v>
      </c>
      <c r="E16">
        <f>(E14/E13)</f>
        <v>2.6677246093749999E-2</v>
      </c>
      <c r="G16">
        <f t="shared" ref="G16:I16" si="0">(G14/G13)</f>
        <v>3.7699849318017259E-2</v>
      </c>
      <c r="H16">
        <f t="shared" si="0"/>
        <v>3.9295030269996693E-2</v>
      </c>
      <c r="I16">
        <f t="shared" si="0"/>
        <v>3.8518023380628034E-2</v>
      </c>
      <c r="K16">
        <f t="shared" ref="K16:M16" si="1">(K14/K13)</f>
        <v>6.7552154416065505E-2</v>
      </c>
      <c r="L16">
        <f t="shared" si="1"/>
        <v>6.7642990727031865E-2</v>
      </c>
      <c r="M16">
        <f t="shared" si="1"/>
        <v>6.7530303620844209E-2</v>
      </c>
      <c r="O16">
        <f t="shared" ref="O16:Q16" si="2">(O14/O13)</f>
        <v>0.12687880146600125</v>
      </c>
      <c r="P16">
        <f t="shared" si="2"/>
        <v>0.12687141049352671</v>
      </c>
      <c r="Q16">
        <f t="shared" si="2"/>
        <v>0.12682510247901621</v>
      </c>
      <c r="S16">
        <f t="shared" ref="S16:U16" si="3">(S14/S13)</f>
        <v>0.24868669837433238</v>
      </c>
      <c r="T16">
        <f t="shared" si="3"/>
        <v>0.24886995997266426</v>
      </c>
      <c r="U16">
        <f t="shared" si="3"/>
        <v>0.24895232978411644</v>
      </c>
      <c r="W16">
        <f t="shared" ref="W16:Y16" si="4">(W14/W13)</f>
        <v>0.49330435460605826</v>
      </c>
      <c r="X16">
        <f t="shared" si="4"/>
        <v>0.49349212229935263</v>
      </c>
      <c r="Y16">
        <f t="shared" si="4"/>
        <v>0.49352586728027925</v>
      </c>
      <c r="AA16">
        <f t="shared" ref="AA16:AC16" si="5">(AA14/AA13)</f>
        <v>0.98810198577124542</v>
      </c>
      <c r="AB16">
        <f t="shared" si="5"/>
        <v>0.98567999922107763</v>
      </c>
      <c r="AC16">
        <f t="shared" si="5"/>
        <v>0.98722747057560556</v>
      </c>
      <c r="AD16" s="2"/>
    </row>
    <row r="17" spans="1:30" x14ac:dyDescent="0.25">
      <c r="A17" s="2"/>
      <c r="B17" t="s">
        <v>13</v>
      </c>
      <c r="C17">
        <f>(1 + 15*C10 + C10*1)</f>
        <v>1025</v>
      </c>
      <c r="D17">
        <f>(1 + 15*D10 + D10*1)</f>
        <v>1025</v>
      </c>
      <c r="E17">
        <f>(1 + 15*E10 + E10*1)</f>
        <v>1025</v>
      </c>
      <c r="G17">
        <f t="shared" ref="G17:I17" si="6">(1 + 15*G10 + G10*1)</f>
        <v>513</v>
      </c>
      <c r="H17">
        <f t="shared" si="6"/>
        <v>513</v>
      </c>
      <c r="I17">
        <f t="shared" si="6"/>
        <v>513</v>
      </c>
      <c r="K17">
        <f t="shared" ref="K17:M17" si="7">(1 + 15*K10 + K10*1)</f>
        <v>257</v>
      </c>
      <c r="L17">
        <f t="shared" si="7"/>
        <v>257</v>
      </c>
      <c r="M17">
        <f t="shared" si="7"/>
        <v>257</v>
      </c>
      <c r="O17">
        <f t="shared" ref="O17:Q17" si="8">(1 + 15*O10 + O10*1)</f>
        <v>129</v>
      </c>
      <c r="P17">
        <f t="shared" si="8"/>
        <v>129</v>
      </c>
      <c r="Q17">
        <f t="shared" si="8"/>
        <v>129</v>
      </c>
      <c r="S17">
        <f t="shared" ref="S17:U17" si="9">(1 + 15*S10 + S10*1)</f>
        <v>65</v>
      </c>
      <c r="T17">
        <f t="shared" si="9"/>
        <v>65</v>
      </c>
      <c r="U17">
        <f t="shared" si="9"/>
        <v>65</v>
      </c>
      <c r="W17">
        <f t="shared" ref="W17:Y17" si="10">(1 + 15*W10 + W10*1)</f>
        <v>33</v>
      </c>
      <c r="X17">
        <f t="shared" si="10"/>
        <v>33</v>
      </c>
      <c r="Y17">
        <f t="shared" si="10"/>
        <v>33</v>
      </c>
      <c r="AA17">
        <f t="shared" ref="AA17:AC17" si="11">(1 + 15*AA10 + AA10*1)</f>
        <v>17</v>
      </c>
      <c r="AB17">
        <f t="shared" si="11"/>
        <v>17</v>
      </c>
      <c r="AC17">
        <f t="shared" si="11"/>
        <v>17</v>
      </c>
      <c r="AD17" s="2"/>
    </row>
    <row r="18" spans="1:30" x14ac:dyDescent="0.25">
      <c r="A18" s="2"/>
      <c r="B18" t="s">
        <v>14</v>
      </c>
      <c r="C18">
        <f>(1+(C16*C17))*C13</f>
        <v>11630323</v>
      </c>
      <c r="D18">
        <f>(1+(D16*D17))*D13</f>
        <v>11889127</v>
      </c>
      <c r="E18">
        <f>(1+(E16*E17))*E13</f>
        <v>11609775</v>
      </c>
      <c r="G18">
        <f t="shared" ref="G18:I18" si="12">(1+(G16*G17))*G13</f>
        <v>8315164</v>
      </c>
      <c r="H18">
        <f t="shared" si="12"/>
        <v>8695405</v>
      </c>
      <c r="I18">
        <f t="shared" si="12"/>
        <v>8509669</v>
      </c>
      <c r="K18">
        <f t="shared" ref="K18" si="13">(1+(K16*K17))*K13</f>
        <v>7533846</v>
      </c>
      <c r="L18">
        <f t="shared" ref="L18" si="14">(1+(L16*L17))*L13</f>
        <v>7549601.9999999991</v>
      </c>
      <c r="M18">
        <f t="shared" ref="M18" si="15">(1+(M16*M17))*M13</f>
        <v>7535066</v>
      </c>
      <c r="O18">
        <f t="shared" ref="O18" si="16">(1+(O16*O17))*O13</f>
        <v>7127011.0000000009</v>
      </c>
      <c r="P18">
        <f t="shared" ref="P18" si="17">(1+(P16*P17))*P13</f>
        <v>7136206</v>
      </c>
      <c r="Q18">
        <f t="shared" ref="Q18" si="18">(1+(Q16*Q17))*Q13</f>
        <v>7115002.0000000009</v>
      </c>
      <c r="S18">
        <f t="shared" ref="S18" si="19">(1+(S16*S17))*S13</f>
        <v>7044641</v>
      </c>
      <c r="T18">
        <f t="shared" ref="T18" si="20">(1+(T16*T17))*T13</f>
        <v>7037575.0000000009</v>
      </c>
      <c r="U18">
        <f t="shared" ref="U18" si="21">(1+(U16*U17))*U13</f>
        <v>7035645</v>
      </c>
      <c r="W18">
        <f t="shared" ref="W18" si="22">(1+(W16*W17))*W13</f>
        <v>7091596</v>
      </c>
      <c r="X18">
        <f t="shared" ref="X18" si="23">(1+(X16*X17))*X13</f>
        <v>7091650</v>
      </c>
      <c r="Y18">
        <f t="shared" ref="Y18" si="24">(1+(Y16*Y17))*Y13</f>
        <v>7091692</v>
      </c>
      <c r="AA18">
        <f t="shared" ref="AA18:AC18" si="25">(1+(AA16*AA17))*AA13</f>
        <v>7284826</v>
      </c>
      <c r="AB18">
        <f t="shared" si="25"/>
        <v>7294821</v>
      </c>
      <c r="AC18">
        <f t="shared" si="25"/>
        <v>7288557</v>
      </c>
      <c r="AD18" s="2"/>
    </row>
    <row r="19" spans="1:30" ht="15.75" thickBot="1" x14ac:dyDescent="0.3">
      <c r="A19" s="2"/>
      <c r="AD19" s="2"/>
    </row>
    <row r="20" spans="1:30" x14ac:dyDescent="0.25">
      <c r="A20" s="2"/>
      <c r="B20" s="6" t="s">
        <v>0</v>
      </c>
      <c r="C20" s="7" t="s">
        <v>10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2"/>
    </row>
    <row r="21" spans="1:30" x14ac:dyDescent="0.25">
      <c r="A21" s="2"/>
      <c r="B21" t="s">
        <v>1</v>
      </c>
      <c r="C21" t="s">
        <v>8</v>
      </c>
      <c r="AD21" s="2"/>
    </row>
    <row r="22" spans="1:30" x14ac:dyDescent="0.25">
      <c r="A22" s="2"/>
      <c r="B22" t="s">
        <v>2</v>
      </c>
      <c r="C22">
        <v>1</v>
      </c>
      <c r="G22">
        <v>2</v>
      </c>
      <c r="K22">
        <v>4</v>
      </c>
      <c r="O22">
        <v>8</v>
      </c>
      <c r="S22">
        <v>16</v>
      </c>
      <c r="W22">
        <v>32</v>
      </c>
      <c r="AA22">
        <v>64</v>
      </c>
      <c r="AD22" s="2"/>
    </row>
    <row r="23" spans="1:30" ht="15.75" thickBot="1" x14ac:dyDescent="0.3">
      <c r="A23" s="2"/>
      <c r="C23" t="s">
        <v>16</v>
      </c>
      <c r="G23" t="s">
        <v>17</v>
      </c>
      <c r="K23" t="s">
        <v>18</v>
      </c>
      <c r="O23" t="s">
        <v>19</v>
      </c>
      <c r="S23" t="s">
        <v>20</v>
      </c>
      <c r="W23" t="s">
        <v>21</v>
      </c>
      <c r="AA23" t="s">
        <v>22</v>
      </c>
      <c r="AD23" s="2"/>
    </row>
    <row r="24" spans="1:30" x14ac:dyDescent="0.25">
      <c r="A24" s="2"/>
      <c r="B24" t="s">
        <v>3</v>
      </c>
      <c r="C24" s="4">
        <v>1</v>
      </c>
      <c r="D24" s="4">
        <v>1</v>
      </c>
      <c r="E24" s="4">
        <v>1</v>
      </c>
      <c r="G24" s="4">
        <v>2</v>
      </c>
      <c r="H24" s="4">
        <v>2</v>
      </c>
      <c r="I24" s="4">
        <v>2</v>
      </c>
      <c r="K24" s="4">
        <v>4</v>
      </c>
      <c r="L24" s="4">
        <v>4</v>
      </c>
      <c r="M24" s="4">
        <v>4</v>
      </c>
      <c r="O24" s="4">
        <v>8</v>
      </c>
      <c r="P24" s="4">
        <v>8</v>
      </c>
      <c r="Q24" s="4">
        <v>8</v>
      </c>
      <c r="S24" s="4">
        <v>16</v>
      </c>
      <c r="T24" s="4">
        <v>16</v>
      </c>
      <c r="U24" s="4">
        <v>16</v>
      </c>
      <c r="W24" s="4">
        <v>32</v>
      </c>
      <c r="X24" s="4">
        <v>32</v>
      </c>
      <c r="Y24" s="4">
        <v>32</v>
      </c>
      <c r="Z24" s="2"/>
      <c r="AA24" s="4">
        <v>64</v>
      </c>
      <c r="AB24" s="8">
        <v>64</v>
      </c>
      <c r="AC24" s="8">
        <v>64</v>
      </c>
      <c r="AD24" s="2"/>
    </row>
    <row r="25" spans="1:30" ht="15.75" thickBot="1" x14ac:dyDescent="0.3">
      <c r="A25" s="2"/>
      <c r="B25" t="s">
        <v>5</v>
      </c>
      <c r="C25" s="5">
        <v>64</v>
      </c>
      <c r="D25" s="5">
        <v>64</v>
      </c>
      <c r="E25" s="5">
        <v>64</v>
      </c>
      <c r="G25" s="5">
        <v>32</v>
      </c>
      <c r="H25" s="5">
        <v>32</v>
      </c>
      <c r="I25" s="5">
        <v>32</v>
      </c>
      <c r="K25" s="5">
        <v>16</v>
      </c>
      <c r="L25" s="5">
        <v>16</v>
      </c>
      <c r="M25" s="5">
        <v>16</v>
      </c>
      <c r="O25" s="5">
        <v>8</v>
      </c>
      <c r="P25" s="5">
        <v>8</v>
      </c>
      <c r="Q25" s="5">
        <v>8</v>
      </c>
      <c r="S25" s="5">
        <v>4</v>
      </c>
      <c r="T25" s="5">
        <v>4</v>
      </c>
      <c r="U25" s="5">
        <v>4</v>
      </c>
      <c r="W25" s="5">
        <v>2</v>
      </c>
      <c r="X25" s="5">
        <v>2</v>
      </c>
      <c r="Y25" s="5">
        <v>2</v>
      </c>
      <c r="Z25" s="2"/>
      <c r="AA25" s="5">
        <v>1</v>
      </c>
      <c r="AB25" s="5">
        <v>1</v>
      </c>
      <c r="AC25" s="3">
        <v>1</v>
      </c>
      <c r="AD25" s="2"/>
    </row>
    <row r="26" spans="1:30" x14ac:dyDescent="0.25">
      <c r="A26" s="2"/>
      <c r="B26" t="s">
        <v>4</v>
      </c>
      <c r="C26">
        <v>256</v>
      </c>
      <c r="G26">
        <v>256</v>
      </c>
      <c r="K26">
        <v>256</v>
      </c>
      <c r="O26">
        <v>256</v>
      </c>
      <c r="S26">
        <v>256</v>
      </c>
      <c r="W26">
        <v>256</v>
      </c>
      <c r="AA26">
        <v>256</v>
      </c>
      <c r="AD26" s="2"/>
    </row>
    <row r="27" spans="1:30" x14ac:dyDescent="0.25">
      <c r="A27" s="2"/>
      <c r="AD27" s="2"/>
    </row>
    <row r="28" spans="1:30" x14ac:dyDescent="0.25">
      <c r="A28" s="2"/>
      <c r="B28" t="s">
        <v>9</v>
      </c>
      <c r="C28">
        <v>410488</v>
      </c>
      <c r="D28">
        <v>410368</v>
      </c>
      <c r="E28">
        <v>410800</v>
      </c>
      <c r="G28">
        <v>410032</v>
      </c>
      <c r="H28">
        <v>410344</v>
      </c>
      <c r="I28">
        <v>410872</v>
      </c>
      <c r="K28">
        <v>410560</v>
      </c>
      <c r="L28">
        <v>409240</v>
      </c>
      <c r="M28">
        <v>410272</v>
      </c>
      <c r="O28">
        <v>410488</v>
      </c>
      <c r="P28">
        <v>410272</v>
      </c>
      <c r="Q28">
        <v>410272</v>
      </c>
      <c r="S28">
        <v>409312</v>
      </c>
      <c r="T28">
        <v>410560</v>
      </c>
      <c r="U28">
        <v>410680</v>
      </c>
      <c r="W28">
        <v>409672</v>
      </c>
      <c r="X28">
        <v>410800</v>
      </c>
      <c r="Y28">
        <v>411376</v>
      </c>
      <c r="AA28">
        <v>410200</v>
      </c>
      <c r="AB28">
        <v>409936</v>
      </c>
      <c r="AC28">
        <v>409984</v>
      </c>
      <c r="AD28" s="2"/>
    </row>
    <row r="29" spans="1:30" x14ac:dyDescent="0.25">
      <c r="A29" s="2"/>
      <c r="B29" t="s">
        <v>15</v>
      </c>
      <c r="C29">
        <v>11368</v>
      </c>
      <c r="D29">
        <v>11312</v>
      </c>
      <c r="E29">
        <v>11531</v>
      </c>
      <c r="G29">
        <v>15134</v>
      </c>
      <c r="H29">
        <v>15228</v>
      </c>
      <c r="I29">
        <v>15375</v>
      </c>
      <c r="K29">
        <v>26692</v>
      </c>
      <c r="L29">
        <v>26583</v>
      </c>
      <c r="M29">
        <v>26658</v>
      </c>
      <c r="O29">
        <v>51424</v>
      </c>
      <c r="P29">
        <v>51413</v>
      </c>
      <c r="Q29">
        <v>51407</v>
      </c>
      <c r="S29">
        <v>101589</v>
      </c>
      <c r="T29">
        <v>101735</v>
      </c>
      <c r="U29">
        <v>101751</v>
      </c>
      <c r="W29">
        <v>202192</v>
      </c>
      <c r="X29">
        <v>202310</v>
      </c>
      <c r="Y29">
        <v>202444</v>
      </c>
      <c r="AA29">
        <v>404477</v>
      </c>
      <c r="AB29">
        <v>404457</v>
      </c>
      <c r="AC29">
        <v>404431</v>
      </c>
      <c r="AD29" s="2"/>
    </row>
    <row r="30" spans="1:30" x14ac:dyDescent="0.25">
      <c r="A30" s="2"/>
      <c r="AD30" s="2"/>
    </row>
    <row r="31" spans="1:30" x14ac:dyDescent="0.25">
      <c r="A31" s="2"/>
      <c r="B31" t="s">
        <v>12</v>
      </c>
      <c r="C31">
        <f>(C29/C28)</f>
        <v>2.7693866812184522E-2</v>
      </c>
      <c r="D31">
        <f t="shared" ref="D31:E31" si="26">(D29/D28)</f>
        <v>2.7565502183406112E-2</v>
      </c>
      <c r="E31">
        <f t="shared" si="26"/>
        <v>2.8069620253164555E-2</v>
      </c>
      <c r="G31">
        <f t="shared" ref="G31:I31" si="27">(G29/G28)</f>
        <v>3.6909314394974052E-2</v>
      </c>
      <c r="H31">
        <f t="shared" si="27"/>
        <v>3.7110326945197197E-2</v>
      </c>
      <c r="I31">
        <f t="shared" si="27"/>
        <v>3.7420413170038358E-2</v>
      </c>
      <c r="K31">
        <f t="shared" ref="K31:M31" si="28">(K29/K28)</f>
        <v>6.5013639906469217E-2</v>
      </c>
      <c r="L31">
        <f t="shared" si="28"/>
        <v>6.4956993451275535E-2</v>
      </c>
      <c r="M31">
        <f t="shared" si="28"/>
        <v>6.4976405896575926E-2</v>
      </c>
      <c r="O31">
        <f t="shared" ref="O31:Q31" si="29">(O29/O28)</f>
        <v>0.12527528210325273</v>
      </c>
      <c r="P31">
        <f t="shared" si="29"/>
        <v>0.12531442555182903</v>
      </c>
      <c r="Q31">
        <f t="shared" si="29"/>
        <v>0.12529980110755792</v>
      </c>
      <c r="S31">
        <f t="shared" ref="S31:U31" si="30">(S29/S28)</f>
        <v>0.2481945313110781</v>
      </c>
      <c r="T31">
        <f t="shared" si="30"/>
        <v>0.24779569368667187</v>
      </c>
      <c r="U31">
        <f t="shared" si="30"/>
        <v>0.24776224797896171</v>
      </c>
      <c r="W31">
        <f t="shared" ref="W31:Y31" si="31">(W29/W28)</f>
        <v>0.49354605635728094</v>
      </c>
      <c r="X31">
        <f t="shared" si="31"/>
        <v>0.49247809152872446</v>
      </c>
      <c r="Y31">
        <f t="shared" si="31"/>
        <v>0.49211427015674225</v>
      </c>
      <c r="AA31">
        <f t="shared" ref="AA31:AC31" si="32">(AA29/AA28)</f>
        <v>0.98604826913700638</v>
      </c>
      <c r="AB31">
        <f t="shared" si="32"/>
        <v>0.98663449904375322</v>
      </c>
      <c r="AC31">
        <f t="shared" si="32"/>
        <v>0.9864555689978145</v>
      </c>
      <c r="AD31" s="2"/>
    </row>
    <row r="32" spans="1:30" x14ac:dyDescent="0.25">
      <c r="A32" s="2"/>
      <c r="B32" t="s">
        <v>13</v>
      </c>
      <c r="C32">
        <f>(1 + 15*C25 + C25*1)</f>
        <v>1025</v>
      </c>
      <c r="D32">
        <f t="shared" ref="D32:E32" si="33">(1 + 15*D25 + D25*1)</f>
        <v>1025</v>
      </c>
      <c r="E32">
        <f t="shared" si="33"/>
        <v>1025</v>
      </c>
      <c r="G32">
        <f t="shared" ref="G32:I32" si="34">(1 + 15*G25 + G25*1)</f>
        <v>513</v>
      </c>
      <c r="H32">
        <f t="shared" si="34"/>
        <v>513</v>
      </c>
      <c r="I32">
        <f t="shared" si="34"/>
        <v>513</v>
      </c>
      <c r="K32">
        <f t="shared" ref="K32:M32" si="35">(1 + 15*K25 + K25*1)</f>
        <v>257</v>
      </c>
      <c r="L32">
        <f t="shared" si="35"/>
        <v>257</v>
      </c>
      <c r="M32">
        <f t="shared" si="35"/>
        <v>257</v>
      </c>
      <c r="O32">
        <f t="shared" ref="O32:Q32" si="36">(1 + 15*O25 + O25*1)</f>
        <v>129</v>
      </c>
      <c r="P32">
        <f t="shared" si="36"/>
        <v>129</v>
      </c>
      <c r="Q32">
        <f t="shared" si="36"/>
        <v>129</v>
      </c>
      <c r="S32">
        <f t="shared" ref="S32:U32" si="37">(1 + 15*S25 + S25*1)</f>
        <v>65</v>
      </c>
      <c r="T32">
        <f t="shared" si="37"/>
        <v>65</v>
      </c>
      <c r="U32">
        <f t="shared" si="37"/>
        <v>65</v>
      </c>
      <c r="W32">
        <f t="shared" ref="W32:Y32" si="38">(1 + 15*W25 + W25*1)</f>
        <v>33</v>
      </c>
      <c r="X32">
        <f t="shared" si="38"/>
        <v>33</v>
      </c>
      <c r="Y32">
        <f t="shared" si="38"/>
        <v>33</v>
      </c>
      <c r="AA32">
        <f t="shared" ref="AA32:AC32" si="39">(1 + 15*AA25 + AA25*1)</f>
        <v>17</v>
      </c>
      <c r="AB32">
        <f t="shared" si="39"/>
        <v>17</v>
      </c>
      <c r="AC32">
        <f t="shared" si="39"/>
        <v>17</v>
      </c>
      <c r="AD32" s="2"/>
    </row>
    <row r="33" spans="1:30" x14ac:dyDescent="0.25">
      <c r="A33" s="2"/>
      <c r="B33" t="s">
        <v>14</v>
      </c>
      <c r="C33">
        <f>(1+(C31*C32))*C28</f>
        <v>12062688</v>
      </c>
      <c r="D33">
        <f t="shared" ref="D33:E33" si="40">(1+(D31*D32))*D28</f>
        <v>12005168</v>
      </c>
      <c r="E33">
        <f t="shared" si="40"/>
        <v>12230074.999999998</v>
      </c>
      <c r="G33">
        <f t="shared" ref="G33:I33" si="41">(1+(G31*G32))*G28</f>
        <v>8173774.0000000009</v>
      </c>
      <c r="H33">
        <f t="shared" si="41"/>
        <v>8222307.9999999991</v>
      </c>
      <c r="I33">
        <f t="shared" si="41"/>
        <v>8298247.0000000009</v>
      </c>
      <c r="K33">
        <f t="shared" ref="K33:M33" si="42">(1+(K31*K32))*K28</f>
        <v>7270404</v>
      </c>
      <c r="L33">
        <f t="shared" si="42"/>
        <v>7241071</v>
      </c>
      <c r="M33">
        <f t="shared" si="42"/>
        <v>7261378</v>
      </c>
      <c r="O33">
        <f t="shared" ref="O33:Q33" si="43">(1+(O31*O32))*O28</f>
        <v>7044184.0000000009</v>
      </c>
      <c r="P33">
        <f t="shared" si="43"/>
        <v>7042549</v>
      </c>
      <c r="Q33">
        <f t="shared" si="43"/>
        <v>7041775.0000000009</v>
      </c>
      <c r="S33">
        <f t="shared" ref="S33:U33" si="44">(1+(S31*S32))*S28</f>
        <v>7012597</v>
      </c>
      <c r="T33">
        <f t="shared" si="44"/>
        <v>7023335</v>
      </c>
      <c r="U33">
        <f t="shared" si="44"/>
        <v>7024495</v>
      </c>
      <c r="W33">
        <f t="shared" ref="W33:Y33" si="45">(1+(W31*W32))*W28</f>
        <v>7082007.9999999991</v>
      </c>
      <c r="X33">
        <f t="shared" si="45"/>
        <v>7087030</v>
      </c>
      <c r="Y33">
        <f t="shared" si="45"/>
        <v>7092027.9999999991</v>
      </c>
      <c r="AA33">
        <f t="shared" ref="AA33:AC33" si="46">(1+(AA31*AA32))*AA28</f>
        <v>7286309</v>
      </c>
      <c r="AB33">
        <f t="shared" si="46"/>
        <v>7285705</v>
      </c>
      <c r="AC33">
        <f t="shared" si="46"/>
        <v>7285311</v>
      </c>
      <c r="AD33" s="2"/>
    </row>
    <row r="34" spans="1:30" ht="15.75" thickBot="1" x14ac:dyDescent="0.3">
      <c r="A34" s="2"/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/>
    </row>
    <row r="35" spans="1:30" x14ac:dyDescent="0.25">
      <c r="A35" s="2"/>
      <c r="B35" t="s">
        <v>0</v>
      </c>
      <c r="C35" t="s">
        <v>10</v>
      </c>
      <c r="AD35" s="2"/>
    </row>
    <row r="36" spans="1:30" x14ac:dyDescent="0.25">
      <c r="A36" s="2"/>
      <c r="B36" t="s">
        <v>1</v>
      </c>
      <c r="C36" t="s">
        <v>11</v>
      </c>
      <c r="AD36" s="2"/>
    </row>
    <row r="37" spans="1:30" x14ac:dyDescent="0.25">
      <c r="A37" s="2"/>
      <c r="B37" t="s">
        <v>2</v>
      </c>
      <c r="C37">
        <v>1</v>
      </c>
      <c r="G37">
        <v>2</v>
      </c>
      <c r="K37">
        <v>4</v>
      </c>
      <c r="O37">
        <v>8</v>
      </c>
      <c r="S37">
        <v>16</v>
      </c>
      <c r="W37">
        <v>32</v>
      </c>
      <c r="AA37">
        <v>64</v>
      </c>
      <c r="AD37" s="2"/>
    </row>
    <row r="38" spans="1:30" ht="15.75" thickBot="1" x14ac:dyDescent="0.3">
      <c r="A38" s="2"/>
      <c r="C38" t="s">
        <v>16</v>
      </c>
      <c r="G38" t="s">
        <v>17</v>
      </c>
      <c r="K38" t="s">
        <v>18</v>
      </c>
      <c r="O38" t="s">
        <v>19</v>
      </c>
      <c r="S38" t="s">
        <v>20</v>
      </c>
      <c r="W38" t="s">
        <v>21</v>
      </c>
      <c r="AA38" t="s">
        <v>22</v>
      </c>
      <c r="AD38" s="2"/>
    </row>
    <row r="39" spans="1:30" x14ac:dyDescent="0.25">
      <c r="A39" s="2"/>
      <c r="B39" t="s">
        <v>3</v>
      </c>
      <c r="C39" s="4">
        <v>1</v>
      </c>
      <c r="D39" s="4">
        <v>1</v>
      </c>
      <c r="E39" s="4">
        <v>1</v>
      </c>
      <c r="G39" s="4">
        <v>2</v>
      </c>
      <c r="H39" s="4">
        <v>2</v>
      </c>
      <c r="I39" s="4">
        <v>2</v>
      </c>
      <c r="K39" s="4">
        <v>4</v>
      </c>
      <c r="L39" s="4">
        <v>4</v>
      </c>
      <c r="M39" s="4">
        <v>4</v>
      </c>
      <c r="O39" s="4">
        <v>8</v>
      </c>
      <c r="P39" s="4">
        <v>8</v>
      </c>
      <c r="Q39" s="4">
        <v>8</v>
      </c>
      <c r="S39" s="4">
        <v>16</v>
      </c>
      <c r="T39" s="4">
        <v>16</v>
      </c>
      <c r="U39" s="4">
        <v>16</v>
      </c>
      <c r="W39" s="4">
        <v>32</v>
      </c>
      <c r="X39" s="4">
        <v>32</v>
      </c>
      <c r="Y39" s="4">
        <v>32</v>
      </c>
      <c r="Z39" s="2"/>
      <c r="AA39" s="4">
        <v>64</v>
      </c>
      <c r="AB39" s="8">
        <v>64</v>
      </c>
      <c r="AC39" s="8">
        <v>64</v>
      </c>
      <c r="AD39" s="2"/>
    </row>
    <row r="40" spans="1:30" ht="15.75" thickBot="1" x14ac:dyDescent="0.3">
      <c r="A40" s="2"/>
      <c r="B40" t="s">
        <v>5</v>
      </c>
      <c r="C40" s="5">
        <v>64</v>
      </c>
      <c r="D40" s="5">
        <v>64</v>
      </c>
      <c r="E40" s="5">
        <v>64</v>
      </c>
      <c r="G40" s="5">
        <v>32</v>
      </c>
      <c r="H40" s="5">
        <v>32</v>
      </c>
      <c r="I40" s="5">
        <v>32</v>
      </c>
      <c r="K40" s="5">
        <v>16</v>
      </c>
      <c r="L40" s="5">
        <v>16</v>
      </c>
      <c r="M40" s="5">
        <v>16</v>
      </c>
      <c r="O40" s="5">
        <v>8</v>
      </c>
      <c r="P40" s="5">
        <v>8</v>
      </c>
      <c r="Q40" s="5">
        <v>8</v>
      </c>
      <c r="S40" s="5">
        <v>4</v>
      </c>
      <c r="T40" s="5">
        <v>4</v>
      </c>
      <c r="U40" s="5">
        <v>4</v>
      </c>
      <c r="W40" s="5">
        <v>2</v>
      </c>
      <c r="X40" s="5">
        <v>2</v>
      </c>
      <c r="Y40" s="5">
        <v>2</v>
      </c>
      <c r="Z40" s="2"/>
      <c r="AA40" s="5">
        <v>1</v>
      </c>
      <c r="AB40" s="5">
        <v>1</v>
      </c>
      <c r="AC40" s="3">
        <v>1</v>
      </c>
      <c r="AD40" s="2"/>
    </row>
    <row r="41" spans="1:30" x14ac:dyDescent="0.25">
      <c r="A41" s="2"/>
      <c r="B41" t="s">
        <v>4</v>
      </c>
      <c r="C41">
        <v>256</v>
      </c>
      <c r="G41">
        <v>256</v>
      </c>
      <c r="K41">
        <v>256</v>
      </c>
      <c r="O41">
        <v>256</v>
      </c>
      <c r="S41">
        <v>256</v>
      </c>
      <c r="W41">
        <v>256</v>
      </c>
      <c r="AA41">
        <v>256</v>
      </c>
      <c r="AD41" s="2"/>
    </row>
    <row r="42" spans="1:30" x14ac:dyDescent="0.25">
      <c r="A42" s="2"/>
      <c r="AD42" s="2"/>
    </row>
    <row r="43" spans="1:30" x14ac:dyDescent="0.25">
      <c r="A43" s="2"/>
      <c r="B43" t="s">
        <v>9</v>
      </c>
      <c r="C43">
        <v>409576</v>
      </c>
      <c r="D43">
        <v>410560</v>
      </c>
      <c r="E43">
        <v>410320</v>
      </c>
      <c r="G43">
        <v>410608</v>
      </c>
      <c r="H43">
        <v>410920</v>
      </c>
      <c r="I43">
        <v>409360</v>
      </c>
      <c r="K43">
        <v>410824</v>
      </c>
      <c r="L43">
        <v>410416</v>
      </c>
      <c r="M43">
        <v>409672</v>
      </c>
      <c r="O43">
        <v>410752</v>
      </c>
      <c r="P43">
        <v>409096</v>
      </c>
      <c r="Q43">
        <v>410536</v>
      </c>
      <c r="S43">
        <v>411088</v>
      </c>
      <c r="T43">
        <v>409456</v>
      </c>
      <c r="U43">
        <v>409744</v>
      </c>
      <c r="W43">
        <v>409336</v>
      </c>
      <c r="X43">
        <v>411016</v>
      </c>
      <c r="Y43">
        <v>410944</v>
      </c>
      <c r="AA43">
        <v>410008</v>
      </c>
      <c r="AB43">
        <v>410128</v>
      </c>
      <c r="AC43">
        <v>410344</v>
      </c>
      <c r="AD43" s="2"/>
    </row>
    <row r="44" spans="1:30" x14ac:dyDescent="0.25">
      <c r="A44" s="2"/>
      <c r="B44" t="s">
        <v>15</v>
      </c>
      <c r="C44">
        <v>10914</v>
      </c>
      <c r="D44">
        <v>11409</v>
      </c>
      <c r="E44">
        <v>11282</v>
      </c>
      <c r="G44">
        <v>15395</v>
      </c>
      <c r="H44">
        <v>15458</v>
      </c>
      <c r="I44">
        <v>15012</v>
      </c>
      <c r="K44">
        <v>27111</v>
      </c>
      <c r="L44">
        <v>26992</v>
      </c>
      <c r="M44">
        <v>26875</v>
      </c>
      <c r="O44">
        <v>51511</v>
      </c>
      <c r="P44">
        <v>51311</v>
      </c>
      <c r="Q44">
        <v>51496</v>
      </c>
      <c r="S44">
        <v>101606</v>
      </c>
      <c r="T44">
        <v>101288</v>
      </c>
      <c r="U44">
        <v>101357</v>
      </c>
      <c r="W44">
        <v>201277</v>
      </c>
      <c r="X44">
        <v>201551</v>
      </c>
      <c r="Y44">
        <v>201515</v>
      </c>
      <c r="AA44">
        <v>201352</v>
      </c>
      <c r="AB44">
        <v>201379</v>
      </c>
      <c r="AC44">
        <v>201486</v>
      </c>
      <c r="AD44" s="2"/>
    </row>
    <row r="45" spans="1:30" x14ac:dyDescent="0.25">
      <c r="A45" s="2"/>
      <c r="AD45" s="2"/>
    </row>
    <row r="46" spans="1:30" x14ac:dyDescent="0.25">
      <c r="A46" s="2"/>
      <c r="B46" t="s">
        <v>12</v>
      </c>
      <c r="C46">
        <f t="shared" ref="C46:E46" si="47">(C44/C43)</f>
        <v>2.664706916420884E-2</v>
      </c>
      <c r="D46">
        <f t="shared" si="47"/>
        <v>2.7788873733437258E-2</v>
      </c>
      <c r="E46">
        <f t="shared" si="47"/>
        <v>2.7495613179957107E-2</v>
      </c>
      <c r="G46">
        <f t="shared" ref="G46:I46" si="48">(G44/G43)</f>
        <v>3.7493180844016677E-2</v>
      </c>
      <c r="H46">
        <f t="shared" si="48"/>
        <v>3.761802783996885E-2</v>
      </c>
      <c r="I46">
        <f t="shared" si="48"/>
        <v>3.6671878053546998E-2</v>
      </c>
      <c r="K46">
        <f t="shared" ref="K46:M46" si="49">(K44/K43)</f>
        <v>6.599176289603334E-2</v>
      </c>
      <c r="L46">
        <f t="shared" si="49"/>
        <v>6.5767416474991222E-2</v>
      </c>
      <c r="M46">
        <f t="shared" si="49"/>
        <v>6.5601261497002475E-2</v>
      </c>
      <c r="O46">
        <f t="shared" ref="O46:Q46" si="50">(O44/O43)</f>
        <v>0.12540657136179495</v>
      </c>
      <c r="P46">
        <f t="shared" si="50"/>
        <v>0.12542532804036216</v>
      </c>
      <c r="Q46">
        <f t="shared" si="50"/>
        <v>0.1254360153555352</v>
      </c>
      <c r="S46">
        <f t="shared" ref="S46:U46" si="51">(S44/S43)</f>
        <v>0.24716362433347605</v>
      </c>
      <c r="T46">
        <f t="shared" si="51"/>
        <v>0.2473721230119964</v>
      </c>
      <c r="U46">
        <f t="shared" si="51"/>
        <v>0.24736664844390643</v>
      </c>
      <c r="W46">
        <f t="shared" ref="W46:Y46" si="52">(W44/W43)</f>
        <v>0.49171585201399337</v>
      </c>
      <c r="X46">
        <f t="shared" si="52"/>
        <v>0.4903726375615548</v>
      </c>
      <c r="Y46">
        <f t="shared" si="52"/>
        <v>0.49037095078648185</v>
      </c>
      <c r="AA46">
        <f t="shared" ref="AA46:AC46" si="53">(AA44/AA43)</f>
        <v>0.49109285672474684</v>
      </c>
      <c r="AB46">
        <f t="shared" si="53"/>
        <v>0.49101500019506106</v>
      </c>
      <c r="AC46">
        <f t="shared" si="53"/>
        <v>0.49101729280798551</v>
      </c>
      <c r="AD46" s="2"/>
    </row>
    <row r="47" spans="1:30" x14ac:dyDescent="0.25">
      <c r="A47" s="2"/>
      <c r="B47" t="s">
        <v>13</v>
      </c>
      <c r="C47">
        <f t="shared" ref="C47:E47" si="54">(1 + 15*C40 + C40*1)</f>
        <v>1025</v>
      </c>
      <c r="D47">
        <f t="shared" si="54"/>
        <v>1025</v>
      </c>
      <c r="E47">
        <f t="shared" si="54"/>
        <v>1025</v>
      </c>
      <c r="G47">
        <f t="shared" ref="G47:I47" si="55">(1 + 15*G40 + G40*1)</f>
        <v>513</v>
      </c>
      <c r="H47">
        <f t="shared" si="55"/>
        <v>513</v>
      </c>
      <c r="I47">
        <f t="shared" si="55"/>
        <v>513</v>
      </c>
      <c r="K47">
        <f t="shared" ref="K47:M47" si="56">(1 + 15*K40 + K40*1)</f>
        <v>257</v>
      </c>
      <c r="L47">
        <f t="shared" si="56"/>
        <v>257</v>
      </c>
      <c r="M47">
        <f t="shared" si="56"/>
        <v>257</v>
      </c>
      <c r="O47">
        <f t="shared" ref="O47:Q47" si="57">(1 + 15*O40 + O40*1)</f>
        <v>129</v>
      </c>
      <c r="P47">
        <f t="shared" si="57"/>
        <v>129</v>
      </c>
      <c r="Q47">
        <f t="shared" si="57"/>
        <v>129</v>
      </c>
      <c r="S47">
        <f t="shared" ref="S47:U47" si="58">(1 + 15*S40 + S40*1)</f>
        <v>65</v>
      </c>
      <c r="T47">
        <f t="shared" si="58"/>
        <v>65</v>
      </c>
      <c r="U47">
        <f t="shared" si="58"/>
        <v>65</v>
      </c>
      <c r="W47">
        <f t="shared" ref="W47:Y47" si="59">(1 + 15*W40 + W40*1)</f>
        <v>33</v>
      </c>
      <c r="X47">
        <f t="shared" si="59"/>
        <v>33</v>
      </c>
      <c r="Y47">
        <f t="shared" si="59"/>
        <v>33</v>
      </c>
      <c r="AA47">
        <f t="shared" ref="AA47:AC47" si="60">(1 + 15*AA40 + AA40*1)</f>
        <v>17</v>
      </c>
      <c r="AB47">
        <f t="shared" si="60"/>
        <v>17</v>
      </c>
      <c r="AC47">
        <f t="shared" si="60"/>
        <v>17</v>
      </c>
      <c r="AD47" s="2"/>
    </row>
    <row r="48" spans="1:30" ht="15.75" thickBot="1" x14ac:dyDescent="0.3">
      <c r="A48" s="2"/>
      <c r="B48" s="9" t="s">
        <v>14</v>
      </c>
      <c r="C48" s="1">
        <f t="shared" ref="C48:E48" si="61">(1+(C46*C47))*C43</f>
        <v>11596426</v>
      </c>
      <c r="D48" s="1">
        <f t="shared" si="61"/>
        <v>12104785.000000002</v>
      </c>
      <c r="E48" s="1">
        <f t="shared" si="61"/>
        <v>11974370</v>
      </c>
      <c r="F48" s="1"/>
      <c r="G48" s="1">
        <f t="shared" ref="G48" si="62">(1+(G46*G47))*G43</f>
        <v>8308243</v>
      </c>
      <c r="H48" s="1">
        <f t="shared" ref="H48" si="63">(1+(H46*H47))*H43</f>
        <v>8340874</v>
      </c>
      <c r="I48" s="1">
        <f t="shared" ref="I48" si="64">(1+(I46*I47))*I43</f>
        <v>8110515.9999999991</v>
      </c>
      <c r="J48" s="1"/>
      <c r="K48" s="1">
        <f t="shared" ref="K48" si="65">(1+(K46*K47))*K43</f>
        <v>7378351</v>
      </c>
      <c r="L48" s="1">
        <f t="shared" ref="L48" si="66">(1+(L46*L47))*L43</f>
        <v>7347359.9999999991</v>
      </c>
      <c r="M48" s="1">
        <f t="shared" ref="M48" si="67">(1+(M46*M47))*M43</f>
        <v>7316546.9999999991</v>
      </c>
      <c r="N48" s="1"/>
      <c r="O48" s="1">
        <f t="shared" ref="O48" si="68">(1+(O46*O47))*O43</f>
        <v>7055670.9999999991</v>
      </c>
      <c r="P48" s="1">
        <f t="shared" ref="P48" si="69">(1+(P46*P47))*P43</f>
        <v>7028214.9999999991</v>
      </c>
      <c r="Q48" s="1">
        <f t="shared" ref="Q48" si="70">(1+(Q46*Q47))*Q43</f>
        <v>7053520</v>
      </c>
      <c r="R48" s="1"/>
      <c r="S48" s="1">
        <f t="shared" ref="S48" si="71">(1+(S46*S47))*S43</f>
        <v>7015477.9999999991</v>
      </c>
      <c r="T48" s="1">
        <f t="shared" ref="T48" si="72">(1+(T46*T47))*T43</f>
        <v>6993176</v>
      </c>
      <c r="U48" s="1">
        <f t="shared" ref="U48" si="73">(1+(U46*U47))*U43</f>
        <v>6997949</v>
      </c>
      <c r="V48" s="1"/>
      <c r="W48" s="1">
        <f t="shared" ref="W48" si="74">(1+(W46*W47))*W43</f>
        <v>7051476.9999999991</v>
      </c>
      <c r="X48" s="1">
        <f t="shared" ref="X48" si="75">(1+(X46*X47))*X43</f>
        <v>7062199.0000000009</v>
      </c>
      <c r="Y48" s="1">
        <f t="shared" ref="Y48" si="76">(1+(Y46*Y47))*Y43</f>
        <v>7060939</v>
      </c>
      <c r="Z48" s="1"/>
      <c r="AA48" s="1">
        <f t="shared" ref="AA48" si="77">(1+(AA46*AA47))*AA43</f>
        <v>3832992</v>
      </c>
      <c r="AB48" s="1">
        <f t="shared" ref="AB48" si="78">(1+(AB46*AB47))*AB43</f>
        <v>3833571</v>
      </c>
      <c r="AC48" s="1">
        <f t="shared" ref="AC48" si="79">(1+(AC46*AC47))*AC43</f>
        <v>3835606.0000000005</v>
      </c>
      <c r="AD48" s="3"/>
    </row>
    <row r="51" spans="2:21" x14ac:dyDescent="0.25">
      <c r="B51" t="s">
        <v>25</v>
      </c>
      <c r="L51" t="s">
        <v>26</v>
      </c>
    </row>
    <row r="52" spans="2:21" ht="37.5" customHeight="1" x14ac:dyDescent="0.25">
      <c r="B52" s="11" t="s">
        <v>23</v>
      </c>
      <c r="L52" s="11" t="s">
        <v>28</v>
      </c>
      <c r="M52" s="11"/>
      <c r="N52" s="11"/>
      <c r="O52" s="11" t="s">
        <v>29</v>
      </c>
      <c r="P52" s="11"/>
      <c r="Q52" s="11"/>
      <c r="R52" s="11" t="s">
        <v>22</v>
      </c>
      <c r="S52" s="11"/>
      <c r="T52" s="11" t="s">
        <v>30</v>
      </c>
      <c r="U52" s="11"/>
    </row>
    <row r="53" spans="2:21" ht="33" customHeight="1" x14ac:dyDescent="0.25">
      <c r="B53" s="10" t="s">
        <v>24</v>
      </c>
      <c r="L53" s="10" t="s">
        <v>32</v>
      </c>
    </row>
    <row r="54" spans="2:21" ht="30.75" customHeight="1" x14ac:dyDescent="0.25">
      <c r="B54" s="12" t="s">
        <v>27</v>
      </c>
      <c r="L54" s="10" t="s">
        <v>33</v>
      </c>
    </row>
    <row r="56" spans="2:21" x14ac:dyDescent="0.25">
      <c r="F56" s="12" t="s">
        <v>31</v>
      </c>
    </row>
    <row r="57" spans="2:21" x14ac:dyDescent="0.25">
      <c r="F57" s="12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Size_100&amp;300_Lab10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2023-11-20T15:34:32Z</dcterms:modified>
</cp:coreProperties>
</file>